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202300"/>
  <mc:AlternateContent xmlns:mc="http://schemas.openxmlformats.org/markup-compatibility/2006">
    <mc:Choice Requires="x15">
      <x15ac:absPath xmlns:x15ac="http://schemas.microsoft.com/office/spreadsheetml/2010/11/ac" url="C:\Users\018680\Box\【02_課所共有】02_04_学事課\R08年度\06_検査指導担当\検06　検査調書\06_HP掲載用データ\02_検査調書\"/>
    </mc:Choice>
  </mc:AlternateContent>
  <xr:revisionPtr revIDLastSave="0" documentId="13_ncr:1_{5A4AAF29-506F-4643-9430-682F975B23F5}" xr6:coauthVersionLast="47" xr6:coauthVersionMax="47" xr10:uidLastSave="{00000000-0000-0000-0000-000000000000}"/>
  <bookViews>
    <workbookView xWindow="-120" yWindow="-120" windowWidth="29040" windowHeight="15720" tabRatio="591" firstSheet="3" activeTab="7" xr2:uid="{EFDC23CC-CA6C-4203-8089-110FA8DDB87E}"/>
  </bookViews>
  <sheets>
    <sheet name="調書" sheetId="22" r:id="rId1"/>
    <sheet name="備考欄" sheetId="41" r:id="rId2"/>
    <sheet name="入力例" sheetId="42" r:id="rId3"/>
    <sheet name="別紙１" sheetId="36" r:id="rId4"/>
    <sheet name="別紙１参考" sheetId="32" r:id="rId5"/>
    <sheet name="別紙2" sheetId="9" r:id="rId6"/>
    <sheet name="別紙3" sheetId="10" r:id="rId7"/>
    <sheet name="別紙4" sheetId="29" r:id="rId8"/>
    <sheet name="別紙4 (2)" sheetId="43" r:id="rId9"/>
    <sheet name="別紙4などの記入例" sheetId="28" r:id="rId10"/>
    <sheet name="別紙4 (3)" sheetId="44" r:id="rId11"/>
    <sheet name="別紙4 (4)" sheetId="45" r:id="rId12"/>
    <sheet name="別紙4 (5)" sheetId="46" r:id="rId13"/>
    <sheet name="別紙4 (6)" sheetId="47" r:id="rId14"/>
    <sheet name="別紙5" sheetId="27" r:id="rId15"/>
    <sheet name="別紙6・7・8・9" sheetId="21" r:id="rId16"/>
    <sheet name="別紙10" sheetId="15" r:id="rId17"/>
    <sheet name="参考" sheetId="33" r:id="rId18"/>
  </sheets>
  <definedNames>
    <definedName name="_xlnm.Print_Area" localSheetId="0">調書!$A$1:$Y$1519</definedName>
    <definedName name="_xlnm.Print_Area" localSheetId="2">入力例!$A$1:$Z$1530</definedName>
    <definedName name="_xlnm.Print_Area" localSheetId="1">備考欄!$A$1:$Y$78</definedName>
    <definedName name="_xlnm.Print_Area" localSheetId="3">別紙１!$A$1:$AV$69</definedName>
    <definedName name="_xlnm.Print_Area" localSheetId="5">別紙2!$A$1:$E$45</definedName>
    <definedName name="_xlnm.Print_Area" localSheetId="7">別紙4!$A$1:$AQ$80</definedName>
    <definedName name="_xlnm.Print_Area" localSheetId="8">'別紙4 (2)'!$A$1:$AQ$80</definedName>
    <definedName name="_xlnm.Print_Area" localSheetId="10">'別紙4 (3)'!$A$1:$AQ$80</definedName>
    <definedName name="_xlnm.Print_Area" localSheetId="11">'別紙4 (4)'!$A$1:$AQ$80</definedName>
    <definedName name="_xlnm.Print_Area" localSheetId="12">'別紙4 (5)'!$A$1:$AQ$80</definedName>
    <definedName name="_xlnm.Print_Area" localSheetId="13">'別紙4 (6)'!$A$1:$AQ$80</definedName>
    <definedName name="_xlnm.Print_Area" localSheetId="9">別紙4などの記入例!$A$1:$AQ$80</definedName>
    <definedName name="_xlnm.Print_Area" localSheetId="14">別紙5!$A$1:$G$45</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7" l="1"/>
  <c r="C4" i="46"/>
  <c r="C4" i="45"/>
  <c r="C4" i="44"/>
  <c r="S590" i="42"/>
  <c r="S518" i="22"/>
  <c r="S672" i="42"/>
  <c r="S664" i="22"/>
  <c r="T795" i="22"/>
  <c r="P795" i="22"/>
  <c r="L795" i="22"/>
  <c r="I795" i="22"/>
  <c r="L1166" i="22"/>
  <c r="L1124" i="22" l="1"/>
  <c r="L1123" i="22"/>
  <c r="L1122" i="22"/>
  <c r="D24" i="15"/>
  <c r="D21" i="15"/>
  <c r="D36" i="15"/>
  <c r="D33" i="15"/>
  <c r="D51" i="15"/>
  <c r="D54" i="15"/>
  <c r="D63" i="15"/>
  <c r="D62" i="15"/>
  <c r="D45" i="15"/>
  <c r="D44" i="15"/>
  <c r="D15" i="15"/>
  <c r="D14" i="15"/>
  <c r="C66" i="21"/>
  <c r="C64" i="21"/>
  <c r="C84" i="21"/>
  <c r="C82" i="21"/>
  <c r="C94" i="21"/>
  <c r="C92" i="21"/>
  <c r="C132" i="21"/>
  <c r="C131" i="21"/>
  <c r="C124" i="21"/>
  <c r="C123" i="21"/>
  <c r="C116" i="21"/>
  <c r="C115" i="21"/>
  <c r="C57" i="21"/>
  <c r="C56" i="21"/>
  <c r="C49" i="21"/>
  <c r="C48" i="21"/>
  <c r="C20" i="21"/>
  <c r="C19" i="21"/>
  <c r="C12" i="21"/>
  <c r="C11" i="21"/>
  <c r="C6" i="27"/>
  <c r="F6" i="27"/>
  <c r="A1" i="27"/>
  <c r="O8" i="10"/>
  <c r="A3" i="9"/>
  <c r="C1461" i="22"/>
  <c r="D1440" i="22"/>
  <c r="D1437" i="22"/>
  <c r="R1373" i="22"/>
  <c r="M1373" i="22"/>
  <c r="M1348" i="22"/>
  <c r="I1348" i="22"/>
  <c r="O1326" i="22"/>
  <c r="K1326" i="22"/>
  <c r="O1322" i="22"/>
  <c r="K1322" i="22"/>
  <c r="L1316" i="22"/>
  <c r="H1316" i="22"/>
  <c r="D1310" i="22"/>
  <c r="D1307" i="22"/>
  <c r="J1237" i="22"/>
  <c r="G1237" i="22"/>
  <c r="L1263" i="22"/>
  <c r="F1263" i="22"/>
  <c r="M1256" i="22"/>
  <c r="G1256" i="22"/>
  <c r="M1228" i="22"/>
  <c r="G1228" i="22"/>
  <c r="M1221" i="22"/>
  <c r="G1221" i="22"/>
  <c r="M1214" i="22"/>
  <c r="G1214" i="22"/>
  <c r="C1197" i="22"/>
  <c r="B1040" i="22"/>
  <c r="G1014" i="22"/>
  <c r="G1000" i="22"/>
  <c r="C966" i="22"/>
  <c r="E834" i="22"/>
  <c r="D788" i="22"/>
  <c r="D728" i="22"/>
  <c r="H515" i="22"/>
  <c r="D514" i="22"/>
  <c r="C497" i="22"/>
  <c r="D464" i="22"/>
  <c r="D463" i="22"/>
  <c r="D462" i="22"/>
  <c r="J405" i="22"/>
  <c r="E394" i="22"/>
  <c r="D387" i="22"/>
  <c r="M335" i="22"/>
  <c r="D335" i="22"/>
  <c r="C334" i="22"/>
  <c r="H329" i="22"/>
  <c r="C257" i="22"/>
  <c r="C220" i="22"/>
  <c r="I90" i="22"/>
  <c r="E89" i="22"/>
  <c r="C6" i="22"/>
  <c r="D38" i="9"/>
  <c r="C38" i="9"/>
  <c r="E38" i="9" s="1"/>
  <c r="E37" i="9"/>
  <c r="E36" i="9"/>
  <c r="E35" i="9"/>
  <c r="E34" i="9"/>
  <c r="E33" i="9"/>
  <c r="D25" i="9"/>
  <c r="D27" i="9" s="1"/>
  <c r="D41" i="9" s="1"/>
  <c r="C25" i="9"/>
  <c r="C27" i="9" s="1"/>
  <c r="E24" i="9"/>
  <c r="E23" i="9"/>
  <c r="E22" i="9"/>
  <c r="E21" i="9"/>
  <c r="E20" i="9"/>
  <c r="E19" i="9"/>
  <c r="E18" i="9"/>
  <c r="E17" i="9"/>
  <c r="E16" i="9"/>
  <c r="E15" i="9"/>
  <c r="D11" i="9"/>
  <c r="C41" i="9" l="1"/>
  <c r="E41" i="9" s="1"/>
  <c r="E27" i="9"/>
  <c r="E25" i="9"/>
  <c r="F9" i="27" l="1"/>
  <c r="F10" i="27"/>
  <c r="F11" i="27"/>
  <c r="F12" i="27"/>
  <c r="F13" i="27"/>
  <c r="F8" i="27"/>
  <c r="C4" i="43"/>
  <c r="S1428" i="42"/>
  <c r="S457" i="42"/>
  <c r="S1369" i="22"/>
  <c r="S451" i="22"/>
  <c r="S217" i="22"/>
  <c r="S221" i="42"/>
  <c r="S1479" i="42"/>
  <c r="S1377" i="42"/>
  <c r="S1345" i="42"/>
  <c r="S1298" i="42"/>
  <c r="S1262" i="42"/>
  <c r="S1217" i="42"/>
  <c r="S1166" i="42"/>
  <c r="S1121" i="42"/>
  <c r="S1096" i="42"/>
  <c r="S1047" i="42"/>
  <c r="S995" i="42"/>
  <c r="S950" i="42"/>
  <c r="S897" i="42"/>
  <c r="O888" i="42"/>
  <c r="O887" i="42"/>
  <c r="S857" i="42"/>
  <c r="S794" i="42"/>
  <c r="S757" i="42"/>
  <c r="S728" i="42"/>
  <c r="S638" i="42"/>
  <c r="S526" i="42"/>
  <c r="N508" i="42"/>
  <c r="N507" i="42"/>
  <c r="N506" i="42"/>
  <c r="N505" i="42"/>
  <c r="S474" i="42"/>
  <c r="S407" i="42"/>
  <c r="S350" i="42"/>
  <c r="S300" i="42"/>
  <c r="S260" i="42"/>
  <c r="S191" i="42"/>
  <c r="N184" i="42"/>
  <c r="N185" i="42" s="1"/>
  <c r="P185" i="42" s="1"/>
  <c r="N180" i="42"/>
  <c r="N181" i="42" s="1"/>
  <c r="P181" i="42" s="1"/>
  <c r="S135" i="42"/>
  <c r="S84" i="42"/>
  <c r="R51" i="42"/>
  <c r="N501" i="22"/>
  <c r="N502" i="22"/>
  <c r="S256" i="22"/>
  <c r="N110" i="21" l="1"/>
  <c r="E14" i="27"/>
  <c r="D14" i="27"/>
  <c r="B14" i="27"/>
  <c r="R49" i="22"/>
  <c r="L102" i="21" l="1"/>
  <c r="L74" i="21"/>
  <c r="L27" i="21"/>
  <c r="L2" i="21"/>
  <c r="N176" i="22" l="1"/>
  <c r="N177" i="22" l="1"/>
  <c r="P177" i="22" s="1"/>
  <c r="AB2" i="36"/>
  <c r="AI38" i="36"/>
  <c r="AH38" i="36"/>
  <c r="AG38" i="36"/>
  <c r="AF38" i="36"/>
  <c r="AE38" i="36"/>
  <c r="AD38" i="36"/>
  <c r="AC38" i="36"/>
  <c r="AB38" i="36"/>
  <c r="AA38" i="36"/>
  <c r="Z38" i="36"/>
  <c r="Y38" i="36"/>
  <c r="X38" i="36"/>
  <c r="W38" i="36"/>
  <c r="V38" i="36"/>
  <c r="T38" i="36"/>
  <c r="S38" i="36"/>
  <c r="R38" i="36"/>
  <c r="P38" i="36"/>
  <c r="O38" i="36"/>
  <c r="N38" i="36"/>
  <c r="M38" i="36"/>
  <c r="L38" i="36"/>
  <c r="K38" i="36"/>
  <c r="J38" i="36"/>
  <c r="I38" i="36"/>
  <c r="H38" i="36"/>
  <c r="G38" i="36"/>
  <c r="AH37" i="36"/>
  <c r="AG37" i="36"/>
  <c r="AF37" i="36"/>
  <c r="AE37" i="36"/>
  <c r="AD37" i="36"/>
  <c r="AC37" i="36"/>
  <c r="AB37" i="36"/>
  <c r="AP37" i="36" s="1"/>
  <c r="AQ37" i="36" s="1"/>
  <c r="AA37" i="36"/>
  <c r="Z37" i="36"/>
  <c r="Y37" i="36"/>
  <c r="X37" i="36"/>
  <c r="W37" i="36"/>
  <c r="V37" i="36"/>
  <c r="T37" i="36"/>
  <c r="S37" i="36"/>
  <c r="R37" i="36"/>
  <c r="P37" i="36"/>
  <c r="O37" i="36"/>
  <c r="N37" i="36"/>
  <c r="M37" i="36"/>
  <c r="L37" i="36"/>
  <c r="K37" i="36"/>
  <c r="J37" i="36"/>
  <c r="I37" i="36"/>
  <c r="AL37" i="36" s="1"/>
  <c r="H37" i="36"/>
  <c r="G37" i="36"/>
  <c r="AG36" i="36"/>
  <c r="AF36" i="36"/>
  <c r="AE36" i="36"/>
  <c r="AD36" i="36"/>
  <c r="AC36" i="36"/>
  <c r="AB36" i="36"/>
  <c r="AA36" i="36"/>
  <c r="Z36" i="36"/>
  <c r="Y36" i="36"/>
  <c r="X36" i="36"/>
  <c r="AP36" i="36" s="1"/>
  <c r="AQ36" i="36" s="1"/>
  <c r="W36" i="36"/>
  <c r="V36" i="36"/>
  <c r="T36" i="36"/>
  <c r="S36" i="36"/>
  <c r="R36" i="36"/>
  <c r="P36" i="36"/>
  <c r="O36" i="36"/>
  <c r="N36" i="36"/>
  <c r="M36" i="36"/>
  <c r="L36" i="36"/>
  <c r="K36" i="36"/>
  <c r="J36" i="36"/>
  <c r="I36" i="36"/>
  <c r="H36" i="36"/>
  <c r="G36" i="36"/>
  <c r="AF35" i="36"/>
  <c r="AE35" i="36"/>
  <c r="AD35" i="36"/>
  <c r="AC35" i="36"/>
  <c r="AB35" i="36"/>
  <c r="AA35" i="36"/>
  <c r="Z35" i="36"/>
  <c r="Y35" i="36"/>
  <c r="X35" i="36"/>
  <c r="W35" i="36"/>
  <c r="V35" i="36"/>
  <c r="T35" i="36"/>
  <c r="S35" i="36"/>
  <c r="R35" i="36"/>
  <c r="P35" i="36"/>
  <c r="O35" i="36"/>
  <c r="N35" i="36"/>
  <c r="M35" i="36"/>
  <c r="L35" i="36"/>
  <c r="K35" i="36"/>
  <c r="J35" i="36"/>
  <c r="I35" i="36"/>
  <c r="H35" i="36"/>
  <c r="G35" i="36"/>
  <c r="AT34" i="36"/>
  <c r="AS34" i="36"/>
  <c r="AE34" i="36"/>
  <c r="AD34" i="36"/>
  <c r="AC34" i="36"/>
  <c r="AB34" i="36"/>
  <c r="AA34" i="36"/>
  <c r="Z34" i="36"/>
  <c r="Y34" i="36"/>
  <c r="X34" i="36"/>
  <c r="W34" i="36"/>
  <c r="V34" i="36"/>
  <c r="AP34" i="36" s="1"/>
  <c r="AQ34" i="36" s="1"/>
  <c r="T34" i="36"/>
  <c r="S34" i="36"/>
  <c r="R34" i="36"/>
  <c r="P34" i="36"/>
  <c r="O34" i="36"/>
  <c r="N34" i="36"/>
  <c r="M34" i="36"/>
  <c r="L34" i="36"/>
  <c r="K34" i="36"/>
  <c r="J34" i="36"/>
  <c r="I34" i="36"/>
  <c r="H34" i="36"/>
  <c r="G34" i="36"/>
  <c r="AD33" i="36"/>
  <c r="AC33" i="36"/>
  <c r="AB33" i="36"/>
  <c r="AA33" i="36"/>
  <c r="Z33" i="36"/>
  <c r="Y33" i="36"/>
  <c r="X33" i="36"/>
  <c r="W33" i="36"/>
  <c r="V33" i="36"/>
  <c r="T33" i="36"/>
  <c r="S33" i="36"/>
  <c r="R33" i="36"/>
  <c r="P33" i="36"/>
  <c r="O33" i="36"/>
  <c r="N33" i="36"/>
  <c r="M33" i="36"/>
  <c r="L33" i="36"/>
  <c r="K33" i="36"/>
  <c r="J33" i="36"/>
  <c r="I33" i="36"/>
  <c r="H33" i="36"/>
  <c r="G33" i="36"/>
  <c r="AC32" i="36"/>
  <c r="AB32" i="36"/>
  <c r="AA32" i="36"/>
  <c r="Z32" i="36"/>
  <c r="Y32" i="36"/>
  <c r="X32" i="36"/>
  <c r="W32" i="36"/>
  <c r="V32" i="36"/>
  <c r="AP32" i="36" s="1"/>
  <c r="AQ32" i="36" s="1"/>
  <c r="T32" i="36"/>
  <c r="S32" i="36"/>
  <c r="R32" i="36"/>
  <c r="P32" i="36"/>
  <c r="O32" i="36"/>
  <c r="N32" i="36"/>
  <c r="M32" i="36"/>
  <c r="L32" i="36"/>
  <c r="K32" i="36"/>
  <c r="J32" i="36"/>
  <c r="I32" i="36"/>
  <c r="H32" i="36"/>
  <c r="G32" i="36"/>
  <c r="AL32" i="36" s="1"/>
  <c r="AS31" i="36" s="1"/>
  <c r="AB31" i="36"/>
  <c r="AA31" i="36"/>
  <c r="Z31" i="36"/>
  <c r="Y31" i="36"/>
  <c r="X31" i="36"/>
  <c r="W31" i="36"/>
  <c r="V31" i="36"/>
  <c r="T31" i="36"/>
  <c r="S31" i="36"/>
  <c r="R31" i="36"/>
  <c r="P31" i="36"/>
  <c r="O31" i="36"/>
  <c r="N31" i="36"/>
  <c r="M31" i="36"/>
  <c r="L31" i="36"/>
  <c r="K31" i="36"/>
  <c r="J31" i="36"/>
  <c r="I31" i="36"/>
  <c r="H31" i="36"/>
  <c r="G31" i="36"/>
  <c r="AT30" i="36"/>
  <c r="AS30" i="36"/>
  <c r="AA30" i="36"/>
  <c r="Z30" i="36"/>
  <c r="Y30" i="36"/>
  <c r="AP30" i="36" s="1"/>
  <c r="AQ30" i="36" s="1"/>
  <c r="X30" i="36"/>
  <c r="W30" i="36"/>
  <c r="V30" i="36"/>
  <c r="T30" i="36"/>
  <c r="S30" i="36"/>
  <c r="R30" i="36"/>
  <c r="P30" i="36"/>
  <c r="AL30" i="36" s="1"/>
  <c r="O30" i="36"/>
  <c r="N30" i="36"/>
  <c r="M30" i="36"/>
  <c r="L30" i="36"/>
  <c r="K30" i="36"/>
  <c r="J30" i="36"/>
  <c r="I30" i="36"/>
  <c r="H30" i="36"/>
  <c r="G30" i="36"/>
  <c r="Z29" i="36"/>
  <c r="Y29" i="36"/>
  <c r="X29" i="36"/>
  <c r="W29" i="36"/>
  <c r="V29" i="36"/>
  <c r="T29" i="36"/>
  <c r="S29" i="36"/>
  <c r="R29" i="36"/>
  <c r="P29" i="36"/>
  <c r="O29" i="36"/>
  <c r="N29" i="36"/>
  <c r="M29" i="36"/>
  <c r="L29" i="36"/>
  <c r="K29" i="36"/>
  <c r="J29" i="36"/>
  <c r="I29" i="36"/>
  <c r="H29" i="36"/>
  <c r="G29" i="36"/>
  <c r="AL29" i="36" s="1"/>
  <c r="Y28" i="36"/>
  <c r="X28" i="36"/>
  <c r="W28" i="36"/>
  <c r="V28" i="36"/>
  <c r="AP28" i="36" s="1"/>
  <c r="AQ28" i="36" s="1"/>
  <c r="T28" i="36"/>
  <c r="S28" i="36"/>
  <c r="R28" i="36"/>
  <c r="P28" i="36"/>
  <c r="O28" i="36"/>
  <c r="N28" i="36"/>
  <c r="M28" i="36"/>
  <c r="L28" i="36"/>
  <c r="K28" i="36"/>
  <c r="J28" i="36"/>
  <c r="I28" i="36"/>
  <c r="H28" i="36"/>
  <c r="G28" i="36"/>
  <c r="X27" i="36"/>
  <c r="W27" i="36"/>
  <c r="V27" i="36"/>
  <c r="AP27" i="36" s="1"/>
  <c r="AQ27" i="36" s="1"/>
  <c r="T27" i="36"/>
  <c r="S27" i="36"/>
  <c r="R27" i="36"/>
  <c r="P27" i="36"/>
  <c r="O27" i="36"/>
  <c r="N27" i="36"/>
  <c r="M27" i="36"/>
  <c r="L27" i="36"/>
  <c r="K27" i="36"/>
  <c r="J27" i="36"/>
  <c r="I27" i="36"/>
  <c r="H27" i="36"/>
  <c r="G27" i="36"/>
  <c r="AT26" i="36"/>
  <c r="W26" i="36"/>
  <c r="AP26" i="36" s="1"/>
  <c r="AQ26" i="36" s="1"/>
  <c r="V26" i="36"/>
  <c r="T26" i="36"/>
  <c r="S26" i="36"/>
  <c r="R26" i="36"/>
  <c r="P26" i="36"/>
  <c r="O26" i="36"/>
  <c r="N26" i="36"/>
  <c r="M26" i="36"/>
  <c r="AL26" i="36" s="1"/>
  <c r="L26" i="36"/>
  <c r="K26" i="36"/>
  <c r="J26" i="36"/>
  <c r="I26" i="36"/>
  <c r="H26" i="36"/>
  <c r="G26" i="36"/>
  <c r="AP25" i="36"/>
  <c r="AQ25" i="36" s="1"/>
  <c r="V25" i="36"/>
  <c r="T25" i="36"/>
  <c r="S25" i="36"/>
  <c r="R25" i="36"/>
  <c r="P25" i="36"/>
  <c r="O25" i="36"/>
  <c r="N25" i="36"/>
  <c r="M25" i="36"/>
  <c r="L25" i="36"/>
  <c r="K25" i="36"/>
  <c r="J25" i="36"/>
  <c r="I25" i="36"/>
  <c r="H25" i="36"/>
  <c r="G25" i="36"/>
  <c r="AP24" i="36"/>
  <c r="AQ24" i="36" s="1"/>
  <c r="T24" i="36"/>
  <c r="S24" i="36"/>
  <c r="R24" i="36"/>
  <c r="P24" i="36"/>
  <c r="O24" i="36"/>
  <c r="N24" i="36"/>
  <c r="M24" i="36"/>
  <c r="L24" i="36"/>
  <c r="K24" i="36"/>
  <c r="J24" i="36"/>
  <c r="I24" i="36"/>
  <c r="H24" i="36"/>
  <c r="G24" i="36"/>
  <c r="AP22" i="36"/>
  <c r="AQ22" i="36" s="1"/>
  <c r="S22" i="36"/>
  <c r="R22" i="36"/>
  <c r="AN22" i="36" s="1"/>
  <c r="AO22" i="36" s="1"/>
  <c r="P22" i="36"/>
  <c r="O22" i="36"/>
  <c r="N22" i="36"/>
  <c r="M22" i="36"/>
  <c r="L22" i="36"/>
  <c r="K22" i="36"/>
  <c r="J22" i="36"/>
  <c r="I22" i="36"/>
  <c r="H22" i="36"/>
  <c r="G22" i="36"/>
  <c r="AP21" i="36"/>
  <c r="AQ21" i="36" s="1"/>
  <c r="R21" i="36"/>
  <c r="AN21" i="36" s="1"/>
  <c r="AO21" i="36" s="1"/>
  <c r="P21" i="36"/>
  <c r="O21" i="36"/>
  <c r="N21" i="36"/>
  <c r="M21" i="36"/>
  <c r="L21" i="36"/>
  <c r="K21" i="36"/>
  <c r="J21" i="36"/>
  <c r="I21" i="36"/>
  <c r="AL21" i="36" s="1"/>
  <c r="AM21" i="36" s="1"/>
  <c r="H21" i="36"/>
  <c r="G21" i="36"/>
  <c r="AP20" i="36"/>
  <c r="AQ20" i="36" s="1"/>
  <c r="AN20" i="36"/>
  <c r="AO20" i="36" s="1"/>
  <c r="P20" i="36"/>
  <c r="O20" i="36"/>
  <c r="N20" i="36"/>
  <c r="M20" i="36"/>
  <c r="L20" i="36"/>
  <c r="K20" i="36"/>
  <c r="J20" i="36"/>
  <c r="I20" i="36"/>
  <c r="AL20" i="36" s="1"/>
  <c r="AM20" i="36" s="1"/>
  <c r="H20" i="36"/>
  <c r="G20" i="36"/>
  <c r="AP18" i="36"/>
  <c r="AQ18" i="36" s="1"/>
  <c r="AN18" i="36"/>
  <c r="AO18" i="36" s="1"/>
  <c r="O18" i="36"/>
  <c r="AL18" i="36" s="1"/>
  <c r="AM18" i="36" s="1"/>
  <c r="N18" i="36"/>
  <c r="M18" i="36"/>
  <c r="L18" i="36"/>
  <c r="K18" i="36"/>
  <c r="J18" i="36"/>
  <c r="I18" i="36"/>
  <c r="H18" i="36"/>
  <c r="G18" i="36"/>
  <c r="AP17" i="36"/>
  <c r="AQ17" i="36" s="1"/>
  <c r="AN17" i="36"/>
  <c r="AO17" i="36" s="1"/>
  <c r="N17" i="36"/>
  <c r="M17" i="36"/>
  <c r="L17" i="36"/>
  <c r="K17" i="36"/>
  <c r="J17" i="36"/>
  <c r="I17" i="36"/>
  <c r="H17" i="36"/>
  <c r="G17" i="36"/>
  <c r="AP16" i="36"/>
  <c r="AQ16" i="36" s="1"/>
  <c r="AN16" i="36"/>
  <c r="AO16" i="36" s="1"/>
  <c r="M16" i="36"/>
  <c r="L16" i="36"/>
  <c r="K16" i="36"/>
  <c r="J16" i="36"/>
  <c r="AL16" i="36" s="1"/>
  <c r="AM16" i="36" s="1"/>
  <c r="I16" i="36"/>
  <c r="H16" i="36"/>
  <c r="G16" i="36"/>
  <c r="AP15" i="36"/>
  <c r="AQ15" i="36" s="1"/>
  <c r="AN15" i="36"/>
  <c r="AO15" i="36" s="1"/>
  <c r="L15" i="36"/>
  <c r="K15" i="36"/>
  <c r="J15" i="36"/>
  <c r="I15" i="36"/>
  <c r="H15" i="36"/>
  <c r="G15" i="36"/>
  <c r="AL15" i="36" s="1"/>
  <c r="AM15" i="36" s="1"/>
  <c r="AP14" i="36"/>
  <c r="AQ14" i="36" s="1"/>
  <c r="AN14" i="36"/>
  <c r="AO14" i="36" s="1"/>
  <c r="K14" i="36"/>
  <c r="J14" i="36"/>
  <c r="AL14" i="36" s="1"/>
  <c r="AM14" i="36" s="1"/>
  <c r="I14" i="36"/>
  <c r="H14" i="36"/>
  <c r="G14" i="36"/>
  <c r="AP13" i="36"/>
  <c r="AQ13" i="36" s="1"/>
  <c r="AN13" i="36"/>
  <c r="AO13" i="36" s="1"/>
  <c r="J13" i="36"/>
  <c r="I13" i="36"/>
  <c r="AL13" i="36" s="1"/>
  <c r="AM13" i="36" s="1"/>
  <c r="H13" i="36"/>
  <c r="G13" i="36"/>
  <c r="AP12" i="36"/>
  <c r="AQ12" i="36" s="1"/>
  <c r="AN12" i="36"/>
  <c r="AO12" i="36" s="1"/>
  <c r="I12" i="36"/>
  <c r="H12" i="36"/>
  <c r="G12" i="36"/>
  <c r="AL12" i="36" s="1"/>
  <c r="AM12" i="36" s="1"/>
  <c r="AP11" i="36"/>
  <c r="AQ11" i="36" s="1"/>
  <c r="AN11" i="36"/>
  <c r="AO11" i="36" s="1"/>
  <c r="H11" i="36"/>
  <c r="G11" i="36"/>
  <c r="AL11" i="36" s="1"/>
  <c r="AM11" i="36" s="1"/>
  <c r="AT10" i="36"/>
  <c r="AP10" i="36"/>
  <c r="AQ10" i="36" s="1"/>
  <c r="AN10" i="36"/>
  <c r="AO10" i="36" s="1"/>
  <c r="AL10" i="36"/>
  <c r="AM10" i="36" s="1"/>
  <c r="G10" i="36"/>
  <c r="AP9" i="36"/>
  <c r="AQ9" i="36" s="1"/>
  <c r="AN9" i="36"/>
  <c r="AO9" i="36" s="1"/>
  <c r="AL9" i="36"/>
  <c r="AM9" i="36" s="1"/>
  <c r="S1470" i="22"/>
  <c r="S1420" i="22"/>
  <c r="S1337" i="22"/>
  <c r="S1290" i="22"/>
  <c r="S1254" i="22"/>
  <c r="S1209" i="22"/>
  <c r="S1158" i="22"/>
  <c r="S1113" i="22"/>
  <c r="S1039" i="22"/>
  <c r="S987" i="22"/>
  <c r="S889" i="22"/>
  <c r="S849" i="22"/>
  <c r="S786" i="22"/>
  <c r="S749" i="22"/>
  <c r="S720" i="22"/>
  <c r="S629" i="22"/>
  <c r="S581" i="22"/>
  <c r="S402" i="22"/>
  <c r="S346" i="22"/>
  <c r="S296" i="22"/>
  <c r="S187" i="22"/>
  <c r="S131" i="22"/>
  <c r="AP38" i="36" l="1"/>
  <c r="AQ38" i="36" s="1"/>
  <c r="AP35" i="36"/>
  <c r="AQ35" i="36" s="1"/>
  <c r="AP31" i="36"/>
  <c r="AQ31" i="36" s="1"/>
  <c r="AP29" i="36"/>
  <c r="AQ29" i="36" s="1"/>
  <c r="AP33" i="36"/>
  <c r="AQ33" i="36" s="1"/>
  <c r="AL27" i="36"/>
  <c r="AS27" i="36" s="1"/>
  <c r="AU30" i="36"/>
  <c r="AV30" i="36" s="1"/>
  <c r="AU34" i="36"/>
  <c r="AV34" i="36" s="1"/>
  <c r="AL33" i="36"/>
  <c r="AL38" i="36"/>
  <c r="AL25" i="36"/>
  <c r="AL24" i="36"/>
  <c r="AL31" i="36"/>
  <c r="AL34" i="36"/>
  <c r="AL22" i="36"/>
  <c r="AM22" i="36" s="1"/>
  <c r="AL17" i="36"/>
  <c r="AM17" i="36" s="1"/>
  <c r="AL36" i="36"/>
  <c r="AL35" i="36"/>
  <c r="AL28" i="36"/>
  <c r="AS10" i="36" l="1"/>
  <c r="AU10" i="36" s="1"/>
  <c r="AV10" i="36" s="1"/>
  <c r="AS26" i="36"/>
  <c r="AU26" i="36" s="1"/>
  <c r="AV26" i="36" s="1"/>
  <c r="V10" i="15" l="1"/>
  <c r="F24" i="27"/>
  <c r="D24" i="27"/>
  <c r="F14" i="27"/>
  <c r="C4" i="28"/>
  <c r="C4" i="29"/>
  <c r="M5" i="10"/>
  <c r="E3" i="27" l="1"/>
  <c r="E39" i="27" l="1"/>
  <c r="G39" i="27"/>
  <c r="C39" i="27"/>
  <c r="D34" i="27"/>
  <c r="F34" i="27" s="1"/>
  <c r="D35" i="27"/>
  <c r="F35" i="27" s="1"/>
  <c r="D36" i="27"/>
  <c r="F36" i="27" s="1"/>
  <c r="D37" i="27"/>
  <c r="F37" i="27" s="1"/>
  <c r="D38" i="27"/>
  <c r="F38" i="27" s="1"/>
  <c r="D33" i="27"/>
  <c r="C22" i="27"/>
  <c r="E22" i="27" s="1"/>
  <c r="C23" i="27"/>
  <c r="E23" i="27" s="1"/>
  <c r="C21" i="27"/>
  <c r="D39" i="27" l="1"/>
  <c r="C24" i="27"/>
  <c r="F33" i="27"/>
  <c r="F39" i="27" s="1"/>
  <c r="E21" i="27"/>
  <c r="E24" i="27" s="1"/>
  <c r="S1088" i="22" l="1"/>
  <c r="S942" i="22"/>
  <c r="N180" i="22"/>
  <c r="N181" i="22" l="1"/>
  <c r="P181" i="22" s="1"/>
  <c r="O880" i="22" l="1"/>
  <c r="O879" i="22"/>
  <c r="N500" i="22"/>
  <c r="N499" i="22"/>
  <c r="S468" i="22"/>
  <c r="S80" i="22"/>
</calcChain>
</file>

<file path=xl/sharedStrings.xml><?xml version="1.0" encoding="utf-8"?>
<sst xmlns="http://schemas.openxmlformats.org/spreadsheetml/2006/main" count="7118" uniqueCount="2157">
  <si>
    <t>登記事由発生年月日</t>
  </si>
  <si>
    <t>登記年月日</t>
  </si>
  <si>
    <t>代表者の登記</t>
  </si>
  <si>
    <t>施行(変更)年月日</t>
  </si>
  <si>
    <t>県の認可(変更認可)年月日</t>
  </si>
  <si>
    <t>定数</t>
  </si>
  <si>
    <t>（５）現在の評議員の選任状況</t>
  </si>
  <si>
    <t>その他の評議員</t>
  </si>
  <si>
    <t>議事録記載内容</t>
  </si>
  <si>
    <t>開催した日時と場所</t>
  </si>
  <si>
    <t>議事の経過の要領及びその結果</t>
  </si>
  <si>
    <t>（３）理事選任機関</t>
  </si>
  <si>
    <t>１　管理運営一般</t>
  </si>
  <si>
    <t>イ　登記の状況</t>
  </si>
  <si>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</si>
  <si>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</si>
  <si>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</si>
  <si>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</si>
  <si>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</si>
  <si>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</si>
  <si>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</si>
  <si>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</si>
  <si>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</si>
  <si>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</si>
  <si>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</si>
  <si>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</si>
  <si>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</si>
  <si>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</si>
  <si>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</si>
  <si>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</si>
  <si>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</si>
  <si>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</si>
  <si>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</si>
  <si>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</si>
  <si>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</si>
  <si>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</si>
  <si>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t>
    <phoneticPr fontId="1"/>
  </si>
  <si>
    <t>ア　代表業務執行理事</t>
    <phoneticPr fontId="1"/>
  </si>
  <si>
    <t>イ　業務執行理事</t>
    <phoneticPr fontId="1"/>
  </si>
  <si>
    <t>実員</t>
    <rPh sb="0" eb="2">
      <t>ジツイン</t>
    </rPh>
    <phoneticPr fontId="1"/>
  </si>
  <si>
    <t>職員評議員</t>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</si>
  <si>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</si>
  <si>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</si>
  <si>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</si>
  <si>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</si>
  <si>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</si>
  <si>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（７）理事、監事及び評議員における親族等の特別利害関係を有する者</t>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</si>
  <si>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</si>
  <si>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</si>
  <si>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</si>
  <si>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</si>
  <si>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</si>
  <si>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</si>
  <si>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</si>
  <si>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</si>
  <si>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</si>
  <si>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</si>
  <si>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</si>
  <si>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</si>
  <si>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</si>
  <si>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</si>
  <si>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</si>
  <si>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</si>
  <si>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</si>
  <si>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</si>
  <si>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</si>
  <si>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</si>
  <si>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</si>
  <si>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</si>
  <si>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</si>
  <si>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</si>
  <si>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</si>
  <si>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</si>
  <si>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</si>
  <si>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</si>
  <si>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</si>
  <si>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</si>
  <si>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</si>
  <si>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</si>
  <si>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</si>
  <si>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</si>
  <si>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</si>
  <si>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</si>
  <si>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</si>
  <si>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</si>
  <si>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</si>
  <si>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</si>
  <si>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</si>
  <si>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</si>
  <si>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</si>
  <si>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</si>
  <si>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</si>
  <si>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</si>
  <si>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</si>
  <si>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</si>
  <si>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</si>
  <si>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</si>
  <si>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</si>
  <si>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</si>
  <si>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</si>
  <si>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</si>
  <si>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</si>
  <si>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</si>
  <si>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</si>
  <si>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</si>
  <si>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</si>
  <si>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</si>
  <si>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</si>
  <si>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</si>
  <si>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</si>
  <si>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</si>
  <si>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</si>
  <si>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</si>
  <si>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</si>
  <si>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</si>
  <si>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</si>
  <si>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</si>
  <si>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独立監査人の監査報告書において指摘事項がない場合は省略可</t>
  </si>
  <si>
    <t>固定資産台帳等</t>
  </si>
  <si>
    <t>台帳の
有無</t>
    <phoneticPr fontId="1"/>
  </si>
  <si>
    <t>減価償却明細表</t>
    <phoneticPr fontId="1"/>
  </si>
  <si>
    <t>償却費の算出</t>
    <phoneticPr fontId="1"/>
  </si>
  <si>
    <t>未利用資産の有無</t>
  </si>
  <si>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</si>
  <si>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</si>
  <si>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</si>
  <si>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</si>
  <si>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</si>
  <si>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</si>
  <si>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</si>
  <si>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</si>
  <si>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独立監査人の監査報告書において指摘事項がない場合は省略可</t>
    <phoneticPr fontId="20"/>
  </si>
  <si>
    <t>資金収支計算書（支出の部）
「次年度繰越支払資金」の額</t>
    <phoneticPr fontId="1"/>
  </si>
  <si>
    <t>貸借対照表の本年度末
「現金預金」の額</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</si>
  <si>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</si>
  <si>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</si>
  <si>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</si>
  <si>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</si>
  <si>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</si>
  <si>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</si>
  <si>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</si>
  <si>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</si>
  <si>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</si>
  <si>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</si>
  <si>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金額</t>
    <rPh sb="0" eb="2">
      <t>キンガク</t>
    </rPh>
    <phoneticPr fontId="1"/>
  </si>
  <si>
    <t>(参考）：元帳、財産目録</t>
  </si>
  <si>
    <t>　　　　</t>
    <phoneticPr fontId="1"/>
  </si>
  <si>
    <t>（４）会計監査人</t>
    <phoneticPr fontId="1"/>
  </si>
  <si>
    <t>（個人（理事長等の学校法人関係者も含む）からの一時的な借入も含め、年度末時点で残高のあるもの全てについて記載）</t>
    <phoneticPr fontId="1"/>
  </si>
  <si>
    <t>定員（A)</t>
    <rPh sb="0" eb="2">
      <t>テイイン</t>
    </rPh>
    <phoneticPr fontId="1"/>
  </si>
  <si>
    <t>実員（B)</t>
    <rPh sb="0" eb="2">
      <t>ジツイン</t>
    </rPh>
    <phoneticPr fontId="1"/>
  </si>
  <si>
    <t>差（AーB)</t>
    <rPh sb="0" eb="1">
      <t>サ</t>
    </rPh>
    <phoneticPr fontId="1"/>
  </si>
  <si>
    <t>自己評価</t>
    <rPh sb="0" eb="4">
      <t>ジコヒョウカ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</si>
  <si>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</si>
  <si>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</si>
  <si>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</si>
  <si>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２　教職員</t>
  </si>
  <si>
    <t>教職員への周知方法</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</si>
  <si>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</si>
  <si>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</si>
  <si>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</si>
  <si>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</si>
  <si>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</si>
  <si>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</si>
  <si>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</si>
  <si>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</si>
  <si>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</si>
  <si>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</si>
  <si>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</si>
  <si>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</si>
  <si>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</si>
  <si>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</si>
  <si>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</si>
  <si>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</si>
  <si>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</si>
  <si>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</si>
  <si>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</si>
  <si>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</si>
  <si>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</si>
  <si>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</si>
  <si>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書面の交付</t>
  </si>
  <si>
    <t>交付している書面の種類</t>
  </si>
  <si>
    <t>(参考）：労働条件通知書等、賃金規程、雇用契約書、労働条件を記した辞令の写し</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</si>
  <si>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</si>
  <si>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</si>
  <si>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</si>
  <si>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</si>
  <si>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</si>
  <si>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</si>
  <si>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</si>
  <si>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</si>
  <si>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</si>
  <si>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</si>
  <si>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</si>
  <si>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</si>
  <si>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</si>
  <si>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</si>
  <si>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</si>
  <si>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</si>
  <si>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</si>
  <si>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</si>
  <si>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</si>
  <si>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</si>
  <si>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</si>
  <si>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</si>
  <si>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</si>
  <si>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</si>
  <si>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</si>
  <si>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</si>
  <si>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</si>
  <si>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</si>
  <si>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</si>
  <si>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</si>
  <si>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ア　会計監査人設置の有無</t>
    <rPh sb="2" eb="7">
      <t>カイケイカンサニン</t>
    </rPh>
    <rPh sb="7" eb="9">
      <t>セッチ</t>
    </rPh>
    <rPh sb="10" eb="12">
      <t>ウム</t>
    </rPh>
    <phoneticPr fontId="1"/>
  </si>
  <si>
    <t>会計監査人設置の有無</t>
  </si>
  <si>
    <t>イ　会計監査人設置の理由</t>
    <phoneticPr fontId="1"/>
  </si>
  <si>
    <t>会計監査人設置の理由</t>
    <rPh sb="8" eb="10">
      <t>リユウ</t>
    </rPh>
    <phoneticPr fontId="1"/>
  </si>
  <si>
    <t>該当する契約等の有無</t>
  </si>
  <si>
    <t>売却等処分の予定</t>
  </si>
  <si>
    <t>借入金の有無</t>
  </si>
  <si>
    <t>長期預り金の有無</t>
  </si>
  <si>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</si>
  <si>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</si>
  <si>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</si>
  <si>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</si>
  <si>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</si>
  <si>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</si>
  <si>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</si>
  <si>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</si>
  <si>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</si>
  <si>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</si>
  <si>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</si>
  <si>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</si>
  <si>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</si>
  <si>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</si>
  <si>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運動場</t>
    <rPh sb="0" eb="3">
      <t>ウンドウジョウ</t>
    </rPh>
    <phoneticPr fontId="1"/>
  </si>
  <si>
    <t>㎡</t>
    <phoneticPr fontId="1"/>
  </si>
  <si>
    <t>現状（A)</t>
    <rPh sb="0" eb="2">
      <t>ゲンジョウ</t>
    </rPh>
    <phoneticPr fontId="1"/>
  </si>
  <si>
    <t>設置基準（B)</t>
    <rPh sb="0" eb="4">
      <t>セッチキジュン</t>
    </rPh>
    <phoneticPr fontId="1"/>
  </si>
  <si>
    <t>差　（A－B)</t>
    <rPh sb="0" eb="1">
      <t>サ</t>
    </rPh>
    <phoneticPr fontId="1"/>
  </si>
  <si>
    <t>登記状況</t>
    <rPh sb="0" eb="4">
      <t>トウキジョウキョウ</t>
    </rPh>
    <phoneticPr fontId="1"/>
  </si>
  <si>
    <t>その他の施設
（土地・建物）</t>
    <rPh sb="2" eb="3">
      <t>タ</t>
    </rPh>
    <rPh sb="4" eb="6">
      <t>シセツ</t>
    </rPh>
    <rPh sb="8" eb="10">
      <t>トチ</t>
    </rPh>
    <rPh sb="11" eb="13">
      <t>タテモノ</t>
    </rPh>
    <phoneticPr fontId="1"/>
  </si>
  <si>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</si>
  <si>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</si>
  <si>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</si>
  <si>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</si>
  <si>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</si>
  <si>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前回実地検査</t>
    <rPh sb="0" eb="2">
      <t>ゼンカイ</t>
    </rPh>
    <rPh sb="2" eb="6">
      <t>ジッチケンサ</t>
    </rPh>
    <phoneticPr fontId="1"/>
  </si>
  <si>
    <t>変更年月日</t>
    <rPh sb="0" eb="5">
      <t>ヘンコウネンガッピ</t>
    </rPh>
    <phoneticPr fontId="1"/>
  </si>
  <si>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</si>
  <si>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</si>
  <si>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</si>
  <si>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t>学校法人会計への計上</t>
    <rPh sb="0" eb="6">
      <t>ガッコウホウジンカイケイ</t>
    </rPh>
    <rPh sb="8" eb="10">
      <t>ケイジョウ</t>
    </rPh>
    <phoneticPr fontId="1"/>
  </si>
  <si>
    <t>安全運転管理者の選任</t>
  </si>
  <si>
    <t>台</t>
    <rPh sb="0" eb="1">
      <t>ダイ</t>
    </rPh>
    <phoneticPr fontId="1"/>
  </si>
  <si>
    <t>第３　会計事務の処理</t>
  </si>
  <si>
    <t>ア　現金出納簿の作成及び現金の取扱い</t>
  </si>
  <si>
    <t>手元現金有高と
現金出納簿の照合頻度</t>
    <phoneticPr fontId="1"/>
  </si>
  <si>
    <t>例）　毎日</t>
    <rPh sb="0" eb="1">
      <t>レイ</t>
    </rPh>
    <rPh sb="3" eb="5">
      <t>マイニチ</t>
    </rPh>
    <phoneticPr fontId="1"/>
  </si>
  <si>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</si>
  <si>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</si>
  <si>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</si>
  <si>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</si>
  <si>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</si>
  <si>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実際の領収額</t>
    <rPh sb="0" eb="2">
      <t>ジッサイ</t>
    </rPh>
    <rPh sb="3" eb="5">
      <t>リョウシュウ</t>
    </rPh>
    <rPh sb="5" eb="6">
      <t>ガク</t>
    </rPh>
    <phoneticPr fontId="1"/>
  </si>
  <si>
    <t>月</t>
  </si>
  <si>
    <t>その他の納付金</t>
    <rPh sb="2" eb="3">
      <t>タ</t>
    </rPh>
    <rPh sb="4" eb="7">
      <t>ノウフキン</t>
    </rPh>
    <phoneticPr fontId="1"/>
  </si>
  <si>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</si>
  <si>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</si>
  <si>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</si>
  <si>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</si>
  <si>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規定等との整合</t>
    <rPh sb="0" eb="2">
      <t>キテイ</t>
    </rPh>
    <rPh sb="2" eb="3">
      <t>トウ</t>
    </rPh>
    <rPh sb="5" eb="7">
      <t>セイゴウ</t>
    </rPh>
    <phoneticPr fontId="1"/>
  </si>
  <si>
    <t>要徴収額</t>
    <rPh sb="0" eb="1">
      <t>ヨウ</t>
    </rPh>
    <rPh sb="1" eb="4">
      <t>チョウシュウガク</t>
    </rPh>
    <phoneticPr fontId="20"/>
  </si>
  <si>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</si>
  <si>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</si>
  <si>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</si>
  <si>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</si>
  <si>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</si>
  <si>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</si>
  <si>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</si>
  <si>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</si>
  <si>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４　支出等の状況</t>
  </si>
  <si>
    <t>（１）支出の状況</t>
  </si>
  <si>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</si>
  <si>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</si>
  <si>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</si>
  <si>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</si>
  <si>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</si>
  <si>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</si>
  <si>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</si>
  <si>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</si>
  <si>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（２）施設・設備関係支出の状況</t>
  </si>
  <si>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</si>
  <si>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</si>
  <si>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</si>
  <si>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</si>
  <si>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</si>
  <si>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</si>
  <si>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</si>
  <si>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</si>
  <si>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</si>
  <si>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</si>
  <si>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未払金の内容</t>
    <rPh sb="0" eb="3">
      <t>ミハライキン</t>
    </rPh>
    <rPh sb="4" eb="6">
      <t>ナイヨウ</t>
    </rPh>
    <phoneticPr fontId="1"/>
  </si>
  <si>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</si>
  <si>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</si>
  <si>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</si>
  <si>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</si>
  <si>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</si>
  <si>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</si>
  <si>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</si>
  <si>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</si>
  <si>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</si>
  <si>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</si>
  <si>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</si>
  <si>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</si>
  <si>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</si>
  <si>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</si>
  <si>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</si>
  <si>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</si>
  <si>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</si>
  <si>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</si>
  <si>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</si>
  <si>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</si>
  <si>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</si>
  <si>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</si>
  <si>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</si>
  <si>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</si>
  <si>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</si>
  <si>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</si>
  <si>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</si>
  <si>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</si>
  <si>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</si>
  <si>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</si>
  <si>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</si>
  <si>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ア　身長</t>
    <rPh sb="2" eb="4">
      <t>シンチョウ</t>
    </rPh>
    <phoneticPr fontId="1"/>
  </si>
  <si>
    <t>イ　体重</t>
    <phoneticPr fontId="1"/>
  </si>
  <si>
    <t>ウ　栄養状態</t>
    <phoneticPr fontId="1"/>
  </si>
  <si>
    <t>(参考）：健康診断票</t>
  </si>
  <si>
    <t>項　目</t>
    <rPh sb="0" eb="1">
      <t>コウ</t>
    </rPh>
    <rPh sb="2" eb="3">
      <t>メ</t>
    </rPh>
    <phoneticPr fontId="1"/>
  </si>
  <si>
    <t>（１）教職員健康診断の実施状況</t>
  </si>
  <si>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</si>
  <si>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</si>
  <si>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</si>
  <si>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</si>
  <si>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</si>
  <si>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</si>
  <si>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</si>
  <si>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</si>
  <si>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</si>
  <si>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</si>
  <si>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</si>
  <si>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５　環境衛生検査の実施状況</t>
  </si>
  <si>
    <t>実施年度／
実施項目</t>
    <rPh sb="0" eb="4">
      <t>ジッシネンド</t>
    </rPh>
    <rPh sb="6" eb="10">
      <t>ジッシコウモク</t>
    </rPh>
    <phoneticPr fontId="1"/>
  </si>
  <si>
    <t>換気(CO2)</t>
    <phoneticPr fontId="1"/>
  </si>
  <si>
    <t>温度</t>
    <phoneticPr fontId="1"/>
  </si>
  <si>
    <t>相対湿度</t>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</si>
  <si>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</si>
  <si>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</si>
  <si>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</si>
  <si>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</si>
  <si>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</si>
  <si>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ダニ又は
ダニアレルゲン</t>
    <phoneticPr fontId="1"/>
  </si>
  <si>
    <t>照度及び
照明環境</t>
    <rPh sb="0" eb="2">
      <t>ショウド</t>
    </rPh>
    <rPh sb="2" eb="3">
      <t>オヨ</t>
    </rPh>
    <rPh sb="5" eb="9">
      <t>ショウメイカンキョウ</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</si>
  <si>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</si>
  <si>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</si>
  <si>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</si>
  <si>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</si>
  <si>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</si>
  <si>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</si>
  <si>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</si>
  <si>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</si>
  <si>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</si>
  <si>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</si>
  <si>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</si>
  <si>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</si>
  <si>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ア　水泳プールの構造</t>
    <phoneticPr fontId="1"/>
  </si>
  <si>
    <t>月から</t>
    <rPh sb="0" eb="1">
      <t>ガツ</t>
    </rPh>
    <phoneticPr fontId="1"/>
  </si>
  <si>
    <t>ウ　使用積算日数３０日以内ごとに１回実施する検査</t>
  </si>
  <si>
    <t>（イ）検査月日</t>
  </si>
  <si>
    <t>エ　使用期間中に１回実施する検査</t>
    <phoneticPr fontId="1"/>
  </si>
  <si>
    <t>(循環式の場合は使用開始２～３週間経過後。入替式の場合は最初の入替を行う直前)</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</si>
  <si>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</si>
  <si>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</si>
  <si>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</si>
  <si>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</si>
  <si>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</si>
  <si>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</si>
  <si>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</si>
  <si>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</si>
  <si>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</si>
  <si>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</si>
  <si>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</si>
  <si>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</si>
  <si>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</si>
  <si>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</si>
  <si>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カ　施設・設備の衛生状況（毎学年１回実施）</t>
  </si>
  <si>
    <t xml:space="preserve"> (参考）：プール水等の検査結果報告書、プール管理日誌、プールカード</t>
  </si>
  <si>
    <t>（８）学校の清潔、ネズミ、衛生害虫等及び教室等の備品の管理</t>
  </si>
  <si>
    <t>ア　定期点検</t>
  </si>
  <si>
    <t>点検項目</t>
  </si>
  <si>
    <t>①</t>
    <phoneticPr fontId="1"/>
  </si>
  <si>
    <t>②</t>
    <phoneticPr fontId="1"/>
  </si>
  <si>
    <t>③</t>
    <phoneticPr fontId="1"/>
  </si>
  <si>
    <t>日</t>
  </si>
  <si>
    <t>記録の
方法</t>
    <rPh sb="0" eb="2">
      <t>キロク</t>
    </rPh>
    <rPh sb="4" eb="6">
      <t>ホウホウ</t>
    </rPh>
    <phoneticPr fontId="1"/>
  </si>
  <si>
    <t>イ　日常点検</t>
  </si>
  <si>
    <t>実施の頻度</t>
    <rPh sb="0" eb="2">
      <t>ジッシ</t>
    </rPh>
    <rPh sb="3" eb="5">
      <t>ヒンド</t>
    </rPh>
    <phoneticPr fontId="1"/>
  </si>
  <si>
    <t>飲料水の
水質及び施設･設備</t>
    <phoneticPr fontId="1"/>
  </si>
  <si>
    <t>学校の清潔及び
ネズミ・衛生害虫等</t>
    <phoneticPr fontId="1"/>
  </si>
  <si>
    <t>６　安全点検の実施状況</t>
  </si>
  <si>
    <t>ア　定期点検(毎学期１回以上)</t>
    <phoneticPr fontId="1"/>
  </si>
  <si>
    <t>具体的な点検方法</t>
    <rPh sb="0" eb="3">
      <t>グタイテキ</t>
    </rPh>
    <rPh sb="4" eb="8">
      <t>テンケンホウホウ</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</si>
  <si>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</si>
  <si>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</si>
  <si>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</si>
  <si>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</si>
  <si>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</si>
  <si>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</si>
  <si>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</si>
  <si>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</si>
  <si>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</si>
  <si>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</si>
  <si>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</si>
  <si>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</si>
  <si>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</si>
  <si>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</si>
  <si>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</si>
  <si>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</si>
  <si>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</si>
  <si>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</si>
  <si>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</si>
  <si>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</si>
  <si>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</si>
  <si>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</si>
  <si>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</si>
  <si>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</si>
  <si>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</si>
  <si>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</si>
  <si>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</si>
  <si>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</si>
  <si>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</si>
  <si>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</si>
  <si>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</si>
  <si>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　内　容</t>
    <rPh sb="1" eb="2">
      <t>ナイ</t>
    </rPh>
    <rPh sb="3" eb="4">
      <t>カタチ</t>
    </rPh>
    <phoneticPr fontId="1"/>
  </si>
  <si>
    <t>　金　額</t>
    <rPh sb="1" eb="2">
      <t>カネ</t>
    </rPh>
    <rPh sb="3" eb="4">
      <t>ガク</t>
    </rPh>
    <phoneticPr fontId="1"/>
  </si>
  <si>
    <t>記載の
有無</t>
    <rPh sb="0" eb="2">
      <t>キサイ</t>
    </rPh>
    <rPh sb="4" eb="6">
      <t>ウム</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</si>
  <si>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</si>
  <si>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</si>
  <si>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t>月の間利用</t>
    <rPh sb="0" eb="1">
      <t>ガツ</t>
    </rPh>
    <rPh sb="2" eb="3">
      <t>カン</t>
    </rPh>
    <rPh sb="3" eb="5">
      <t>リヨウ</t>
    </rPh>
    <phoneticPr fontId="1"/>
  </si>
  <si>
    <t>健康管理状況について</t>
    <rPh sb="0" eb="6">
      <t>ケンコウカンリジョウキョウ</t>
    </rPh>
    <phoneticPr fontId="1"/>
  </si>
  <si>
    <t>プール管理日誌について</t>
    <rPh sb="3" eb="7">
      <t>カンリニッシ</t>
    </rPh>
    <phoneticPr fontId="1"/>
  </si>
  <si>
    <r>
      <t>訓練の内容</t>
    </r>
    <r>
      <rPr>
        <sz val="10"/>
        <color theme="1"/>
        <rFont val="ＭＳ Ｐゴシック"/>
        <family val="3"/>
        <charset val="128"/>
      </rPr>
      <t>（実施状況を入力）</t>
    </r>
    <rPh sb="0" eb="2">
      <t>クンレン</t>
    </rPh>
    <rPh sb="3" eb="5">
      <t>ナイヨウ</t>
    </rPh>
    <rPh sb="8" eb="10">
      <t>ジョウキョウ</t>
    </rPh>
    <rPh sb="11" eb="13">
      <t>ニュウリョク</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</si>
  <si>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</si>
  <si>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</si>
  <si>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</si>
  <si>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</si>
  <si>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</si>
  <si>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</si>
  <si>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</si>
  <si>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</si>
  <si>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</si>
  <si>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</si>
  <si>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　(参考）：耐震診断結果報告書</t>
  </si>
  <si>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</si>
  <si>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</si>
  <si>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</si>
  <si>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</si>
  <si>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</si>
  <si>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のチェックリストに基づく点検を行うことが文部科学省により推進されている。</t>
    <phoneticPr fontId="1"/>
  </si>
  <si>
    <t>※検査年月日</t>
  </si>
  <si>
    <t>理事長氏名</t>
  </si>
  <si>
    <t>名称</t>
  </si>
  <si>
    <t>所在地</t>
  </si>
  <si>
    <t>電話番号</t>
  </si>
  <si>
    <t>※区　分</t>
    <phoneticPr fontId="1"/>
  </si>
  <si>
    <t>職</t>
    <rPh sb="0" eb="1">
      <t>ショク</t>
    </rPh>
    <phoneticPr fontId="1"/>
  </si>
  <si>
    <t>実地検査の場合　（書面検査の場合は記入不要です。）</t>
    <rPh sb="0" eb="4">
      <t>ジッチケンサ</t>
    </rPh>
    <rPh sb="5" eb="7">
      <t>バアイ</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</si>
  <si>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</si>
  <si>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</si>
  <si>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</si>
  <si>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</si>
  <si>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</si>
  <si>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</si>
  <si>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</si>
  <si>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</si>
  <si>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</si>
  <si>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</si>
  <si>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</si>
  <si>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</si>
  <si>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</si>
  <si>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プール水の全換水の頻度</t>
    <rPh sb="5" eb="6">
      <t>ミズ</t>
    </rPh>
    <rPh sb="7" eb="8">
      <t>ゼン</t>
    </rPh>
    <rPh sb="8" eb="10">
      <t>カンスイ</t>
    </rPh>
    <rPh sb="11" eb="13">
      <t>ヒンド</t>
    </rPh>
    <phoneticPr fontId="1"/>
  </si>
  <si>
    <t>※検査担当者氏名</t>
    <rPh sb="1" eb="8">
      <t>ケンサタントウシャシメイ</t>
    </rPh>
    <phoneticPr fontId="1"/>
  </si>
  <si>
    <t>実施している
場合、公表の有無</t>
    <rPh sb="0" eb="2">
      <t>ジッシ</t>
    </rPh>
    <rPh sb="7" eb="9">
      <t>バアイ</t>
    </rPh>
    <rPh sb="10" eb="12">
      <t>コウヒョウ</t>
    </rPh>
    <rPh sb="13" eb="15">
      <t>ウム</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</si>
  <si>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</si>
  <si>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</si>
  <si>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</si>
  <si>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</si>
  <si>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</si>
  <si>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</si>
  <si>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</si>
  <si>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</si>
  <si>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</si>
  <si>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</si>
  <si>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</si>
  <si>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</si>
  <si>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</si>
  <si>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</si>
  <si>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</si>
  <si>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</si>
  <si>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</si>
  <si>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</si>
  <si>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</si>
  <si>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</si>
  <si>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</si>
  <si>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</si>
  <si>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未登記の物件とその理由</t>
    <rPh sb="0" eb="3">
      <t>ミトウキ</t>
    </rPh>
    <rPh sb="4" eb="6">
      <t>ブッケン</t>
    </rPh>
    <rPh sb="9" eb="11">
      <t>リユウ</t>
    </rPh>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</si>
  <si>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</si>
  <si>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</si>
  <si>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</si>
  <si>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</si>
  <si>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t>支払済み
の場合の
支払月</t>
    <rPh sb="0" eb="2">
      <t>シハライ</t>
    </rPh>
    <rPh sb="2" eb="3">
      <t>ズ</t>
    </rPh>
    <rPh sb="6" eb="8">
      <t>バアイ</t>
    </rPh>
    <rPh sb="10" eb="12">
      <t>シハライ</t>
    </rPh>
    <rPh sb="12" eb="13">
      <t>ツキ</t>
    </rPh>
    <phoneticPr fontId="1"/>
  </si>
  <si>
    <r>
      <rPr>
        <sz val="9"/>
        <color theme="1"/>
        <rFont val="ＭＳ Ｐゴシック"/>
        <family val="3"/>
        <charset val="128"/>
      </rPr>
      <t>未受診教職員の有無</t>
    </r>
    <r>
      <rPr>
        <sz val="10"/>
        <color theme="1"/>
        <rFont val="ＭＳ Ｐゴシック"/>
        <family val="3"/>
        <charset val="128"/>
      </rPr>
      <t xml:space="preserve">
</t>
    </r>
    <r>
      <rPr>
        <sz val="8"/>
        <color theme="1"/>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</si>
  <si>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別紙６</t>
    <phoneticPr fontId="1"/>
  </si>
  <si>
    <t>別紙７</t>
    <phoneticPr fontId="1"/>
  </si>
  <si>
    <t xml:space="preserve">(参考）：学校薬剤師又は委託業者からの検査結果報告書 </t>
    <phoneticPr fontId="1"/>
  </si>
  <si>
    <t>別紙１０</t>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</si>
  <si>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</si>
  <si>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</si>
  <si>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</si>
  <si>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</si>
  <si>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</si>
  <si>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r>
      <t>㊟１：</t>
    </r>
    <r>
      <rPr>
        <u/>
        <sz val="10"/>
        <color theme="1"/>
        <rFont val="ＭＳ Ｐゴシック"/>
        <family val="3"/>
        <charset val="128"/>
      </rPr>
      <t>育児休業の期間等について(平成29年10月施行）</t>
    </r>
    <phoneticPr fontId="1"/>
  </si>
  <si>
    <r>
      <t>㊟２：</t>
    </r>
    <r>
      <rPr>
        <u/>
        <sz val="10"/>
        <color theme="1"/>
        <rFont val="ＭＳ Ｐゴシック"/>
        <family val="3"/>
        <charset val="128"/>
      </rPr>
      <t>産後パパ育休制度（出生時育児休業制度）の創設、育児休業の分割取得(令和4年10月施行）</t>
    </r>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</si>
  <si>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</si>
  <si>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</si>
  <si>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</si>
  <si>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</si>
  <si>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</si>
  <si>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t>㊟２：腹囲の検査を省略できるもの</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</si>
  <si>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</si>
  <si>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</si>
  <si>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</si>
  <si>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</si>
  <si>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</si>
  <si>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</si>
  <si>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t>ﾘﾝｸ</t>
    <phoneticPr fontId="1"/>
  </si>
  <si>
    <t>寄付
申込書</t>
    <rPh sb="0" eb="2">
      <t>キフ</t>
    </rPh>
    <rPh sb="3" eb="6">
      <t>モウシコミショ</t>
    </rPh>
    <phoneticPr fontId="1"/>
  </si>
  <si>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</si>
  <si>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（４）ウ　井戸水等を水源とする飲料水の検査</t>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</si>
  <si>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</si>
  <si>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</si>
  <si>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</si>
  <si>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</si>
  <si>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r>
      <t>（５）イ　雑用水（雨水、</t>
    </r>
    <r>
      <rPr>
        <b/>
        <u/>
        <sz val="11"/>
        <color theme="1"/>
        <rFont val="ＭＳ Ｐゴシック"/>
        <family val="3"/>
        <charset val="128"/>
      </rPr>
      <t>飲用手洗い等に使用しない井戸水</t>
    </r>
    <r>
      <rPr>
        <b/>
        <sz val="11"/>
        <color theme="1"/>
        <rFont val="ＭＳ Ｐゴシック"/>
        <family val="3"/>
        <charset val="128"/>
      </rPr>
      <t>等）の利用</t>
    </r>
    <phoneticPr fontId="1"/>
  </si>
  <si>
    <t>別紙９</t>
    <phoneticPr fontId="1"/>
  </si>
  <si>
    <t>（６）イ　浄化槽式水洗便所</t>
  </si>
  <si>
    <t>現有浄化槽の
処理能力</t>
    <phoneticPr fontId="1"/>
  </si>
  <si>
    <t>（</t>
    <phoneticPr fontId="1"/>
  </si>
  <si>
    <t>人＋</t>
    <rPh sb="0" eb="1">
      <t>ニン</t>
    </rPh>
    <phoneticPr fontId="1"/>
  </si>
  <si>
    <t>か月に</t>
    <rPh sb="1" eb="2">
      <t>ゲツ</t>
    </rPh>
    <phoneticPr fontId="1"/>
  </si>
  <si>
    <t>　のことです。</t>
    <phoneticPr fontId="1"/>
  </si>
  <si>
    <r>
      <t>㊟ ここでいう浄化槽の水質に関する検査とは、</t>
    </r>
    <r>
      <rPr>
        <u/>
        <sz val="9"/>
        <color theme="1"/>
        <rFont val="ＭＳ ゴシック"/>
        <family val="3"/>
        <charset val="128"/>
      </rPr>
      <t>浄化槽法第11条に基づく定期水質検査</t>
    </r>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</si>
  <si>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</si>
  <si>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</si>
  <si>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</si>
  <si>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1記載有</t>
  </si>
  <si>
    <t>1実施有</t>
  </si>
  <si>
    <t>1公表有</t>
  </si>
  <si>
    <t>1作成有</t>
  </si>
  <si>
    <t>1実施している</t>
  </si>
  <si>
    <t>1整合</t>
  </si>
  <si>
    <t>1一致</t>
  </si>
  <si>
    <t>教頭</t>
    <rPh sb="0" eb="2">
      <t>キョウトウ</t>
    </rPh>
    <phoneticPr fontId="1"/>
  </si>
  <si>
    <t>経営者のため</t>
    <rPh sb="0" eb="3">
      <t>ケイエイシャ</t>
    </rPh>
    <phoneticPr fontId="1"/>
  </si>
  <si>
    <t>1加入している</t>
  </si>
  <si>
    <t>1全て登記済み</t>
  </si>
  <si>
    <t>3該当なし</t>
  </si>
  <si>
    <t>2無</t>
  </si>
  <si>
    <t>1有</t>
  </si>
  <si>
    <t>平成</t>
  </si>
  <si>
    <t>1作成している</t>
  </si>
  <si>
    <t>事務長</t>
    <rPh sb="0" eb="3">
      <t>ジムチョウ</t>
    </rPh>
    <phoneticPr fontId="1"/>
  </si>
  <si>
    <t>1現金出納簿有</t>
  </si>
  <si>
    <t>毎日</t>
    <phoneticPr fontId="1"/>
  </si>
  <si>
    <t>万円</t>
    <rPh sb="0" eb="1">
      <t>マン</t>
    </rPh>
    <rPh sb="1" eb="2">
      <t>エン</t>
    </rPh>
    <phoneticPr fontId="1"/>
  </si>
  <si>
    <t>1該当あり⇒下欄に入力</t>
  </si>
  <si>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</si>
  <si>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</si>
  <si>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</si>
  <si>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</si>
  <si>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</si>
  <si>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</si>
  <si>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</si>
  <si>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</si>
  <si>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</si>
  <si>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2点検表</t>
  </si>
  <si>
    <t>1毎日</t>
  </si>
  <si>
    <t>2未実施</t>
  </si>
  <si>
    <t>1常備されている</t>
  </si>
  <si>
    <t>1加入（下表に入力）</t>
  </si>
  <si>
    <t>日本スポーツ振興センター</t>
    <rPh sb="0" eb="2">
      <t>ニホン</t>
    </rPh>
    <rPh sb="6" eb="8">
      <t>シンコウ</t>
    </rPh>
    <phoneticPr fontId="1"/>
  </si>
  <si>
    <t>1実施した⇒年月を入力</t>
  </si>
  <si>
    <t>災害共済給付契約</t>
    <phoneticPr fontId="1"/>
  </si>
  <si>
    <t>（１）法人登記の状況</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</si>
  <si>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</si>
  <si>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</si>
  <si>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</si>
  <si>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</si>
  <si>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</si>
  <si>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（６）便所の構造</t>
    <phoneticPr fontId="1"/>
  </si>
  <si>
    <t>イ　プール水の原水</t>
    <phoneticPr fontId="1"/>
  </si>
  <si>
    <t>⑧循環ろ過装置の処理水</t>
    <phoneticPr fontId="1"/>
  </si>
  <si>
    <t>ク　プール管理日誌の状況</t>
    <phoneticPr fontId="1"/>
  </si>
  <si>
    <t>（７）水泳プールに係る学校環境衛生基準</t>
    <phoneticPr fontId="1"/>
  </si>
  <si>
    <t>教室等の環境</t>
    <phoneticPr fontId="1"/>
  </si>
  <si>
    <t>ア</t>
    <phoneticPr fontId="1"/>
  </si>
  <si>
    <t>イ</t>
    <phoneticPr fontId="1"/>
  </si>
  <si>
    <t>（１）学校給食の実施の有無</t>
    <phoneticPr fontId="1"/>
  </si>
  <si>
    <t>（キ）保健所の立ち入り検査</t>
    <phoneticPr fontId="1"/>
  </si>
  <si>
    <t>（４）イ　貯水槽経由の水道水を水源とする飲料水の検査</t>
    <phoneticPr fontId="1"/>
  </si>
  <si>
    <t>（ア）浄化槽の処理能力</t>
    <phoneticPr fontId="1"/>
  </si>
  <si>
    <t>月額５万円</t>
    <rPh sb="0" eb="2">
      <t>ゲツガク</t>
    </rPh>
    <rPh sb="3" eb="5">
      <t>マンエン</t>
    </rPh>
    <phoneticPr fontId="1"/>
  </si>
  <si>
    <t>1適</t>
  </si>
  <si>
    <t>薄緑色のマス　⇒</t>
    <rPh sb="0" eb="1">
      <t>ウス</t>
    </rPh>
    <rPh sb="1" eb="3">
      <t>ミドリイロ</t>
    </rPh>
    <phoneticPr fontId="1"/>
  </si>
  <si>
    <t>水色太赤字のマス</t>
    <rPh sb="0" eb="2">
      <t>ミズイロ</t>
    </rPh>
    <rPh sb="2" eb="5">
      <t>フトアカジ</t>
    </rPh>
    <phoneticPr fontId="1"/>
  </si>
  <si>
    <t>別紙１参考</t>
  </si>
  <si>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</si>
  <si>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</si>
  <si>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1記入有</t>
  </si>
  <si>
    <t>2該当なし</t>
  </si>
  <si>
    <t>1記録有</t>
  </si>
  <si>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</si>
  <si>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</si>
  <si>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</si>
  <si>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</si>
  <si>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</si>
  <si>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</si>
  <si>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</si>
  <si>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</si>
  <si>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検査省略の場合、薬剤師による省略許可年月日と直近の検査年月日</t>
    <phoneticPr fontId="1"/>
  </si>
  <si>
    <t>ｖ</t>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</si>
  <si>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</si>
  <si>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</si>
  <si>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消火器有効期限切れ、火災報知機不鳴動</t>
    <rPh sb="0" eb="3">
      <t>ショウカキ</t>
    </rPh>
    <rPh sb="3" eb="8">
      <t>ユウコウキゲンギ</t>
    </rPh>
    <rPh sb="10" eb="15">
      <t>カサイホウチキ</t>
    </rPh>
    <rPh sb="15" eb="18">
      <t>フメイドウ</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</si>
  <si>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</si>
  <si>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</si>
  <si>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</si>
  <si>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うち
外部理事</t>
    <rPh sb="5" eb="7">
      <t>リジ</t>
    </rPh>
    <phoneticPr fontId="1"/>
  </si>
  <si>
    <t>日現在）</t>
  </si>
  <si>
    <t>㊟１：施行(変更)日は、県の認可(変更認可)日と同日又はそれ以降の日となる。</t>
    <phoneticPr fontId="1"/>
  </si>
  <si>
    <t>その他の</t>
    <rPh sb="2" eb="3">
      <t>タ</t>
    </rPh>
    <phoneticPr fontId="1"/>
  </si>
  <si>
    <t>理事</t>
  </si>
  <si>
    <t>＊＊＊＊</t>
  </si>
  <si>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</si>
  <si>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</si>
  <si>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</si>
  <si>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</si>
  <si>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定時評議員会であるか</t>
    <phoneticPr fontId="1"/>
  </si>
  <si>
    <t>1聴取した⇒下に日付を入力</t>
  </si>
  <si>
    <t>ア　</t>
    <phoneticPr fontId="1"/>
  </si>
  <si>
    <t>別紙１「役員・評議員名簿」の作成</t>
    <rPh sb="14" eb="16">
      <t>サクセイ</t>
    </rPh>
    <phoneticPr fontId="1"/>
  </si>
  <si>
    <t>「別紙１参考」を参照して現在の親族等の特別利害関係のある者の人数を確認した後、</t>
    <phoneticPr fontId="1"/>
  </si>
  <si>
    <t>開始時刻</t>
    <rPh sb="0" eb="2">
      <t>カイシ</t>
    </rPh>
    <rPh sb="2" eb="4">
      <t>ジコク</t>
    </rPh>
    <phoneticPr fontId="1"/>
  </si>
  <si>
    <t>聴取した評議員会の開催日</t>
    <rPh sb="0" eb="2">
      <t>チョウシュ</t>
    </rPh>
    <phoneticPr fontId="1"/>
  </si>
  <si>
    <t>2設置していない</t>
  </si>
  <si>
    <t>（４）監事監査の実施状況及び指摘事項</t>
    <phoneticPr fontId="1"/>
  </si>
  <si>
    <t>議事録への記載</t>
    <rPh sb="0" eb="3">
      <t>ギジロク</t>
    </rPh>
    <rPh sb="5" eb="7">
      <t>キサイ</t>
    </rPh>
    <phoneticPr fontId="1"/>
  </si>
  <si>
    <t>５　法人の会計</t>
    <phoneticPr fontId="1"/>
  </si>
  <si>
    <t>1有⇒下表に入力</t>
  </si>
  <si>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</si>
  <si>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</si>
  <si>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</si>
  <si>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</si>
  <si>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下表に入力</t>
    </r>
    <r>
      <rPr>
        <sz val="11"/>
        <color theme="1"/>
        <rFont val="ＭＳ Ｐゴシック"/>
        <family val="2"/>
        <charset val="128"/>
      </rPr>
      <t>してください</t>
    </r>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</si>
  <si>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</si>
  <si>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</si>
  <si>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</si>
  <si>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t>1規程有</t>
  </si>
  <si>
    <t>（寄附行為の附則で経過措置が適用されている場合）</t>
    <phoneticPr fontId="1"/>
  </si>
  <si>
    <t>代表業務執行理事</t>
    <phoneticPr fontId="1"/>
  </si>
  <si>
    <t>業務執行理事</t>
    <phoneticPr fontId="1"/>
  </si>
  <si>
    <t>監事監査実施年月日</t>
    <phoneticPr fontId="1"/>
  </si>
  <si>
    <t>未利用資産の内容</t>
    <phoneticPr fontId="1"/>
  </si>
  <si>
    <t>1適（漏れなし）</t>
  </si>
  <si>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</si>
  <si>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</si>
  <si>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</si>
  <si>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</si>
  <si>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</si>
  <si>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</si>
  <si>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</si>
  <si>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t>　　「借用財産」として財産目録に記載する必要がある。</t>
    <phoneticPr fontId="1"/>
  </si>
  <si>
    <t>別紙４</t>
    <phoneticPr fontId="1"/>
  </si>
  <si>
    <t>別紙１</t>
    <rPh sb="0" eb="2">
      <t>ベッシ</t>
    </rPh>
    <phoneticPr fontId="1"/>
  </si>
  <si>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</si>
  <si>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</si>
  <si>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</si>
  <si>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</si>
  <si>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㊟２：監事の選任は、評議員会で行う。</t>
    <phoneticPr fontId="1"/>
  </si>
  <si>
    <t>(参考）理事会の議事録</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</si>
  <si>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</si>
  <si>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</si>
  <si>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</si>
  <si>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</si>
  <si>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</si>
  <si>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</si>
  <si>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</si>
  <si>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</si>
  <si>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</si>
  <si>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</si>
  <si>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</si>
  <si>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</si>
  <si>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</si>
  <si>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</si>
  <si>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</si>
  <si>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</si>
  <si>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</si>
  <si>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</si>
  <si>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</si>
  <si>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</si>
  <si>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未受診教職員・有の場合の
人数</t>
    <rPh sb="7" eb="8">
      <t>ユウ</t>
    </rPh>
    <rPh sb="9" eb="11">
      <t>バアイ</t>
    </rPh>
    <rPh sb="13" eb="15">
      <t>ニンズウ</t>
    </rPh>
    <phoneticPr fontId="1"/>
  </si>
  <si>
    <t>1実施（右欄に入力）</t>
  </si>
  <si>
    <t>職名</t>
    <rPh sb="0" eb="2">
      <t>ショクメイ</t>
    </rPh>
    <phoneticPr fontId="1"/>
  </si>
  <si>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</si>
  <si>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</si>
  <si>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</si>
  <si>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</si>
  <si>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</si>
  <si>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</si>
  <si>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</si>
  <si>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</si>
  <si>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</si>
  <si>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不適の場合の事後措置</t>
    <rPh sb="0" eb="2">
      <t>フテキ</t>
    </rPh>
    <rPh sb="3" eb="5">
      <t>バアイ</t>
    </rPh>
    <rPh sb="6" eb="10">
      <t>ジゴソチ</t>
    </rPh>
    <phoneticPr fontId="1"/>
  </si>
  <si>
    <t>1有⇒右と下欄に入力</t>
  </si>
  <si>
    <t>○△銀行</t>
    <rPh sb="2" eb="4">
      <t>ギンコウ</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</si>
  <si>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</si>
  <si>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</si>
  <si>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</si>
  <si>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</si>
  <si>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</si>
  <si>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</si>
  <si>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</si>
  <si>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</si>
  <si>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「別紙１参考」を参照</t>
  </si>
  <si>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</si>
  <si>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</si>
  <si>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</si>
  <si>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（参考）　理事選任機関の理事選任に係る記録など</t>
    <phoneticPr fontId="1"/>
  </si>
  <si>
    <r>
      <t xml:space="preserve">令和６年度
</t>
    </r>
    <r>
      <rPr>
        <sz val="10"/>
        <rFont val="ＭＳ Ｐゴシック"/>
        <family val="3"/>
        <charset val="128"/>
      </rPr>
      <t>増減の整理</t>
    </r>
    <rPh sb="6" eb="8">
      <t>ゾウゲン</t>
    </rPh>
    <rPh sb="9" eb="11">
      <t>セイリ</t>
    </rPh>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</si>
  <si>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</si>
  <si>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t>1設置している⇒下表に入力</t>
  </si>
  <si>
    <t>2記載なし</t>
  </si>
  <si>
    <t>2なし</t>
  </si>
  <si>
    <t>2承認なし</t>
  </si>
  <si>
    <t>１　会計事務一般及び現金取扱い</t>
    <phoneticPr fontId="1"/>
  </si>
  <si>
    <t>2受入なし</t>
  </si>
  <si>
    <t>1有⇒右の２マスに入力</t>
  </si>
  <si>
    <t>2変更なし</t>
  </si>
  <si>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</si>
  <si>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別紙２の「4現金+預金」の
合計額</t>
    <phoneticPr fontId="1"/>
  </si>
  <si>
    <t>○△高等学校</t>
    <rPh sb="2" eb="6">
      <t>コウトウガッコウ</t>
    </rPh>
    <phoneticPr fontId="1"/>
  </si>
  <si>
    <t>校長氏名</t>
    <rPh sb="0" eb="2">
      <t>コウチョウ</t>
    </rPh>
    <phoneticPr fontId="1"/>
  </si>
  <si>
    <t>兼職先の職名</t>
    <rPh sb="0" eb="3">
      <t>ケンショクサキ</t>
    </rPh>
    <rPh sb="4" eb="6">
      <t>ショクメイ</t>
    </rPh>
    <phoneticPr fontId="1"/>
  </si>
  <si>
    <t>今後の対応</t>
    <rPh sb="0" eb="2">
      <t>コンゴ</t>
    </rPh>
    <rPh sb="3" eb="5">
      <t>タイオウ</t>
    </rPh>
    <phoneticPr fontId="1"/>
  </si>
  <si>
    <t>校長理事</t>
    <rPh sb="0" eb="2">
      <t>コウチョウ</t>
    </rPh>
    <phoneticPr fontId="1"/>
  </si>
  <si>
    <t>※監査の指摘事項がない場合は「なし」と記入してください。</t>
    <phoneticPr fontId="1"/>
  </si>
  <si>
    <t>（２）総勘定元帳の作成状況</t>
    <phoneticPr fontId="1"/>
  </si>
  <si>
    <t>（３）理事個人(理事が経営する会社)に関する有償契約及び利息付金銭消費貸借</t>
    <phoneticPr fontId="1"/>
  </si>
  <si>
    <t>報酬年額</t>
    <rPh sb="0" eb="4">
      <t>ホウシュウネンガク</t>
    </rPh>
    <phoneticPr fontId="1"/>
  </si>
  <si>
    <t>（５）固定資産台帳、減価償却明細表の作成状況</t>
    <phoneticPr fontId="1"/>
  </si>
  <si>
    <t>（６）未利用資産（土地建物･リゾート会員権等）の有無</t>
    <phoneticPr fontId="1"/>
  </si>
  <si>
    <t>（７）現金・預金</t>
    <rPh sb="3" eb="5">
      <t>ゲンキン</t>
    </rPh>
    <rPh sb="6" eb="8">
      <t>ヨキン</t>
    </rPh>
    <phoneticPr fontId="1"/>
  </si>
  <si>
    <t>（８）有価証券の保有状況　（特定預金に含まれるものを含む）</t>
    <phoneticPr fontId="1"/>
  </si>
  <si>
    <r>
      <t>（９）</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</si>
  <si>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(参考）：有価証券に関する資産運用規程、理事会議事録</t>
    <phoneticPr fontId="1"/>
  </si>
  <si>
    <t>作成時期（作成頻度）</t>
    <rPh sb="0" eb="4">
      <t>サクセイジキ</t>
    </rPh>
    <rPh sb="5" eb="9">
      <t>サクセイヒンド</t>
    </rPh>
    <phoneticPr fontId="1"/>
  </si>
  <si>
    <t>作成者（職員・会計事務所）</t>
    <rPh sb="0" eb="3">
      <t>サクセイシャ</t>
    </rPh>
    <rPh sb="4" eb="6">
      <t>ショクイン</t>
    </rPh>
    <rPh sb="7" eb="12">
      <t>カイケイジムショ</t>
    </rPh>
    <phoneticPr fontId="1"/>
  </si>
  <si>
    <t>確認者（事務長など）</t>
    <rPh sb="0" eb="3">
      <t>カクニンシャ</t>
    </rPh>
    <rPh sb="4" eb="6">
      <t>ジム</t>
    </rPh>
    <rPh sb="6" eb="7">
      <t>チョウ</t>
    </rPh>
    <phoneticPr fontId="1"/>
  </si>
  <si>
    <t xml:space="preserve"> (参考)：経理規程</t>
    <phoneticPr fontId="1"/>
  </si>
  <si>
    <t>(参考）：固定資産台帳、財産目録、登記簿謄本</t>
    <phoneticPr fontId="1"/>
  </si>
  <si>
    <t>（１０）借入金の有無、借入金台帳及び契約書の作成状況</t>
  </si>
  <si>
    <t>（１２）剰余金等の状況</t>
    <phoneticPr fontId="1"/>
  </si>
  <si>
    <t>学校名</t>
    <rPh sb="0" eb="2">
      <t>ガッコウ</t>
    </rPh>
    <phoneticPr fontId="1"/>
  </si>
  <si>
    <t>（１）学則への記載事項の有無</t>
    <phoneticPr fontId="1"/>
  </si>
  <si>
    <t>教育課程及び授業日時数</t>
  </si>
  <si>
    <t>賞罰</t>
  </si>
  <si>
    <t>寄宿舎</t>
  </si>
  <si>
    <t>項　　　　　　　　目</t>
    <rPh sb="0" eb="1">
      <t>コウ</t>
    </rPh>
    <rPh sb="9" eb="10">
      <t>メ</t>
    </rPh>
    <phoneticPr fontId="1"/>
  </si>
  <si>
    <t>(参考）：学則</t>
    <phoneticPr fontId="1"/>
  </si>
  <si>
    <t>科</t>
    <rPh sb="0" eb="1">
      <t>カ</t>
    </rPh>
    <phoneticPr fontId="1"/>
  </si>
  <si>
    <t>(参考）：学則、生徒の出席簿、授業料台帳、１クラス当たり生徒数調査票</t>
    <phoneticPr fontId="1"/>
  </si>
  <si>
    <t>※各実施回において複数日数実施している場合は、同一セル内に全て記載してください。</t>
    <rPh sb="1" eb="4">
      <t>カクジッシ</t>
    </rPh>
    <rPh sb="4" eb="5">
      <t>カイ</t>
    </rPh>
    <rPh sb="9" eb="11">
      <t>フクスウ</t>
    </rPh>
    <rPh sb="11" eb="12">
      <t>ビ</t>
    </rPh>
    <rPh sb="12" eb="13">
      <t>スウ</t>
    </rPh>
    <rPh sb="13" eb="15">
      <t>ジッシ</t>
    </rPh>
    <rPh sb="19" eb="21">
      <t>バアイ</t>
    </rPh>
    <rPh sb="23" eb="25">
      <t>ドウイツ</t>
    </rPh>
    <rPh sb="27" eb="28">
      <t>ナイ</t>
    </rPh>
    <rPh sb="29" eb="30">
      <t>スベ</t>
    </rPh>
    <rPh sb="31" eb="33">
      <t>キサイ</t>
    </rPh>
    <phoneticPr fontId="1"/>
  </si>
  <si>
    <t>※教科や科目名、履修学年、単位、面接指導回数は教育課程表と一致させてください。実施していない教科・科目は削除してください。</t>
    <rPh sb="1" eb="3">
      <t>キョウカ</t>
    </rPh>
    <rPh sb="4" eb="7">
      <t>カモクメイ</t>
    </rPh>
    <rPh sb="8" eb="12">
      <t>リシュウガクネン</t>
    </rPh>
    <rPh sb="13" eb="15">
      <t>タンイ</t>
    </rPh>
    <rPh sb="16" eb="18">
      <t>メンセツ</t>
    </rPh>
    <rPh sb="18" eb="20">
      <t>シドウ</t>
    </rPh>
    <rPh sb="20" eb="22">
      <t>カイスウ</t>
    </rPh>
    <rPh sb="23" eb="25">
      <t>キョウイク</t>
    </rPh>
    <rPh sb="25" eb="27">
      <t>カテイ</t>
    </rPh>
    <rPh sb="27" eb="28">
      <t>ヒョウ</t>
    </rPh>
    <rPh sb="29" eb="31">
      <t>イッチ</t>
    </rPh>
    <rPh sb="39" eb="41">
      <t>ジッシ</t>
    </rPh>
    <rPh sb="46" eb="48">
      <t>キョウカ</t>
    </rPh>
    <rPh sb="49" eb="51">
      <t>カモク</t>
    </rPh>
    <rPh sb="52" eb="54">
      <t>サクジョ</t>
    </rPh>
    <phoneticPr fontId="1"/>
  </si>
  <si>
    <t>※面接指導実施場所が複数ある場合は、実施場所ごとに作成してください。</t>
    <rPh sb="1" eb="7">
      <t>メンセツシドウジッシ</t>
    </rPh>
    <rPh sb="7" eb="9">
      <t>バショ</t>
    </rPh>
    <rPh sb="10" eb="12">
      <t>フクスウ</t>
    </rPh>
    <rPh sb="14" eb="16">
      <t>バアイ</t>
    </rPh>
    <rPh sb="18" eb="20">
      <t>ジッシ</t>
    </rPh>
    <rPh sb="20" eb="22">
      <t>バショ</t>
    </rPh>
    <rPh sb="25" eb="27">
      <t>サクセイ</t>
    </rPh>
    <phoneticPr fontId="1"/>
  </si>
  <si>
    <t>※学年別に作成してください。単位制で学年別にできない場合は１枚にまとめてください。なお、コースが複数ある場合はコースごとに作成してください。</t>
    <rPh sb="1" eb="3">
      <t>ガクネン</t>
    </rPh>
    <rPh sb="3" eb="4">
      <t>ベツ</t>
    </rPh>
    <rPh sb="5" eb="7">
      <t>サクセイ</t>
    </rPh>
    <rPh sb="14" eb="17">
      <t>タンイセイ</t>
    </rPh>
    <rPh sb="18" eb="20">
      <t>ガクネン</t>
    </rPh>
    <rPh sb="20" eb="21">
      <t>ベツ</t>
    </rPh>
    <rPh sb="26" eb="28">
      <t>バアイ</t>
    </rPh>
    <rPh sb="30" eb="31">
      <t>マイ</t>
    </rPh>
    <rPh sb="48" eb="50">
      <t>フクスウ</t>
    </rPh>
    <rPh sb="52" eb="54">
      <t>バアイ</t>
    </rPh>
    <rPh sb="61" eb="63">
      <t>サクセイ</t>
    </rPh>
    <phoneticPr fontId="1"/>
  </si>
  <si>
    <t>※前年度及び今年度の面接指導の実施状況（実施日、担当者等）について記載してください。</t>
    <rPh sb="1" eb="4">
      <t>ゼンネンド</t>
    </rPh>
    <rPh sb="4" eb="5">
      <t>オヨ</t>
    </rPh>
    <rPh sb="6" eb="9">
      <t>コンネンド</t>
    </rPh>
    <rPh sb="10" eb="14">
      <t>メンセツシドウ</t>
    </rPh>
    <rPh sb="15" eb="17">
      <t>ジッシ</t>
    </rPh>
    <rPh sb="17" eb="19">
      <t>ジョウキョウ</t>
    </rPh>
    <rPh sb="20" eb="23">
      <t>ジッシビ</t>
    </rPh>
    <rPh sb="24" eb="27">
      <t>タントウシャ</t>
    </rPh>
    <rPh sb="27" eb="28">
      <t>トウ</t>
    </rPh>
    <rPh sb="33" eb="35">
      <t>キサイ</t>
    </rPh>
    <phoneticPr fontId="1"/>
  </si>
  <si>
    <t>内容</t>
    <rPh sb="0" eb="2">
      <t>ナイヨウ</t>
    </rPh>
    <phoneticPr fontId="1"/>
  </si>
  <si>
    <t>回数</t>
    <rPh sb="0" eb="2">
      <t>カイスウ</t>
    </rPh>
    <phoneticPr fontId="1"/>
  </si>
  <si>
    <t>担当者</t>
    <rPh sb="0" eb="2">
      <t>タントウ</t>
    </rPh>
    <rPh sb="2" eb="3">
      <t>シャ</t>
    </rPh>
    <phoneticPr fontId="1"/>
  </si>
  <si>
    <t>実施日</t>
    <rPh sb="0" eb="2">
      <t>ジッシ</t>
    </rPh>
    <rPh sb="2" eb="3">
      <t>ビ</t>
    </rPh>
    <phoneticPr fontId="1"/>
  </si>
  <si>
    <t>メディア使用</t>
    <rPh sb="4" eb="6">
      <t>シヨウ</t>
    </rPh>
    <phoneticPr fontId="1"/>
  </si>
  <si>
    <t>面接指導
回数</t>
    <rPh sb="0" eb="4">
      <t>メンセツシドウ</t>
    </rPh>
    <rPh sb="5" eb="7">
      <t>カイスウ</t>
    </rPh>
    <phoneticPr fontId="1"/>
  </si>
  <si>
    <t>単位</t>
    <rPh sb="0" eb="2">
      <t>タンイ</t>
    </rPh>
    <phoneticPr fontId="1"/>
  </si>
  <si>
    <t>科目名</t>
    <rPh sb="0" eb="2">
      <t>カモク</t>
    </rPh>
    <rPh sb="2" eb="3">
      <t>メイ</t>
    </rPh>
    <phoneticPr fontId="1"/>
  </si>
  <si>
    <t>教科等</t>
    <rPh sb="0" eb="2">
      <t>キョウカ</t>
    </rPh>
    <rPh sb="2" eb="3">
      <t>トウ</t>
    </rPh>
    <phoneticPr fontId="1"/>
  </si>
  <si>
    <t>学校設定科目</t>
    <rPh sb="0" eb="2">
      <t>ガッコウ</t>
    </rPh>
    <rPh sb="2" eb="4">
      <t>セッテイ</t>
    </rPh>
    <rPh sb="4" eb="6">
      <t>カモク</t>
    </rPh>
    <phoneticPr fontId="1"/>
  </si>
  <si>
    <t>総合的な探究の時間</t>
    <rPh sb="0" eb="3">
      <t>ソウゴウテキ</t>
    </rPh>
    <rPh sb="4" eb="6">
      <t>タンキュウ</t>
    </rPh>
    <rPh sb="7" eb="9">
      <t>ジカン</t>
    </rPh>
    <phoneticPr fontId="1"/>
  </si>
  <si>
    <t>理数探究</t>
    <rPh sb="0" eb="2">
      <t>リスウ</t>
    </rPh>
    <rPh sb="2" eb="4">
      <t>タンキュウ</t>
    </rPh>
    <phoneticPr fontId="1"/>
  </si>
  <si>
    <t>理数探究基礎</t>
    <rPh sb="0" eb="2">
      <t>リスウ</t>
    </rPh>
    <rPh sb="2" eb="4">
      <t>タンキュウ</t>
    </rPh>
    <rPh sb="4" eb="6">
      <t>キソ</t>
    </rPh>
    <phoneticPr fontId="1"/>
  </si>
  <si>
    <t>理数</t>
    <rPh sb="0" eb="2">
      <t>リスウ</t>
    </rPh>
    <phoneticPr fontId="1"/>
  </si>
  <si>
    <t>情報Ⅱ</t>
    <rPh sb="0" eb="2">
      <t>ジョウホウ</t>
    </rPh>
    <phoneticPr fontId="1"/>
  </si>
  <si>
    <t>情報Ⅰ</t>
    <rPh sb="0" eb="2">
      <t>ジョウホウ</t>
    </rPh>
    <phoneticPr fontId="1"/>
  </si>
  <si>
    <t>情報</t>
    <rPh sb="0" eb="2">
      <t>ジョウホウ</t>
    </rPh>
    <phoneticPr fontId="1"/>
  </si>
  <si>
    <t>家庭総合</t>
    <rPh sb="0" eb="2">
      <t>カテイ</t>
    </rPh>
    <rPh sb="2" eb="4">
      <t>ソウゴウ</t>
    </rPh>
    <phoneticPr fontId="1"/>
  </si>
  <si>
    <t>家庭基礎</t>
    <rPh sb="0" eb="2">
      <t>カテイ</t>
    </rPh>
    <rPh sb="2" eb="4">
      <t>キソ</t>
    </rPh>
    <phoneticPr fontId="1"/>
  </si>
  <si>
    <t>家庭</t>
    <rPh sb="0" eb="2">
      <t>カテイ</t>
    </rPh>
    <phoneticPr fontId="1"/>
  </si>
  <si>
    <t>論理・表現Ⅲ</t>
    <rPh sb="0" eb="2">
      <t>ロンリ</t>
    </rPh>
    <rPh sb="3" eb="5">
      <t>ヒョウゲン</t>
    </rPh>
    <phoneticPr fontId="1"/>
  </si>
  <si>
    <t>論理・表現Ⅱ</t>
    <rPh sb="0" eb="2">
      <t>ロンリ</t>
    </rPh>
    <rPh sb="3" eb="5">
      <t>ヒョウゲン</t>
    </rPh>
    <phoneticPr fontId="1"/>
  </si>
  <si>
    <t>論理・表現Ⅰ</t>
    <rPh sb="0" eb="2">
      <t>ロンリ</t>
    </rPh>
    <rPh sb="3" eb="5">
      <t>ヒョウゲン</t>
    </rPh>
    <phoneticPr fontId="1"/>
  </si>
  <si>
    <t>英語コミュニケーションⅢ</t>
    <rPh sb="0" eb="2">
      <t>エイゴ</t>
    </rPh>
    <phoneticPr fontId="1"/>
  </si>
  <si>
    <t>英語コミュニケーションⅡ</t>
    <rPh sb="0" eb="2">
      <t>エイゴ</t>
    </rPh>
    <phoneticPr fontId="1"/>
  </si>
  <si>
    <t>英語コミュニケーションⅠ</t>
    <rPh sb="0" eb="2">
      <t>エイゴ</t>
    </rPh>
    <phoneticPr fontId="1"/>
  </si>
  <si>
    <t>外国語</t>
    <rPh sb="0" eb="3">
      <t>ガイコクゴ</t>
    </rPh>
    <phoneticPr fontId="1"/>
  </si>
  <si>
    <t>書道Ⅲ</t>
    <rPh sb="0" eb="2">
      <t>ショドウ</t>
    </rPh>
    <phoneticPr fontId="1"/>
  </si>
  <si>
    <t>書道Ⅱ</t>
    <rPh sb="0" eb="2">
      <t>ショドウ</t>
    </rPh>
    <phoneticPr fontId="1"/>
  </si>
  <si>
    <t>書道Ⅰ</t>
    <rPh sb="0" eb="2">
      <t>ショドウ</t>
    </rPh>
    <phoneticPr fontId="1"/>
  </si>
  <si>
    <t>工芸Ⅲ</t>
    <rPh sb="0" eb="2">
      <t>コウゲイ</t>
    </rPh>
    <phoneticPr fontId="1"/>
  </si>
  <si>
    <t>工芸Ⅱ</t>
    <rPh sb="0" eb="2">
      <t>コウゲイ</t>
    </rPh>
    <phoneticPr fontId="1"/>
  </si>
  <si>
    <t>工芸Ⅰ</t>
    <rPh sb="0" eb="2">
      <t>コウゲイ</t>
    </rPh>
    <phoneticPr fontId="1"/>
  </si>
  <si>
    <t>美術Ⅲ</t>
    <rPh sb="0" eb="2">
      <t>ビジュツ</t>
    </rPh>
    <phoneticPr fontId="1"/>
  </si>
  <si>
    <t>美術Ⅱ</t>
    <rPh sb="0" eb="2">
      <t>ビジュツ</t>
    </rPh>
    <phoneticPr fontId="1"/>
  </si>
  <si>
    <t>美術Ⅰ</t>
    <rPh sb="0" eb="2">
      <t>ビジュツ</t>
    </rPh>
    <phoneticPr fontId="1"/>
  </si>
  <si>
    <t>音楽Ⅲ</t>
    <rPh sb="0" eb="2">
      <t>オンガク</t>
    </rPh>
    <phoneticPr fontId="1"/>
  </si>
  <si>
    <t>音楽Ⅱ</t>
    <rPh sb="0" eb="2">
      <t>オンガク</t>
    </rPh>
    <phoneticPr fontId="1"/>
  </si>
  <si>
    <t>音楽Ⅰ</t>
    <rPh sb="0" eb="2">
      <t>オンガク</t>
    </rPh>
    <phoneticPr fontId="1"/>
  </si>
  <si>
    <t>芸術</t>
    <rPh sb="0" eb="2">
      <t>ゲイジュツ</t>
    </rPh>
    <phoneticPr fontId="1"/>
  </si>
  <si>
    <t>保健</t>
    <rPh sb="0" eb="2">
      <t>ホケン</t>
    </rPh>
    <phoneticPr fontId="1"/>
  </si>
  <si>
    <t>体育</t>
    <rPh sb="0" eb="2">
      <t>タイイク</t>
    </rPh>
    <phoneticPr fontId="1"/>
  </si>
  <si>
    <t>保健体育</t>
    <rPh sb="0" eb="2">
      <t>ホケン</t>
    </rPh>
    <rPh sb="2" eb="4">
      <t>タイイク</t>
    </rPh>
    <phoneticPr fontId="1"/>
  </si>
  <si>
    <t>地学</t>
    <rPh sb="0" eb="2">
      <t>チガク</t>
    </rPh>
    <phoneticPr fontId="1"/>
  </si>
  <si>
    <t>地学基礎</t>
    <rPh sb="0" eb="2">
      <t>チガク</t>
    </rPh>
    <rPh sb="2" eb="4">
      <t>キソ</t>
    </rPh>
    <phoneticPr fontId="1"/>
  </si>
  <si>
    <t>生物</t>
    <rPh sb="0" eb="2">
      <t>セイブツ</t>
    </rPh>
    <phoneticPr fontId="1"/>
  </si>
  <si>
    <t>生物基礎</t>
    <rPh sb="0" eb="2">
      <t>セイブツ</t>
    </rPh>
    <rPh sb="2" eb="4">
      <t>キソ</t>
    </rPh>
    <phoneticPr fontId="1"/>
  </si>
  <si>
    <t>化学</t>
    <rPh sb="0" eb="2">
      <t>カガク</t>
    </rPh>
    <phoneticPr fontId="1"/>
  </si>
  <si>
    <t>化学基礎</t>
    <rPh sb="0" eb="2">
      <t>カガク</t>
    </rPh>
    <rPh sb="2" eb="4">
      <t>キソ</t>
    </rPh>
    <phoneticPr fontId="1"/>
  </si>
  <si>
    <t>物理</t>
    <rPh sb="0" eb="2">
      <t>ブツリ</t>
    </rPh>
    <phoneticPr fontId="1"/>
  </si>
  <si>
    <t>物理基礎</t>
    <rPh sb="0" eb="2">
      <t>ブツリ</t>
    </rPh>
    <rPh sb="2" eb="4">
      <t>キソ</t>
    </rPh>
    <phoneticPr fontId="1"/>
  </si>
  <si>
    <t>科学と人間生活</t>
    <rPh sb="0" eb="2">
      <t>カガク</t>
    </rPh>
    <rPh sb="3" eb="5">
      <t>ニンゲン</t>
    </rPh>
    <rPh sb="5" eb="7">
      <t>セイカツ</t>
    </rPh>
    <phoneticPr fontId="1"/>
  </si>
  <si>
    <t>理科</t>
    <rPh sb="0" eb="2">
      <t>リカ</t>
    </rPh>
    <phoneticPr fontId="1"/>
  </si>
  <si>
    <t>数学C</t>
    <rPh sb="0" eb="2">
      <t>スウガク</t>
    </rPh>
    <phoneticPr fontId="1"/>
  </si>
  <si>
    <t>数学B</t>
    <rPh sb="0" eb="2">
      <t>スウガク</t>
    </rPh>
    <phoneticPr fontId="1"/>
  </si>
  <si>
    <t>数学A</t>
    <rPh sb="0" eb="2">
      <t>スウガク</t>
    </rPh>
    <phoneticPr fontId="1"/>
  </si>
  <si>
    <t>数学Ⅲ</t>
    <rPh sb="0" eb="2">
      <t>スウガク</t>
    </rPh>
    <phoneticPr fontId="1"/>
  </si>
  <si>
    <t>数学Ⅱ</t>
    <rPh sb="0" eb="2">
      <t>スウガク</t>
    </rPh>
    <phoneticPr fontId="1"/>
  </si>
  <si>
    <t>数学Ⅰ</t>
    <rPh sb="0" eb="2">
      <t>スウガク</t>
    </rPh>
    <phoneticPr fontId="1"/>
  </si>
  <si>
    <t>数学</t>
    <rPh sb="0" eb="2">
      <t>スウガク</t>
    </rPh>
    <phoneticPr fontId="1"/>
  </si>
  <si>
    <t>政治・経済</t>
    <rPh sb="0" eb="2">
      <t>セイジ</t>
    </rPh>
    <rPh sb="3" eb="5">
      <t>ケイザイ</t>
    </rPh>
    <phoneticPr fontId="1"/>
  </si>
  <si>
    <t>倫理</t>
    <rPh sb="0" eb="2">
      <t>リンリ</t>
    </rPh>
    <phoneticPr fontId="1"/>
  </si>
  <si>
    <t>公共</t>
    <rPh sb="0" eb="2">
      <t>コウキョウ</t>
    </rPh>
    <phoneticPr fontId="1"/>
  </si>
  <si>
    <t>公民</t>
    <rPh sb="0" eb="2">
      <t>コウミン</t>
    </rPh>
    <phoneticPr fontId="1"/>
  </si>
  <si>
    <t>世界史探究</t>
    <rPh sb="0" eb="3">
      <t>セカイシ</t>
    </rPh>
    <rPh sb="3" eb="5">
      <t>タンキュウ</t>
    </rPh>
    <phoneticPr fontId="1"/>
  </si>
  <si>
    <t>日本史探究</t>
    <rPh sb="0" eb="3">
      <t>ニホンシ</t>
    </rPh>
    <rPh sb="3" eb="5">
      <t>タンキュウ</t>
    </rPh>
    <phoneticPr fontId="1"/>
  </si>
  <si>
    <t>歴史総合</t>
    <rPh sb="0" eb="2">
      <t>レキシ</t>
    </rPh>
    <rPh sb="2" eb="4">
      <t>ソウゴウ</t>
    </rPh>
    <phoneticPr fontId="1"/>
  </si>
  <si>
    <t>地理探究</t>
    <rPh sb="0" eb="2">
      <t>チリ</t>
    </rPh>
    <rPh sb="2" eb="4">
      <t>タンキュウ</t>
    </rPh>
    <phoneticPr fontId="1"/>
  </si>
  <si>
    <t>地理総合</t>
    <rPh sb="0" eb="2">
      <t>チリ</t>
    </rPh>
    <rPh sb="2" eb="4">
      <t>ソウゴウ</t>
    </rPh>
    <phoneticPr fontId="1"/>
  </si>
  <si>
    <t>地理歴史</t>
    <rPh sb="0" eb="2">
      <t>チリ</t>
    </rPh>
    <rPh sb="2" eb="4">
      <t>レキシ</t>
    </rPh>
    <phoneticPr fontId="1"/>
  </si>
  <si>
    <t>古典探究</t>
    <rPh sb="0" eb="2">
      <t>コテン</t>
    </rPh>
    <rPh sb="2" eb="4">
      <t>タンキュウ</t>
    </rPh>
    <phoneticPr fontId="1"/>
  </si>
  <si>
    <t>国語表現</t>
    <rPh sb="0" eb="2">
      <t>コクゴ</t>
    </rPh>
    <rPh sb="2" eb="4">
      <t>ヒョウゲン</t>
    </rPh>
    <phoneticPr fontId="1"/>
  </si>
  <si>
    <t>文学国語</t>
    <rPh sb="0" eb="2">
      <t>ブンガク</t>
    </rPh>
    <rPh sb="2" eb="4">
      <t>コクゴ</t>
    </rPh>
    <phoneticPr fontId="1"/>
  </si>
  <si>
    <t>論理国語</t>
    <rPh sb="0" eb="2">
      <t>ロンリ</t>
    </rPh>
    <rPh sb="2" eb="4">
      <t>コクゴ</t>
    </rPh>
    <phoneticPr fontId="1"/>
  </si>
  <si>
    <t>言語文化</t>
    <rPh sb="0" eb="2">
      <t>ゲンゴ</t>
    </rPh>
    <rPh sb="2" eb="4">
      <t>ブンカ</t>
    </rPh>
    <phoneticPr fontId="1"/>
  </si>
  <si>
    <t>現代の国語</t>
    <rPh sb="0" eb="2">
      <t>ゲンダイ</t>
    </rPh>
    <rPh sb="3" eb="5">
      <t>コクゴ</t>
    </rPh>
    <phoneticPr fontId="1"/>
  </si>
  <si>
    <t>国語</t>
    <rPh sb="0" eb="2">
      <t>コクゴ</t>
    </rPh>
    <phoneticPr fontId="1"/>
  </si>
  <si>
    <t>学年</t>
    <rPh sb="0" eb="2">
      <t>ガクネン</t>
    </rPh>
    <phoneticPr fontId="1"/>
  </si>
  <si>
    <t>コース</t>
    <phoneticPr fontId="1"/>
  </si>
  <si>
    <t>学校名</t>
    <rPh sb="0" eb="3">
      <t>ガッコウメイ</t>
    </rPh>
    <phoneticPr fontId="1"/>
  </si>
  <si>
    <t>○令和　　年度　面接指導実施状況調査票</t>
    <rPh sb="1" eb="3">
      <t>レイカズ</t>
    </rPh>
    <rPh sb="5" eb="7">
      <t>ネンド</t>
    </rPh>
    <rPh sb="8" eb="12">
      <t>メンセツシドウ</t>
    </rPh>
    <rPh sb="12" eb="14">
      <t>ジッシ</t>
    </rPh>
    <rPh sb="14" eb="16">
      <t>ジョウキョウ</t>
    </rPh>
    <rPh sb="16" eb="18">
      <t>チョウサ</t>
    </rPh>
    <rPh sb="18" eb="19">
      <t>ヒョウ</t>
    </rPh>
    <phoneticPr fontId="1"/>
  </si>
  <si>
    <t>を作成</t>
  </si>
  <si>
    <t>※　実地検査当日は、学習指導計画書、出席簿、時間割、教育課程表、教員免許状（写）などを用いて検査しますので</t>
  </si>
  <si>
    <t>第２　学校の管理運営</t>
    <phoneticPr fontId="1"/>
  </si>
  <si>
    <t>学則</t>
    <rPh sb="0" eb="2">
      <t>ガクソク</t>
    </rPh>
    <phoneticPr fontId="1"/>
  </si>
  <si>
    <t>設置基準等</t>
    <rPh sb="0" eb="4">
      <t>セッチキジュン</t>
    </rPh>
    <rPh sb="4" eb="5">
      <t>トウ</t>
    </rPh>
    <phoneticPr fontId="1"/>
  </si>
  <si>
    <t>不足人数</t>
    <rPh sb="0" eb="4">
      <t>フソクニンズウ</t>
    </rPh>
    <phoneticPr fontId="1"/>
  </si>
  <si>
    <t>その理由</t>
    <rPh sb="2" eb="4">
      <t>リユウ</t>
    </rPh>
    <phoneticPr fontId="1"/>
  </si>
  <si>
    <t>(参考）：学則、教職員名簿</t>
    <phoneticPr fontId="1"/>
  </si>
  <si>
    <t>校長</t>
    <rPh sb="0" eb="2">
      <t>コウチョウ</t>
    </rPh>
    <phoneticPr fontId="1"/>
  </si>
  <si>
    <t>副校長</t>
    <rPh sb="0" eb="3">
      <t>フクコウチョウ</t>
    </rPh>
    <phoneticPr fontId="1"/>
  </si>
  <si>
    <t>当該役職への就任年月日</t>
    <rPh sb="0" eb="4">
      <t>トウガイヤクショク</t>
    </rPh>
    <rPh sb="6" eb="8">
      <t>シュウニン</t>
    </rPh>
    <rPh sb="8" eb="11">
      <t>ネンガッピ</t>
    </rPh>
    <phoneticPr fontId="1"/>
  </si>
  <si>
    <t>資　　　格</t>
    <rPh sb="0" eb="1">
      <t>シ</t>
    </rPh>
    <rPh sb="4" eb="5">
      <t>カク</t>
    </rPh>
    <phoneticPr fontId="1"/>
  </si>
  <si>
    <t>氏　　名</t>
    <rPh sb="0" eb="1">
      <t>シ</t>
    </rPh>
    <rPh sb="3" eb="4">
      <t>ナ</t>
    </rPh>
    <phoneticPr fontId="1"/>
  </si>
  <si>
    <t>(参考）：学則、教職員名簿、履歴書、免許状(写)</t>
    <phoneticPr fontId="1"/>
  </si>
  <si>
    <t>（３）校長の勤務形態</t>
  </si>
  <si>
    <t>勤務形態</t>
    <rPh sb="0" eb="4">
      <t>キンムケイタイ</t>
    </rPh>
    <phoneticPr fontId="1"/>
  </si>
  <si>
    <t>日／週</t>
    <rPh sb="0" eb="1">
      <t>ヒ</t>
    </rPh>
    <rPh sb="2" eb="3">
      <t>シュウ</t>
    </rPh>
    <phoneticPr fontId="1"/>
  </si>
  <si>
    <t>非常勤の場合の勤務時間</t>
    <rPh sb="7" eb="11">
      <t>キンムジカン</t>
    </rPh>
    <phoneticPr fontId="1"/>
  </si>
  <si>
    <t>時間／週</t>
    <rPh sb="0" eb="2">
      <t>ジカン</t>
    </rPh>
    <rPh sb="3" eb="4">
      <t>シュウ</t>
    </rPh>
    <phoneticPr fontId="1"/>
  </si>
  <si>
    <t>(参考）：出勤簿、雇用契約書</t>
    <phoneticPr fontId="1"/>
  </si>
  <si>
    <t>（４）養護教諭、養護助教諭又は養護を担当する職員の有無</t>
    <phoneticPr fontId="1"/>
  </si>
  <si>
    <t>養護教諭、養護助教諭又は養護を担当する職員</t>
    <phoneticPr fontId="1"/>
  </si>
  <si>
    <t>(参考）：学則、教職員名簿、校務分掌表</t>
    <phoneticPr fontId="1"/>
  </si>
  <si>
    <t>教務主任</t>
  </si>
  <si>
    <t>学年主任</t>
  </si>
  <si>
    <t>保健主事</t>
  </si>
  <si>
    <t>学科主任</t>
  </si>
  <si>
    <t>司書教諭</t>
  </si>
  <si>
    <t>生徒指導主事</t>
    <phoneticPr fontId="1"/>
  </si>
  <si>
    <t>進路指導主事</t>
    <phoneticPr fontId="1"/>
  </si>
  <si>
    <t>(参考）：学則、校務分掌表、教職員名簿</t>
    <phoneticPr fontId="1"/>
  </si>
  <si>
    <t>（６）実習助手の配置の有無（高等学校のみ）</t>
    <phoneticPr fontId="1"/>
  </si>
  <si>
    <t>　　　A：配置人数</t>
    <rPh sb="7" eb="8">
      <t>ニン</t>
    </rPh>
    <phoneticPr fontId="1"/>
  </si>
  <si>
    <t>　　　B：理由</t>
    <rPh sb="5" eb="7">
      <t>リユウ</t>
    </rPh>
    <phoneticPr fontId="1"/>
  </si>
  <si>
    <t>(参考）：学則、校務分掌表</t>
    <phoneticPr fontId="1"/>
  </si>
  <si>
    <t>就業規則作成の有無</t>
    <rPh sb="7" eb="9">
      <t>ウム</t>
    </rPh>
    <phoneticPr fontId="1"/>
  </si>
  <si>
    <t>労働基準監督署への届出有無</t>
    <rPh sb="11" eb="13">
      <t>ウム</t>
    </rPh>
    <phoneticPr fontId="1"/>
  </si>
  <si>
    <t>1届出有⇒下の届出日に入力</t>
  </si>
  <si>
    <t>（１）教職員の就業規則の作成状況</t>
    <phoneticPr fontId="1"/>
  </si>
  <si>
    <t>「届出有」の場合の届出日</t>
    <rPh sb="1" eb="3">
      <t>トドケデ</t>
    </rPh>
    <rPh sb="3" eb="4">
      <t>ユウ</t>
    </rPh>
    <rPh sb="6" eb="8">
      <t>バアイ</t>
    </rPh>
    <phoneticPr fontId="1"/>
  </si>
  <si>
    <t>2掲示・備え付け⇒Aに入力</t>
  </si>
  <si>
    <t>A：掲示・備え付けの場所</t>
    <rPh sb="2" eb="4">
      <t>ケイジ</t>
    </rPh>
    <rPh sb="5" eb="6">
      <t>ソナ</t>
    </rPh>
    <rPh sb="7" eb="8">
      <t>ツ</t>
    </rPh>
    <rPh sb="10" eb="12">
      <t>バショ</t>
    </rPh>
    <phoneticPr fontId="1"/>
  </si>
  <si>
    <t>B：その他の詳細</t>
    <rPh sb="4" eb="5">
      <t>タ</t>
    </rPh>
    <rPh sb="6" eb="8">
      <t>ショウサイ</t>
    </rPh>
    <phoneticPr fontId="1"/>
  </si>
  <si>
    <t>1作成有⇒下の「届出有無」と「周知方法」に入力</t>
  </si>
  <si>
    <t>(参考）：就業規則（労働基準監督署への届出が確認できるもの）</t>
    <phoneticPr fontId="1"/>
  </si>
  <si>
    <t>（２）産前産後休業、育児・介護休業</t>
  </si>
  <si>
    <t>（３）教職員給与</t>
    <phoneticPr fontId="1"/>
  </si>
  <si>
    <t>勤務手当
時間外</t>
    <rPh sb="0" eb="2">
      <t>キンム</t>
    </rPh>
    <rPh sb="2" eb="4">
      <t>テアテ</t>
    </rPh>
    <rPh sb="5" eb="8">
      <t>ジカンガイ</t>
    </rPh>
    <phoneticPr fontId="1"/>
  </si>
  <si>
    <t>(参考）：給与規程（給料表を含む）、賃金（給与）台帳等</t>
    <phoneticPr fontId="1"/>
  </si>
  <si>
    <t>理由</t>
    <rPh sb="0" eb="2">
      <t>リユウ</t>
    </rPh>
    <phoneticPr fontId="1"/>
  </si>
  <si>
    <t>(参考）：給与規程（給料表を含む）、賃金（給与）台帳等、元帳</t>
    <phoneticPr fontId="1"/>
  </si>
  <si>
    <t>ウ　給与規程における時間外勤務手当の規定の有無</t>
    <phoneticPr fontId="1"/>
  </si>
  <si>
    <t>時間外勤務手当の規定</t>
    <phoneticPr fontId="1"/>
  </si>
  <si>
    <t>1規定している</t>
  </si>
  <si>
    <t>（４）退職金規程の作成状況</t>
    <phoneticPr fontId="1"/>
  </si>
  <si>
    <t>　　A：掲示・備え付けの場所</t>
    <rPh sb="4" eb="6">
      <t>ケイジ</t>
    </rPh>
    <rPh sb="7" eb="8">
      <t>ソナ</t>
    </rPh>
    <rPh sb="9" eb="10">
      <t>ツ</t>
    </rPh>
    <rPh sb="12" eb="14">
      <t>バショ</t>
    </rPh>
    <phoneticPr fontId="1"/>
  </si>
  <si>
    <t>　　B：その他の詳細</t>
    <rPh sb="6" eb="7">
      <t>タ</t>
    </rPh>
    <rPh sb="8" eb="10">
      <t>ショウサイ</t>
    </rPh>
    <phoneticPr fontId="1"/>
  </si>
  <si>
    <t>退職金規程の作成</t>
    <phoneticPr fontId="1"/>
  </si>
  <si>
    <t>(参考）：退職金規程</t>
    <phoneticPr fontId="1"/>
  </si>
  <si>
    <t>（５）臨時・非常勤教職員雇用の際の契約書等の交付及び非常勤教員の免許状の確認状況</t>
  </si>
  <si>
    <t>ア　労働条件の明示</t>
    <phoneticPr fontId="1"/>
  </si>
  <si>
    <t>2雇用通知書（辞令を含む）</t>
  </si>
  <si>
    <t>ウ　臨時・非常勤（又は派遣）教員の免許状の確認</t>
    <phoneticPr fontId="1"/>
  </si>
  <si>
    <t>免許状の確認方法</t>
    <rPh sb="6" eb="8">
      <t>ホウホウ</t>
    </rPh>
    <phoneticPr fontId="1"/>
  </si>
  <si>
    <t>1免許状原本の提示を求めて確認している</t>
  </si>
  <si>
    <t>（６）労災保険、雇用保険、私学共済及び退職金財団への加入状況</t>
    <phoneticPr fontId="1"/>
  </si>
  <si>
    <t>　　　　労災・雇用保険関係：労働保険概算確定保険料申告書、雇用保険被保険者資格取得等確認通知書(事業主通知用)</t>
    <phoneticPr fontId="1"/>
  </si>
  <si>
    <t>（７）職場におけるハラスメントの防止に向けた措置</t>
    <phoneticPr fontId="1"/>
  </si>
  <si>
    <t>４　施設及び設備</t>
    <phoneticPr fontId="1"/>
  </si>
  <si>
    <t>校地</t>
    <rPh sb="0" eb="2">
      <t>コウチ</t>
    </rPh>
    <phoneticPr fontId="1"/>
  </si>
  <si>
    <t>校　地</t>
    <rPh sb="0" eb="1">
      <t>コウ</t>
    </rPh>
    <rPh sb="2" eb="3">
      <t>チ</t>
    </rPh>
    <phoneticPr fontId="1"/>
  </si>
  <si>
    <t>校　舎</t>
    <rPh sb="0" eb="1">
      <t>コウ</t>
    </rPh>
    <rPh sb="2" eb="3">
      <t>シャ</t>
    </rPh>
    <phoneticPr fontId="1"/>
  </si>
  <si>
    <t>(参考）：固定資産台帳、登記簿謄本</t>
    <phoneticPr fontId="1"/>
  </si>
  <si>
    <t>（３）校地・校舎への抵当権等の設定状況</t>
    <rPh sb="3" eb="5">
      <t>コウチ</t>
    </rPh>
    <rPh sb="6" eb="8">
      <t>コウシャ</t>
    </rPh>
    <rPh sb="13" eb="14">
      <t>トウ</t>
    </rPh>
    <phoneticPr fontId="1"/>
  </si>
  <si>
    <t>抵当権等の設定状況</t>
    <rPh sb="3" eb="4">
      <t>トウ</t>
    </rPh>
    <rPh sb="7" eb="9">
      <t>ジョウキョウ</t>
    </rPh>
    <phoneticPr fontId="1"/>
  </si>
  <si>
    <t>（４）前回実地検査以降の校地・校舎の変更の有無</t>
    <rPh sb="12" eb="14">
      <t>コウチ</t>
    </rPh>
    <rPh sb="15" eb="17">
      <t>コウシャ</t>
    </rPh>
    <phoneticPr fontId="1"/>
  </si>
  <si>
    <t>校地・校舎の変更の有無</t>
    <phoneticPr fontId="1"/>
  </si>
  <si>
    <t>校地（校舎）変更届提出年月日</t>
    <rPh sb="0" eb="2">
      <t>コウチ</t>
    </rPh>
    <rPh sb="3" eb="5">
      <t>コウシャ</t>
    </rPh>
    <rPh sb="6" eb="8">
      <t>ヘンコウ</t>
    </rPh>
    <rPh sb="8" eb="9">
      <t>トドケ</t>
    </rPh>
    <rPh sb="9" eb="11">
      <t>テイシュツ</t>
    </rPh>
    <rPh sb="11" eb="14">
      <t>ネンガッピ</t>
    </rPh>
    <phoneticPr fontId="1"/>
  </si>
  <si>
    <t>校　地</t>
    <phoneticPr fontId="1"/>
  </si>
  <si>
    <t>（５）学校の土地・建物についての貸借状況</t>
    <rPh sb="3" eb="5">
      <t>ガッコウ</t>
    </rPh>
    <phoneticPr fontId="1"/>
  </si>
  <si>
    <t>(参考）：契約書、財産目録、元帳</t>
    <phoneticPr fontId="1"/>
  </si>
  <si>
    <t>（６）施設の外部利用の状況</t>
    <phoneticPr fontId="1"/>
  </si>
  <si>
    <r>
      <t xml:space="preserve">運　営　主　体
</t>
    </r>
    <r>
      <rPr>
        <sz val="10"/>
        <color theme="1"/>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</si>
  <si>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t>(参考）：外部利用者との契約書、元帳</t>
    <phoneticPr fontId="1"/>
  </si>
  <si>
    <t>（１）学校の経理責任者（現金取扱担当者）</t>
    <rPh sb="3" eb="5">
      <t>ガッコウ</t>
    </rPh>
    <phoneticPr fontId="1"/>
  </si>
  <si>
    <t>(参考）：経理規程、帳簿の確認行為を示す書類、現金出納簿</t>
    <phoneticPr fontId="1"/>
  </si>
  <si>
    <t>（２）学校における現金の取扱い</t>
    <rPh sb="3" eb="5">
      <t>ガッコウ</t>
    </rPh>
    <phoneticPr fontId="1"/>
  </si>
  <si>
    <t>経理規程に定める
支払用現金の
保有限度額</t>
    <phoneticPr fontId="1"/>
  </si>
  <si>
    <t>現金出納簿の作成</t>
    <phoneticPr fontId="1"/>
  </si>
  <si>
    <t>イ　法人で所有するカード(クレジットカード)の有無及び管理の状況</t>
    <phoneticPr fontId="1"/>
  </si>
  <si>
    <t>２　生徒納付金</t>
    <rPh sb="2" eb="4">
      <t>セイト</t>
    </rPh>
    <phoneticPr fontId="1"/>
  </si>
  <si>
    <t>※　学則に定める授業料が複数ある場合は、適宜、「行」を増やして記載してください。</t>
    <rPh sb="12" eb="14">
      <t>フクスウ</t>
    </rPh>
    <rPh sb="16" eb="18">
      <t>バアイ</t>
    </rPh>
    <rPh sb="20" eb="22">
      <t>テキギ</t>
    </rPh>
    <rPh sb="24" eb="25">
      <t>ギョウ</t>
    </rPh>
    <rPh sb="27" eb="28">
      <t>フ</t>
    </rPh>
    <rPh sb="31" eb="33">
      <t>キサイ</t>
    </rPh>
    <phoneticPr fontId="20"/>
  </si>
  <si>
    <t>※　学則に定める授業料を基準に作成してください。</t>
    <rPh sb="2" eb="4">
      <t>ガクソク</t>
    </rPh>
    <rPh sb="5" eb="6">
      <t>サダ</t>
    </rPh>
    <rPh sb="8" eb="11">
      <t>ジュギョウリョウ</t>
    </rPh>
    <rPh sb="12" eb="14">
      <t>キジュン</t>
    </rPh>
    <rPh sb="15" eb="17">
      <t>サクセイ</t>
    </rPh>
    <phoneticPr fontId="20"/>
  </si>
  <si>
    <t>合計</t>
    <rPh sb="0" eb="2">
      <t>ゴウケイ</t>
    </rPh>
    <phoneticPr fontId="20"/>
  </si>
  <si>
    <t>３学年</t>
    <rPh sb="1" eb="3">
      <t>ガクネン</t>
    </rPh>
    <phoneticPr fontId="20"/>
  </si>
  <si>
    <t>２学年</t>
    <rPh sb="1" eb="3">
      <t>ガクネン</t>
    </rPh>
    <phoneticPr fontId="20"/>
  </si>
  <si>
    <t>１学年</t>
    <rPh sb="1" eb="3">
      <t>ガクネン</t>
    </rPh>
    <phoneticPr fontId="20"/>
  </si>
  <si>
    <t>Ｃ－Ｄ</t>
    <phoneticPr fontId="20"/>
  </si>
  <si>
    <t>Ｄ</t>
    <phoneticPr fontId="20"/>
  </si>
  <si>
    <t>Ｃ＝Ａ×Ｂ</t>
    <phoneticPr fontId="20"/>
  </si>
  <si>
    <t>Ｂ</t>
    <phoneticPr fontId="20"/>
  </si>
  <si>
    <t>Ａ</t>
    <phoneticPr fontId="20"/>
  </si>
  <si>
    <t>うち前受金</t>
    <rPh sb="2" eb="5">
      <t>マエウケキン</t>
    </rPh>
    <phoneticPr fontId="20"/>
  </si>
  <si>
    <t>減免額</t>
    <rPh sb="0" eb="3">
      <t>ゲンメンガク</t>
    </rPh>
    <phoneticPr fontId="20"/>
  </si>
  <si>
    <t>徴収基準額</t>
    <rPh sb="0" eb="2">
      <t>チョウシュウ</t>
    </rPh>
    <rPh sb="2" eb="5">
      <t>キジュンガク</t>
    </rPh>
    <phoneticPr fontId="20"/>
  </si>
  <si>
    <t>対象延べ生徒数</t>
    <rPh sb="0" eb="2">
      <t>タイショウ</t>
    </rPh>
    <rPh sb="2" eb="3">
      <t>ノ</t>
    </rPh>
    <rPh sb="4" eb="6">
      <t>セイト</t>
    </rPh>
    <rPh sb="6" eb="7">
      <t>スウ</t>
    </rPh>
    <phoneticPr fontId="20"/>
  </si>
  <si>
    <t>授業料(月額)</t>
    <rPh sb="0" eb="3">
      <t>ジュギョウリョウ</t>
    </rPh>
    <rPh sb="4" eb="6">
      <t>ゲツガク</t>
    </rPh>
    <phoneticPr fontId="20"/>
  </si>
  <si>
    <t>学年</t>
    <rPh sb="0" eb="2">
      <t>ガクネン</t>
    </rPh>
    <phoneticPr fontId="20"/>
  </si>
  <si>
    <t>表３　授業料調べ</t>
    <rPh sb="0" eb="1">
      <t>ヒョウ</t>
    </rPh>
    <rPh sb="3" eb="6">
      <t>ジュギョウリョウ</t>
    </rPh>
    <rPh sb="6" eb="7">
      <t>シラ</t>
    </rPh>
    <phoneticPr fontId="20"/>
  </si>
  <si>
    <t>※　学則に定める入学金が複数ある場合は、該当する入学金毎に入学者数を記入してください。</t>
    <rPh sb="2" eb="4">
      <t>ガクソク</t>
    </rPh>
    <rPh sb="5" eb="6">
      <t>サダ</t>
    </rPh>
    <rPh sb="8" eb="11">
      <t>ニュウガクキン</t>
    </rPh>
    <rPh sb="12" eb="14">
      <t>フクスウ</t>
    </rPh>
    <rPh sb="16" eb="18">
      <t>バアイ</t>
    </rPh>
    <rPh sb="20" eb="22">
      <t>ガイトウ</t>
    </rPh>
    <rPh sb="24" eb="27">
      <t>ニュウガクキン</t>
    </rPh>
    <rPh sb="27" eb="28">
      <t>ゴト</t>
    </rPh>
    <rPh sb="29" eb="32">
      <t>ニュウガクシャ</t>
    </rPh>
    <rPh sb="32" eb="33">
      <t>スウ</t>
    </rPh>
    <rPh sb="34" eb="36">
      <t>キニュウ</t>
    </rPh>
    <phoneticPr fontId="20"/>
  </si>
  <si>
    <t>C－Ｄ</t>
    <phoneticPr fontId="20"/>
  </si>
  <si>
    <t>D</t>
    <phoneticPr fontId="20"/>
  </si>
  <si>
    <t>C=A×B</t>
    <phoneticPr fontId="20"/>
  </si>
  <si>
    <t>B</t>
    <phoneticPr fontId="20"/>
  </si>
  <si>
    <t>A</t>
    <phoneticPr fontId="20"/>
  </si>
  <si>
    <t>要徴収額</t>
    <rPh sb="0" eb="1">
      <t>ヨウ</t>
    </rPh>
    <rPh sb="1" eb="3">
      <t>チョウシュウ</t>
    </rPh>
    <rPh sb="3" eb="4">
      <t>ガク</t>
    </rPh>
    <phoneticPr fontId="20"/>
  </si>
  <si>
    <t>入学金</t>
    <rPh sb="0" eb="3">
      <t>ニュウガクキン</t>
    </rPh>
    <phoneticPr fontId="20"/>
  </si>
  <si>
    <t>入学者数</t>
    <rPh sb="0" eb="3">
      <t>ニュウガクシャ</t>
    </rPh>
    <rPh sb="3" eb="4">
      <t>スウ</t>
    </rPh>
    <phoneticPr fontId="20"/>
  </si>
  <si>
    <t>表２　入学金調べ</t>
    <rPh sb="0" eb="1">
      <t>ヒョウ</t>
    </rPh>
    <rPh sb="3" eb="6">
      <t>ニュウガクキン</t>
    </rPh>
    <rPh sb="6" eb="7">
      <t>シラ</t>
    </rPh>
    <phoneticPr fontId="20"/>
  </si>
  <si>
    <t>在校生数</t>
    <rPh sb="0" eb="3">
      <t>ザイコウセイ</t>
    </rPh>
    <rPh sb="3" eb="4">
      <t>スウ</t>
    </rPh>
    <phoneticPr fontId="20"/>
  </si>
  <si>
    <t>減少</t>
    <rPh sb="0" eb="2">
      <t>ゲンショウ</t>
    </rPh>
    <phoneticPr fontId="20"/>
  </si>
  <si>
    <t>増加</t>
    <rPh sb="0" eb="2">
      <t>ゾウカ</t>
    </rPh>
    <phoneticPr fontId="20"/>
  </si>
  <si>
    <t>期中増減</t>
    <rPh sb="0" eb="2">
      <t>キチュウ</t>
    </rPh>
    <rPh sb="2" eb="4">
      <t>ゾウゲン</t>
    </rPh>
    <phoneticPr fontId="20"/>
  </si>
  <si>
    <t>クラス数</t>
    <rPh sb="3" eb="4">
      <t>カズ</t>
    </rPh>
    <phoneticPr fontId="20"/>
  </si>
  <si>
    <t>表１　在校生数調べ</t>
    <rPh sb="0" eb="1">
      <t>ヒョウ</t>
    </rPh>
    <rPh sb="3" eb="6">
      <t>ザイコウセイ</t>
    </rPh>
    <rPh sb="6" eb="7">
      <t>スウ</t>
    </rPh>
    <rPh sb="7" eb="8">
      <t>シラ</t>
    </rPh>
    <phoneticPr fontId="20"/>
  </si>
  <si>
    <t>学校名</t>
    <rPh sb="0" eb="3">
      <t>ガッコウメイ</t>
    </rPh>
    <phoneticPr fontId="20"/>
  </si>
  <si>
    <t>学則で定める額</t>
    <rPh sb="0" eb="1">
      <t>ガク</t>
    </rPh>
    <rPh sb="1" eb="2">
      <t>ノリ</t>
    </rPh>
    <rPh sb="3" eb="4">
      <t>サダ</t>
    </rPh>
    <rPh sb="6" eb="7">
      <t>ガク</t>
    </rPh>
    <phoneticPr fontId="1"/>
  </si>
  <si>
    <t>入学案内で示す額</t>
    <rPh sb="0" eb="2">
      <t>ニュウガク</t>
    </rPh>
    <rPh sb="2" eb="4">
      <t>アンナイ</t>
    </rPh>
    <rPh sb="5" eb="6">
      <t>シメ</t>
    </rPh>
    <rPh sb="7" eb="8">
      <t>ガク</t>
    </rPh>
    <phoneticPr fontId="1"/>
  </si>
  <si>
    <t>入学選考手数料</t>
    <rPh sb="0" eb="2">
      <t>ニュウガク</t>
    </rPh>
    <rPh sb="2" eb="4">
      <t>センコウ</t>
    </rPh>
    <rPh sb="4" eb="6">
      <t>テスウ</t>
    </rPh>
    <rPh sb="6" eb="7">
      <t>リョウ</t>
    </rPh>
    <phoneticPr fontId="1"/>
  </si>
  <si>
    <t>入学金</t>
    <rPh sb="0" eb="1">
      <t>イ</t>
    </rPh>
    <phoneticPr fontId="1"/>
  </si>
  <si>
    <t>授業料</t>
    <rPh sb="0" eb="2">
      <t>ジュギョウ</t>
    </rPh>
    <rPh sb="2" eb="3">
      <t>リョウ</t>
    </rPh>
    <phoneticPr fontId="1"/>
  </si>
  <si>
    <t>(参考）：学則、入学案内、元帳、入学金台帳、授業料台帳</t>
    <phoneticPr fontId="1"/>
  </si>
  <si>
    <t>（２）入学金の管理</t>
    <rPh sb="3" eb="6">
      <t>ニュウガクキン</t>
    </rPh>
    <phoneticPr fontId="1"/>
  </si>
  <si>
    <t>入　学　金</t>
    <rPh sb="0" eb="1">
      <t>イ</t>
    </rPh>
    <rPh sb="2" eb="3">
      <t>ガク</t>
    </rPh>
    <rPh sb="4" eb="5">
      <t>キン</t>
    </rPh>
    <phoneticPr fontId="1"/>
  </si>
  <si>
    <t>(参考）：元帳、入学金台帳、減免規程、減免等の決定に係る書類</t>
    <phoneticPr fontId="1"/>
  </si>
  <si>
    <t>（３）授業料の管理</t>
    <rPh sb="3" eb="5">
      <t>ジュギョウ</t>
    </rPh>
    <phoneticPr fontId="1"/>
  </si>
  <si>
    <t>授　業　料</t>
    <rPh sb="0" eb="1">
      <t>ジュ</t>
    </rPh>
    <rPh sb="2" eb="3">
      <t>ゴウ</t>
    </rPh>
    <rPh sb="4" eb="5">
      <t>リョウ</t>
    </rPh>
    <phoneticPr fontId="1"/>
  </si>
  <si>
    <t>※</t>
    <phoneticPr fontId="1"/>
  </si>
  <si>
    <t>(参考）：元帳、授業料台帳、減免規程、減免等の決定に係る書類</t>
    <phoneticPr fontId="1"/>
  </si>
  <si>
    <t>　　楽器、学用品など現物の寄付（金額の多寡によらない）があった場合は現物寄付に計上する。</t>
    <phoneticPr fontId="1"/>
  </si>
  <si>
    <t>(参考）：元帳、寄付募集趣意書、寄付者名簿、寄付金台帳、寄付申込書</t>
    <phoneticPr fontId="1"/>
  </si>
  <si>
    <t>(参考）：元帳、請求書、契約書及び領収書等支出証拠書</t>
    <phoneticPr fontId="1"/>
  </si>
  <si>
    <t>(参考）：元帳、財産目録</t>
    <phoneticPr fontId="1"/>
  </si>
  <si>
    <t>（１）未収入金</t>
    <phoneticPr fontId="1"/>
  </si>
  <si>
    <t>（２）未払金</t>
    <rPh sb="3" eb="5">
      <t>ミバラ</t>
    </rPh>
    <phoneticPr fontId="1"/>
  </si>
  <si>
    <t>(参考）：学校保健計画書、学校安全計画書、危険等発生時対処要領、執務記録簿</t>
    <rPh sb="11" eb="12">
      <t>ショ</t>
    </rPh>
    <rPh sb="19" eb="20">
      <t>ショ</t>
    </rPh>
    <phoneticPr fontId="1"/>
  </si>
  <si>
    <t>３　生徒の健康診断（直近の実施状況について記載）</t>
    <rPh sb="2" eb="4">
      <t>セイト</t>
    </rPh>
    <phoneticPr fontId="1"/>
  </si>
  <si>
    <t>（１）生徒の健康診断の実施状況</t>
    <rPh sb="3" eb="5">
      <t>セイト</t>
    </rPh>
    <phoneticPr fontId="1"/>
  </si>
  <si>
    <t>未受診生徒の有無</t>
    <rPh sb="0" eb="3">
      <t>ミジュシン</t>
    </rPh>
    <rPh sb="3" eb="5">
      <t>セイト</t>
    </rPh>
    <rPh sb="6" eb="8">
      <t>ウム</t>
    </rPh>
    <phoneticPr fontId="1"/>
  </si>
  <si>
    <t>(参考）：健康診断票（生徒は毎年度６月３０日までに実施）</t>
    <phoneticPr fontId="1"/>
  </si>
  <si>
    <t>　未受診教職員がいる場合、その後の措置状況</t>
    <rPh sb="1" eb="4">
      <t>ミジュシン</t>
    </rPh>
    <rPh sb="4" eb="7">
      <t>キョウショクイン</t>
    </rPh>
    <rPh sb="10" eb="12">
      <t>バアイ</t>
    </rPh>
    <rPh sb="15" eb="16">
      <t>ゴ</t>
    </rPh>
    <rPh sb="17" eb="21">
      <t>ソチジョウキョウ</t>
    </rPh>
    <phoneticPr fontId="1"/>
  </si>
  <si>
    <t>通学バス派遣職員</t>
    <rPh sb="1" eb="2">
      <t>ガク</t>
    </rPh>
    <phoneticPr fontId="1"/>
  </si>
  <si>
    <t>食堂・弁当販売員</t>
    <rPh sb="0" eb="2">
      <t>ショクドウ</t>
    </rPh>
    <rPh sb="3" eb="5">
      <t>ベントウ</t>
    </rPh>
    <rPh sb="5" eb="8">
      <t>ハンバイイン</t>
    </rPh>
    <phoneticPr fontId="1"/>
  </si>
  <si>
    <t>(参考）：健康診断票の写し等、健康である旨の証明書等（委託・派遣元発行）</t>
    <rPh sb="13" eb="14">
      <t>トウ</t>
    </rPh>
    <phoneticPr fontId="1"/>
  </si>
  <si>
    <t>（１）教室等の空気</t>
    <rPh sb="3" eb="5">
      <t>キョウシツ</t>
    </rPh>
    <phoneticPr fontId="1"/>
  </si>
  <si>
    <t>　　学校で全ての記録を保管する必要がある。</t>
    <rPh sb="2" eb="4">
      <t>ガッコウ</t>
    </rPh>
    <phoneticPr fontId="1"/>
  </si>
  <si>
    <t>(参考）：水質検査報告書、プール管理日誌等、「学校環境衛生管理マニュアル　平成30年度改訂版」P120～</t>
    <phoneticPr fontId="1"/>
  </si>
  <si>
    <t>キ　プール使用時の生徒の健康管理状況</t>
    <phoneticPr fontId="1"/>
  </si>
  <si>
    <t>1プール管理日誌を作成している</t>
  </si>
  <si>
    <t>1実施している（下欄に入力）</t>
  </si>
  <si>
    <t>（１）施設、設備等の安全点検の実施状況</t>
  </si>
  <si>
    <t>校舎内・校地・
運動場</t>
    <rPh sb="8" eb="11">
      <t>ウンドウジョウ</t>
    </rPh>
    <phoneticPr fontId="1"/>
  </si>
  <si>
    <t>グラウンド設備、
プール等</t>
    <rPh sb="5" eb="7">
      <t>セツビ</t>
    </rPh>
    <rPh sb="12" eb="13">
      <t>トウ</t>
    </rPh>
    <phoneticPr fontId="1"/>
  </si>
  <si>
    <t>通学路及び
通学バス運行</t>
    <phoneticPr fontId="1"/>
  </si>
  <si>
    <t>(参考）：点検表、日誌</t>
    <phoneticPr fontId="1"/>
  </si>
  <si>
    <t>イ　上記の定期点検のほか日常点検の実施状況</t>
    <phoneticPr fontId="1"/>
  </si>
  <si>
    <t>（２）通学、校外学習等のために運行するバスの安全管理の実施状況</t>
    <phoneticPr fontId="1"/>
  </si>
  <si>
    <t>ア　通学、校外学習等のために運行するバスの使用の有無</t>
    <phoneticPr fontId="1"/>
  </si>
  <si>
    <t>通学、校外学習等のために運行するバスの使用</t>
  </si>
  <si>
    <t>イ　安全運転管理者の選任の有無</t>
    <phoneticPr fontId="1"/>
  </si>
  <si>
    <t>　　使用する自動車（乗車定員10人以下）の台数</t>
    <rPh sb="21" eb="23">
      <t>ダイスウ</t>
    </rPh>
    <phoneticPr fontId="1"/>
  </si>
  <si>
    <t>※乗車定員11人以上の自動車は1台でも使用していれば選任義務が生じます。</t>
  </si>
  <si>
    <t>(参考）：安全運転管理者選任届の控え</t>
    <phoneticPr fontId="1"/>
  </si>
  <si>
    <t>運行開始前点検</t>
  </si>
  <si>
    <t>(参考）：日常点検表</t>
    <phoneticPr fontId="1"/>
  </si>
  <si>
    <t>バス乗降車の際の児童生徒等の所在確認</t>
    <phoneticPr fontId="1"/>
  </si>
  <si>
    <t>(参考）：バス送迎時の手順や役割を定めたマニュアル等</t>
    <phoneticPr fontId="1"/>
  </si>
  <si>
    <t>㊟：所在確認は、送迎用バスの運行に限らず、学校において校外学習等の際の移動のために自動車を運行するすべて</t>
    <phoneticPr fontId="1"/>
  </si>
  <si>
    <t>　　の場合が対象となる。</t>
    <phoneticPr fontId="1"/>
  </si>
  <si>
    <t>（３）消防法に基づく防火管理の状況</t>
    <phoneticPr fontId="1"/>
  </si>
  <si>
    <t>(参考）：消防計画作成（変更）届出書、学校安全計画、学校日誌</t>
    <phoneticPr fontId="1"/>
  </si>
  <si>
    <r>
      <t>㊟：</t>
    </r>
    <r>
      <rPr>
        <u/>
        <sz val="10"/>
        <color theme="1"/>
        <rFont val="ＭＳ Ｐゴシック"/>
        <family val="3"/>
        <charset val="128"/>
      </rPr>
      <t>消火訓練、避難訓練、通報訓練は、消防計画に定める回数実施する。</t>
    </r>
    <phoneticPr fontId="1"/>
  </si>
  <si>
    <t>８　その他</t>
    <phoneticPr fontId="1"/>
  </si>
  <si>
    <t>1保健室あり</t>
  </si>
  <si>
    <t>１　耐震診断及び耐震工事の状況</t>
  </si>
  <si>
    <t>①　実施状況</t>
    <phoneticPr fontId="1"/>
  </si>
  <si>
    <t>②　実施時期</t>
    <rPh sb="2" eb="6">
      <t>ジッシジキ</t>
    </rPh>
    <phoneticPr fontId="1"/>
  </si>
  <si>
    <t>　ア　耐震診断の実施状況</t>
    <phoneticPr fontId="1"/>
  </si>
  <si>
    <t>　イ　耐震工事（補強又は改修）について</t>
    <phoneticPr fontId="1"/>
  </si>
  <si>
    <t>　　　校舎がある学校は回答してください。</t>
    <phoneticPr fontId="1"/>
  </si>
  <si>
    <r>
      <t>※　耐震診断を実施した結果、</t>
    </r>
    <r>
      <rPr>
        <u/>
        <sz val="11"/>
        <color theme="1"/>
        <rFont val="ＭＳ Ｐゴシック"/>
        <family val="3"/>
        <charset val="128"/>
      </rPr>
      <t>非木造建物でＩＳ値が０．６未満</t>
    </r>
    <r>
      <rPr>
        <sz val="11"/>
        <color theme="1"/>
        <rFont val="ＭＳ Ｐゴシック"/>
        <family val="2"/>
        <charset val="128"/>
      </rPr>
      <t>又は</t>
    </r>
    <r>
      <rPr>
        <u/>
        <sz val="11"/>
        <color theme="1"/>
        <rFont val="ＭＳ Ｐゴシック"/>
        <family val="3"/>
        <charset val="128"/>
      </rPr>
      <t>木造建物でＩＷ値が１．０未満</t>
    </r>
    <r>
      <rPr>
        <sz val="11"/>
        <color theme="1"/>
        <rFont val="ＭＳ Ｐゴシック"/>
        <family val="2"/>
        <charset val="128"/>
      </rPr>
      <t>と判断された</t>
    </r>
    <phoneticPr fontId="1"/>
  </si>
  <si>
    <t>耐震工事について</t>
    <phoneticPr fontId="1"/>
  </si>
  <si>
    <t>③　実施予定</t>
    <phoneticPr fontId="1"/>
  </si>
  <si>
    <t>④　実施予定時期</t>
    <phoneticPr fontId="1"/>
  </si>
  <si>
    <t>1実施済⇒②に入力</t>
  </si>
  <si>
    <t>別紙４</t>
    <rPh sb="0" eb="2">
      <t>ベッシ</t>
    </rPh>
    <phoneticPr fontId="1"/>
  </si>
  <si>
    <t>高橋</t>
    <rPh sb="0" eb="2">
      <t>タカハシ</t>
    </rPh>
    <phoneticPr fontId="1"/>
  </si>
  <si>
    <t>国語演習</t>
    <rPh sb="0" eb="2">
      <t>コクゴ</t>
    </rPh>
    <rPh sb="2" eb="4">
      <t>エンシュウ</t>
    </rPh>
    <phoneticPr fontId="1"/>
  </si>
  <si>
    <t>NHK高校講座</t>
    <rPh sb="3" eb="5">
      <t>コウコウ</t>
    </rPh>
    <rPh sb="5" eb="7">
      <t>コウザ</t>
    </rPh>
    <phoneticPr fontId="1"/>
  </si>
  <si>
    <t>伊藤</t>
    <rPh sb="0" eb="2">
      <t>イトウ</t>
    </rPh>
    <phoneticPr fontId="1"/>
  </si>
  <si>
    <t>鈴木</t>
    <rPh sb="0" eb="2">
      <t>スズキ</t>
    </rPh>
    <phoneticPr fontId="1"/>
  </si>
  <si>
    <t>6/20,6/21</t>
    <phoneticPr fontId="1"/>
  </si>
  <si>
    <t>6/11,6/12</t>
    <phoneticPr fontId="1"/>
  </si>
  <si>
    <t>佐藤</t>
    <rPh sb="0" eb="2">
      <t>サトウ</t>
    </rPh>
    <phoneticPr fontId="1"/>
  </si>
  <si>
    <t>一般コース</t>
    <rPh sb="0" eb="2">
      <t>イッパン</t>
    </rPh>
    <phoneticPr fontId="1"/>
  </si>
  <si>
    <t>別紙４  (記入例)</t>
    <rPh sb="0" eb="2">
      <t>ベッシ</t>
    </rPh>
    <rPh sb="6" eb="9">
      <t>キニュウレイ</t>
    </rPh>
    <phoneticPr fontId="1"/>
  </si>
  <si>
    <t>別紙５</t>
    <rPh sb="0" eb="2">
      <t>ベッシ</t>
    </rPh>
    <phoneticPr fontId="1"/>
  </si>
  <si>
    <r>
      <t>㊟：</t>
    </r>
    <r>
      <rPr>
        <b/>
        <u/>
        <sz val="10"/>
        <color theme="1"/>
        <rFont val="ＭＳ Ｐゴシック"/>
        <family val="3"/>
        <charset val="128"/>
      </rPr>
      <t>小学校及び中学校は　×０．２</t>
    </r>
    <r>
      <rPr>
        <sz val="10"/>
        <color theme="1"/>
        <rFont val="ＭＳ Ｐゴシック"/>
        <family val="2"/>
        <charset val="128"/>
      </rPr>
      <t>　なので、その場合は数値を置き換えて計算すること。</t>
    </r>
    <phoneticPr fontId="1"/>
  </si>
  <si>
    <t>学　　校</t>
    <phoneticPr fontId="1"/>
  </si>
  <si>
    <t xml:space="preserve">  　　　　第１ 学校法人の管理運営　 ５ 法人の会計  （７）現金・預金</t>
    <rPh sb="32" eb="34">
      <t>ゲンキン</t>
    </rPh>
    <rPh sb="35" eb="37">
      <t>ヨキン</t>
    </rPh>
    <phoneticPr fontId="1"/>
  </si>
  <si>
    <t>(参考）：募集要項</t>
    <phoneticPr fontId="1"/>
  </si>
  <si>
    <t>理事選任機関の種類</t>
    <rPh sb="7" eb="9">
      <t>シュルイ</t>
    </rPh>
    <phoneticPr fontId="1"/>
  </si>
  <si>
    <t>イ　理事選任機関が評議員会かそれ以外か</t>
    <rPh sb="9" eb="13">
      <t>ヒョウギインカイ</t>
    </rPh>
    <rPh sb="16" eb="18">
      <t>イガイ</t>
    </rPh>
    <phoneticPr fontId="1"/>
  </si>
  <si>
    <t>全教職員数
（臨時職員等を含む）</t>
    <rPh sb="0" eb="1">
      <t>ゼン</t>
    </rPh>
    <rPh sb="1" eb="4">
      <t>キョウショクイン</t>
    </rPh>
    <rPh sb="4" eb="5">
      <t>スウ</t>
    </rPh>
    <rPh sb="11" eb="12">
      <t>トウ</t>
    </rPh>
    <phoneticPr fontId="1"/>
  </si>
  <si>
    <t>（１）設置基準に基づく校舎及び運動場の面積</t>
    <rPh sb="11" eb="13">
      <t>コウシャ</t>
    </rPh>
    <rPh sb="13" eb="14">
      <t>オヨ</t>
    </rPh>
    <rPh sb="15" eb="18">
      <t>ウンドウジョウ</t>
    </rPh>
    <phoneticPr fontId="1"/>
  </si>
  <si>
    <t>利　用　内　容</t>
    <rPh sb="0" eb="1">
      <t>リ</t>
    </rPh>
    <rPh sb="2" eb="3">
      <t>ヨウ</t>
    </rPh>
    <rPh sb="4" eb="5">
      <t>ナイ</t>
    </rPh>
    <rPh sb="6" eb="7">
      <t>カタチ</t>
    </rPh>
    <phoneticPr fontId="1"/>
  </si>
  <si>
    <r>
      <t>イ　消防用設備等の点検の実施状況 (</t>
    </r>
    <r>
      <rPr>
        <u/>
        <sz val="11"/>
        <color theme="1"/>
        <rFont val="ＭＳ Ｐゴシック"/>
        <family val="3"/>
        <charset val="128"/>
      </rPr>
      <t>直近の２回分について記載する</t>
    </r>
    <r>
      <rPr>
        <sz val="11"/>
        <color theme="1"/>
        <rFont val="ＭＳ Ｐゴシック"/>
        <family val="2"/>
        <charset val="128"/>
      </rPr>
      <t>)</t>
    </r>
    <phoneticPr fontId="1"/>
  </si>
  <si>
    <t>(参考）：加入を示す書類、元帳</t>
    <phoneticPr fontId="1"/>
  </si>
  <si>
    <t>2昭和５６年５月３１日以前に建築確認を受けた校舎がある　　　⇒下記「調査項目」（赤点線枠内）に入力</t>
  </si>
  <si>
    <t>「2昭和５６年５月３１日以前に建築確認を受けた校舎がある」場合に入力してください。</t>
    <rPh sb="32" eb="34">
      <t>ニュウリョク</t>
    </rPh>
    <phoneticPr fontId="1"/>
  </si>
  <si>
    <t>※整理番号</t>
    <rPh sb="1" eb="3">
      <t>セイリ</t>
    </rPh>
    <phoneticPr fontId="1"/>
  </si>
  <si>
    <r>
      <t>２　預　　金　（</t>
    </r>
    <r>
      <rPr>
        <b/>
        <u/>
        <sz val="11"/>
        <rFont val="ＭＳ ゴシック"/>
        <family val="3"/>
        <charset val="128"/>
      </rPr>
      <t>特定預金分を除く</t>
    </r>
    <r>
      <rPr>
        <b/>
        <sz val="11"/>
        <rFont val="ＭＳ ゴシック"/>
        <family val="3"/>
        <charset val="128"/>
      </rPr>
      <t>）</t>
    </r>
    <rPh sb="2" eb="3">
      <t>アズカリ</t>
    </rPh>
    <rPh sb="5" eb="6">
      <t>キン</t>
    </rPh>
    <rPh sb="8" eb="10">
      <t>トクテイ</t>
    </rPh>
    <rPh sb="10" eb="12">
      <t>ヨキン</t>
    </rPh>
    <rPh sb="12" eb="13">
      <t>ブン</t>
    </rPh>
    <rPh sb="14" eb="15">
      <t>ノゾ</t>
    </rPh>
    <phoneticPr fontId="20"/>
  </si>
  <si>
    <t>３　預　　金　（特定預金分）</t>
    <rPh sb="2" eb="3">
      <t>アズカリ</t>
    </rPh>
    <rPh sb="5" eb="6">
      <t>キン</t>
    </rPh>
    <rPh sb="8" eb="10">
      <t>トクテイ</t>
    </rPh>
    <rPh sb="10" eb="12">
      <t>ヨキン</t>
    </rPh>
    <rPh sb="12" eb="13">
      <t>ブン</t>
    </rPh>
    <phoneticPr fontId="20"/>
  </si>
  <si>
    <t>４　現金＋預金（特定預金分を除く）</t>
    <rPh sb="2" eb="4">
      <t>ゲンキン</t>
    </rPh>
    <rPh sb="5" eb="7">
      <t>ヨキン</t>
    </rPh>
    <rPh sb="8" eb="10">
      <t>トクテイ</t>
    </rPh>
    <rPh sb="10" eb="12">
      <t>ヨキン</t>
    </rPh>
    <rPh sb="12" eb="13">
      <t>ブン</t>
    </rPh>
    <rPh sb="14" eb="15">
      <t>ノゾ</t>
    </rPh>
    <phoneticPr fontId="20"/>
  </si>
  <si>
    <t>※　減免規程等で入学金を減免している場合（奨学費で減免している場合）は、該当する欄に</t>
    <rPh sb="2" eb="4">
      <t>ゲンメン</t>
    </rPh>
    <rPh sb="4" eb="6">
      <t>キテイ</t>
    </rPh>
    <rPh sb="6" eb="7">
      <t>トウ</t>
    </rPh>
    <rPh sb="8" eb="11">
      <t>ニュウガクキン</t>
    </rPh>
    <rPh sb="12" eb="14">
      <t>ゲンメン</t>
    </rPh>
    <rPh sb="18" eb="20">
      <t>バアイ</t>
    </rPh>
    <rPh sb="21" eb="24">
      <t>ショウガクヒ</t>
    </rPh>
    <rPh sb="25" eb="27">
      <t>ゲンメン</t>
    </rPh>
    <rPh sb="31" eb="33">
      <t>バアイ</t>
    </rPh>
    <rPh sb="36" eb="38">
      <t>ガイトウ</t>
    </rPh>
    <rPh sb="40" eb="41">
      <t>ラン</t>
    </rPh>
    <phoneticPr fontId="20"/>
  </si>
  <si>
    <t>　　　当該減免額（合計）を記入してください。</t>
    <phoneticPr fontId="1"/>
  </si>
  <si>
    <t>※　減免規程等で授業料を減免している場合（奨学費で減免している場合）は、該当する欄に</t>
    <rPh sb="2" eb="4">
      <t>ゲンメン</t>
    </rPh>
    <rPh sb="4" eb="7">
      <t>キテイトウ</t>
    </rPh>
    <rPh sb="8" eb="11">
      <t>ジュギョウリョウ</t>
    </rPh>
    <rPh sb="12" eb="14">
      <t>ゲンメン</t>
    </rPh>
    <rPh sb="18" eb="20">
      <t>バアイ</t>
    </rPh>
    <rPh sb="21" eb="24">
      <t>ショウガクヒ</t>
    </rPh>
    <rPh sb="25" eb="27">
      <t>ゲンメン</t>
    </rPh>
    <rPh sb="31" eb="33">
      <t>バアイ</t>
    </rPh>
    <rPh sb="36" eb="38">
      <t>ガイトウ</t>
    </rPh>
    <rPh sb="40" eb="41">
      <t>ラン</t>
    </rPh>
    <phoneticPr fontId="20"/>
  </si>
  <si>
    <t>　　(直結給水の場合は記載する必要はありません)</t>
    <phoneticPr fontId="1"/>
  </si>
  <si>
    <r>
      <t>（ア）井戸水等を水源とする飲料水の日常検査</t>
    </r>
    <r>
      <rPr>
        <b/>
        <sz val="11"/>
        <color theme="1"/>
        <rFont val="ＭＳ Ｐゴシック"/>
        <family val="3"/>
        <charset val="128"/>
      </rPr>
      <t>（</t>
    </r>
    <r>
      <rPr>
        <b/>
        <u/>
        <sz val="11"/>
        <color theme="1"/>
        <rFont val="ＭＳ Ｐゴシック"/>
        <family val="3"/>
        <charset val="128"/>
      </rPr>
      <t>毎日実施</t>
    </r>
    <r>
      <rPr>
        <b/>
        <sz val="11"/>
        <color theme="1"/>
        <rFont val="ＭＳ Ｐゴシック"/>
        <family val="3"/>
        <charset val="128"/>
      </rPr>
      <t>）</t>
    </r>
    <phoneticPr fontId="1"/>
  </si>
  <si>
    <t>＝</t>
    <phoneticPr fontId="1"/>
  </si>
  <si>
    <t>×</t>
    <phoneticPr fontId="1"/>
  </si>
  <si>
    <t>（イ）浄化槽の保守点検</t>
    <phoneticPr fontId="1"/>
  </si>
  <si>
    <t>教室壁紙張替</t>
    <rPh sb="0" eb="2">
      <t>キョウシツ</t>
    </rPh>
    <rPh sb="2" eb="4">
      <t>カベガミ</t>
    </rPh>
    <rPh sb="4" eb="6">
      <t>ハリカエ</t>
    </rPh>
    <phoneticPr fontId="1"/>
  </si>
  <si>
    <t>評議員１０</t>
    <rPh sb="0" eb="3">
      <t>ヒョウギイン</t>
    </rPh>
    <phoneticPr fontId="1"/>
  </si>
  <si>
    <t>理事２ 氏名　さいたま　一郎</t>
    <rPh sb="0" eb="2">
      <t>リジ</t>
    </rPh>
    <rPh sb="4" eb="6">
      <t>シメイ</t>
    </rPh>
    <rPh sb="12" eb="14">
      <t>イチロウ</t>
    </rPh>
    <phoneticPr fontId="1"/>
  </si>
  <si>
    <t>学校法人名</t>
    <rPh sb="0" eb="5">
      <t>ガッコウホウジンメイ</t>
    </rPh>
    <phoneticPr fontId="1"/>
  </si>
  <si>
    <t>１　管理運営一般</t>
    <phoneticPr fontId="1"/>
  </si>
  <si>
    <t>修業年限、学年、学期及び授業を行わない日</t>
    <phoneticPr fontId="1"/>
  </si>
  <si>
    <t>部科及び課程の組織</t>
    <phoneticPr fontId="1"/>
  </si>
  <si>
    <t>学習の評価及び課程修了の認定</t>
    <phoneticPr fontId="1"/>
  </si>
  <si>
    <t>収容定員及び職員組織</t>
    <phoneticPr fontId="1"/>
  </si>
  <si>
    <t>入学、退学、転学、休学及び卒業</t>
    <phoneticPr fontId="1"/>
  </si>
  <si>
    <t>授業料、入学金及びその他費用徴収</t>
    <phoneticPr fontId="1"/>
  </si>
  <si>
    <t>通信教育を行う区域</t>
    <phoneticPr fontId="1"/>
  </si>
  <si>
    <t>（別表）教育課程表</t>
    <phoneticPr fontId="1"/>
  </si>
  <si>
    <t>（２）募集要項への記載事項の有無</t>
    <phoneticPr fontId="1"/>
  </si>
  <si>
    <t>入学資格</t>
    <phoneticPr fontId="1"/>
  </si>
  <si>
    <t>出願手続</t>
    <phoneticPr fontId="1"/>
  </si>
  <si>
    <t>入学手続</t>
    <phoneticPr fontId="1"/>
  </si>
  <si>
    <t>入学検定料、入学金、授業料、その他納付金</t>
    <phoneticPr fontId="1"/>
  </si>
  <si>
    <t>（１）学則の規定及び設置基準に基づく教職員の人数</t>
    <phoneticPr fontId="1"/>
  </si>
  <si>
    <t>（２）校長、副校長及び教頭の資格</t>
    <phoneticPr fontId="1"/>
  </si>
  <si>
    <t>3教育関係職10年以上</t>
  </si>
  <si>
    <t>4教育関係職5年以上識見</t>
  </si>
  <si>
    <t>（５）教務主任等（下欄のもの（２以上の学科を有する高等学校にあっては学科主任を含む。））の有無</t>
    <phoneticPr fontId="1"/>
  </si>
  <si>
    <t>1いる</t>
  </si>
  <si>
    <t>実習助手の配置</t>
    <phoneticPr fontId="1"/>
  </si>
  <si>
    <t>３　労働条件、福利等、非常勤教員</t>
    <phoneticPr fontId="1"/>
  </si>
  <si>
    <t>教職員への周知方法</t>
    <phoneticPr fontId="1"/>
  </si>
  <si>
    <t>○△</t>
    <phoneticPr fontId="1"/>
  </si>
  <si>
    <t>1適合</t>
  </si>
  <si>
    <t>1配置している⇒Aに入力</t>
  </si>
  <si>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</si>
  <si>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</si>
  <si>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エ　脊柱・胸郭・四肢</t>
    <phoneticPr fontId="1"/>
  </si>
  <si>
    <t>オ　視力</t>
    <phoneticPr fontId="1"/>
  </si>
  <si>
    <t>キ　眼の疾病及び異常</t>
    <phoneticPr fontId="1"/>
  </si>
  <si>
    <t>ク　耳鼻咽喉頭疾患</t>
    <phoneticPr fontId="1"/>
  </si>
  <si>
    <t>ケ　皮膚疾患</t>
    <phoneticPr fontId="1"/>
  </si>
  <si>
    <t>コ　歯及び口腔の疾病異常</t>
    <phoneticPr fontId="1"/>
  </si>
  <si>
    <t>ス　尿</t>
    <phoneticPr fontId="1"/>
  </si>
  <si>
    <t>セ　その他の疾病及び異常</t>
    <phoneticPr fontId="1"/>
  </si>
  <si>
    <t>1年</t>
    <rPh sb="1" eb="2">
      <t>ネン</t>
    </rPh>
    <phoneticPr fontId="1"/>
  </si>
  <si>
    <t>2年</t>
    <rPh sb="1" eb="2">
      <t>ネン</t>
    </rPh>
    <phoneticPr fontId="1"/>
  </si>
  <si>
    <t>3年</t>
    <rPh sb="1" eb="2">
      <t>ネン</t>
    </rPh>
    <phoneticPr fontId="1"/>
  </si>
  <si>
    <t>4年</t>
    <rPh sb="1" eb="2">
      <t>ネン</t>
    </rPh>
    <phoneticPr fontId="1"/>
  </si>
  <si>
    <t>5年</t>
    <rPh sb="1" eb="2">
      <t>ネン</t>
    </rPh>
    <phoneticPr fontId="1"/>
  </si>
  <si>
    <t>6年</t>
    <rPh sb="1" eb="2">
      <t>ネン</t>
    </rPh>
    <phoneticPr fontId="1"/>
  </si>
  <si>
    <t>カ　聴力　（㊟１）</t>
    <phoneticPr fontId="1"/>
  </si>
  <si>
    <t>サ　結核の有無　（㊟２）</t>
    <phoneticPr fontId="1"/>
  </si>
  <si>
    <t>シ　心臓の疾病及び異常（㊟３）</t>
    <phoneticPr fontId="1"/>
  </si>
  <si>
    <r>
      <t>㊟：</t>
    </r>
    <r>
      <rPr>
        <u/>
        <sz val="10"/>
        <color theme="1"/>
        <rFont val="ＭＳ Ｐゴシック"/>
        <family val="3"/>
        <charset val="128"/>
      </rPr>
      <t>実施した結果異常がない場合、健康診断票は空欄にせずそれぞれの項目全てに「異常なし」等と記載すること。</t>
    </r>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</si>
  <si>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t>（３）健康診断結果の保護者への通知及び事後措置</t>
    <rPh sb="10" eb="13">
      <t>ホゴシャ</t>
    </rPh>
    <phoneticPr fontId="1"/>
  </si>
  <si>
    <t>(参考）：健康診断票、健康診断結果の保護者への通知文（書式）</t>
    <phoneticPr fontId="1"/>
  </si>
  <si>
    <t>設置している場合は、寄附行為の根拠規定及び選任年月日</t>
    <rPh sb="21" eb="23">
      <t>センニン</t>
    </rPh>
    <phoneticPr fontId="1"/>
  </si>
  <si>
    <t>４　理事長等による職務報告</t>
    <rPh sb="5" eb="6">
      <t>トウ</t>
    </rPh>
    <rPh sb="9" eb="11">
      <t>ショクム</t>
    </rPh>
    <phoneticPr fontId="1"/>
  </si>
  <si>
    <t>（うち非常勤・臨時教職員等</t>
    <phoneticPr fontId="1"/>
  </si>
  <si>
    <t>議　　題</t>
    <rPh sb="0" eb="1">
      <t>ギ</t>
    </rPh>
    <rPh sb="3" eb="4">
      <t>ダイ</t>
    </rPh>
    <phoneticPr fontId="1"/>
  </si>
  <si>
    <t>議　題　１</t>
    <rPh sb="0" eb="1">
      <t>ギ</t>
    </rPh>
    <rPh sb="2" eb="3">
      <t>ダイ</t>
    </rPh>
    <phoneticPr fontId="1"/>
  </si>
  <si>
    <t>3理事長等による職務報告</t>
  </si>
  <si>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</si>
  <si>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</si>
  <si>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</si>
  <si>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</si>
  <si>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その他の議題</t>
    <rPh sb="2" eb="3">
      <t>タ</t>
    </rPh>
    <rPh sb="4" eb="6">
      <t>ギダイ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</si>
  <si>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</si>
  <si>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</si>
  <si>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1ある⇒下のマスに入力してください</t>
  </si>
  <si>
    <t>　処分予定がある場合
　その詳細</t>
    <rPh sb="1" eb="3">
      <t>ショブン</t>
    </rPh>
    <rPh sb="3" eb="5">
      <t>ヨテイ</t>
    </rPh>
    <rPh sb="8" eb="10">
      <t>バアイ</t>
    </rPh>
    <rPh sb="14" eb="16">
      <t>ショウサイ</t>
    </rPh>
    <phoneticPr fontId="1"/>
  </si>
  <si>
    <t>他の学校
法人役員
との兼職</t>
    <phoneticPr fontId="1"/>
  </si>
  <si>
    <t>募集定員（推薦と一般､コース別等の内訳を含む）</t>
    <phoneticPr fontId="1"/>
  </si>
  <si>
    <t>(参考）：各評価結果書、公表した書面</t>
    <phoneticPr fontId="1"/>
  </si>
  <si>
    <r>
      <rPr>
        <b/>
        <u/>
        <sz val="12"/>
        <color rgb="FFFF0000"/>
        <rFont val="ＭＳ Ｐゴシック"/>
        <family val="3"/>
        <charset val="128"/>
      </rPr>
      <t>別紙１</t>
    </r>
    <r>
      <rPr>
        <b/>
        <u/>
        <sz val="11"/>
        <color rgb="FFFF0000"/>
        <rFont val="ＭＳ Ｐゴシック"/>
        <family val="3"/>
        <charset val="128"/>
      </rPr>
      <t>「役員・評議員名簿」</t>
    </r>
    <phoneticPr fontId="1"/>
  </si>
  <si>
    <r>
      <rPr>
        <b/>
        <u/>
        <sz val="12"/>
        <color rgb="FFFF0000"/>
        <rFont val="ＭＳ Ｐゴシック"/>
        <family val="3"/>
        <charset val="128"/>
      </rPr>
      <t>別紙１</t>
    </r>
    <r>
      <rPr>
        <b/>
        <u/>
        <sz val="11"/>
        <color rgb="FFFF0000"/>
        <rFont val="ＭＳ Ｐゴシック"/>
        <family val="3"/>
        <charset val="128"/>
      </rPr>
      <t>参考</t>
    </r>
    <phoneticPr fontId="1"/>
  </si>
  <si>
    <t>　　　御準備をお願いします。</t>
    <phoneticPr fontId="1"/>
  </si>
  <si>
    <t>非常勤の場合の勤務日数</t>
    <rPh sb="7" eb="9">
      <t>キンム</t>
    </rPh>
    <rPh sb="9" eb="11">
      <t>ニッスウ</t>
    </rPh>
    <phoneticPr fontId="1"/>
  </si>
  <si>
    <t>1養護（助）教諭</t>
  </si>
  <si>
    <t>イ　労働条件の書面（FAX・メールを含む）での明示の状況</t>
    <phoneticPr fontId="1"/>
  </si>
  <si>
    <t>万円以上</t>
    <rPh sb="0" eb="1">
      <t>マン</t>
    </rPh>
    <rPh sb="1" eb="2">
      <t>エン</t>
    </rPh>
    <rPh sb="2" eb="4">
      <t>イジョウ</t>
    </rPh>
    <phoneticPr fontId="1"/>
  </si>
  <si>
    <t>㊟１：身長：　２０歳以上を除くことができる。</t>
    <phoneticPr fontId="1"/>
  </si>
  <si>
    <t>㊟３：胃の疾病及び異常の有無：　４０歳未満を除くことができる。</t>
    <phoneticPr fontId="1"/>
  </si>
  <si>
    <t>㊟４：貧血、肝機能、血中脂質、血糖、心電図：　３５歳未満及び３６歳以上４０歳未満を除くことができる。</t>
    <phoneticPr fontId="1"/>
  </si>
  <si>
    <t>健康状況の確認状況</t>
    <rPh sb="0" eb="2">
      <t>ケンコウ</t>
    </rPh>
    <rPh sb="2" eb="4">
      <t>ジョウキョウ</t>
    </rPh>
    <rPh sb="5" eb="9">
      <t>カクニンジョウキョウ</t>
    </rPh>
    <phoneticPr fontId="1"/>
  </si>
  <si>
    <t>(参考）：学校薬剤師又は委託業者からの検査結果報告書、学校薬剤師による検査省略許可の書面</t>
    <phoneticPr fontId="1"/>
  </si>
  <si>
    <t>は、周囲の環境に変化がない限り、以後の検査を省略することができる。</t>
    <phoneticPr fontId="1"/>
  </si>
  <si>
    <t>1健康カード等で実施している</t>
  </si>
  <si>
    <t>1点検表</t>
  </si>
  <si>
    <t>1管轄の警察署に届出済み</t>
  </si>
  <si>
    <t>2給食会社等の給食を利用⇒下欄に入力</t>
  </si>
  <si>
    <t>「③実施予定」が「2なし」の場合は、下欄に理由を入力してください。</t>
    <rPh sb="24" eb="26">
      <t>ニュウリョク</t>
    </rPh>
    <phoneticPr fontId="1"/>
  </si>
  <si>
    <t>⑤　実施状況</t>
    <rPh sb="2" eb="4">
      <t>ジッシ</t>
    </rPh>
    <rPh sb="4" eb="6">
      <t>ジョウキョウ</t>
    </rPh>
    <phoneticPr fontId="1"/>
  </si>
  <si>
    <t>⑥　実施時期</t>
    <rPh sb="2" eb="6">
      <t>ジッシジキ</t>
    </rPh>
    <phoneticPr fontId="1"/>
  </si>
  <si>
    <t>⑦　実施予定</t>
    <phoneticPr fontId="1"/>
  </si>
  <si>
    <t>⑧　実施予定時期</t>
    <phoneticPr fontId="1"/>
  </si>
  <si>
    <t>「⑦実施予定」が「2なし」の場合は、下欄に理由を入力してください。</t>
    <rPh sb="24" eb="26">
      <t>ニュウリョク</t>
    </rPh>
    <phoneticPr fontId="1"/>
  </si>
  <si>
    <t>⑨　耐震化計画の策定</t>
    <phoneticPr fontId="1"/>
  </si>
  <si>
    <t>「⑨　耐震化計画の策定」が「2未策定」の場合は、下欄に理由を入力してください。</t>
    <rPh sb="15" eb="18">
      <t>ミサクテイ</t>
    </rPh>
    <rPh sb="30" eb="32">
      <t>ニュウリョク</t>
    </rPh>
    <phoneticPr fontId="1"/>
  </si>
  <si>
    <r>
      <t>　ウ　耐震化計画の策定状況について　</t>
    </r>
    <r>
      <rPr>
        <sz val="11"/>
        <color theme="1"/>
        <rFont val="ＭＳ Ｐゴシック"/>
        <family val="3"/>
        <charset val="128"/>
      </rPr>
      <t>（「イ　⑤実施時期」で未実施を選択した場合に入力してください。）</t>
    </r>
    <rPh sb="23" eb="27">
      <t>ジッシジキ</t>
    </rPh>
    <rPh sb="40" eb="42">
      <t>ニュウリョク</t>
    </rPh>
    <phoneticPr fontId="1"/>
  </si>
  <si>
    <t>別紙１　参考　（①～③）</t>
    <rPh sb="0" eb="2">
      <t>ベッシ</t>
    </rPh>
    <rPh sb="4" eb="6">
      <t>サンコウ</t>
    </rPh>
    <phoneticPr fontId="1"/>
  </si>
  <si>
    <t>※当座預金の場合、年度末に小切手を振り出したものが３月３１日までに引き落とされないことがあります。</t>
    <rPh sb="17" eb="18">
      <t>フ</t>
    </rPh>
    <rPh sb="19" eb="20">
      <t>ダ</t>
    </rPh>
    <phoneticPr fontId="1"/>
  </si>
  <si>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</si>
  <si>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t xml:space="preserve">  　第１ 学校法人の管理運営　 ５ 法人の会計  （８）有価証券の保有状況</t>
    <phoneticPr fontId="1"/>
  </si>
  <si>
    <r>
      <t>（５）面接指導実施状況について（</t>
    </r>
    <r>
      <rPr>
        <b/>
        <u/>
        <sz val="11"/>
        <rFont val="ＭＳ Ｐゴシック"/>
        <family val="3"/>
        <charset val="128"/>
      </rPr>
      <t>通信制高校・通信制課程のみ</t>
    </r>
    <r>
      <rPr>
        <b/>
        <sz val="11"/>
        <rFont val="ＭＳ Ｐゴシック"/>
        <family val="3"/>
        <charset val="128"/>
      </rPr>
      <t>）</t>
    </r>
    <phoneticPr fontId="1"/>
  </si>
  <si>
    <t>【後略】</t>
    <rPh sb="0" eb="4">
      <t>&lt;コウリャク&gt;</t>
    </rPh>
    <phoneticPr fontId="1"/>
  </si>
  <si>
    <t>学校教育法　【抜粋】</t>
    <phoneticPr fontId="1"/>
  </si>
  <si>
    <t>第四十二条</t>
  </si>
  <si>
    <t>学校教育法施行規則　【抜粋】</t>
    <phoneticPr fontId="1"/>
  </si>
  <si>
    <t>第六十六条</t>
    <phoneticPr fontId="1"/>
  </si>
  <si>
    <t>前項の評価を行うに当たつては、小学校は、その実情に応じ、適切な項目を設定して行うものとする。</t>
  </si>
  <si>
    <t>第六十七条</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</si>
  <si>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</si>
  <si>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</si>
  <si>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文部科学省</t>
    <rPh sb="0" eb="5">
      <t>モンブカガクショウ</t>
    </rPh>
    <phoneticPr fontId="1"/>
  </si>
  <si>
    <t>学校保健安全法施行規則　【抜粋】</t>
    <phoneticPr fontId="1"/>
  </si>
  <si>
    <t>昭和三十三年文部省令第十八号</t>
  </si>
  <si>
    <t>（自動車を運行する場合の所在の確認）</t>
  </si>
  <si>
    <t>第二十九条の二　</t>
  </si>
  <si>
    <t>右記のリンク</t>
    <rPh sb="0" eb="2">
      <t>ウキ</t>
    </rPh>
    <phoneticPr fontId="1"/>
  </si>
  <si>
    <t>参考資料　【第４「２　学校保健計画、学校安全計画及び危険等発生時対処要領」分野】</t>
    <rPh sb="0" eb="4">
      <t>サンコウシリョウ</t>
    </rPh>
    <rPh sb="6" eb="7">
      <t>ダイ</t>
    </rPh>
    <rPh sb="37" eb="39">
      <t>ブンヤ</t>
    </rPh>
    <phoneticPr fontId="1"/>
  </si>
  <si>
    <t>学校保健安全法　【抜粋】</t>
    <phoneticPr fontId="1"/>
  </si>
  <si>
    <t>昭和三十三年法律第五十六号</t>
  </si>
  <si>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</si>
  <si>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</si>
  <si>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</si>
  <si>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</si>
  <si>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</si>
  <si>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</si>
  <si>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t>学校医、学校歯科医及び学校薬剤師の職務執行の準則は、文部科学省令で定める。</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</si>
  <si>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</si>
  <si>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</si>
  <si>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</si>
  <si>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</si>
  <si>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</si>
  <si>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</si>
  <si>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</si>
  <si>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</si>
  <si>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</si>
  <si>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</si>
  <si>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（学校医の職務執行の準則）</t>
  </si>
  <si>
    <t>第二十二条　</t>
  </si>
  <si>
    <t>学校医の職務執行の準則は、次の各号に掲げるとおりとする。</t>
  </si>
  <si>
    <t>一</t>
    <phoneticPr fontId="1"/>
  </si>
  <si>
    <t>学校保健計画及び学校安全計画の立案に参与すること。</t>
  </si>
  <si>
    <t>二</t>
    <phoneticPr fontId="1"/>
  </si>
  <si>
    <t>学校の環境衛生の維持及び改善に関し、学校薬剤師と協力して、必要な指導及び助言を行うこと。</t>
  </si>
  <si>
    <t>【以下略】</t>
    <rPh sb="1" eb="4">
      <t>イカリャク</t>
    </rPh>
    <phoneticPr fontId="1"/>
  </si>
  <si>
    <t>学校医は、前項の職務に従事したときは、その状況の概要を学校医執務記録簿に記入して校長に提出するものとする。</t>
  </si>
  <si>
    <t>（学校歯科医の職務執行の準則）</t>
  </si>
  <si>
    <t>第二十三条　</t>
  </si>
  <si>
    <t>学校歯科医の職務執行の準則は、次の各号に掲げるとおりとする。</t>
  </si>
  <si>
    <t>学校歯科医は、前項の職務に従事したときは、その状況の概要を学校歯科医執務記録簿に記入して校長に提出するものとする。</t>
  </si>
  <si>
    <t>（学校薬剤師の職務執行の準則）</t>
  </si>
  <si>
    <t>第二十四条　</t>
  </si>
  <si>
    <t>学校薬剤師の職務執行の準則は、次の各号に掲げるとおりとする。</t>
  </si>
  <si>
    <t>第一条の環境衛生検査に従事すること。</t>
  </si>
  <si>
    <t>学校薬剤師は、前項の職務に従事したときは、その状況の概要を学校薬剤師執務記録簿に記入して校長に提出するものとする。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</si>
  <si>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</si>
  <si>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</si>
  <si>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</si>
  <si>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</si>
  <si>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</si>
  <si>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</si>
  <si>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</si>
  <si>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</si>
  <si>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</si>
  <si>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（事後措置）</t>
  </si>
  <si>
    <t>第九条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</si>
  <si>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</si>
  <si>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t>疾病の予防処置を行うこと。</t>
  </si>
  <si>
    <t>必要な医療を受けるよう指示すること。</t>
  </si>
  <si>
    <t>三</t>
    <phoneticPr fontId="1"/>
  </si>
  <si>
    <t>必要な検査、予防接種等を受けるよう指示すること。</t>
  </si>
  <si>
    <t>四</t>
    <phoneticPr fontId="1"/>
  </si>
  <si>
    <t>療養のため必要な期間学校において学習しないよう指導すること。</t>
  </si>
  <si>
    <t>五</t>
    <phoneticPr fontId="1"/>
  </si>
  <si>
    <t>特別支援学級への編入について指導及び助言を行うこと。</t>
  </si>
  <si>
    <t>六</t>
    <phoneticPr fontId="1"/>
  </si>
  <si>
    <t>学習又は運動・作業の軽減、停止、変更等を行うこと。</t>
  </si>
  <si>
    <t>七</t>
    <phoneticPr fontId="1"/>
  </si>
  <si>
    <t>修学旅行、対外運動競技等への参加を制限すること。</t>
  </si>
  <si>
    <t>八</t>
    <phoneticPr fontId="1"/>
  </si>
  <si>
    <t>机又は腰掛の調整、座席の変更及び学級の編制の適正を図ること。</t>
  </si>
  <si>
    <t>九</t>
    <phoneticPr fontId="1"/>
  </si>
  <si>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</si>
  <si>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</si>
  <si>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</si>
  <si>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</si>
  <si>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</si>
  <si>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</si>
  <si>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</si>
  <si>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</si>
  <si>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</si>
  <si>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</si>
  <si>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</si>
  <si>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</si>
  <si>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</si>
  <si>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</si>
  <si>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</si>
  <si>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</si>
  <si>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</si>
  <si>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</si>
  <si>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</si>
  <si>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</si>
  <si>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「Ｂ」　勤務場所又は職務の変更、休暇による勤務時間の短縮等の方法で勤務を軽減し、かつ、深夜勤務、超過勤務、休日勤務
　　　　及び宿日直勤務をさせないこと。</t>
    <phoneticPr fontId="1"/>
  </si>
  <si>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</si>
  <si>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</si>
  <si>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</si>
  <si>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</si>
  <si>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</si>
  <si>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昭和四十七年労働省令第三十二号　令和7年1月1日 施行</t>
    <phoneticPr fontId="1"/>
  </si>
  <si>
    <t>（雇入時の健康診断）</t>
  </si>
  <si>
    <t>第四十三条</t>
  </si>
  <si>
    <t>参考資料　【第４「５　環境衛生検査」分野】</t>
    <rPh sb="0" eb="4">
      <t>サンコウシリョウ</t>
    </rPh>
    <rPh sb="6" eb="7">
      <t>ダイ</t>
    </rPh>
    <rPh sb="18" eb="20">
      <t>ブンヤ</t>
    </rPh>
    <phoneticPr fontId="1"/>
  </si>
  <si>
    <t>（学校環境衛生基準）</t>
  </si>
  <si>
    <t>第六条</t>
  </si>
  <si>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</si>
  <si>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</si>
  <si>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</si>
  <si>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</si>
  <si>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</si>
  <si>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</si>
  <si>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学校環境衛生管理マニュアル_「学校環境衛生基準」の理論と実践［平成30年度改訂版］　【抜粋】</t>
    <rPh sb="42" eb="46">
      <t>&lt;バッスイ&gt;</t>
    </rPh>
    <phoneticPr fontId="1"/>
  </si>
  <si>
    <t>第Ⅱ章第１_1</t>
    <rPh sb="0" eb="1">
      <t>ダイ</t>
    </rPh>
    <rPh sb="2" eb="3">
      <t>ショウ</t>
    </rPh>
    <rPh sb="3" eb="4">
      <t>ダイ</t>
    </rPh>
    <phoneticPr fontId="1"/>
  </si>
  <si>
    <t>教室等の環境（換気、保温、採光、照明、騒音等の環境をいう。以下同じ。）に係る学校環境衛生基準は、次表の左欄に掲げる検査項目ごとに、同表の右欄のとおりとする。(p21)　</t>
    <phoneticPr fontId="1"/>
  </si>
  <si>
    <t>第Ⅱ章第１_2</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</si>
  <si>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</si>
  <si>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換気及び保温等</t>
    <rPh sb="0" eb="2">
      <t>カンキ</t>
    </rPh>
    <rPh sb="2" eb="3">
      <t>オヨ</t>
    </rPh>
    <rPh sb="4" eb="6">
      <t>ホオン</t>
    </rPh>
    <rPh sb="6" eb="7">
      <t>トウ</t>
    </rPh>
    <phoneticPr fontId="1"/>
  </si>
  <si>
    <t>採光及び照明</t>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</si>
  <si>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</si>
  <si>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騒音</t>
    <rPh sb="0" eb="2">
      <t>ソウオン</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</si>
  <si>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</si>
  <si>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備考</t>
    <rPh sb="0" eb="2">
      <t>ビコウ</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</si>
  <si>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</si>
  <si>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</si>
  <si>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t>参考資料　【第４「５　（７）水泳プールに係る学校環境衛生基準」分野】</t>
    <rPh sb="0" eb="4">
      <t>サンコウシリョウ</t>
    </rPh>
    <rPh sb="6" eb="7">
      <t>ダイ</t>
    </rPh>
    <rPh sb="31" eb="33">
      <t>ブンヤ</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</si>
  <si>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</si>
  <si>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</si>
  <si>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</si>
  <si>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</si>
  <si>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</si>
  <si>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</si>
  <si>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</si>
  <si>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</si>
  <si>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</si>
  <si>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</si>
  <si>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</si>
  <si>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</si>
  <si>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</si>
  <si>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</si>
  <si>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</si>
  <si>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t>（日常における環境衛生）</t>
  </si>
  <si>
    <t>第二条　</t>
  </si>
  <si>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</si>
  <si>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（安全点検）</t>
  </si>
  <si>
    <t>第二十八条　</t>
  </si>
  <si>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</si>
  <si>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t>学校においては、必要があるときは、臨時に、安全点検を行うものとする。</t>
  </si>
  <si>
    <t>（日常における環境の安全）</t>
  </si>
  <si>
    <t>第二十九条　</t>
  </si>
  <si>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</si>
  <si>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t>第Ⅰ章４（２）⑤日常点検(p13)</t>
    <rPh sb="0" eb="1">
      <t>ダイ</t>
    </rPh>
    <rPh sb="2" eb="3">
      <t>ショウ</t>
    </rPh>
    <rPh sb="8" eb="12">
      <t>ニチジョウテンケン</t>
    </rPh>
    <phoneticPr fontId="1"/>
  </si>
  <si>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</si>
  <si>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第Ⅰ章５（２）⑤日常点検(p20)</t>
    <rPh sb="2" eb="3">
      <t>ショウ</t>
    </rPh>
    <rPh sb="8" eb="12">
      <t>ニチジョウテンケン</t>
    </rPh>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</si>
  <si>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</si>
  <si>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</si>
  <si>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</si>
  <si>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</si>
  <si>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基準： 大掃除は、定期に行われていること。</t>
    <rPh sb="0" eb="2">
      <t>キジュン</t>
    </rPh>
    <phoneticPr fontId="1"/>
  </si>
  <si>
    <t>①　検査回数：　毎学年3 回定期に行うが、大掃除の実施時期については学校行事等を考慮した上、学校で計画立案し、実施する。</t>
    <phoneticPr fontId="1"/>
  </si>
  <si>
    <t>②　検査方法：　清掃記録等により大掃除の実施状況を確認する。</t>
    <phoneticPr fontId="1"/>
  </si>
  <si>
    <t>(2)</t>
    <phoneticPr fontId="1"/>
  </si>
  <si>
    <t>雨水の排水溝等</t>
  </si>
  <si>
    <t>基準： 屋上等の雨水排水溝に、泥や砂等が堆積していないこと。また、雨水配水管の末端は、砂や泥等により管径が縮小していないこと。</t>
    <rPh sb="0" eb="2">
      <t>キジュン</t>
    </rPh>
    <phoneticPr fontId="1"/>
  </si>
  <si>
    <t>①　検査回数：　毎学年1 回定期に行うが、どの時期が適切かは地域の特性を考慮した上、学校で計画立案し、実施する。</t>
    <phoneticPr fontId="1"/>
  </si>
  <si>
    <t>②　検査場所：　屋上や校庭の側溝等の雨水排水溝について検査を行う。</t>
    <phoneticPr fontId="1"/>
  </si>
  <si>
    <t>③　検査方法： 目視により排水状況を確認する。</t>
    <phoneticPr fontId="1"/>
  </si>
  <si>
    <t>⑷</t>
  </si>
  <si>
    <t>ネズミ、衛生害虫等</t>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</si>
  <si>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</si>
  <si>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</si>
  <si>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</si>
  <si>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⑸</t>
  </si>
  <si>
    <t>黒板面の色彩</t>
    <phoneticPr fontId="1"/>
  </si>
  <si>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</si>
  <si>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</si>
  <si>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</si>
  <si>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</si>
  <si>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</si>
  <si>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</si>
  <si>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下回った場合は、教室等の環境に変化がない限り、以後の検査を省略することができる。</t>
    <phoneticPr fontId="1"/>
  </si>
  <si>
    <t>７学校給食の食品衛生　（１）ウ　給食設備を有し、自校給食を行っている</t>
    <rPh sb="1" eb="5">
      <t>ガッコウキュウショク</t>
    </rPh>
    <rPh sb="6" eb="8">
      <t>ショクヒン</t>
    </rPh>
    <rPh sb="8" eb="10">
      <t>エイセイ</t>
    </rPh>
    <rPh sb="25" eb="26">
      <t>コウ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</si>
  <si>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</si>
  <si>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</si>
  <si>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</si>
  <si>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</si>
  <si>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</si>
  <si>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</si>
  <si>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</si>
  <si>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</si>
  <si>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</si>
  <si>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t>理事</t>
    <rPh sb="0" eb="2">
      <t>リジ</t>
    </rPh>
    <phoneticPr fontId="1"/>
  </si>
  <si>
    <t>監事</t>
    <rPh sb="0" eb="2">
      <t>カンジ</t>
    </rPh>
    <phoneticPr fontId="1"/>
  </si>
  <si>
    <t>評議員</t>
    <rPh sb="0" eb="3">
      <t>ヒョウギイン</t>
    </rPh>
    <phoneticPr fontId="1"/>
  </si>
  <si>
    <t>他理事と特別利害関係のある理事_≦1/3</t>
    <rPh sb="0" eb="1">
      <t>ホカ</t>
    </rPh>
    <rPh sb="1" eb="3">
      <t>リジ</t>
    </rPh>
    <rPh sb="4" eb="6">
      <t>トクベツ</t>
    </rPh>
    <rPh sb="6" eb="8">
      <t>リガイ</t>
    </rPh>
    <rPh sb="8" eb="10">
      <t>カンケイ</t>
    </rPh>
    <rPh sb="13" eb="15">
      <t>リジ</t>
    </rPh>
    <phoneticPr fontId="1"/>
  </si>
  <si>
    <t>人数</t>
    <rPh sb="0" eb="2">
      <t>ニンズウ</t>
    </rPh>
    <phoneticPr fontId="1"/>
  </si>
  <si>
    <t>総数</t>
    <rPh sb="0" eb="2">
      <t>ソウスウ</t>
    </rPh>
    <phoneticPr fontId="1"/>
  </si>
  <si>
    <t>W/T</t>
    <phoneticPr fontId="1"/>
  </si>
  <si>
    <t>判定</t>
    <rPh sb="0" eb="2">
      <t>ハンテイ</t>
    </rPh>
    <phoneticPr fontId="1"/>
  </si>
  <si>
    <t>理事又は
理事会が
選任した
評議員
には〇印</t>
    <phoneticPr fontId="1"/>
  </si>
  <si>
    <t>全対象</t>
    <rPh sb="0" eb="3">
      <t>ゼンタイショウ</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</si>
  <si>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</si>
  <si>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</si>
  <si>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</si>
  <si>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評議員１０</t>
  </si>
  <si>
    <t>評議員１１</t>
  </si>
  <si>
    <t>評議員１２</t>
  </si>
  <si>
    <t>評議員１３</t>
  </si>
  <si>
    <t>評議員１４</t>
  </si>
  <si>
    <t>評議員１５</t>
  </si>
  <si>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</si>
  <si>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</si>
  <si>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</si>
  <si>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</si>
  <si>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</si>
  <si>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</si>
  <si>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t>第七十九条</t>
  </si>
  <si>
    <r>
      <t>第四十一条から第四十九条まで、第五十条第二項、</t>
    </r>
    <r>
      <rPr>
        <u/>
        <sz val="11"/>
        <color theme="1"/>
        <rFont val="ＭＳ Ｐゴシック"/>
        <family val="3"/>
        <charset val="128"/>
      </rPr>
      <t>第五十四条から第六十八条までの規定は、中学校に準用</t>
    </r>
    <r>
      <rPr>
        <sz val="11"/>
        <color theme="1"/>
        <rFont val="ＭＳ Ｐゴシック"/>
        <family val="2"/>
        <charset val="128"/>
      </rPr>
      <t>する。【後略】</t>
    </r>
    <phoneticPr fontId="2"/>
  </si>
  <si>
    <t>第百四条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</si>
  <si>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（第六十九条を除く。）及び第七十八条の二</t>
    </r>
    <r>
      <rPr>
        <u/>
        <sz val="11"/>
        <color theme="1"/>
        <rFont val="ＭＳ Ｐゴシック"/>
        <family val="3"/>
        <charset val="128"/>
      </rPr>
      <t>の規定は、高等学校に準用</t>
    </r>
    <r>
      <rPr>
        <sz val="11"/>
        <color theme="1"/>
        <rFont val="ＭＳ Ｐゴシック"/>
        <family val="2"/>
        <charset val="128"/>
      </rPr>
      <t>する。【後略】</t>
    </r>
    <phoneticPr fontId="1"/>
  </si>
  <si>
    <t>第四十九条</t>
  </si>
  <si>
    <t>第六十二条</t>
  </si>
  <si>
    <r>
      <t>第三十条第二項、第三十一条、第三十四条、第三十七条第四項から第十七項まで及び第十九項並びに</t>
    </r>
    <r>
      <rPr>
        <u/>
        <sz val="11"/>
        <color theme="1"/>
        <rFont val="ＭＳ Ｐゴシック"/>
        <family val="3"/>
        <charset val="128"/>
      </rPr>
      <t>第四十二条</t>
    </r>
    <r>
      <rPr>
        <sz val="11"/>
        <color theme="1"/>
        <rFont val="ＭＳ Ｐゴシック"/>
        <family val="2"/>
        <charset val="128"/>
      </rPr>
      <t>から第四十四条まで</t>
    </r>
    <r>
      <rPr>
        <u/>
        <sz val="11"/>
        <color theme="1"/>
        <rFont val="ＭＳ Ｐゴシック"/>
        <family val="3"/>
        <charset val="128"/>
      </rPr>
      <t>の規定は、高等学校に準用する。</t>
    </r>
    <r>
      <rPr>
        <sz val="11"/>
        <color theme="1"/>
        <rFont val="ＭＳ Ｐゴシック"/>
        <family val="2"/>
        <charset val="128"/>
      </rPr>
      <t>【後略】</t>
    </r>
    <phoneticPr fontId="1"/>
  </si>
  <si>
    <r>
      <t>第三十条第二項、第三十一条、第三十四条、第三十五条及び</t>
    </r>
    <r>
      <rPr>
        <u/>
        <sz val="11"/>
        <color theme="1"/>
        <rFont val="ＭＳ Ｐゴシック"/>
        <family val="3"/>
        <charset val="128"/>
      </rPr>
      <t>第三十七条から第四十四条までの規定は、中学校に準用</t>
    </r>
    <r>
      <rPr>
        <sz val="11"/>
        <color theme="1"/>
        <rFont val="ＭＳ Ｐゴシック"/>
        <family val="2"/>
        <charset val="128"/>
      </rPr>
      <t>する。【後略】</t>
    </r>
    <phoneticPr fontId="1"/>
  </si>
  <si>
    <t>学校評価ガイドライン　【抜粋】</t>
    <phoneticPr fontId="1"/>
  </si>
  <si>
    <t>平成28年3月22日</t>
    <rPh sb="0" eb="2">
      <t>ヘイセイ</t>
    </rPh>
    <rPh sb="4" eb="5">
      <t>ネン</t>
    </rPh>
    <rPh sb="6" eb="7">
      <t>ガツ</t>
    </rPh>
    <rPh sb="9" eb="10">
      <t>カ</t>
    </rPh>
    <phoneticPr fontId="1"/>
  </si>
  <si>
    <t>・自己評価は、学校評価の最も基本となるものであり、校長のリーダーシップの下で、 当該学校の全教職員が参加し、設定した目標や具体的計画等に照らして、その達成状況 や達成に向けた取組の適切さ等について評価を行うものである。</t>
    <phoneticPr fontId="1"/>
  </si>
  <si>
    <t>・学校関係者評価は、保護者、学校評議員、地域住民、青少年健全育成関係団体の関係 者、接続する学校（小学校に接続する中学校など）の教職員その他の学校関係者などに より構成された委員会等が、その学校の教育活動の観察や意見交換等を通じて、自己評 価の結果について評価することを基本として行うものである。
・教職員による自己評価と保護者等による学校関係者評価は、学校運営の改善を図る上で不可欠のものとして、有機的・一体的に位置付けるべきものである。</t>
    <phoneticPr fontId="1"/>
  </si>
  <si>
    <t>・第三者評価は、学校とその設置者が実施者となり、学校運営に関する外部の専門家を 中心とした評価者により、自己評価や学校関係者評価の実施状況も踏まえつつ、教育活 動その他の学校運営の状況について、専門的視点から評価を行うものである。
・第三者評価は、実施者の責任の下で、第三者評価が必要であると判断した場合に行う ものであり、法令上、実施義務や実施の努力義務を課すものではない。</t>
    <phoneticPr fontId="1"/>
  </si>
  <si>
    <r>
      <t>小学校は、当該小学校の教育活動その他の学校運営の状況について、</t>
    </r>
    <r>
      <rPr>
        <u/>
        <sz val="11"/>
        <color theme="1"/>
        <rFont val="ＭＳ Ｐゴシック"/>
        <family val="3"/>
        <charset val="128"/>
      </rPr>
      <t>自ら評価を行い、その結果を公表</t>
    </r>
    <r>
      <rPr>
        <sz val="11"/>
        <color theme="1"/>
        <rFont val="ＭＳ Ｐゴシック"/>
        <family val="2"/>
        <charset val="128"/>
      </rPr>
      <t>するものとする。</t>
    </r>
    <phoneticPr fontId="1"/>
  </si>
  <si>
    <r>
      <t>小学校は、前条第一項の規定による評価の結果を踏まえた</t>
    </r>
    <r>
      <rPr>
        <u/>
        <sz val="11"/>
        <color theme="1"/>
        <rFont val="ＭＳ Ｐゴシック"/>
        <family val="3"/>
        <charset val="128"/>
      </rPr>
      <t>当該小学校の児童の保護者その他の当該小学校の関係者</t>
    </r>
    <r>
      <rPr>
        <sz val="11"/>
        <color theme="1"/>
        <rFont val="ＭＳ Ｐゴシック"/>
        <family val="2"/>
        <charset val="128"/>
      </rPr>
      <t>（当該小学校の職員を除く。）</t>
    </r>
    <r>
      <rPr>
        <u/>
        <sz val="11"/>
        <color theme="1"/>
        <rFont val="ＭＳ Ｐゴシック"/>
        <family val="3"/>
        <charset val="128"/>
      </rPr>
      <t>による評価を行い、その結果を公表するよう努める</t>
    </r>
    <r>
      <rPr>
        <sz val="11"/>
        <color theme="1"/>
        <rFont val="ＭＳ Ｐゴシック"/>
        <family val="2"/>
        <charset val="128"/>
      </rPr>
      <t>ものとする。</t>
    </r>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</si>
  <si>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</si>
  <si>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学校においては、児童生徒等の通学、校外における学習のための移動その他の児童生徒等の移動のために自動車を運行するときは、</t>
    </r>
    <r>
      <rPr>
        <u/>
        <sz val="11"/>
        <color theme="1"/>
        <rFont val="ＭＳ Ｐゴシック"/>
        <family val="3"/>
        <charset val="128"/>
      </rPr>
      <t>児童生徒等の乗車及び降車の際に、点呼その他の児童生徒等の所在を確実に把握することができる方法により、児童生徒等の所在を確認</t>
    </r>
    <r>
      <rPr>
        <sz val="11"/>
        <color theme="1"/>
        <rFont val="ＭＳ Ｐゴシック"/>
        <family val="2"/>
        <charset val="128"/>
      </rPr>
      <t>しなければならない。</t>
    </r>
    <phoneticPr fontId="1"/>
  </si>
  <si>
    <t>幼稚園及び特別支援学校においては、通学を目的とした自動車（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を運行するときは、当該自動車にブザーその他の車内の児童生徒等の見落としを防止する装置を備え、これを用いて前項に定める所在の確認（児童生徒等の自動車からの降車の際に限る。）を行わなければならない。</t>
    <phoneticPr fontId="1"/>
  </si>
  <si>
    <r>
      <t>学校環境衛生管理マニュアル</t>
    </r>
    <r>
      <rPr>
        <u/>
        <sz val="9"/>
        <color rgb="FFFF0000"/>
        <rFont val="ＭＳ Ｐゴシック"/>
        <family val="3"/>
        <charset val="128"/>
      </rPr>
      <t>（文部科学省HP）</t>
    </r>
    <phoneticPr fontId="1"/>
  </si>
  <si>
    <t>「学校環境衛生基準」の理論と実践［平成30年度改訂版］</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</si>
  <si>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</si>
  <si>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⇒チェックリストもダウンロードできます。</t>
    <phoneticPr fontId="1"/>
  </si>
  <si>
    <r>
      <t>学校教育法等</t>
    </r>
    <r>
      <rPr>
        <b/>
        <u/>
        <sz val="10"/>
        <color rgb="FFFF0000"/>
        <rFont val="ＭＳ Ｐゴシック"/>
        <family val="3"/>
        <charset val="128"/>
      </rPr>
      <t>【抜粋】</t>
    </r>
    <rPh sb="5" eb="6">
      <t>トウ</t>
    </rPh>
    <rPh sb="6" eb="10">
      <t>&lt;バッスイ&gt;</t>
    </rPh>
    <phoneticPr fontId="1"/>
  </si>
  <si>
    <r>
      <t>小学校は、文部科学大臣の定めるところにより</t>
    </r>
    <r>
      <rPr>
        <u/>
        <sz val="11"/>
        <color theme="1"/>
        <rFont val="ＭＳ Ｐゴシック"/>
        <family val="3"/>
        <charset val="128"/>
      </rPr>
      <t>当該小学校の教育活動その他の学校運営の状況について評価を行い、その結果に基づき学校運営の改善を図るため必要な措置を講ずる</t>
    </r>
    <r>
      <rPr>
        <sz val="11"/>
        <color theme="1"/>
        <rFont val="ＭＳ Ｐゴシック"/>
        <family val="2"/>
        <charset val="128"/>
      </rPr>
      <t>ことにより、その教育水準の向上に努めなければならない。</t>
    </r>
    <phoneticPr fontId="1"/>
  </si>
  <si>
    <t>参考資料　【第４「６（２）通学、校外学習等のために運行するバスの安全管理の実施状況」分野】</t>
    <rPh sb="0" eb="4">
      <t>サンコウシリョウ</t>
    </rPh>
    <rPh sb="6" eb="7">
      <t>ダイ</t>
    </rPh>
    <rPh sb="42" eb="44">
      <t>ブンヤ</t>
    </rPh>
    <phoneticPr fontId="1"/>
  </si>
  <si>
    <t>給与規程との整合</t>
    <rPh sb="0" eb="2">
      <t>キュウヨ</t>
    </rPh>
    <rPh sb="2" eb="4">
      <t>キテイ</t>
    </rPh>
    <rPh sb="6" eb="8">
      <t>セイゴウ</t>
    </rPh>
    <phoneticPr fontId="1"/>
  </si>
  <si>
    <t>卒業記念品代として</t>
    <rPh sb="0" eb="2">
      <t>ソツギョウ</t>
    </rPh>
    <rPh sb="2" eb="5">
      <t>キネンヒン</t>
    </rPh>
    <rPh sb="5" eb="6">
      <t>ダイ</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</si>
  <si>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</si>
  <si>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学校評価の目的</t>
    <phoneticPr fontId="1"/>
  </si>
  <si>
    <t>① 各学校が、自らの教育活動その他の学校運営について、目指すべき目標を設定し、その達成状況や達成に向けた取組の適切さ等に
   ついて評価することにより、学校として組織的・継続的な改善を図ること。
② 各学校が、自己評価及び保護者など学校関係者等による評価の実施とその結果の公表・説明により、適切に説明責任を果たすと
   ともに、保護者、地域住民等から理解と参画を得て、学校・家庭・地域の連携協力による学校づくりを進めること。
③ 各学校の設置者等が、学校評価の結果に応じて、学校に対する支援や条件整備等の改善措置を講じることにより、一定水準の教育
   の質を保証し、その向上を図ること。</t>
    <phoneticPr fontId="1"/>
  </si>
  <si>
    <t>学校評価の定義及び留意点</t>
    <phoneticPr fontId="1"/>
  </si>
  <si>
    <t>（１）【自己評価】
　　　各学校の教職員が行う評価
　　</t>
    <phoneticPr fontId="1"/>
  </si>
  <si>
    <t>（２）【学校関係者評価】
　　　保護者、地域住民等の学校関係者などにより構成された評価委員会等が、自己評価の結果について評価することを基本として行う評価
　　</t>
    <phoneticPr fontId="1"/>
  </si>
  <si>
    <r>
      <t>文部科学省</t>
    </r>
    <r>
      <rPr>
        <u/>
        <sz val="11"/>
        <color theme="1"/>
        <rFont val="ＭＳ Ｐゴシック"/>
        <family val="3"/>
        <charset val="128"/>
      </rPr>
      <t>「学校評価ガイドライン（平成28年改訂）」</t>
    </r>
    <r>
      <rPr>
        <sz val="11"/>
        <color theme="1"/>
        <rFont val="ＭＳ Ｐゴシック"/>
        <family val="3"/>
        <charset val="128"/>
      </rPr>
      <t>へのリンク</t>
    </r>
    <rPh sb="0" eb="5">
      <t>モンブカガクショウ</t>
    </rPh>
    <rPh sb="22" eb="24">
      <t>カイテイ</t>
    </rPh>
    <phoneticPr fontId="1"/>
  </si>
  <si>
    <t>参考資料　【第２　「１　（４）学校評価の実施状況及びその結果の公表方法」分野】</t>
    <rPh sb="0" eb="4">
      <t>サンコウシリョウ</t>
    </rPh>
    <rPh sb="6" eb="7">
      <t>ダイブンヤ</t>
    </rPh>
    <phoneticPr fontId="1"/>
  </si>
  <si>
    <t>参考資料　【第４　「３　生徒の健康診断」分野】</t>
    <rPh sb="0" eb="4">
      <t>サンコウシリョウ</t>
    </rPh>
    <rPh sb="6" eb="7">
      <t>ダイ</t>
    </rPh>
    <rPh sb="20" eb="22">
      <t>ブンヤ</t>
    </rPh>
    <phoneticPr fontId="1"/>
  </si>
  <si>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</si>
  <si>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</si>
  <si>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</si>
  <si>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</si>
  <si>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</si>
  <si>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</si>
  <si>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</si>
  <si>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</si>
  <si>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</si>
  <si>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</si>
  <si>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</si>
  <si>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t>・元のページに戻るには、①下部のタブ「調書」をクリックしてください。</t>
    <rPh sb="1" eb="2">
      <t>モト</t>
    </rPh>
    <rPh sb="7" eb="8">
      <t>モド</t>
    </rPh>
    <rPh sb="13" eb="15">
      <t>カブ</t>
    </rPh>
    <rPh sb="19" eb="21">
      <t>チョウショ</t>
    </rPh>
    <phoneticPr fontId="1"/>
  </si>
  <si>
    <t>　　　　②WEBからは、画面下部タスクバーのExcelのアイコンをクリックしてください。</t>
    <rPh sb="12" eb="14">
      <t>ガメン</t>
    </rPh>
    <rPh sb="14" eb="16">
      <t>カブ</t>
    </rPh>
    <phoneticPr fontId="1"/>
  </si>
  <si>
    <t>⇒</t>
  </si>
  <si>
    <r>
      <t>　「</t>
    </r>
    <r>
      <rPr>
        <b/>
        <sz val="11"/>
        <color theme="1"/>
        <rFont val="ＭＳ Ｐゴシック"/>
        <family val="3"/>
        <charset val="128"/>
      </rPr>
      <t>別紙５</t>
    </r>
    <r>
      <rPr>
        <sz val="11"/>
        <color theme="1"/>
        <rFont val="ＭＳ Ｐゴシック"/>
        <family val="2"/>
        <charset val="128"/>
      </rPr>
      <t>」を作成してください。</t>
    </r>
    <rPh sb="2" eb="4">
      <t>ベッシ</t>
    </rPh>
    <rPh sb="7" eb="9">
      <t>サクセイ</t>
    </rPh>
    <phoneticPr fontId="1"/>
  </si>
  <si>
    <t>学校保健安全法等【抜粋】</t>
    <rPh sb="7" eb="8">
      <t>トウ</t>
    </rPh>
    <rPh sb="8" eb="12">
      <t>&lt;バッスイ&gt;</t>
    </rPh>
    <phoneticPr fontId="1"/>
  </si>
  <si>
    <r>
      <t>　「</t>
    </r>
    <r>
      <rPr>
        <b/>
        <sz val="11"/>
        <color theme="1"/>
        <rFont val="ＭＳ Ｐゴシック"/>
        <family val="3"/>
        <charset val="128"/>
      </rPr>
      <t>別紙６</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</si>
  <si>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別紙７</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</si>
  <si>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別紙８</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</si>
  <si>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別紙９</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</si>
  <si>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別紙１０</t>
    </r>
    <r>
      <rPr>
        <sz val="11"/>
        <color theme="1"/>
        <rFont val="ＭＳ Ｐゴシック"/>
        <family val="2"/>
        <charset val="128"/>
      </rPr>
      <t>」を作成してください</t>
    </r>
    <rPh sb="2" eb="4">
      <t>ベッシ</t>
    </rPh>
    <phoneticPr fontId="1"/>
  </si>
  <si>
    <t>（学校保健安全法施行規則第29条の2）</t>
    <phoneticPr fontId="1"/>
  </si>
  <si>
    <t>ウ　運行開始前点検　（道路運送車両法第47条の2）</t>
    <phoneticPr fontId="1"/>
  </si>
  <si>
    <t>昭和二十六年法律第百八十五号</t>
  </si>
  <si>
    <t>道路運送車両法　【抜粋】</t>
    <phoneticPr fontId="1"/>
  </si>
  <si>
    <t>（日常点検整備）</t>
  </si>
  <si>
    <t>第四十七条の二</t>
  </si>
  <si>
    <t>自動車の使用者は、自動車の走行距離、運行時の状態等から判断した適切な時期に、国土交通省令で定める技術上の基準により、灯火装置の点灯、制動装置の作動その他の日常的に点検すべき事項について、目視等により自動車を点検しなければならない。</t>
    <phoneticPr fontId="1"/>
  </si>
  <si>
    <t>次条第一項第一号及び第二号に掲げる自動車の使用者又はこれらの自動車を運行する者は、前項の規定にかかわらず、一日一回、その運行の開始前において、同項の規定による点検をしなければならない。</t>
    <phoneticPr fontId="1"/>
  </si>
  <si>
    <t>自動車の使用者は、前二項の規定による点検の結果、当該自動車が保安基準に適合しなくなるおそれがある状態又は適合しない状態にあるときは、保安基準に適合しなくなるおそれをなくするため、又は保安基準に適合させるために当該自動車について必要な整備をしなければならない。</t>
    <phoneticPr fontId="1"/>
  </si>
  <si>
    <t>未収入金の内容</t>
    <rPh sb="0" eb="2">
      <t>ミシュウ</t>
    </rPh>
    <rPh sb="2" eb="4">
      <t>ニュウキン</t>
    </rPh>
    <rPh sb="5" eb="7">
      <t>ナイヨウ</t>
    </rPh>
    <phoneticPr fontId="1"/>
  </si>
  <si>
    <t>1有⇒下記２種の検査が必要・下表に入力</t>
  </si>
  <si>
    <t>1有⇒検査2種必要・下表に入力</t>
  </si>
  <si>
    <t>（１１）長期(１年を超えるもの)預り金の有無</t>
    <phoneticPr fontId="1"/>
  </si>
  <si>
    <t>学校関係者評価</t>
    <rPh sb="0" eb="2">
      <t>ガッコウ</t>
    </rPh>
    <rPh sb="2" eb="5">
      <t>カンケイシャ</t>
    </rPh>
    <rPh sb="5" eb="7">
      <t>ヒョウカ</t>
    </rPh>
    <phoneticPr fontId="1"/>
  </si>
  <si>
    <t>寄付金・学校債</t>
    <rPh sb="0" eb="2">
      <t>キフ</t>
    </rPh>
    <phoneticPr fontId="1"/>
  </si>
  <si>
    <t>○△会計事務所</t>
    <phoneticPr fontId="1"/>
  </si>
  <si>
    <t>事務長</t>
    <phoneticPr fontId="1"/>
  </si>
  <si>
    <t>　　「2養護を担当する職員」の場合、その資格</t>
    <rPh sb="15" eb="17">
      <t>バアイ</t>
    </rPh>
    <rPh sb="20" eb="22">
      <t>シカク</t>
    </rPh>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</si>
  <si>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</si>
  <si>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t>その他の方法で心臓の疾病及び異常の検査を実施する必要がある。</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</si>
  <si>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</si>
  <si>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法第十三条第一項の健康診断における検査の項目は、次のとおりとする。</t>
  </si>
  <si>
    <t>身長及び体重</t>
  </si>
  <si>
    <t>栄養状態</t>
  </si>
  <si>
    <t>脊柱及び胸郭の疾病及び異常の有無並びに四肢の状態</t>
  </si>
  <si>
    <t>視力及び聴力</t>
  </si>
  <si>
    <t>眼の疾病及び異常の有無</t>
  </si>
  <si>
    <t>耳鼻咽いん頭疾患及び皮膚疾患の有無</t>
  </si>
  <si>
    <t>歯及び口腔くうの疾病及び異常の有無</t>
  </si>
  <si>
    <t>結核の有無</t>
  </si>
  <si>
    <t>心臓の疾病及び異常の有無</t>
  </si>
  <si>
    <t>尿</t>
  </si>
  <si>
    <t>その他の疾病及び異常の有無</t>
  </si>
  <si>
    <t>前項各号に掲げるもののほか、胸囲及び肺活量、背筋力、握力等の機能を、検査の項目に加えることができる。</t>
  </si>
  <si>
    <t>第一項第八号に掲げるものの検査は、次の各号に掲げる学年において行うものとする。</t>
  </si>
  <si>
    <t>第六条　</t>
  </si>
  <si>
    <t>一　</t>
  </si>
  <si>
    <t>二　</t>
  </si>
  <si>
    <t>三　</t>
  </si>
  <si>
    <t>四　</t>
  </si>
  <si>
    <t>五　</t>
  </si>
  <si>
    <t>六　</t>
  </si>
  <si>
    <t>七　</t>
  </si>
  <si>
    <t>八　</t>
  </si>
  <si>
    <t>九　</t>
  </si>
  <si>
    <t>十　</t>
  </si>
  <si>
    <t>十一　</t>
  </si>
  <si>
    <t>（一、二、四省略）高等学校（中等教育学校の後期課程及び特別支援学校の高等部を含む。以下この条、第七条第六項及び第十一条において同じ。）及び高等専門学校の第一学年</t>
    <rPh sb="1" eb="2">
      <t>イチ</t>
    </rPh>
    <rPh sb="3" eb="4">
      <t>ニ</t>
    </rPh>
    <rPh sb="5" eb="6">
      <t>シ</t>
    </rPh>
    <rPh sb="6" eb="8">
      <t>ショウリャク</t>
    </rPh>
    <phoneticPr fontId="1"/>
  </si>
  <si>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</si>
  <si>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</si>
  <si>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</si>
  <si>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t>
    </r>
    <r>
      <rPr>
        <sz val="11"/>
        <color theme="1"/>
        <rFont val="ＭＳ Ｐゴシック"/>
        <family val="3"/>
        <charset val="128"/>
      </rPr>
      <t>幼稚園（特別支援学校の幼稚部を含む。以下この条及び第十一条において同じ。）の全幼児、小学校の第二学年以上の児童、中学校及び</t>
    </r>
    <r>
      <rPr>
        <u/>
        <sz val="11"/>
        <color theme="1"/>
        <rFont val="ＭＳ Ｐゴシック"/>
        <family val="3"/>
        <charset val="128"/>
      </rPr>
      <t>高等学校の第二学年以上の生徒</t>
    </r>
    <r>
      <rPr>
        <sz val="11"/>
        <color theme="1"/>
        <rFont val="ＭＳ Ｐゴシック"/>
        <family val="3"/>
        <charset val="128"/>
      </rPr>
      <t>、高等専門学校の第二学年以上の学生並びに大学の全学生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</si>
  <si>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</si>
  <si>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</si>
  <si>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</si>
  <si>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</si>
  <si>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</si>
  <si>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</si>
  <si>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身長、体重及び腹囲</t>
  </si>
  <si>
    <t>血圧</t>
  </si>
  <si>
    <t>胃の疾病及び異常の有無</t>
  </si>
  <si>
    <t>貧血検査</t>
  </si>
  <si>
    <t>肝機能検査</t>
  </si>
  <si>
    <t>血中脂質検査</t>
  </si>
  <si>
    <t>血糖検査</t>
  </si>
  <si>
    <t>心電図検査</t>
  </si>
  <si>
    <t>十二　</t>
  </si>
  <si>
    <t>法第十五条第一項の健康診断における検査の項目は、次のとおりとする。</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</si>
  <si>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第十三条及び</t>
    </r>
    <r>
      <rPr>
        <u/>
        <sz val="11"/>
        <color theme="1"/>
        <rFont val="ＭＳ Ｐゴシック"/>
        <family val="3"/>
        <charset val="128"/>
      </rPr>
      <t>第十五条の健康診断に関するものについては文部科学省令で定める。</t>
    </r>
    <phoneticPr fontId="1"/>
  </si>
  <si>
    <r>
      <t>学校の設置者は、</t>
    </r>
    <r>
      <rPr>
        <u/>
        <sz val="11"/>
        <color theme="1"/>
        <rFont val="ＭＳ Ｐゴシック"/>
        <family val="3"/>
        <charset val="128"/>
      </rPr>
      <t>毎学年定期に、学校の職員の健康診断</t>
    </r>
    <r>
      <rPr>
        <sz val="11"/>
        <color theme="1"/>
        <rFont val="ＭＳ Ｐゴシック"/>
        <family val="2"/>
        <charset val="128"/>
      </rPr>
      <t>を行わなければならない。</t>
    </r>
    <phoneticPr fontId="1"/>
  </si>
  <si>
    <t>労働安全衛生規則　【抜粋】</t>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</si>
  <si>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</si>
  <si>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</si>
  <si>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t>（６）評議員の構成の制限</t>
    <phoneticPr fontId="1"/>
  </si>
  <si>
    <t>ア　職員である者の割合</t>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</si>
  <si>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</si>
  <si>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評議員のうち職員である者の人数の割合</t>
    <phoneticPr fontId="1"/>
  </si>
  <si>
    <t>イ　理事会又は理事が選任した評議員の割合</t>
    <rPh sb="14" eb="17">
      <t>ヒョウギイン</t>
    </rPh>
    <rPh sb="18" eb="20">
      <t>ワリアイ</t>
    </rPh>
    <phoneticPr fontId="1"/>
  </si>
  <si>
    <t>評議員のうち理事会又は理事が選任した者の人数</t>
    <phoneticPr fontId="1"/>
  </si>
  <si>
    <t>評議員のうち理事会又は理事が選任した人数の割合</t>
    <phoneticPr fontId="1"/>
  </si>
  <si>
    <t>㊟：理事選任機関は、理事を選任するときは、あらかじめ、評議員会の意見を聴かなければならない（私立学校法第３０条第２項）。</t>
    <phoneticPr fontId="1"/>
  </si>
  <si>
    <t>㊟：校長理事も任期満了の都度、改めて選任が必要。</t>
    <rPh sb="2" eb="4">
      <t>コウチョウ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</si>
  <si>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</si>
  <si>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</si>
  <si>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</si>
  <si>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</si>
  <si>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</si>
  <si>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アルコールチェック</t>
    <phoneticPr fontId="1"/>
  </si>
  <si>
    <t>(参考）：運転日報</t>
    <rPh sb="5" eb="9">
      <t>ウンテンニッポウ</t>
    </rPh>
    <phoneticPr fontId="1"/>
  </si>
  <si>
    <t>エ　バス運転前後のアルコールチェックの実施状況</t>
    <rPh sb="1" eb="2">
      <t>エン</t>
    </rPh>
    <rPh sb="3" eb="7">
      <t>ウンテンゼンゴ</t>
    </rPh>
    <rPh sb="18" eb="20">
      <t>ジッシ</t>
    </rPh>
    <rPh sb="20" eb="22">
      <t>ジョウキョウ</t>
    </rPh>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</si>
  <si>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</si>
  <si>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</si>
  <si>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</si>
  <si>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</si>
  <si>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</si>
  <si>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</si>
  <si>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</si>
  <si>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前号の規定による確認の内容を記録し、及びその記録を一年間保存し、並びにアルコール検知器を常時有効に保持すること。</t>
    <phoneticPr fontId="1"/>
  </si>
  <si>
    <t>【後略】</t>
    <rPh sb="1" eb="3">
      <t>コウリャク</t>
    </rPh>
    <phoneticPr fontId="1"/>
  </si>
  <si>
    <t>六</t>
    <rPh sb="0" eb="1">
      <t>ロク</t>
    </rPh>
    <phoneticPr fontId="1"/>
  </si>
  <si>
    <t>七</t>
    <rPh sb="0" eb="1">
      <t>ナナ</t>
    </rPh>
    <phoneticPr fontId="1"/>
  </si>
  <si>
    <t>項</t>
    <rPh sb="0" eb="1">
      <t>コウ</t>
    </rPh>
    <phoneticPr fontId="1"/>
  </si>
  <si>
    <t>学校環境衛生管理マニュアル【抜粋】</t>
    <rPh sb="13" eb="17">
      <t>&lt;バッスイ&gt;</t>
    </rPh>
    <phoneticPr fontId="1"/>
  </si>
  <si>
    <t>学校保健安全法施行規則等【抜粋】</t>
    <rPh sb="11" eb="12">
      <t>トウ</t>
    </rPh>
    <rPh sb="12" eb="16">
      <t>&lt;バッスイ&gt;</t>
    </rPh>
    <phoneticPr fontId="1"/>
  </si>
  <si>
    <t>「3飲料水に供していない井戸水等」の場合⇒</t>
    <rPh sb="15" eb="16">
      <t>トウ</t>
    </rPh>
    <rPh sb="18" eb="20">
      <t>バアイ</t>
    </rPh>
    <phoneticPr fontId="1"/>
  </si>
  <si>
    <r>
      <t>「</t>
    </r>
    <r>
      <rPr>
        <b/>
        <sz val="11"/>
        <color theme="1"/>
        <rFont val="ＭＳ Ｐゴシック"/>
        <family val="3"/>
        <charset val="128"/>
      </rPr>
      <t>別紙７（イ）</t>
    </r>
    <r>
      <rPr>
        <sz val="11"/>
        <color theme="1"/>
        <rFont val="ＭＳ Ｐゴシック"/>
        <family val="2"/>
        <charset val="128"/>
      </rPr>
      <t>」を作成してください</t>
    </r>
    <rPh sb="1" eb="3">
      <t>ベッシ</t>
    </rPh>
    <phoneticPr fontId="1"/>
  </si>
  <si>
    <t>別紙７（イ）</t>
    <phoneticPr fontId="1"/>
  </si>
  <si>
    <t>⇒　下記の全項目に入力</t>
    <rPh sb="9" eb="11">
      <t>ニュウリョク</t>
    </rPh>
    <phoneticPr fontId="1"/>
  </si>
  <si>
    <t>　　使用している場合の水質検査</t>
    <phoneticPr fontId="1"/>
  </si>
  <si>
    <t>回/年</t>
    <rPh sb="0" eb="1">
      <t>カイ</t>
    </rPh>
    <rPh sb="2" eb="3">
      <t>ネン</t>
    </rPh>
    <phoneticPr fontId="1"/>
  </si>
  <si>
    <t xml:space="preserve"> 「3給食設備を有し、自校給食」の場合</t>
    <rPh sb="12" eb="13">
      <t>コウ</t>
    </rPh>
    <rPh sb="13" eb="15">
      <t>キュウショク</t>
    </rPh>
    <rPh sb="17" eb="19">
      <t>バアイ</t>
    </rPh>
    <phoneticPr fontId="1"/>
  </si>
  <si>
    <t>㊟２：校長理事も、任期が満了した場合は、改めて理事選任機関で選任しなければならない。</t>
    <rPh sb="3" eb="5">
      <t>コウチョウ</t>
    </rPh>
    <phoneticPr fontId="1"/>
  </si>
  <si>
    <t>(参考）：契約書等、理事会議事録（特別代理人選任通知書）、元帳</t>
    <rPh sb="8" eb="9">
      <t>トウ</t>
    </rPh>
    <phoneticPr fontId="1"/>
  </si>
  <si>
    <t>役職名</t>
    <rPh sb="0" eb="3">
      <t>ヤクショクメイ</t>
    </rPh>
    <phoneticPr fontId="1"/>
  </si>
  <si>
    <t>記載の有無</t>
    <phoneticPr fontId="1"/>
  </si>
  <si>
    <t>校舎改築のため</t>
    <rPh sb="0" eb="2">
      <t>コウシャ</t>
    </rPh>
    <rPh sb="2" eb="4">
      <t>カイチク</t>
    </rPh>
    <phoneticPr fontId="1"/>
  </si>
  <si>
    <t>変更「有」の場合の明細</t>
    <rPh sb="0" eb="2">
      <t>ヘンコウ</t>
    </rPh>
    <rPh sb="3" eb="4">
      <t>ユウ</t>
    </rPh>
    <rPh sb="6" eb="8">
      <t>バアイ</t>
    </rPh>
    <rPh sb="9" eb="11">
      <t>メイサイ</t>
    </rPh>
    <phoneticPr fontId="1"/>
  </si>
  <si>
    <t>建築確認の時期</t>
    <rPh sb="0" eb="4">
      <t>ケンチクカクニン</t>
    </rPh>
    <rPh sb="5" eb="7">
      <t>ジキ</t>
    </rPh>
    <phoneticPr fontId="1"/>
  </si>
  <si>
    <t>（参考）：非構造部材の耐震点検、劣化点検は、「学校施設の非構造部材の耐震化ガイドブック（平成27年度3月改訂版）」</t>
    <phoneticPr fontId="1"/>
  </si>
  <si>
    <t xml:space="preserve"> (２）学校が行う非構造部材の耐震点検・劣化点検実施状況</t>
    <rPh sb="7" eb="8">
      <t>オコナ</t>
    </rPh>
    <phoneticPr fontId="1"/>
  </si>
  <si>
    <t>(参考)：法人登記簿謄本、現在事項全部証明書、寄附行為、登記完了届の控え（学事課で収受したもの）　</t>
    <rPh sb="28" eb="33">
      <t>トウキカンリョウトドケ</t>
    </rPh>
    <rPh sb="34" eb="35">
      <t>ヒカ</t>
    </rPh>
    <rPh sb="37" eb="40">
      <t>ガクジカ</t>
    </rPh>
    <rPh sb="41" eb="43">
      <t>シュウジュ</t>
    </rPh>
    <phoneticPr fontId="1"/>
  </si>
  <si>
    <t>　　代表者変更登記は、選任の日から２週間以内に行う。</t>
    <rPh sb="5" eb="7">
      <t>ヘンコウ</t>
    </rPh>
    <phoneticPr fontId="1"/>
  </si>
  <si>
    <t>㊟２：令和７年度の私立学校法改正に伴う寄附行為変更は必須。</t>
    <rPh sb="19" eb="21">
      <t>キフ</t>
    </rPh>
    <phoneticPr fontId="1"/>
  </si>
  <si>
    <t>(参考）：寄附行為、役員名簿、就任承諾書、履歴書、宣誓書、役員等の就退任届の控え（学事課で収受したもの）、</t>
    <rPh sb="31" eb="32">
      <t>トウ</t>
    </rPh>
    <rPh sb="38" eb="39">
      <t>ヒカ</t>
    </rPh>
    <rPh sb="41" eb="44">
      <t>ガクジカ</t>
    </rPh>
    <rPh sb="45" eb="47">
      <t>シュウジュ</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</si>
  <si>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</si>
  <si>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t>㊟３：履歴書は、役員選任の都度作成し、新たに作成した最新のものを法人で保管しておく必要がある。</t>
    <rPh sb="8" eb="10">
      <t>ヤクイン</t>
    </rPh>
    <rPh sb="15" eb="17">
      <t>サクセイ</t>
    </rPh>
    <phoneticPr fontId="1"/>
  </si>
  <si>
    <t>設置している場合は、寄附行為の根拠規定、選任及び登記の年月日</t>
    <rPh sb="20" eb="22">
      <t>センニン</t>
    </rPh>
    <phoneticPr fontId="1"/>
  </si>
  <si>
    <t>（参考）：寄附行為、役員名簿、法人登記簿謄本、現在事項全部証明書、登記完了届の控え（学事課で収受したもの）、</t>
    <rPh sb="39" eb="40">
      <t>ヒカ</t>
    </rPh>
    <rPh sb="42" eb="45">
      <t>ガクジカ</t>
    </rPh>
    <rPh sb="46" eb="48">
      <t>シュウジュ</t>
    </rPh>
    <phoneticPr fontId="1"/>
  </si>
  <si>
    <t>　　　　選任したときの理事会議事録</t>
    <rPh sb="13" eb="14">
      <t>カイ</t>
    </rPh>
    <phoneticPr fontId="1"/>
  </si>
  <si>
    <t>（４）理事が監事選任の議案を提出する場合の監事の過半数の同意</t>
    <phoneticPr fontId="1"/>
  </si>
  <si>
    <t>㊟：理事が監事選任の議案を提出する場合、過半数の監事の同意が必要（私学法第４９条）。</t>
    <rPh sb="17" eb="19">
      <t>バアイ</t>
    </rPh>
    <rPh sb="20" eb="23">
      <t>カハンスウ</t>
    </rPh>
    <rPh sb="33" eb="35">
      <t>シガク</t>
    </rPh>
    <rPh sb="35" eb="36">
      <t>ホウ</t>
    </rPh>
    <phoneticPr fontId="1"/>
  </si>
  <si>
    <t>(参考）：寄附行為、評議員名簿、就任承諾書、履歴書、宣誓書、役員等の就退任届の控え（学事課で収受したもの）、</t>
    <rPh sb="10" eb="15">
      <t>ヒョウギインメイボ</t>
    </rPh>
    <rPh sb="22" eb="25">
      <t>リレキショ</t>
    </rPh>
    <rPh sb="39" eb="40">
      <t>ヒカ</t>
    </rPh>
    <rPh sb="42" eb="45">
      <t>ガクジカ</t>
    </rPh>
    <rPh sb="46" eb="48">
      <t>シュウジュ</t>
    </rPh>
    <phoneticPr fontId="1"/>
  </si>
  <si>
    <t>　　　理事会・評議員会の議事録等</t>
    <phoneticPr fontId="1"/>
  </si>
  <si>
    <t>㊟２：履歴書は、評議員の選任の都度作成し、新たに作成した最新のものを法人で保管しておく必要がある。</t>
    <rPh sb="3" eb="6">
      <t>リレキショ</t>
    </rPh>
    <rPh sb="8" eb="11">
      <t>ヒョウギイン</t>
    </rPh>
    <rPh sb="12" eb="14">
      <t>センニン</t>
    </rPh>
    <rPh sb="15" eb="17">
      <t>ツド</t>
    </rPh>
    <rPh sb="17" eb="19">
      <t>サクセイ</t>
    </rPh>
    <rPh sb="21" eb="22">
      <t>アラ</t>
    </rPh>
    <rPh sb="24" eb="26">
      <t>サクセイ</t>
    </rPh>
    <rPh sb="28" eb="30">
      <t>サイシン</t>
    </rPh>
    <rPh sb="34" eb="36">
      <t>ホウジン</t>
    </rPh>
    <rPh sb="37" eb="39">
      <t>ホカン</t>
    </rPh>
    <rPh sb="43" eb="45">
      <t>ヒツヨウ</t>
    </rPh>
    <phoneticPr fontId="1"/>
  </si>
  <si>
    <t>（参考）評議員の選任をした際の理事会・評議員会の議事録等</t>
    <phoneticPr fontId="1"/>
  </si>
  <si>
    <t>1私立学校法及び寄附行為の定めに合っている</t>
  </si>
  <si>
    <t>（９）会計監査人の選任状況</t>
    <rPh sb="3" eb="8">
      <t>カイケイカンサニン</t>
    </rPh>
    <rPh sb="9" eb="13">
      <t>センニンジョウキョウ</t>
    </rPh>
    <phoneticPr fontId="1"/>
  </si>
  <si>
    <t>設置義務</t>
    <rPh sb="0" eb="4">
      <t>セッチギム</t>
    </rPh>
    <phoneticPr fontId="1"/>
  </si>
  <si>
    <t>定数</t>
    <rPh sb="0" eb="2">
      <t>テイスウ</t>
    </rPh>
    <phoneticPr fontId="1"/>
  </si>
  <si>
    <t>会計監査人</t>
    <rPh sb="0" eb="5">
      <t>カイケイカンサニン</t>
    </rPh>
    <phoneticPr fontId="1"/>
  </si>
  <si>
    <t>※設置義務がなく、任意設置していない場合の定数と実員は「0」と記入してください。</t>
    <rPh sb="1" eb="5">
      <t>セッチギム</t>
    </rPh>
    <rPh sb="9" eb="13">
      <t>ニンイセッチ</t>
    </rPh>
    <rPh sb="21" eb="23">
      <t>テイスウ</t>
    </rPh>
    <rPh sb="24" eb="26">
      <t>ジツイン</t>
    </rPh>
    <phoneticPr fontId="1"/>
  </si>
  <si>
    <t>（参考）寄附行為、就任承諾書、履歴書、宣誓書、役員等の就退任届の控え、会計監査人の選任をした際の評議員会の議事録</t>
    <rPh sb="4" eb="8">
      <t>キフコウイ</t>
    </rPh>
    <rPh sb="35" eb="40">
      <t>カイケイカンサニン</t>
    </rPh>
    <rPh sb="41" eb="43">
      <t>センニン</t>
    </rPh>
    <phoneticPr fontId="1"/>
  </si>
  <si>
    <t>㊟：(1)収入10億円又は負債20億円以上かつ(2)3以上の都道府県において学校教育活動を行っている又は広域通信制</t>
    <rPh sb="5" eb="7">
      <t>シュウニュウ</t>
    </rPh>
    <rPh sb="9" eb="11">
      <t>オクエン</t>
    </rPh>
    <rPh sb="11" eb="12">
      <t>マタ</t>
    </rPh>
    <rPh sb="13" eb="15">
      <t>フサイ</t>
    </rPh>
    <rPh sb="17" eb="19">
      <t>オクエン</t>
    </rPh>
    <rPh sb="19" eb="21">
      <t>イジョウ</t>
    </rPh>
    <rPh sb="27" eb="29">
      <t>イジョウ</t>
    </rPh>
    <rPh sb="30" eb="34">
      <t>トドウフケン</t>
    </rPh>
    <rPh sb="38" eb="44">
      <t>ガッコウキョウイクカツドウ</t>
    </rPh>
    <rPh sb="45" eb="46">
      <t>オコナ</t>
    </rPh>
    <rPh sb="50" eb="51">
      <t>マタ</t>
    </rPh>
    <rPh sb="52" eb="57">
      <t>コウイキツウシンセイ</t>
    </rPh>
    <phoneticPr fontId="1"/>
  </si>
  <si>
    <t>　　高等学校を設置している知事所轄学校法人には、会計監査人の設置義務がある。（私学法第144条）</t>
    <rPh sb="39" eb="41">
      <t>シガク</t>
    </rPh>
    <rPh sb="41" eb="42">
      <t>ホウ</t>
    </rPh>
    <rPh sb="42" eb="43">
      <t>ダイ</t>
    </rPh>
    <rPh sb="46" eb="47">
      <t>ジョウ</t>
    </rPh>
    <phoneticPr fontId="1"/>
  </si>
  <si>
    <t>(参考）：理事会議事録</t>
    <phoneticPr fontId="1"/>
  </si>
  <si>
    <t>8報酬等の支給基準の策定等</t>
  </si>
  <si>
    <t>出席した理事及び監事等の氏名</t>
    <rPh sb="10" eb="11">
      <t>トウ</t>
    </rPh>
    <phoneticPr fontId="1"/>
  </si>
  <si>
    <t>出席した評議員、理事、監事等の氏名</t>
    <rPh sb="4" eb="7">
      <t>ヒョウギイン</t>
    </rPh>
    <rPh sb="8" eb="10">
      <t>リジ</t>
    </rPh>
    <rPh sb="13" eb="14">
      <t>トウ</t>
    </rPh>
    <phoneticPr fontId="1"/>
  </si>
  <si>
    <t>(参考）：評議員会議事録</t>
    <phoneticPr fontId="1"/>
  </si>
  <si>
    <t>ウ　理事選任機関が評議員会ではない場合、選任の前に行うべき評議員会の意見の聴取</t>
    <rPh sb="20" eb="22">
      <t>センニン</t>
    </rPh>
    <rPh sb="37" eb="39">
      <t>チョウシュ</t>
    </rPh>
    <phoneticPr fontId="1"/>
  </si>
  <si>
    <t>（参考）評議員会の議事録、理事選任機関の理事選任に係る記録など</t>
    <phoneticPr fontId="1"/>
  </si>
  <si>
    <t>(参考）：監事監査報告書</t>
    <phoneticPr fontId="1"/>
  </si>
  <si>
    <t>㊟：理事長等による職務報告は、年度内に４月を超える間隔で２回以上（大臣所轄学校法人等の場合は年４回以上）必要。</t>
    <rPh sb="15" eb="18">
      <t>ネンドナイ</t>
    </rPh>
    <rPh sb="20" eb="21">
      <t>ツキ</t>
    </rPh>
    <rPh sb="22" eb="23">
      <t>コ</t>
    </rPh>
    <rPh sb="25" eb="27">
      <t>カンカク</t>
    </rPh>
    <rPh sb="52" eb="54">
      <t>ヒツヨウ</t>
    </rPh>
    <phoneticPr fontId="1"/>
  </si>
  <si>
    <t>1 毎月</t>
  </si>
  <si>
    <r>
      <rPr>
        <b/>
        <sz val="11"/>
        <color theme="1"/>
        <rFont val="ＭＳ Ｐゴシック"/>
        <family val="3"/>
        <charset val="128"/>
      </rPr>
      <t>別紙</t>
    </r>
    <r>
      <rPr>
        <b/>
        <sz val="11"/>
        <rFont val="ＭＳ Ｐゴシック"/>
        <family val="3"/>
        <charset val="128"/>
      </rPr>
      <t>２</t>
    </r>
    <r>
      <rPr>
        <b/>
        <sz val="11"/>
        <color theme="1"/>
        <rFont val="ＭＳ Ｐゴシック"/>
        <family val="3"/>
        <charset val="128"/>
      </rPr>
      <t>を作成</t>
    </r>
    <r>
      <rPr>
        <sz val="11"/>
        <color theme="1"/>
        <rFont val="ＭＳ Ｐゴシック"/>
        <family val="2"/>
        <charset val="128"/>
      </rPr>
      <t>してください</t>
    </r>
    <phoneticPr fontId="1"/>
  </si>
  <si>
    <t>　〇〇銀行</t>
    <rPh sb="3" eb="5">
      <t>ギンコウ</t>
    </rPh>
    <phoneticPr fontId="1"/>
  </si>
  <si>
    <r>
      <t>㊟：個人等から借用している校地、畑及び駐車場等については、</t>
    </r>
    <r>
      <rPr>
        <u/>
        <sz val="10"/>
        <color theme="1"/>
        <rFont val="ＭＳ Ｐゴシック"/>
        <family val="3"/>
        <charset val="128"/>
      </rPr>
      <t>無償であっても、契約書の作成は必要</t>
    </r>
    <r>
      <rPr>
        <sz val="10"/>
        <color theme="1"/>
        <rFont val="ＭＳ Ｐゴシック"/>
        <family val="3"/>
        <charset val="128"/>
      </rPr>
      <t>であり、</t>
    </r>
    <rPh sb="13" eb="14">
      <t>コウ</t>
    </rPh>
    <phoneticPr fontId="1"/>
  </si>
  <si>
    <t>事故等発生時の学校の免責についての契約書記載</t>
    <rPh sb="0" eb="2">
      <t>ジコ</t>
    </rPh>
    <rPh sb="2" eb="3">
      <t>トウ</t>
    </rPh>
    <rPh sb="3" eb="5">
      <t>ハッセイ</t>
    </rPh>
    <rPh sb="5" eb="6">
      <t>ジ</t>
    </rPh>
    <rPh sb="7" eb="9">
      <t>ガッコウ</t>
    </rPh>
    <rPh sb="10" eb="12">
      <t>メンセキ</t>
    </rPh>
    <rPh sb="17" eb="22">
      <t>ケイヤクショキサイ</t>
    </rPh>
    <phoneticPr fontId="1"/>
  </si>
  <si>
    <t>②Ｐｈ値</t>
    <phoneticPr fontId="1"/>
  </si>
  <si>
    <t>㊟ プール管理日誌には、遊離残留塩素とPｈ値の記録が必要。</t>
    <rPh sb="5" eb="9">
      <t>カンリニッシ</t>
    </rPh>
    <rPh sb="12" eb="14">
      <t>ユウリ</t>
    </rPh>
    <rPh sb="14" eb="18">
      <t>ザンリュウエンソ</t>
    </rPh>
    <rPh sb="21" eb="22">
      <t>チ</t>
    </rPh>
    <rPh sb="23" eb="25">
      <t>キロク</t>
    </rPh>
    <rPh sb="26" eb="28">
      <t>ヒツヨウ</t>
    </rPh>
    <phoneticPr fontId="1"/>
  </si>
  <si>
    <t>2日誌</t>
  </si>
  <si>
    <t>　　学校職員等が実施する防災上の点検を言う。</t>
    <rPh sb="2" eb="4">
      <t>ガッコウ</t>
    </rPh>
    <rPh sb="4" eb="6">
      <t>ショクイン</t>
    </rPh>
    <rPh sb="6" eb="7">
      <t>トウ</t>
    </rPh>
    <rPh sb="8" eb="10">
      <t>ジッシ</t>
    </rPh>
    <rPh sb="12" eb="15">
      <t>ボウサイジョウ</t>
    </rPh>
    <rPh sb="16" eb="18">
      <t>テンケン</t>
    </rPh>
    <rPh sb="19" eb="20">
      <t>イ</t>
    </rPh>
    <phoneticPr fontId="1"/>
  </si>
  <si>
    <t>　　障害物品が置かれていないか、ラジオやメガホン等の防災備品は常に整備されて保管されているかなど</t>
    <rPh sb="2" eb="4">
      <t>ショウガイ</t>
    </rPh>
    <rPh sb="5" eb="6">
      <t>ヒン</t>
    </rPh>
    <rPh sb="7" eb="8">
      <t>オ</t>
    </rPh>
    <rPh sb="24" eb="25">
      <t>トウ</t>
    </rPh>
    <rPh sb="26" eb="30">
      <t>ボウサイビヒン</t>
    </rPh>
    <rPh sb="31" eb="32">
      <t>ツネ</t>
    </rPh>
    <rPh sb="33" eb="35">
      <t>セイビ</t>
    </rPh>
    <rPh sb="38" eb="40">
      <t>ホカン</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</si>
  <si>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</si>
  <si>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※訓練実施が予定の場合、実施予定の訓練は「1実施」を、そうでない場合は「未実施」を入力してください。</t>
    <rPh sb="1" eb="3">
      <t>クンレン</t>
    </rPh>
    <rPh sb="3" eb="5">
      <t>ジッシ</t>
    </rPh>
    <rPh sb="6" eb="8">
      <t>ヨテイ</t>
    </rPh>
    <rPh sb="9" eb="11">
      <t>バアイ</t>
    </rPh>
    <rPh sb="12" eb="14">
      <t>ジッシ</t>
    </rPh>
    <rPh sb="14" eb="16">
      <t>ヨテイ</t>
    </rPh>
    <rPh sb="17" eb="19">
      <t>クンレン</t>
    </rPh>
    <rPh sb="22" eb="24">
      <t>ジッシ</t>
    </rPh>
    <rPh sb="32" eb="34">
      <t>バアイ</t>
    </rPh>
    <rPh sb="36" eb="39">
      <t>ミジッシ</t>
    </rPh>
    <rPh sb="41" eb="43">
      <t>ニュウリョク</t>
    </rPh>
    <phoneticPr fontId="1"/>
  </si>
  <si>
    <t>対象加入
生徒数</t>
    <rPh sb="0" eb="2">
      <t>タイショウ</t>
    </rPh>
    <rPh sb="2" eb="4">
      <t>カニュウ</t>
    </rPh>
    <rPh sb="5" eb="7">
      <t>セイト</t>
    </rPh>
    <rPh sb="7" eb="8">
      <t>スウ</t>
    </rPh>
    <phoneticPr fontId="1"/>
  </si>
  <si>
    <t>家具等の耐震性点検（年 1 回程度実施）</t>
    <phoneticPr fontId="1"/>
  </si>
  <si>
    <t>非構造部材の劣化点検（毎学期１回程度実施）</t>
    <phoneticPr fontId="1"/>
  </si>
  <si>
    <t>㊟２：別のシートに、「別紙１参考」があります。特別利害関係者に係る資料ですので、御確認ください。</t>
    <rPh sb="40" eb="41">
      <t>ゴ</t>
    </rPh>
    <phoneticPr fontId="1"/>
  </si>
  <si>
    <t>基準処理能力
（ 生徒定数 ＋ 教職員数 ）×０．２５）</t>
    <rPh sb="9" eb="11">
      <t>セイト</t>
    </rPh>
    <phoneticPr fontId="1"/>
  </si>
  <si>
    <t>3自ら使用している⇒「イ、ウ、エ、オ」に入力</t>
  </si>
  <si>
    <t>㊟：「主な執行内容」欄には、各支出科目において学校支出の中で代表的な費目を記載すればよい。</t>
    <rPh sb="23" eb="25">
      <t>ガッコウ</t>
    </rPh>
    <phoneticPr fontId="1"/>
  </si>
  <si>
    <t>検査調書作成者</t>
    <phoneticPr fontId="1"/>
  </si>
  <si>
    <t>検査当日の説明者</t>
    <phoneticPr fontId="1"/>
  </si>
  <si>
    <t>学校法人名</t>
    <rPh sb="0" eb="2">
      <t>ガッコウ</t>
    </rPh>
    <rPh sb="2" eb="4">
      <t>ホウジン</t>
    </rPh>
    <rPh sb="4" eb="5">
      <t>ナ</t>
    </rPh>
    <phoneticPr fontId="1"/>
  </si>
  <si>
    <t>議題（選任の対象）</t>
    <rPh sb="0" eb="2">
      <t>ギダイ</t>
    </rPh>
    <rPh sb="3" eb="5">
      <t>センニン</t>
    </rPh>
    <rPh sb="6" eb="8">
      <t>タイショウ</t>
    </rPh>
    <phoneticPr fontId="1"/>
  </si>
  <si>
    <t>経理規程の一部改正が必要な場合がある。</t>
    <rPh sb="13" eb="15">
      <t>バアイ</t>
    </rPh>
    <phoneticPr fontId="1"/>
  </si>
  <si>
    <t>役員等報酬規程</t>
    <rPh sb="0" eb="2">
      <t>ヤクイン</t>
    </rPh>
    <rPh sb="2" eb="3">
      <t>トウ</t>
    </rPh>
    <rPh sb="3" eb="5">
      <t>ホウシュウ</t>
    </rPh>
    <rPh sb="5" eb="7">
      <t>キテイ</t>
    </rPh>
    <phoneticPr fontId="1"/>
  </si>
  <si>
    <t>最終行</t>
    <rPh sb="0" eb="3">
      <t>サイシュウギョウ</t>
    </rPh>
    <phoneticPr fontId="1"/>
  </si>
  <si>
    <t>選択肢</t>
    <rPh sb="0" eb="3">
      <t>センタクシ</t>
    </rPh>
    <phoneticPr fontId="1"/>
  </si>
  <si>
    <t>1有 or 2なし</t>
  </si>
  <si>
    <t>1設置している⇒下表に入力 or 2設置していない</t>
  </si>
  <si>
    <t>1提出した⇒下のマスに入力 or 2提出していない</t>
  </si>
  <si>
    <t>1過半数の同意有 or 2過半数の同意なし</t>
  </si>
  <si>
    <t>1私立学校法及び寄附行為の定めに合っている or 2私立学校法又は寄附行為の定めに合っていない</t>
  </si>
  <si>
    <t>1 設置義務がある or 2 設置義務がない</t>
  </si>
  <si>
    <t>1記載有 or 2記載なし</t>
  </si>
  <si>
    <t>1記載有 or 2記載なし or 3非該当（利害関係人含まれない）</t>
  </si>
  <si>
    <t>1評議員会 or 2評議員会以外</t>
  </si>
  <si>
    <t>1聴取した⇒下に日付を入力 or 2聴取しなかった</t>
  </si>
  <si>
    <t>1設置している⇒下記に理由を入力 or 2設置していない</t>
  </si>
  <si>
    <t>1大臣所轄法人等であるため or 2大臣所轄法人等ではないが、任意に設置したため</t>
  </si>
  <si>
    <t>1記載有 or 2記載無 or 3非該当（開催予定）</t>
  </si>
  <si>
    <t>1 毎月 or 2 四半期 or 3 年度</t>
  </si>
  <si>
    <t>1有⇒下表に入力 or 2なし</t>
  </si>
  <si>
    <t>1作成している or 2作成していない</t>
  </si>
  <si>
    <t>1有⇒下に入力 or 2なし</t>
  </si>
  <si>
    <t>1ある⇒下のマスに入力してください or 2ない or 3検討中</t>
  </si>
  <si>
    <t>1保有している（元本保証有）⇒別紙３作成 or 2保有している（元本保証なし）⇒別紙３作成＆（９）入力 or 3保有していない</t>
  </si>
  <si>
    <t>1規程有 or 2規程なし</t>
  </si>
  <si>
    <t>1承認有 or 2承認なし</t>
  </si>
  <si>
    <t>1有 or 2なし or 3該当なし</t>
  </si>
  <si>
    <t>1満たしている or 2満たしていない⇒右に不足人数、その理由を入力</t>
  </si>
  <si>
    <t>1適合 or 2不適合⇒右に不足人数、その理由を入力</t>
  </si>
  <si>
    <t>1常勤 or 2非常勤⇒下に入力</t>
  </si>
  <si>
    <t>1養護（助）教諭 or 2養護を担当する職員⇒下に入力 or 3置いていない</t>
  </si>
  <si>
    <t>1いる or 2いない</t>
  </si>
  <si>
    <t>1いる or 2いない or 3該当なし</t>
  </si>
  <si>
    <t>1配置している⇒Aに入力 or 2配置していない⇒Bに入力</t>
  </si>
  <si>
    <t>1作成有⇒下の「届出有無」と「周知方法」に入力 or 2作成なし</t>
  </si>
  <si>
    <t>1届出有⇒下の届出日に入力 or 2届出なし or 3届出義務なし</t>
  </si>
  <si>
    <t>1配布 or 2掲示・備え付け⇒Aに入力 or 3その他⇒Bに入力</t>
  </si>
  <si>
    <t>1作成有⇒下に入力 or 2作成なし</t>
  </si>
  <si>
    <t>1作成有 or 2作成なし</t>
  </si>
  <si>
    <t>1整合 or 2不整合</t>
  </si>
  <si>
    <t>1一致 or 2不一致</t>
  </si>
  <si>
    <t>1整合 or 2不整合 or 3該当なし⇒右に理由を入力</t>
  </si>
  <si>
    <t>1規定している or 2規定していない</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</si>
  <si>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</si>
  <si>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</si>
  <si>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1免許状原本の提示を求めて確認している or 2免許状の写しを提出させている or 3確認を行っていない or 4該当する教員がいない</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</si>
  <si>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</si>
  <si>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</si>
  <si>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</si>
  <si>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</si>
  <si>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</si>
  <si>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</si>
  <si>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1現金出納簿有 or 2現金出納簿なし or 3仕訳伝票で代替</t>
  </si>
  <si>
    <t>1該当あり⇒下欄に入力 or 2該当なし</t>
  </si>
  <si>
    <t>1収納済み or 2未収</t>
  </si>
  <si>
    <t>1支払済み or 2未払</t>
  </si>
  <si>
    <t>令和 or 平成 or 昭和</t>
  </si>
  <si>
    <t>1有 or 2無</t>
  </si>
  <si>
    <t>1通知している or 2通知していない</t>
  </si>
  <si>
    <t>1講じている or 2講じていない</t>
  </si>
  <si>
    <t>1実施 or 2未実施</t>
  </si>
  <si>
    <t>1確認（健康診断書の写しを保管） or 2確認（その他） or 3未確認 or 4該当なし</t>
  </si>
  <si>
    <t>1有⇒下記２種の検査が必要・下表に入力 or 2なし⇒下表の入力不要</t>
  </si>
  <si>
    <t>1有⇒検査2種必要・下表に入力 or 2なし⇒下表の入力不要</t>
  </si>
  <si>
    <t>1上水道（直結給水） or 2上水道（貯水槽経由）⇒別紙６を作成 or 3井戸水等⇒別紙７を作成</t>
  </si>
  <si>
    <t>1利用している⇒別紙８を作成 or 2利用していない</t>
  </si>
  <si>
    <t>1放流式水洗便所 or 2浄化槽式水洗便所⇒別紙９を作成 or 3くみ取り式便所</t>
  </si>
  <si>
    <t>1有⇒右に入力 or 2なし</t>
  </si>
  <si>
    <t>1健康カード等で実施している or 2本人の自己申告により実施している or 3実施していない</t>
  </si>
  <si>
    <t>1プール管理日誌を作成している or 2作成していない</t>
  </si>
  <si>
    <t>1点検表 or 2日誌 or 3記録なし</t>
  </si>
  <si>
    <t>1実施している（下欄に入力） or 2黒板なし or 3実施していない</t>
  </si>
  <si>
    <t>1記録なし or 2点検表 or 3日誌</t>
  </si>
  <si>
    <t>1実施（点検表で記録） or 2実施（日誌で記録） or 3実施（点検表と日誌で記録） or 4実施（記録なし） or 5未実施</t>
  </si>
  <si>
    <t>1使用していない or 2運行全般について包括的に外部業者に委託している⇒「オ」に入力 or 3自ら使用している⇒「イ、ウ、エ、オ」に入力</t>
  </si>
  <si>
    <t>1管轄の警察署に届出済み or 2選任しているが管轄の警察署には届け出ていない or 3選任していない or 4選任対象外（使用する自動車は乗車定員10人以下）⇒下のマスに入力</t>
  </si>
  <si>
    <t>1有⇒右と下欄に入力 or 2なし</t>
  </si>
  <si>
    <t>1実施していない or 2給食会社等の給食を利用⇒下欄に入力 or 3給食設備を有し自校給食を行っている⇒「別紙１０」を作成</t>
  </si>
  <si>
    <t>1加入（下表に入力） or 2未加入</t>
  </si>
  <si>
    <t>1昭和５６年６月１日以降に建築確認を受けた校舎のみである or 2昭和５６年５月３１日以前に建築確認を受けた校舎がある　　　⇒下記「調査項目」（赤点線枠内）に入力</t>
  </si>
  <si>
    <t>1実施済⇒②に入力 or 2未実施⇒③に入力</t>
  </si>
  <si>
    <t>1有⇒④に入力 or 2なし⇒下欄に理由を入力</t>
  </si>
  <si>
    <t>1実施済⇒⑥に入力 or 2未実施⇒⑦と下記「ウ」に入力</t>
  </si>
  <si>
    <t>1有⇒⑧に入力 or 2なし⇒下欄に理由を入力</t>
  </si>
  <si>
    <t>1策定済 or 2未策定⇒下欄に理由を入力</t>
  </si>
  <si>
    <t>1実施した⇒年月を入力 or 2実施していない</t>
  </si>
  <si>
    <t>【実施】1実施有 or 2実施なし　／　【公表】1公表有 or 2公表なし　／　【公表方法】1掲示 or 2印刷物の配布 or 3インターネット⇒右マスにURL or 4その他⇒右マスに詳細</t>
    <rPh sb="1" eb="3">
      <t>ジッシ</t>
    </rPh>
    <rPh sb="21" eb="23">
      <t>コウヒョウ</t>
    </rPh>
    <rPh sb="41" eb="45">
      <t>コウヒョウホウホウ</t>
    </rPh>
    <phoneticPr fontId="1"/>
  </si>
  <si>
    <t>【実施】1実施 or 2未実施　／　【記録】1記録有 or 2記録なし</t>
    <rPh sb="1" eb="3">
      <t>ジッシ</t>
    </rPh>
    <rPh sb="19" eb="21">
      <t>キロク</t>
    </rPh>
    <phoneticPr fontId="1"/>
  </si>
  <si>
    <t>入力例</t>
    <rPh sb="0" eb="3">
      <t>ニュウリョクレイ</t>
    </rPh>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</si>
  <si>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</si>
  <si>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</si>
  <si>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実施期日（和暦）</t>
    <rPh sb="0" eb="4">
      <t>ジッシキジツ</t>
    </rPh>
    <rPh sb="5" eb="7">
      <t>ワレキ</t>
    </rPh>
    <phoneticPr fontId="1"/>
  </si>
  <si>
    <t>作成年月日（和暦）</t>
    <rPh sb="0" eb="5">
      <t>サクセイネンガッピ</t>
    </rPh>
    <rPh sb="6" eb="8">
      <t>ワレキ</t>
    </rPh>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</si>
  <si>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</si>
  <si>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実施年月日（和暦）</t>
    <rPh sb="0" eb="1">
      <t>ジツ</t>
    </rPh>
    <rPh sb="1" eb="2">
      <t>シ</t>
    </rPh>
    <rPh sb="2" eb="3">
      <t>トシ</t>
    </rPh>
    <rPh sb="3" eb="4">
      <t>ツキ</t>
    </rPh>
    <rPh sb="4" eb="5">
      <t>ヒ</t>
    </rPh>
    <rPh sb="6" eb="8">
      <t>ワレキ</t>
    </rPh>
    <phoneticPr fontId="1"/>
  </si>
  <si>
    <t>日</t>
    <rPh sb="0" eb="1">
      <t>ニチ</t>
    </rPh>
    <phoneticPr fontId="1"/>
  </si>
  <si>
    <t>実施（予定）年月日（和暦）</t>
    <rPh sb="6" eb="7">
      <t>ネン</t>
    </rPh>
    <rPh sb="10" eb="12">
      <t>ワレキ</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</si>
  <si>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</si>
  <si>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開催日5</t>
    <rPh sb="0" eb="3">
      <t>カイサイビ</t>
    </rPh>
    <phoneticPr fontId="1"/>
  </si>
  <si>
    <t>⑯</t>
    <phoneticPr fontId="1"/>
  </si>
  <si>
    <t>⑰</t>
    <phoneticPr fontId="1"/>
  </si>
  <si>
    <t>⑱</t>
    <phoneticPr fontId="1"/>
  </si>
  <si>
    <t>⑲</t>
    <phoneticPr fontId="1"/>
  </si>
  <si>
    <t>※印の欄は記入しないでください。</t>
    <phoneticPr fontId="1"/>
  </si>
  <si>
    <t>【台帳】1有 or 2なし　／　【増減整理】1適（漏れなし） or 2否（漏れ有） or 3該当なし　／　【減価償却明細表】1有 or 2なし　／　【償却費の算出】1適 or 2否</t>
    <rPh sb="1" eb="3">
      <t>ダイチョウ</t>
    </rPh>
    <rPh sb="17" eb="21">
      <t>ゾウゲンセイリ</t>
    </rPh>
    <rPh sb="54" eb="58">
      <t>ゲンカショウキャク</t>
    </rPh>
    <rPh sb="58" eb="61">
      <t>メイサイヒョウ</t>
    </rPh>
    <rPh sb="75" eb="78">
      <t>ショウキャクヒ</t>
    </rPh>
    <rPh sb="79" eb="81">
      <t>サンシュツ</t>
    </rPh>
    <phoneticPr fontId="1"/>
  </si>
  <si>
    <t>【借入年月日】令和 or 平成 or 昭和　／　【借入金台帳】1有 or 2なし　／　【契約書】1有 or 2なし</t>
    <rPh sb="1" eb="6">
      <t>カリイレネンガッピ</t>
    </rPh>
    <rPh sb="25" eb="30">
      <t>カリイレキンダイチョウ</t>
    </rPh>
    <rPh sb="44" eb="47">
      <t>ケイヤクショ</t>
    </rPh>
    <phoneticPr fontId="1"/>
  </si>
  <si>
    <t>【資格】1専修 or 2一種（高校以外） or 3教育関係職10年以上 or 4教育関係職5年以上識見 or 5同等資格者　／　【就任年月日】令和 or 平成 or 昭和</t>
    <rPh sb="1" eb="3">
      <t>シカク</t>
    </rPh>
    <rPh sb="65" eb="70">
      <t>シュウニンネンガッピ</t>
    </rPh>
    <phoneticPr fontId="1"/>
  </si>
  <si>
    <t>【契約書】1有 or 2なし　／　【財産目録】1記載有 or 2記載なし</t>
    <rPh sb="1" eb="5">
      <t>ケイヤクショ｣</t>
    </rPh>
    <rPh sb="18" eb="22">
      <t>ザイサンモクロク</t>
    </rPh>
    <phoneticPr fontId="1"/>
  </si>
  <si>
    <t>【契約書】1有 or 2なし　／　【免責の記載】1記載有 or 2記載なし　／　【学校法人会計への計上】1有 or 2なし</t>
    <rPh sb="1" eb="5">
      <t>ケイヤクショ｣</t>
    </rPh>
    <rPh sb="18" eb="20">
      <t>メンセキ</t>
    </rPh>
    <rPh sb="21" eb="23">
      <t>キサイ</t>
    </rPh>
    <rPh sb="41" eb="47">
      <t>ガッコウホウジンカイケイ</t>
    </rPh>
    <rPh sb="49" eb="51">
      <t>ケイジョウ</t>
    </rPh>
    <phoneticPr fontId="1"/>
  </si>
  <si>
    <t>【台帳】1作成有 or 2作成なし　／　【元帳】1一致 or 2不一致　／　【減免額・減免理由】1記入有 or 2記入なし　／　【規程等との整合】1整合 or 2不整合</t>
    <rPh sb="1" eb="3">
      <t>ダイチョウ</t>
    </rPh>
    <rPh sb="21" eb="23">
      <t>モトチョウ</t>
    </rPh>
    <rPh sb="39" eb="42">
      <t>ゲンメンガク</t>
    </rPh>
    <rPh sb="43" eb="47">
      <t>ゲンメンリユウ</t>
    </rPh>
    <rPh sb="65" eb="68">
      <t>キテイトウ</t>
    </rPh>
    <rPh sb="70" eb="72">
      <t>セイゴウ</t>
    </rPh>
    <phoneticPr fontId="1"/>
  </si>
  <si>
    <t>【寄付受入】1有⇒右の２マスに入力 or 2受入なし　／　【寄付申込書】1有 or 2なし</t>
    <rPh sb="1" eb="6">
      <t>キフウケイレ｣</t>
    </rPh>
    <rPh sb="30" eb="35">
      <t>キフモウシコミショ</t>
    </rPh>
    <phoneticPr fontId="1"/>
  </si>
  <si>
    <t>【委嘱年月日】令和 or 平成 or 昭和　／　【委嘱状】1有 or 2なし　／　【執務記録簿】1有 or 2なし</t>
    <rPh sb="1" eb="6">
      <t>イショクネンガッピ</t>
    </rPh>
    <rPh sb="25" eb="28">
      <t>イショクジョウ</t>
    </rPh>
    <rPh sb="42" eb="47">
      <t>シツムキロクボ</t>
    </rPh>
    <phoneticPr fontId="1"/>
  </si>
  <si>
    <t>【実施の有無】1実施（右欄に入力） or 2未実施　／　【実施の頻度】1毎日 or 2その他（下欄に入力）　／　【記録の方法】1点検表 or 2日誌 or 3記録なし</t>
    <rPh sb="1" eb="3">
      <t>ジッシ</t>
    </rPh>
    <rPh sb="4" eb="6">
      <t>ウム</t>
    </rPh>
    <rPh sb="29" eb="31">
      <t>ジッシ</t>
    </rPh>
    <rPh sb="32" eb="34">
      <t>ヒンド</t>
    </rPh>
    <rPh sb="57" eb="59">
      <t>キロク</t>
    </rPh>
    <rPh sb="60" eb="62">
      <t>ホウホウ</t>
    </rPh>
    <phoneticPr fontId="1"/>
  </si>
  <si>
    <t>【保健室】1保健室あり or 2未設置　／　【保健衛生用具】1常備されている or 2常備されていない</t>
    <rPh sb="1" eb="4">
      <t>ホケンシツ</t>
    </rPh>
    <rPh sb="23" eb="29">
      <t>ホケンエイセイヨウグ</t>
    </rPh>
    <phoneticPr fontId="1"/>
  </si>
  <si>
    <t>○△　□×</t>
    <phoneticPr fontId="1"/>
  </si>
  <si>
    <t>〇〇市〇〇　△-□-×</t>
    <phoneticPr fontId="1"/>
  </si>
  <si>
    <t>〇〇〇-△△△-□□□□</t>
    <phoneticPr fontId="1"/>
  </si>
  <si>
    <r>
      <t>㊟：資産総額変更登記は、</t>
    </r>
    <r>
      <rPr>
        <u/>
        <sz val="10"/>
        <rFont val="ＭＳ Ｐゴシック"/>
        <family val="3"/>
        <charset val="128"/>
      </rPr>
      <t>決算理事会及び決算評議員会での議決後、寄附行為に定める期限内、</t>
    </r>
    <phoneticPr fontId="1"/>
  </si>
  <si>
    <t>（２）現行寄附行為に係る県の認可(変更認可)状況</t>
    <phoneticPr fontId="1"/>
  </si>
  <si>
    <t>(参考)：寄附行為、寄附行為（変更）認可書、認可申請書控え</t>
    <rPh sb="22" eb="27">
      <t>ニンカシンセイショ</t>
    </rPh>
    <rPh sb="27" eb="28">
      <t>ヒカ</t>
    </rPh>
    <phoneticPr fontId="1"/>
  </si>
  <si>
    <t>２　理事、監事、評議員及び会計監査人</t>
    <rPh sb="11" eb="12">
      <t>オヨ</t>
    </rPh>
    <rPh sb="13" eb="18">
      <t>カイケイカンサニン</t>
    </rPh>
    <phoneticPr fontId="1"/>
  </si>
  <si>
    <t>（２）現在の役員の選任状況</t>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</si>
  <si>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</si>
  <si>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　理事選任機関の議事録、理事会・評議員会議事録</t>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</si>
  <si>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</si>
  <si>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1" eb="13">
      <t>ゲンザイ</t>
    </rPh>
    <rPh sb="14" eb="17">
      <t>ヒョウギイン</t>
    </rPh>
    <rPh sb="18" eb="20">
      <t>センニン</t>
    </rPh>
    <rPh sb="20" eb="22">
      <t>ジョウキョウ</t>
    </rPh>
    <rPh sb="23" eb="24">
      <t>ヒョウ</t>
    </rPh>
    <rPh sb="26" eb="28">
      <t>インヨウ</t>
    </rPh>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</si>
  <si>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</si>
  <si>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t>（８）他の学校法人の理事長を２以上兼ねている理事長（又は役員を４以上兼ねている役員）</t>
    <phoneticPr fontId="1"/>
  </si>
  <si>
    <r>
      <t>任　　期　</t>
    </r>
    <r>
      <rPr>
        <sz val="8"/>
        <rFont val="ＭＳ Ｐゴシック"/>
        <family val="3"/>
        <charset val="128"/>
      </rPr>
      <t>※年（和暦）、月、日の順</t>
    </r>
    <rPh sb="0" eb="1">
      <t>ニン</t>
    </rPh>
    <rPh sb="3" eb="4">
      <t>キ</t>
    </rPh>
    <phoneticPr fontId="1"/>
  </si>
  <si>
    <r>
      <t>任期の始期　</t>
    </r>
    <r>
      <rPr>
        <sz val="8"/>
        <rFont val="ＭＳ Ｐゴシック"/>
        <family val="3"/>
        <charset val="128"/>
      </rPr>
      <t>※最初に選任した評議員会の年（和暦）月日</t>
    </r>
    <rPh sb="0" eb="2">
      <t>ニンキ</t>
    </rPh>
    <rPh sb="3" eb="5">
      <t>シキ</t>
    </rPh>
    <rPh sb="7" eb="9">
      <t>サイショ</t>
    </rPh>
    <rPh sb="10" eb="12">
      <t>センニン</t>
    </rPh>
    <rPh sb="14" eb="18">
      <t>ヒョウギインカイ</t>
    </rPh>
    <rPh sb="19" eb="20">
      <t>トシ</t>
    </rPh>
    <rPh sb="21" eb="23">
      <t>ワレキ</t>
    </rPh>
    <rPh sb="24" eb="26">
      <t>ガッピ</t>
    </rPh>
    <phoneticPr fontId="1"/>
  </si>
  <si>
    <t>３　理事会・評議員会・理事選任機関</t>
    <phoneticPr fontId="1"/>
  </si>
  <si>
    <t>2 設置義務がない</t>
  </si>
  <si>
    <t>5多額の借財</t>
  </si>
  <si>
    <t>経理規程の改正</t>
    <rPh sb="0" eb="4">
      <t>ケイリキテイ</t>
    </rPh>
    <rPh sb="5" eb="7">
      <t>カイセイ</t>
    </rPh>
    <phoneticPr fontId="1"/>
  </si>
  <si>
    <t>4多額の借財</t>
  </si>
  <si>
    <t>2評議員会以外</t>
  </si>
  <si>
    <t>（１）新会計基準(令和７年度以降適用)に基づく経理規程の作成状況</t>
    <rPh sb="3" eb="4">
      <t>シン</t>
    </rPh>
    <rPh sb="9" eb="11">
      <t>レイワ</t>
    </rPh>
    <phoneticPr fontId="1"/>
  </si>
  <si>
    <r>
      <t>㊟１：令和７年度の学校法人会計基準等の改正により、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</si>
  <si>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（４）役員等に対する報酬等の支給状況等</t>
    <rPh sb="5" eb="6">
      <t>トウ</t>
    </rPh>
    <rPh sb="12" eb="13">
      <t>トウ</t>
    </rPh>
    <phoneticPr fontId="1"/>
  </si>
  <si>
    <t>ア　役員等報酬規程（役員及び評議員に対する報酬等の支給の基準）の作成の有無</t>
    <rPh sb="12" eb="13">
      <t>オヨ</t>
    </rPh>
    <rPh sb="14" eb="17">
      <t>ヒョウギイン</t>
    </rPh>
    <phoneticPr fontId="1"/>
  </si>
  <si>
    <t>事務長　○□　×△</t>
    <phoneticPr fontId="1"/>
  </si>
  <si>
    <t>理事長
○△　□×</t>
    <rPh sb="0" eb="3">
      <t>リジチョウ</t>
    </rPh>
    <phoneticPr fontId="1"/>
  </si>
  <si>
    <t>① 役員及び評議員の地位のみに基づいた報酬の支給状況</t>
    <rPh sb="4" eb="5">
      <t>オヨ</t>
    </rPh>
    <rPh sb="6" eb="9">
      <t>ヒョウギイン</t>
    </rPh>
    <phoneticPr fontId="1"/>
  </si>
  <si>
    <t>（参考）：元帳、寄附行為、役員等報酬規程</t>
    <rPh sb="15" eb="16">
      <t>トウ</t>
    </rPh>
    <phoneticPr fontId="1"/>
  </si>
  <si>
    <t>(参考）：元帳、寄附行為、役員等報酬規程</t>
    <phoneticPr fontId="1"/>
  </si>
  <si>
    <t>　⇒有価証券を保有している場合、別紙３を作成してください</t>
    <rPh sb="2" eb="6">
      <t>ユウカショウケン</t>
    </rPh>
    <rPh sb="8" eb="10">
      <t>ホユウ</t>
    </rPh>
    <rPh sb="14" eb="16">
      <t>バアイ</t>
    </rPh>
    <rPh sb="21" eb="23">
      <t>サクセイ</t>
    </rPh>
    <phoneticPr fontId="1"/>
  </si>
  <si>
    <t>3保有していない</t>
  </si>
  <si>
    <t>（４）学校評価の実施状況及びその結果の公表方法</t>
    <rPh sb="12" eb="13">
      <t>オヨ</t>
    </rPh>
    <rPh sb="16" eb="18">
      <t>ケッカ</t>
    </rPh>
    <rPh sb="19" eb="21">
      <t>コウヒョウ</t>
    </rPh>
    <rPh sb="21" eb="23">
      <t>ホウホウ</t>
    </rPh>
    <phoneticPr fontId="1"/>
  </si>
  <si>
    <t>2印刷物の配布</t>
  </si>
  <si>
    <t>1満たしている</t>
  </si>
  <si>
    <t>○○　××</t>
    <phoneticPr fontId="1"/>
  </si>
  <si>
    <t>△△　○□</t>
    <phoneticPr fontId="1"/>
  </si>
  <si>
    <t>1常勤</t>
  </si>
  <si>
    <t>職員室に備付</t>
    <rPh sb="0" eb="3">
      <t>ショクインシツ</t>
    </rPh>
    <rPh sb="4" eb="6">
      <t>ソナエツケ</t>
    </rPh>
    <phoneticPr fontId="1"/>
  </si>
  <si>
    <t>年度初めの職員会議で周知し、その後職員室で常時閲覧できるように備置いている。</t>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</si>
  <si>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</si>
  <si>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理事長・○△　×□</t>
    <rPh sb="0" eb="2">
      <t>リジ</t>
    </rPh>
    <rPh sb="2" eb="3">
      <t>ナガ</t>
    </rPh>
    <phoneticPr fontId="1"/>
  </si>
  <si>
    <t>週20時間未満のため</t>
    <rPh sb="0" eb="1">
      <t>シュウ</t>
    </rPh>
    <rPh sb="3" eb="5">
      <t>ジカン</t>
    </rPh>
    <rPh sb="5" eb="7">
      <t>ミマン</t>
    </rPh>
    <phoneticPr fontId="1"/>
  </si>
  <si>
    <t>非常勤・臨時職員のため</t>
    <rPh sb="0" eb="3">
      <t>ヒジョウキン</t>
    </rPh>
    <rPh sb="4" eb="6">
      <t>リンジ</t>
    </rPh>
    <rPh sb="6" eb="8">
      <t>ショクイン</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</si>
  <si>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</si>
  <si>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</si>
  <si>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（２）学校法人が所有する校地・校舎等の登記状況</t>
    <rPh sb="3" eb="5">
      <t>ガッコウ</t>
    </rPh>
    <rPh sb="5" eb="7">
      <t>ホウジン</t>
    </rPh>
    <rPh sb="8" eb="10">
      <t>ショユウ</t>
    </rPh>
    <phoneticPr fontId="1"/>
  </si>
  <si>
    <t>抵当権</t>
    <rPh sb="0" eb="3">
      <t>テイトウケンケン</t>
    </rPh>
    <phoneticPr fontId="1"/>
  </si>
  <si>
    <t>○○試験会場</t>
    <phoneticPr fontId="1"/>
  </si>
  <si>
    <t>○×</t>
    <phoneticPr fontId="1"/>
  </si>
  <si>
    <t>○□　×△</t>
    <phoneticPr fontId="1"/>
  </si>
  <si>
    <t>送迎バス及び学校の車の給油時の支払</t>
    <phoneticPr fontId="1"/>
  </si>
  <si>
    <t>※納付金の異なる学科が複数ある場合には本表をコピーして備考欄に貼り付けるなどして学科毎に作成してください。</t>
    <phoneticPr fontId="1"/>
  </si>
  <si>
    <t>ロッカー</t>
    <phoneticPr fontId="1"/>
  </si>
  <si>
    <t>中元・歳暮</t>
    <rPh sb="0" eb="2">
      <t>チュウゲン</t>
    </rPh>
    <rPh sb="3" eb="5">
      <t>セイボ</t>
    </rPh>
    <phoneticPr fontId="1"/>
  </si>
  <si>
    <t>健康診断費用</t>
    <rPh sb="0" eb="2">
      <t>ケンコウ</t>
    </rPh>
    <rPh sb="2" eb="4">
      <t>シンダン</t>
    </rPh>
    <rPh sb="4" eb="6">
      <t>ヒヨウ</t>
    </rPh>
    <phoneticPr fontId="1"/>
  </si>
  <si>
    <t>生徒傷害保険料</t>
    <phoneticPr fontId="1"/>
  </si>
  <si>
    <t>出張旅費</t>
    <rPh sb="0" eb="2">
      <t>シュッチョウ</t>
    </rPh>
    <rPh sb="2" eb="4">
      <t>リョヒ</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</si>
  <si>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</si>
  <si>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　○○</t>
    <phoneticPr fontId="1"/>
  </si>
  <si>
    <t>△△　△△</t>
    <phoneticPr fontId="1"/>
  </si>
  <si>
    <t>××　××</t>
    <phoneticPr fontId="1"/>
  </si>
  <si>
    <t>（２）健康診断の実施項目及び記録の状況</t>
    <phoneticPr fontId="1"/>
  </si>
  <si>
    <t>㊟２：高２・高３は結核の有無を除くことができる。</t>
    <rPh sb="3" eb="4">
      <t>コウ</t>
    </rPh>
    <rPh sb="6" eb="7">
      <t>コウ</t>
    </rPh>
    <rPh sb="9" eb="11">
      <t>ケッカク</t>
    </rPh>
    <rPh sb="12" eb="14">
      <t>ウム</t>
    </rPh>
    <rPh sb="15" eb="16">
      <t>ノゾ</t>
    </rPh>
    <phoneticPr fontId="1"/>
  </si>
  <si>
    <t>㊟３：小２以上、中２以上、高２以上は心電図検査を除くことができるが、</t>
    <phoneticPr fontId="1"/>
  </si>
  <si>
    <t>ただし、その検査結果とともに薬剤師等から省略の許可を書面で得て保管しておくこと。</t>
    <rPh sb="6" eb="10">
      <t>ケンサケッカ</t>
    </rPh>
    <rPh sb="31" eb="33">
      <t>ホカン</t>
    </rPh>
    <phoneticPr fontId="1"/>
  </si>
  <si>
    <t>1上水道（直結給水）</t>
  </si>
  <si>
    <t>（５）雑用水（雨水、飲用手洗い等に使用しない井戸水等）の利用の有無</t>
    <phoneticPr fontId="1"/>
  </si>
  <si>
    <t>2利用していない</t>
  </si>
  <si>
    <t>1放流式水洗便所</t>
  </si>
  <si>
    <t>1水道水</t>
  </si>
  <si>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</si>
  <si>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t>1実施（右２マス入力）</t>
  </si>
  <si>
    <t>点検項目</t>
    <phoneticPr fontId="1"/>
  </si>
  <si>
    <t>防災上の施設・
設備（㊟）</t>
    <rPh sb="0" eb="3">
      <t>ボウサイジョウ</t>
    </rPh>
    <rPh sb="4" eb="6">
      <t>シセツ</t>
    </rPh>
    <rPh sb="8" eb="10">
      <t>セツビ</t>
    </rPh>
    <phoneticPr fontId="1"/>
  </si>
  <si>
    <t>1実施（点検表で記録）</t>
  </si>
  <si>
    <t>オ　バス乗降車の際の点呼等の方法による児童生徒等の所在確認</t>
    <phoneticPr fontId="1"/>
  </si>
  <si>
    <t>○×　△□</t>
    <phoneticPr fontId="1"/>
  </si>
  <si>
    <t>1実施</t>
    <phoneticPr fontId="1"/>
  </si>
  <si>
    <t>職員室の専用台の上</t>
    <rPh sb="0" eb="3">
      <t>ショクインシツ</t>
    </rPh>
    <rPh sb="4" eb="6">
      <t>センヨウ</t>
    </rPh>
    <rPh sb="6" eb="7">
      <t>ダイ</t>
    </rPh>
    <rPh sb="8" eb="9">
      <t>ウエ</t>
    </rPh>
    <phoneticPr fontId="1"/>
  </si>
  <si>
    <t>（イ）井戸水等を水源とする飲料水の水質検査</t>
    <phoneticPr fontId="1"/>
  </si>
  <si>
    <t>②プールの原水として使用している場合、プール使用開始前に１回⇒②実施年月日に入力</t>
    <rPh sb="32" eb="34">
      <t>ジッシ</t>
    </rPh>
    <rPh sb="34" eb="37">
      <t>ネンガッピ</t>
    </rPh>
    <rPh sb="38" eb="40">
      <t>ニュウリョク</t>
    </rPh>
    <phoneticPr fontId="1"/>
  </si>
  <si>
    <t>②実施（予定）年月日（和暦）</t>
    <rPh sb="7" eb="8">
      <t>ネン</t>
    </rPh>
    <rPh sb="11" eb="13">
      <t>ワレキ</t>
    </rPh>
    <phoneticPr fontId="1"/>
  </si>
  <si>
    <t>選任年月日</t>
    <rPh sb="0" eb="2">
      <t>センニン</t>
    </rPh>
    <rPh sb="2" eb="5">
      <t>ネンガッピ</t>
    </rPh>
    <phoneticPr fontId="1"/>
  </si>
  <si>
    <t>選任年月日</t>
    <rPh sb="0" eb="2">
      <t>センニン</t>
    </rPh>
    <phoneticPr fontId="1"/>
  </si>
  <si>
    <t>卒業生評議員</t>
    <rPh sb="2" eb="3">
      <t>セイ</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</si>
  <si>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</si>
  <si>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※寄附行為の規定により、卒業生評議員に卒業生でない保護者を充てている場合は、直下の薄緑マス内に外書き（外数で表示）してください。</t>
    <phoneticPr fontId="1"/>
  </si>
  <si>
    <t>評議員会が理事選任機関である場合の議題は次の（３）に記載してください。</t>
    <phoneticPr fontId="1"/>
  </si>
  <si>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</si>
  <si>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（参考）監事が同意をしたことが分かる書類等</t>
    <rPh sb="20" eb="21">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</si>
  <si>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</si>
  <si>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</si>
  <si>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寄附行為の定めにより、その他の選ぶべき評議員の数</t>
    <rPh sb="0" eb="4">
      <t>キフコウイ</t>
    </rPh>
    <rPh sb="5" eb="6">
      <t>サダ</t>
    </rPh>
    <rPh sb="13" eb="14">
      <t>タ</t>
    </rPh>
    <rPh sb="15" eb="16">
      <t>エラ</t>
    </rPh>
    <rPh sb="19" eb="22">
      <t>ヒョウギイン</t>
    </rPh>
    <rPh sb="23" eb="24">
      <t>カズ</t>
    </rPh>
    <phoneticPr fontId="1"/>
  </si>
  <si>
    <t>㊟１：評議員のうち職員である者の数は、評議員総数の３分の１以下でなければならない。</t>
    <phoneticPr fontId="1"/>
  </si>
  <si>
    <t>㊟２：評議員のうち理事会又は理事が選任した者は、評議員総数の２分の１を超えてはならない。</t>
    <phoneticPr fontId="1"/>
  </si>
  <si>
    <t>1予算・事業計画 or 2決算・事業報告 or 3理事長等による職務報告 or 4寄附行為の変更 or 5多額の借財 or 6重要な資産の処分及び譲受け or 7学則の変更 or 8報酬等の支給基準の策定等 or 9評議員会日時・議題の設定 or 10役員等の選任（該当がある場合）</t>
  </si>
  <si>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1" eb="33">
      <t>イジョウ</t>
    </rPh>
    <rPh sb="50" eb="52">
      <t>イジョウ</t>
    </rPh>
    <rPh sb="53" eb="55">
      <t>ヒツヨウ</t>
    </rPh>
    <phoneticPr fontId="1"/>
  </si>
  <si>
    <t>1校長理事とその他の理事</t>
  </si>
  <si>
    <t>1校長理事とその他の理事 or 2校長理事のみ or 3その他の理事のみ</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</si>
  <si>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</si>
  <si>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</si>
  <si>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</si>
  <si>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</si>
  <si>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</si>
  <si>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</si>
  <si>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</si>
  <si>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クリックすると該当部分（別紙や参考資料等）へジャンプ</t>
    <rPh sb="7" eb="9">
      <t>ガイトウ</t>
    </rPh>
    <rPh sb="9" eb="11">
      <t>ブブン</t>
    </rPh>
    <rPh sb="12" eb="14">
      <t>ベッシ</t>
    </rPh>
    <rPh sb="15" eb="20">
      <t>サンコウシリョウトウ</t>
    </rPh>
    <phoneticPr fontId="1"/>
  </si>
  <si>
    <t>根拠規定</t>
    <rPh sb="0" eb="2">
      <t>コンキョ</t>
    </rPh>
    <rPh sb="2" eb="4">
      <t>キテイ</t>
    </rPh>
    <phoneticPr fontId="1"/>
  </si>
  <si>
    <t>理事による監事選任議案の提出</t>
    <rPh sb="0" eb="2">
      <t>リジ</t>
    </rPh>
    <rPh sb="5" eb="7">
      <t>カンジ</t>
    </rPh>
    <rPh sb="7" eb="9">
      <t>センニン</t>
    </rPh>
    <rPh sb="9" eb="11">
      <t>ギアン</t>
    </rPh>
    <rPh sb="12" eb="14">
      <t>テイシュツ</t>
    </rPh>
    <phoneticPr fontId="1"/>
  </si>
  <si>
    <t>寄附行為の定めを踏まえて、私立学校法及び寄附行為の定めと合っているかを入力してください。</t>
    <rPh sb="28" eb="29">
      <t>ア</t>
    </rPh>
    <phoneticPr fontId="1"/>
  </si>
  <si>
    <t>2定時評議員会ではない</t>
  </si>
  <si>
    <t>1定時評議員会である</t>
  </si>
  <si>
    <t>1定時評議員会である or 2定時評議員会ではない</t>
    <phoneticPr fontId="1"/>
  </si>
  <si>
    <t>(参考)　寄附行為</t>
    <rPh sb="1" eb="3">
      <t>サンコウ</t>
    </rPh>
    <rPh sb="5" eb="7">
      <t>キフ</t>
    </rPh>
    <rPh sb="7" eb="9">
      <t>コウイ</t>
    </rPh>
    <phoneticPr fontId="1"/>
  </si>
  <si>
    <t>1予算・事業計画 or 2決算・事業報告 or 3寄附行為の変更 or 4多額の借財 or 5重要な資産の処分及び譲受け or 6学則の変更 or 7監事等の選任 or 8評議員の選任（該当がある場合） or 9報酬等の支給基準の策定等</t>
  </si>
  <si>
    <t>　未利用資産がある場合</t>
    <phoneticPr fontId="1"/>
  </si>
  <si>
    <t>「3インターネット」の場合のURL
「4その他」の場合の具体的方法</t>
    <rPh sb="11" eb="13">
      <t>バアイ</t>
    </rPh>
    <rPh sb="22" eb="23">
      <t>タ</t>
    </rPh>
    <rPh sb="25" eb="27">
      <t>バアイ</t>
    </rPh>
    <rPh sb="28" eb="31">
      <t>グタイテキ</t>
    </rPh>
    <rPh sb="31" eb="33">
      <t>ホウホウ</t>
    </rPh>
    <phoneticPr fontId="1"/>
  </si>
  <si>
    <r>
      <t>㊟３：</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</si>
  <si>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r>
      <t>賃金の決定・計算・支払方法、賃金</t>
    </r>
    <r>
      <rPr>
        <sz val="11"/>
        <color theme="1"/>
        <rFont val="ＭＳ Ｐゴシック"/>
        <family val="3"/>
        <charset val="128"/>
      </rPr>
      <t>の締切・支払時期、昇給に関する事項</t>
    </r>
    <rPh sb="14" eb="16">
      <t>チンギン</t>
    </rPh>
    <phoneticPr fontId="1"/>
  </si>
  <si>
    <t>　未受診生徒がいる場合、その後の措置状況</t>
    <rPh sb="1" eb="4">
      <t>ミジュシン</t>
    </rPh>
    <rPh sb="4" eb="6">
      <t>セイト</t>
    </rPh>
    <rPh sb="9" eb="11">
      <t>バアイ</t>
    </rPh>
    <rPh sb="14" eb="15">
      <t>ゴ</t>
    </rPh>
    <rPh sb="16" eb="20">
      <t>ソチジョウキョウ</t>
    </rPh>
    <phoneticPr fontId="1"/>
  </si>
  <si>
    <t>㊟１：小４・小６・中２・高２は聴力を除くことができる。（中・高にはそれぞれ中等教育学校の前期・後期課程を含む。以下同じ。）</t>
    <rPh sb="28" eb="29">
      <t>チュウ</t>
    </rPh>
    <rPh sb="30" eb="31">
      <t>コウ</t>
    </rPh>
    <rPh sb="37" eb="41">
      <t>チュウトウキョウイク</t>
    </rPh>
    <rPh sb="41" eb="43">
      <t>ガッコウ</t>
    </rPh>
    <rPh sb="44" eb="46">
      <t>ゼンキ</t>
    </rPh>
    <rPh sb="47" eb="51">
      <t>コウキカテイ</t>
    </rPh>
    <rPh sb="52" eb="53">
      <t>フク</t>
    </rPh>
    <rPh sb="55" eb="58">
      <t>イカオナ</t>
    </rPh>
    <phoneticPr fontId="1"/>
  </si>
  <si>
    <t>1水道水 or 2飲料水に供している井戸水等 or 3飲料水に供していない井戸水等⇒「別紙７（イ）」を作成</t>
    <phoneticPr fontId="1"/>
  </si>
  <si>
    <t>2定時評議員会ではない</t>
    <phoneticPr fontId="1"/>
  </si>
  <si>
    <t>【契約・理事会承認・特別代理人選任日】令和 or 平成 or 昭和　／　【貸借対照表注記】1注記有 or 2注記なし</t>
    <rPh sb="1" eb="3">
      <t>ケイヤク</t>
    </rPh>
    <rPh sb="4" eb="9">
      <t>リジカイショウニン</t>
    </rPh>
    <rPh sb="10" eb="12">
      <t>トクベツ</t>
    </rPh>
    <rPh sb="12" eb="15">
      <t>ダイリニン</t>
    </rPh>
    <rPh sb="15" eb="18">
      <t>センニンヒ</t>
    </rPh>
    <rPh sb="37" eb="42">
      <t>タイシャクタイショウヒョウ</t>
    </rPh>
    <rPh sb="42" eb="44">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</si>
  <si>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</si>
  <si>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</si>
  <si>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</si>
  <si>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</si>
  <si>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</si>
  <si>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</si>
  <si>
    <t>卒業生である評議員</t>
    <rPh sb="2" eb="3">
      <t>セイ</t>
    </rPh>
    <phoneticPr fontId="1"/>
  </si>
  <si>
    <t xml:space="preserve">     は、周囲の環境に変化がない限り、以後の検査を省略することができる。</t>
    <phoneticPr fontId="1"/>
  </si>
  <si>
    <t>　　 障害物品が置かれていないか、ラジオやメガホン等の防災備品は常に整備されて保管されているかなど</t>
    <rPh sb="3" eb="5">
      <t>ショウガイ</t>
    </rPh>
    <rPh sb="6" eb="7">
      <t>ヒン</t>
    </rPh>
    <rPh sb="8" eb="9">
      <t>オ</t>
    </rPh>
    <rPh sb="25" eb="26">
      <t>トウ</t>
    </rPh>
    <rPh sb="27" eb="31">
      <t>ボウサイビヒン</t>
    </rPh>
    <rPh sb="32" eb="33">
      <t>ツネ</t>
    </rPh>
    <rPh sb="34" eb="36">
      <t>セイビ</t>
    </rPh>
    <rPh sb="39" eb="41">
      <t>ホカン</t>
    </rPh>
    <phoneticPr fontId="1"/>
  </si>
  <si>
    <t>　 　学校職員等が実施する防災上の点検を言う。</t>
    <rPh sb="3" eb="5">
      <t>ガッコウ</t>
    </rPh>
    <rPh sb="5" eb="7">
      <t>ショクイン</t>
    </rPh>
    <rPh sb="7" eb="8">
      <t>トウ</t>
    </rPh>
    <rPh sb="9" eb="11">
      <t>ジッシ</t>
    </rPh>
    <rPh sb="13" eb="16">
      <t>ボウサイジョウ</t>
    </rPh>
    <rPh sb="17" eb="19">
      <t>テンケン</t>
    </rPh>
    <rPh sb="20" eb="21">
      <t>イ</t>
    </rPh>
    <phoneticPr fontId="1"/>
  </si>
  <si>
    <t>実施結果(適 又は 不適）</t>
    <phoneticPr fontId="1"/>
  </si>
  <si>
    <t>実施結果
(適 又は 不適）</t>
    <rPh sb="6" eb="7">
      <t>テキ</t>
    </rPh>
    <rPh sb="8" eb="9">
      <t>マタ</t>
    </rPh>
    <rPh sb="11" eb="13">
      <t>フテキ</t>
    </rPh>
    <phoneticPr fontId="1"/>
  </si>
  <si>
    <t>実施結果(適又は不適）</t>
    <phoneticPr fontId="1"/>
  </si>
  <si>
    <t>非常勤・臨時　20名（別添名簿）</t>
    <rPh sb="0" eb="3">
      <t>ヒジョウキン</t>
    </rPh>
    <rPh sb="4" eb="6">
      <t>リンジ</t>
    </rPh>
    <rPh sb="9" eb="10">
      <t>メイ</t>
    </rPh>
    <rPh sb="11" eb="13">
      <t>ベッテン</t>
    </rPh>
    <rPh sb="13" eb="15">
      <t>メイボ</t>
    </rPh>
    <phoneticPr fontId="1"/>
  </si>
  <si>
    <t>非常勤・臨時　30名（別添名簿）</t>
    <rPh sb="0" eb="3">
      <t>ヒジョウキン</t>
    </rPh>
    <rPh sb="4" eb="6">
      <t>リンジ</t>
    </rPh>
    <rPh sb="9" eb="10">
      <t>メイ</t>
    </rPh>
    <rPh sb="11" eb="13">
      <t>ベッテン</t>
    </rPh>
    <rPh sb="13" eb="15">
      <t>メイボ</t>
    </rPh>
    <phoneticPr fontId="1"/>
  </si>
  <si>
    <t>3常設（下記期間利用）⇒利用期間を入力し、「イ～ク」を回答</t>
  </si>
  <si>
    <t>1設置していない　or　2常設（通年利用）⇒「イ～ク」を回答　or　3常設（下記期間利用）⇒利用期間を入力し、「イ～ク」を回答</t>
  </si>
  <si>
    <t>教室等でエアコン使用</t>
    <rPh sb="0" eb="2">
      <t>キョウシツ</t>
    </rPh>
    <rPh sb="2" eb="3">
      <t>トウ</t>
    </rPh>
    <rPh sb="8" eb="10">
      <t>シヨウ</t>
    </rPh>
    <phoneticPr fontId="1"/>
  </si>
  <si>
    <t>教室等でガス及び灯油等を
使用する燃焼器具使用</t>
    <rPh sb="0" eb="2">
      <t>キョウシツ</t>
    </rPh>
    <rPh sb="2" eb="3">
      <t>トウ</t>
    </rPh>
    <rPh sb="6" eb="7">
      <t>オヨ</t>
    </rPh>
    <rPh sb="8" eb="11">
      <t>トウユトウ</t>
    </rPh>
    <rPh sb="13" eb="15">
      <t>シヨウ</t>
    </rPh>
    <rPh sb="17" eb="19">
      <t>ネンショウ</t>
    </rPh>
    <rPh sb="19" eb="21">
      <t>キグ</t>
    </rPh>
    <rPh sb="21" eb="23">
      <t>シヨウ</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</si>
  <si>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</si>
  <si>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　　もの、BMIが２０未満のもの、BMIが２２未満であり自ら腹囲を測定しその値を申告したもの</t>
    <rPh sb="23" eb="25">
      <t>ミマン</t>
    </rPh>
    <phoneticPr fontId="1"/>
  </si>
  <si>
    <t>規程有の場合、規程の制定に関する理事会の承認の有無</t>
    <rPh sb="0" eb="2">
      <t>キテイ</t>
    </rPh>
    <rPh sb="7" eb="9">
      <t>キテイ</t>
    </rPh>
    <rPh sb="10" eb="12">
      <t>セイテイ</t>
    </rPh>
    <rPh sb="13" eb="14">
      <t>カン</t>
    </rPh>
    <rPh sb="23" eb="25">
      <t>ウム</t>
    </rPh>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</si>
  <si>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</si>
  <si>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第七十条</t>
  </si>
  <si>
    <r>
      <t>第三十条第二項、第三十一条、第三十四条、第三十七条第四項から第十七項まで及び第十九項、</t>
    </r>
    <r>
      <rPr>
        <u/>
        <sz val="11"/>
        <color theme="1"/>
        <rFont val="ＭＳ Ｐゴシック"/>
        <family val="3"/>
        <charset val="128"/>
      </rPr>
      <t>第四十二条から</t>
    </r>
    <r>
      <rPr>
        <sz val="11"/>
        <color theme="1"/>
        <rFont val="ＭＳ Ｐゴシック"/>
        <family val="2"/>
        <charset val="128"/>
      </rPr>
      <t>第四十四条まで、第五十九条並びに第六十条第四項及び第六項</t>
    </r>
    <r>
      <rPr>
        <u/>
        <sz val="11"/>
        <color theme="1"/>
        <rFont val="ＭＳ Ｐゴシック"/>
        <family val="3"/>
        <charset val="128"/>
      </rPr>
      <t>の規定は中等教育学校に</t>
    </r>
    <r>
      <rPr>
        <sz val="11"/>
        <color theme="1"/>
        <rFont val="ＭＳ Ｐゴシック"/>
        <family val="2"/>
        <charset val="128"/>
      </rPr>
      <t>、第五十三条から第五十五条まで、第五十八条、第五十八条の二及び第六十一条の規定は中等教育学校の後期課程に、</t>
    </r>
    <r>
      <rPr>
        <u/>
        <sz val="11"/>
        <color theme="1"/>
        <rFont val="ＭＳ Ｐゴシック"/>
        <family val="3"/>
        <charset val="128"/>
      </rPr>
      <t>それぞれ準用する</t>
    </r>
    <r>
      <rPr>
        <sz val="11"/>
        <color theme="1"/>
        <rFont val="ＭＳ Ｐゴシック"/>
        <family val="2"/>
        <charset val="128"/>
      </rPr>
      <t>。【後略】</t>
    </r>
    <phoneticPr fontId="1"/>
  </si>
  <si>
    <t>第八十二条</t>
  </si>
  <si>
    <r>
      <t>第二十六条、第二十七条、第三十一条（第四十九条及び第六十二条において読み替えて準用する場合を含む。）、第三十二条、第三十四条（第四十九条及び第六十二条において準用する場合を含む。）、第三十六条、第三十七条（第二十八条、第四十九条及び第六十二条において準用する場合を含む。）、</t>
    </r>
    <r>
      <rPr>
        <u/>
        <sz val="11"/>
        <color theme="1"/>
        <rFont val="ＭＳ Ｐゴシック"/>
        <family val="3"/>
        <charset val="128"/>
      </rPr>
      <t>第四十二条から</t>
    </r>
    <r>
      <rPr>
        <sz val="11"/>
        <color theme="1"/>
        <rFont val="ＭＳ Ｐゴシック"/>
        <family val="2"/>
        <charset val="128"/>
      </rPr>
      <t>第四十四条まで、第四十七条及び第五十六条から第六十条まで</t>
    </r>
    <r>
      <rPr>
        <u/>
        <sz val="11"/>
        <color theme="1"/>
        <rFont val="ＭＳ Ｐゴシック"/>
        <family val="3"/>
        <charset val="128"/>
      </rPr>
      <t>の規定は特別支援学校</t>
    </r>
    <r>
      <rPr>
        <sz val="11"/>
        <color theme="1"/>
        <rFont val="ＭＳ Ｐゴシック"/>
        <family val="2"/>
        <charset val="128"/>
      </rPr>
      <t>に、第八十四条の規定は特別支援学校の高等部に、それぞれ</t>
    </r>
    <r>
      <rPr>
        <u/>
        <sz val="11"/>
        <color theme="1"/>
        <rFont val="ＭＳ Ｐゴシック"/>
        <family val="3"/>
        <charset val="128"/>
      </rPr>
      <t>準用する</t>
    </r>
    <r>
      <rPr>
        <sz val="11"/>
        <color theme="1"/>
        <rFont val="ＭＳ Ｐゴシック"/>
        <family val="2"/>
        <charset val="128"/>
      </rPr>
      <t>。</t>
    </r>
    <phoneticPr fontId="1"/>
  </si>
  <si>
    <t>第百十三条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</si>
  <si>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（第六十九条を除く。）、第七十八条の二、第八十二条、第九十一条、第九十四条及び第百条の三</t>
    </r>
    <r>
      <rPr>
        <u/>
        <sz val="11"/>
        <color theme="1"/>
        <rFont val="ＭＳ Ｐゴシック"/>
        <family val="3"/>
        <charset val="128"/>
      </rPr>
      <t>の規定は、中等教育学校に準用する。</t>
    </r>
    <r>
      <rPr>
        <sz val="11"/>
        <color theme="1"/>
        <rFont val="ＭＳ Ｐゴシック"/>
        <family val="2"/>
        <charset val="128"/>
      </rPr>
      <t>【後略】</t>
    </r>
    <phoneticPr fontId="1"/>
  </si>
  <si>
    <t>第百三十五条</t>
  </si>
  <si>
    <r>
      <t>第四十三条から第四十九条まで（第四十六条を除く。）、第五十四条、第五十九条から第六十三条まで、</t>
    </r>
    <r>
      <rPr>
        <u/>
        <sz val="11"/>
        <color theme="1"/>
        <rFont val="ＭＳ Ｐゴシック"/>
        <family val="3"/>
        <charset val="128"/>
      </rPr>
      <t>第六十五条から第六十八条まで</t>
    </r>
    <r>
      <rPr>
        <sz val="11"/>
        <color theme="1"/>
        <rFont val="ＭＳ Ｐゴシック"/>
        <family val="2"/>
        <charset val="128"/>
      </rPr>
      <t>、第八十二条及び第百条の三</t>
    </r>
    <r>
      <rPr>
        <u/>
        <sz val="11"/>
        <color theme="1"/>
        <rFont val="ＭＳ Ｐゴシック"/>
        <family val="3"/>
        <charset val="128"/>
      </rPr>
      <t>の規定は、特別支援学校に準用する。</t>
    </r>
    <r>
      <rPr>
        <sz val="11"/>
        <color theme="1"/>
        <rFont val="ＭＳ Ｐゴシック"/>
        <family val="2"/>
        <charset val="128"/>
      </rPr>
      <t>【後略】</t>
    </r>
    <phoneticPr fontId="1"/>
  </si>
  <si>
    <t>通信教育連携協力施設及びその定員</t>
    <phoneticPr fontId="1"/>
  </si>
  <si>
    <t>(参考）：校地・運動場変更届、校舎等増(改)築届、固定資産台帳、財産目録、（広域通信制の場合）学則変更認可申請書</t>
    <phoneticPr fontId="1"/>
  </si>
  <si>
    <t>（３）【第三者評価】
　　　学校とその設置者が実施者となり、学校運営に関する外部の専門家を中心とした評価者により、自己評価や学校関係者評価の実施状況も踏まえ
     つつ、教育活動その他の学校運営の状況について専門的視点から行う評価
　　</t>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</si>
  <si>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</si>
  <si>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t>
    </r>
    <r>
      <rPr>
        <sz val="11"/>
        <color theme="1"/>
        <rFont val="ＭＳ Ｐゴシック"/>
        <family val="3"/>
        <charset val="128"/>
      </rPr>
      <t>十　尿中の糖及び蛋たん白の有無の検査（次条第一項第十号において「尿検査」という。）
十一　心電図検査</t>
    </r>
    <phoneticPr fontId="1"/>
  </si>
  <si>
    <r>
      <t xml:space="preserve">  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73" eb="175">
      <t>ケンサ</t>
    </rPh>
    <rPh sb="175" eb="177">
      <t>ホウホウ</t>
    </rPh>
    <rPh sb="177" eb="178">
      <t>トウ</t>
    </rPh>
    <rPh sb="179" eb="181">
      <t>ショウリャク</t>
    </rPh>
    <phoneticPr fontId="1"/>
  </si>
  <si>
    <t>評議員のうち職員である者の人数（注１参照）</t>
    <rPh sb="16" eb="17">
      <t>チュウ</t>
    </rPh>
    <rPh sb="18" eb="20">
      <t>サンショウ</t>
    </rPh>
    <phoneticPr fontId="1"/>
  </si>
  <si>
    <t>(参考）：別紙２「現金・預金内訳表」、計算書類、預金残高証明書</t>
  </si>
  <si>
    <t>(参考）：固定資産明細書（計算書類）、財産目録、元帳、理事会議事録</t>
    <rPh sb="11" eb="12">
      <t>ショ</t>
    </rPh>
    <phoneticPr fontId="1"/>
  </si>
  <si>
    <t>(参考）：元帳、借入金台帳、現金出納帳、契約書（金融機関発行の償還表）等、借入金明細書（計算書類）</t>
    <rPh sb="42" eb="43">
      <t>ショ</t>
    </rPh>
    <phoneticPr fontId="1"/>
  </si>
  <si>
    <t>(参考）：計算書類</t>
  </si>
  <si>
    <r>
      <t>㊟：</t>
    </r>
    <r>
      <rPr>
        <u/>
        <sz val="10"/>
        <rFont val="ＭＳ Ｐゴシック"/>
        <family val="3"/>
        <charset val="128"/>
      </rPr>
      <t>実施した結果異常がない場合、健康診断票は空欄にせずそれぞれの項目全てに「異常なし」等と記載すること。</t>
    </r>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</si>
  <si>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t xml:space="preserve">     ただし、その検査結果とともに薬剤師等から省略の許可を書面で得て保管しておくこと。</t>
    <rPh sb="11" eb="15">
      <t>ケンサケッカ</t>
    </rPh>
    <rPh sb="36" eb="38">
      <t>ホカン</t>
    </rPh>
    <phoneticPr fontId="1"/>
  </si>
  <si>
    <r>
      <t>※</t>
    </r>
    <r>
      <rPr>
        <b/>
        <sz val="14"/>
        <rFont val="ＭＳ Ｐゴシック"/>
        <family val="3"/>
        <charset val="128"/>
      </rPr>
      <t>「黄色のマス」は、必須入力</t>
    </r>
    <r>
      <rPr>
        <sz val="14"/>
        <rFont val="ＭＳ Ｐゴシック"/>
        <family val="3"/>
        <charset val="128"/>
      </rPr>
      <t>です。</t>
    </r>
    <r>
      <rPr>
        <b/>
        <sz val="14"/>
        <rFont val="ＭＳ Ｐゴシック"/>
        <family val="3"/>
        <charset val="128"/>
      </rPr>
      <t>「緑色のマス」は該当する場合に入力</t>
    </r>
    <r>
      <rPr>
        <sz val="14"/>
        <rFont val="ＭＳ Ｐゴシック"/>
        <family val="3"/>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</si>
  <si>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rFont val="ＭＳ Ｐゴシック"/>
        <family val="3"/>
        <charset val="128"/>
      </rPr>
      <t>特別利害関係者（※）</t>
    </r>
    <r>
      <rPr>
        <sz val="14"/>
        <rFont val="ＭＳ Ｐゴシック"/>
        <family val="3"/>
        <charset val="128"/>
      </rPr>
      <t>」に該当する場合は、その</t>
    </r>
    <r>
      <rPr>
        <b/>
        <sz val="14"/>
        <rFont val="ＭＳ Ｐゴシック"/>
        <family val="3"/>
        <charset val="128"/>
      </rPr>
      <t>２人の役員・評議員等の行と列が交差する赤枠内のマス（白色）に〇印</t>
    </r>
    <r>
      <rPr>
        <sz val="14"/>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</si>
  <si>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r>
      <t>※</t>
    </r>
    <r>
      <rPr>
        <b/>
        <sz val="14"/>
        <rFont val="ＭＳ Ｐゴシック"/>
        <family val="3"/>
        <charset val="128"/>
      </rPr>
      <t>評議員</t>
    </r>
    <r>
      <rPr>
        <sz val="14"/>
        <rFont val="ＭＳ Ｐゴシック"/>
        <family val="3"/>
        <charset val="128"/>
      </rPr>
      <t>については、「</t>
    </r>
    <r>
      <rPr>
        <b/>
        <sz val="14"/>
        <rFont val="ＭＳ Ｐゴシック"/>
        <family val="3"/>
        <charset val="128"/>
      </rPr>
      <t>理事又は理事会が選任した評議員</t>
    </r>
    <r>
      <rPr>
        <sz val="14"/>
        <rFont val="ＭＳ Ｐゴシック"/>
        <family val="3"/>
        <charset val="128"/>
      </rPr>
      <t>」と「</t>
    </r>
    <r>
      <rPr>
        <b/>
        <sz val="14"/>
        <rFont val="ＭＳ Ｐゴシック"/>
        <family val="3"/>
        <charset val="128"/>
      </rPr>
      <t>職員である評議員</t>
    </r>
    <r>
      <rPr>
        <sz val="14"/>
        <rFont val="ＭＳ Ｐゴシック"/>
        <family val="3"/>
        <charset val="128"/>
      </rPr>
      <t>」に該当する場合にはそれぞれ</t>
    </r>
    <r>
      <rPr>
        <b/>
        <sz val="14"/>
        <rFont val="ＭＳ Ｐゴシック"/>
        <family val="3"/>
        <charset val="128"/>
      </rPr>
      <t>○印</t>
    </r>
    <r>
      <rPr>
        <sz val="14"/>
        <rFont val="ＭＳ Ｐゴシック"/>
        <family val="3"/>
        <charset val="128"/>
      </rPr>
      <t>を入力してください。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</si>
  <si>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【記入例】　理事１の方と理事３の方が「特別利害関係者（※）」に該当する場合は、「理事１　氏名」の行と「理事３」の列が交差するマスに〇印を入力してください。</t>
    <rPh sb="68" eb="70">
      <t>ニュウリョク</t>
    </rPh>
    <phoneticPr fontId="1"/>
  </si>
  <si>
    <r>
      <rPr>
        <b/>
        <sz val="12"/>
        <rFont val="ＭＳ 明朝"/>
        <family val="1"/>
        <charset val="128"/>
      </rPr>
      <t>A</t>
    </r>
    <r>
      <rPr>
        <sz val="11"/>
        <rFont val="ＭＳ 明朝"/>
        <family val="1"/>
        <charset val="128"/>
      </rPr>
      <t>　現金出納簿の額</t>
    </r>
    <rPh sb="2" eb="4">
      <t>ゲンキン</t>
    </rPh>
    <rPh sb="4" eb="7">
      <t>スイトウボ</t>
    </rPh>
    <rPh sb="8" eb="9">
      <t>ガク</t>
    </rPh>
    <phoneticPr fontId="20"/>
  </si>
  <si>
    <r>
      <rPr>
        <b/>
        <sz val="14"/>
        <rFont val="ＭＳ 明朝"/>
        <family val="1"/>
        <charset val="128"/>
      </rPr>
      <t>B</t>
    </r>
    <r>
      <rPr>
        <sz val="11"/>
        <rFont val="ＭＳ 明朝"/>
        <family val="1"/>
        <charset val="128"/>
      </rPr>
      <t>　小　計</t>
    </r>
    <rPh sb="2" eb="3">
      <t>ショウ</t>
    </rPh>
    <rPh sb="4" eb="5">
      <t>ケイ</t>
    </rPh>
    <phoneticPr fontId="20"/>
  </si>
  <si>
    <r>
      <t>合　計（</t>
    </r>
    <r>
      <rPr>
        <sz val="11"/>
        <rFont val="ＭＳ ゴシック"/>
        <family val="3"/>
        <charset val="128"/>
      </rPr>
      <t xml:space="preserve"> </t>
    </r>
    <r>
      <rPr>
        <b/>
        <sz val="11"/>
        <rFont val="ＭＳ ゴシック"/>
        <family val="3"/>
        <charset val="128"/>
      </rPr>
      <t xml:space="preserve">A + B </t>
    </r>
    <r>
      <rPr>
        <sz val="11"/>
        <rFont val="ＭＳ 明朝"/>
        <family val="1"/>
        <charset val="128"/>
      </rPr>
      <t>)</t>
    </r>
    <rPh sb="0" eb="1">
      <t>ゴウ</t>
    </rPh>
    <rPh sb="2" eb="3">
      <t>ケイ</t>
    </rPh>
    <phoneticPr fontId="20"/>
  </si>
  <si>
    <t>※　新入学生の人数は、１学年の期中増減の増加の欄に含めてください。</t>
    <rPh sb="2" eb="4">
      <t>シンニュウ</t>
    </rPh>
    <rPh sb="4" eb="6">
      <t>ガクセイ</t>
    </rPh>
    <rPh sb="7" eb="9">
      <t>ニンズウ</t>
    </rPh>
    <rPh sb="12" eb="14">
      <t>ガクネン</t>
    </rPh>
    <rPh sb="15" eb="17">
      <t>キチュウ</t>
    </rPh>
    <rPh sb="17" eb="19">
      <t>ゾウゲン</t>
    </rPh>
    <rPh sb="20" eb="22">
      <t>ゾウカ</t>
    </rPh>
    <rPh sb="23" eb="24">
      <t>ラン</t>
    </rPh>
    <rPh sb="25" eb="26">
      <t>フク</t>
    </rPh>
    <phoneticPr fontId="20"/>
  </si>
  <si>
    <t>（７）イ　飲料水に供していない井戸水等をプールの原水として</t>
    <rPh sb="5" eb="8">
      <t>インリョウスイ</t>
    </rPh>
    <rPh sb="9" eb="10">
      <t>キョウ</t>
    </rPh>
    <phoneticPr fontId="1"/>
  </si>
  <si>
    <t>⇒　下記の（イ）に入力</t>
    <rPh sb="9" eb="11">
      <t>ニュウリョク</t>
    </rPh>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</si>
  <si>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</si>
  <si>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t>①実施頻度</t>
    <phoneticPr fontId="1"/>
  </si>
  <si>
    <t>※貸借対照表及び固定資産明細書から転記してください。</t>
    <rPh sb="14" eb="15">
      <t>ショ</t>
    </rPh>
    <phoneticPr fontId="1"/>
  </si>
  <si>
    <t>令和○年度　私立学校（高等学校等）検査調書</t>
    <phoneticPr fontId="1"/>
  </si>
  <si>
    <t>○</t>
    <phoneticPr fontId="1"/>
  </si>
  <si>
    <t>令和○年度資産総額</t>
    <phoneticPr fontId="1"/>
  </si>
  <si>
    <t>（１）理事会の開催状況及び議題並びに議事録記載内容　(令和○年度～令和○年度に既に開催した理事会)</t>
    <rPh sb="11" eb="12">
      <t>オヨ</t>
    </rPh>
    <phoneticPr fontId="1"/>
  </si>
  <si>
    <t>（２）評議員会の開催状況及び議題並びに議事録記載内容　(令和○年度～令和○年度に既に開催した評議員会)</t>
    <rPh sb="12" eb="13">
      <t>オヨ</t>
    </rPh>
    <phoneticPr fontId="1"/>
  </si>
  <si>
    <t>エ　理事選任機関の開催状況等　（令和７年度以降に開催したもの）</t>
    <rPh sb="21" eb="23">
      <t>イコウ</t>
    </rPh>
    <phoneticPr fontId="1"/>
  </si>
  <si>
    <t>（１）理事長等が職務報告を行った令和○年度から令和○年度に既に開催した理事会の回数と開催日</t>
    <rPh sb="6" eb="7">
      <t>トウ</t>
    </rPh>
    <rPh sb="23" eb="25">
      <t>レイワ</t>
    </rPh>
    <rPh sb="26" eb="28">
      <t>ネンド</t>
    </rPh>
    <rPh sb="29" eb="30">
      <t>スデ</t>
    </rPh>
    <rPh sb="31" eb="33">
      <t>カイサイ</t>
    </rPh>
    <rPh sb="42" eb="45">
      <t>カイサイビ</t>
    </rPh>
    <phoneticPr fontId="1"/>
  </si>
  <si>
    <r>
      <t>令和○年度　</t>
    </r>
    <r>
      <rPr>
        <sz val="8"/>
        <rFont val="ＭＳ Ｐゴシック"/>
        <family val="3"/>
        <charset val="128"/>
      </rPr>
      <t>※開催日は年（和暦）月日の順に入力</t>
    </r>
    <rPh sb="0" eb="2">
      <t>レイワ</t>
    </rPh>
    <rPh sb="3" eb="5">
      <t>ネンド</t>
    </rPh>
    <rPh sb="7" eb="10">
      <t>カイサイビ</t>
    </rPh>
    <phoneticPr fontId="1"/>
  </si>
  <si>
    <t>計算書類の
注記の有無</t>
    <rPh sb="0" eb="2">
      <t>ケイサン</t>
    </rPh>
    <rPh sb="2" eb="4">
      <t>ショルイ</t>
    </rPh>
    <rPh sb="6" eb="8">
      <t>チュウキ</t>
    </rPh>
    <rPh sb="9" eb="11">
      <t>ウム</t>
    </rPh>
    <phoneticPr fontId="1"/>
  </si>
  <si>
    <t>イ 役員及び評議員に対する報酬等の支給状況（令和○年度）</t>
    <rPh sb="4" eb="5">
      <t>オヨ</t>
    </rPh>
    <rPh sb="6" eb="9">
      <t>ヒョウギイン</t>
    </rPh>
    <rPh sb="10" eb="11">
      <t>タイ</t>
    </rPh>
    <phoneticPr fontId="1"/>
  </si>
  <si>
    <t>②　理事会・評議員会出席報酬の支給状況（令和○年度分）</t>
    <phoneticPr fontId="1"/>
  </si>
  <si>
    <t>R○年度中の売却に向けて交渉中</t>
    <phoneticPr fontId="1"/>
  </si>
  <si>
    <t>　翌年度繰越収支差額（令和○年度末）</t>
    <rPh sb="1" eb="4">
      <t>ヨクネンド</t>
    </rPh>
    <rPh sb="4" eb="5">
      <t>ク</t>
    </rPh>
    <rPh sb="5" eb="6">
      <t>コ</t>
    </rPh>
    <rPh sb="6" eb="8">
      <t>シュウシ</t>
    </rPh>
    <rPh sb="8" eb="10">
      <t>サガク</t>
    </rPh>
    <rPh sb="11" eb="13">
      <t>レイワ</t>
    </rPh>
    <rPh sb="14" eb="17">
      <t>ネンドマツ</t>
    </rPh>
    <phoneticPr fontId="1"/>
  </si>
  <si>
    <t>　減価償却累計額（令和○年度末）</t>
    <rPh sb="1" eb="5">
      <t>ゲンカショウキャク</t>
    </rPh>
    <rPh sb="5" eb="8">
      <t>ルイケイガク</t>
    </rPh>
    <rPh sb="9" eb="11">
      <t>レイワ</t>
    </rPh>
    <rPh sb="12" eb="15">
      <t>ネンドマツ</t>
    </rPh>
    <phoneticPr fontId="1"/>
  </si>
  <si>
    <t>　現金預金（令和○年度末）</t>
    <rPh sb="1" eb="3">
      <t>ゲンキン</t>
    </rPh>
    <rPh sb="3" eb="5">
      <t>ヨキン</t>
    </rPh>
    <rPh sb="6" eb="8">
      <t>レイワ</t>
    </rPh>
    <rPh sb="9" eb="12">
      <t>ネンドマツ</t>
    </rPh>
    <phoneticPr fontId="1"/>
  </si>
  <si>
    <t>（３）学則で定める収容定員と生徒数（令和○年５月１日現在）</t>
    <phoneticPr fontId="1"/>
  </si>
  <si>
    <t>令和○年度及び令和○年度の面接指導の実施状況を別紙４「面接指導実施状況調査票」に入力してください。</t>
    <rPh sb="40" eb="42">
      <t>ニュウリョク</t>
    </rPh>
    <phoneticPr fontId="1"/>
  </si>
  <si>
    <t>　（令和○年度及び令和○年度の２年度分）</t>
    <phoneticPr fontId="1"/>
  </si>
  <si>
    <t>イ　給与支給状況（令和○年度分）</t>
    <phoneticPr fontId="1"/>
  </si>
  <si>
    <t>ア　労災保険、雇用保険、私学共済及び退職金財団への加入状況(令和○年度)</t>
    <phoneticPr fontId="1"/>
  </si>
  <si>
    <t>(参考）：私学教職員福祉財団：掛金通知書（令和○年4月以降）私学共済：令和○年度標準給与基礎届出書の控え</t>
    <phoneticPr fontId="1"/>
  </si>
  <si>
    <r>
      <t xml:space="preserve">使用料（令和○年度）
</t>
    </r>
    <r>
      <rPr>
        <sz val="10"/>
        <color theme="1"/>
        <rFont val="ＭＳ Ｐゴシック"/>
        <family val="3"/>
        <charset val="128"/>
      </rPr>
      <t>（月額及び無償など）</t>
    </r>
    <rPh sb="0" eb="3">
      <t>シヨウリョウ</t>
    </rPh>
    <rPh sb="4" eb="6">
      <t>レイワ</t>
    </rPh>
    <rPh sb="7" eb="9">
      <t>ネンド</t>
    </rPh>
    <rPh sb="12" eb="14">
      <t>ゲツガク</t>
    </rPh>
    <rPh sb="14" eb="15">
      <t>オヨ</t>
    </rPh>
    <rPh sb="16" eb="18">
      <t>ムショウ</t>
    </rPh>
    <phoneticPr fontId="1"/>
  </si>
  <si>
    <t>（１）令和○年度の納付金額（学則で定めるものに限る）</t>
    <rPh sb="14" eb="15">
      <t>ガク</t>
    </rPh>
    <phoneticPr fontId="1"/>
  </si>
  <si>
    <t>令和○年度決算額</t>
    <rPh sb="0" eb="2">
      <t>レイワ</t>
    </rPh>
    <rPh sb="3" eb="5">
      <t>ネンド</t>
    </rPh>
    <rPh sb="5" eb="8">
      <t>ケッサンガク</t>
    </rPh>
    <phoneticPr fontId="1"/>
  </si>
  <si>
    <t>経理規程に定める契約書の作成が必要な契約金額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</si>
  <si>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r>
      <rPr>
        <u/>
        <sz val="11"/>
        <color theme="1"/>
        <rFont val="ＭＳ Ｐゴシック"/>
        <family val="3"/>
        <charset val="128"/>
      </rPr>
      <t>経理規程に定める契約書の作成が必要な契約金額</t>
    </r>
    <r>
      <rPr>
        <b/>
        <u/>
        <sz val="11"/>
        <color theme="1"/>
        <rFont val="ＭＳ Ｐゴシック"/>
        <family val="3"/>
        <charset val="128"/>
      </rPr>
      <t>以上</t>
    </r>
    <r>
      <rPr>
        <sz val="11"/>
        <color theme="1"/>
        <rFont val="ＭＳ Ｐゴシック"/>
        <family val="2"/>
        <charset val="128"/>
      </rPr>
      <t>の支出項目の内容
（該当する工事、修繕、備品の内容）</t>
    </r>
    <rPh sb="0" eb="2">
      <t>ケイリ</t>
    </rPh>
    <rPh sb="2" eb="4">
      <t>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</si>
  <si>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５　令和○年度末の未収入金・未払金の状況</t>
    <phoneticPr fontId="1"/>
  </si>
  <si>
    <t>（４）雇入時健康診断の実施状況（令和○年度）</t>
    <phoneticPr fontId="1"/>
  </si>
  <si>
    <r>
      <t>令和○年度</t>
    </r>
    <r>
      <rPr>
        <sz val="9"/>
        <rFont val="ＭＳ Ｐゴシック"/>
        <family val="3"/>
        <charset val="128"/>
      </rPr>
      <t>（予定含む）</t>
    </r>
    <rPh sb="0" eb="2">
      <t>レイワ</t>
    </rPh>
    <rPh sb="3" eb="5">
      <t>ネンド</t>
    </rPh>
    <rPh sb="6" eb="9">
      <t>ヨテイフク</t>
    </rPh>
    <phoneticPr fontId="1"/>
  </si>
  <si>
    <t>令和○年度</t>
    <phoneticPr fontId="1"/>
  </si>
  <si>
    <r>
      <t xml:space="preserve">令和○年度
</t>
    </r>
    <r>
      <rPr>
        <sz val="9"/>
        <rFont val="ＭＳ Ｐゴシック"/>
        <family val="3"/>
        <charset val="128"/>
      </rPr>
      <t>（予定含む）</t>
    </r>
    <rPh sb="0" eb="2">
      <t>レイワ</t>
    </rPh>
    <rPh sb="3" eb="5">
      <t>ネンド</t>
    </rPh>
    <rPh sb="7" eb="9">
      <t>ヨテイ</t>
    </rPh>
    <rPh sb="9" eb="10">
      <t>フク</t>
    </rPh>
    <phoneticPr fontId="1"/>
  </si>
  <si>
    <t>令和○年度</t>
    <rPh sb="0" eb="2">
      <t>レイワ</t>
    </rPh>
    <rPh sb="3" eb="5">
      <t>ネンド</t>
    </rPh>
    <phoneticPr fontId="1"/>
  </si>
  <si>
    <t>令和○年度検査月日
（予定を含む）</t>
    <rPh sb="0" eb="2">
      <t>レイワ</t>
    </rPh>
    <rPh sb="3" eb="5">
      <t>ネンド</t>
    </rPh>
    <rPh sb="5" eb="7">
      <t>ケンサ</t>
    </rPh>
    <rPh sb="7" eb="9">
      <t>ガッピ</t>
    </rPh>
    <rPh sb="11" eb="13">
      <t>ヨテイ</t>
    </rPh>
    <rPh sb="14" eb="15">
      <t>フク</t>
    </rPh>
    <phoneticPr fontId="1"/>
  </si>
  <si>
    <t>令和○年度検査月日</t>
    <rPh sb="0" eb="2">
      <t>レイワ</t>
    </rPh>
    <rPh sb="3" eb="5">
      <t>ネンド</t>
    </rPh>
    <rPh sb="5" eb="7">
      <t>ケンサ</t>
    </rPh>
    <rPh sb="7" eb="9">
      <t>ガッピ</t>
    </rPh>
    <phoneticPr fontId="1"/>
  </si>
  <si>
    <t>令和○年度実施日
（予定含む）</t>
    <rPh sb="0" eb="2">
      <t>レイワ</t>
    </rPh>
    <rPh sb="3" eb="5">
      <t>ネンド</t>
    </rPh>
    <rPh sb="5" eb="8">
      <t>ジッシビ</t>
    </rPh>
    <rPh sb="10" eb="13">
      <t>ヨテイフク</t>
    </rPh>
    <phoneticPr fontId="1"/>
  </si>
  <si>
    <t>令和○年度実施日</t>
    <rPh sb="0" eb="2">
      <t>レイワ</t>
    </rPh>
    <rPh sb="3" eb="5">
      <t>ネンド</t>
    </rPh>
    <rPh sb="5" eb="8">
      <t>ジッシビ</t>
    </rPh>
    <phoneticPr fontId="1"/>
  </si>
  <si>
    <t>R○年6月に新しい消火器に交換済み、同年7月に業者により火災報知機を修理済み</t>
    <rPh sb="2" eb="3">
      <t>ネン</t>
    </rPh>
    <rPh sb="4" eb="5">
      <t>ガツ</t>
    </rPh>
    <rPh sb="6" eb="7">
      <t>アタラ</t>
    </rPh>
    <rPh sb="9" eb="12">
      <t>ショウカキ</t>
    </rPh>
    <rPh sb="13" eb="16">
      <t>コウカンズ</t>
    </rPh>
    <rPh sb="18" eb="20">
      <t>ドウネン</t>
    </rPh>
    <rPh sb="21" eb="22">
      <t>ガツ</t>
    </rPh>
    <rPh sb="23" eb="25">
      <t>ギョウシャ</t>
    </rPh>
    <rPh sb="28" eb="33">
      <t>カサイホウチキ</t>
    </rPh>
    <rPh sb="34" eb="37">
      <t>シュウリズ</t>
    </rPh>
    <phoneticPr fontId="1"/>
  </si>
  <si>
    <t>（２）生徒の傷害保険等への加入状況（令和○年度）</t>
    <rPh sb="3" eb="5">
      <t>セイト</t>
    </rPh>
    <phoneticPr fontId="1"/>
  </si>
  <si>
    <t>(参考）：固定資産台帳、登記簿謄本、借入金明細書</t>
    <rPh sb="23" eb="24">
      <t>ショ</t>
    </rPh>
    <phoneticPr fontId="1"/>
  </si>
  <si>
    <t>(参考）：元帳、固定資産台帳、減価償却明細表、固定資産明細書（計算書類）、経理規程</t>
    <rPh sb="29" eb="30">
      <t>ショ</t>
    </rPh>
    <phoneticPr fontId="1"/>
  </si>
  <si>
    <t>R</t>
    <phoneticPr fontId="1"/>
  </si>
  <si>
    <t>オ　毎学年１回実施する検査</t>
    <phoneticPr fontId="1"/>
  </si>
  <si>
    <t>イ　育児に関する雇用環境の整備、個別の周知・意向確認の措置状況（令和7年度）</t>
    <rPh sb="2" eb="4">
      <t>イクジ</t>
    </rPh>
    <rPh sb="5" eb="6">
      <t>カン</t>
    </rPh>
    <rPh sb="32" eb="34">
      <t>レイワ</t>
    </rPh>
    <rPh sb="35" eb="37">
      <t>ネンド</t>
    </rPh>
    <phoneticPr fontId="1"/>
  </si>
  <si>
    <t>項目</t>
    <rPh sb="0" eb="2">
      <t>コウモク</t>
    </rPh>
    <phoneticPr fontId="1"/>
  </si>
  <si>
    <t>具体的な取組内容</t>
    <rPh sb="0" eb="3">
      <t>グタイテキ</t>
    </rPh>
    <rPh sb="4" eb="8">
      <t>トリクミナイヨウ</t>
    </rPh>
    <phoneticPr fontId="1"/>
  </si>
  <si>
    <t>㊟ A～B：令和４年４月施行。C～E：令和７年１０月施行。</t>
    <rPh sb="6" eb="8">
      <t>レイワ</t>
    </rPh>
    <rPh sb="9" eb="10">
      <t>ネン</t>
    </rPh>
    <rPh sb="11" eb="12">
      <t>ガツ</t>
    </rPh>
    <rPh sb="12" eb="14">
      <t>セコウ</t>
    </rPh>
    <rPh sb="19" eb="21">
      <t>レイワ</t>
    </rPh>
    <rPh sb="22" eb="23">
      <t>ネン</t>
    </rPh>
    <rPh sb="25" eb="26">
      <t>ガツ</t>
    </rPh>
    <rPh sb="26" eb="28">
      <t>セコウ</t>
    </rPh>
    <phoneticPr fontId="1"/>
  </si>
  <si>
    <t>ウ　介護に関する雇用環境の整備、個別の周知・意向確認の措置状況（令和7年度）</t>
    <rPh sb="2" eb="4">
      <t>カイゴ</t>
    </rPh>
    <rPh sb="5" eb="6">
      <t>カン</t>
    </rPh>
    <rPh sb="32" eb="34">
      <t>レイワ</t>
    </rPh>
    <rPh sb="35" eb="37">
      <t>ネンド</t>
    </rPh>
    <phoneticPr fontId="1"/>
  </si>
  <si>
    <t>㊟：Aの介護両立支援制度等とは、ⅰ介護休暇に関する制度、ⅱ所定外労働の制限に関する制度、ⅲ 時間外労働の制限</t>
    <rPh sb="4" eb="13">
      <t>カイゴリョウリツシエンセイドトウ</t>
    </rPh>
    <phoneticPr fontId="1"/>
  </si>
  <si>
    <t>に関する制度、ⅳ 深夜業の制限に関する制度、ⅴ介護のための所定労働時間の短縮等の措置のこと。</t>
    <phoneticPr fontId="1"/>
  </si>
  <si>
    <t>㊟ A～B：令和７年４月施行。</t>
    <rPh sb="6" eb="8">
      <t>レイワ</t>
    </rPh>
    <rPh sb="9" eb="10">
      <t>ネン</t>
    </rPh>
    <rPh sb="11" eb="12">
      <t>ガツ</t>
    </rPh>
    <rPh sb="12" eb="14">
      <t>セコウ</t>
    </rPh>
    <phoneticPr fontId="1"/>
  </si>
  <si>
    <r>
      <rPr>
        <u/>
        <sz val="11"/>
        <rFont val="ＭＳ Ｐゴシック"/>
        <family val="3"/>
        <charset val="128"/>
      </rPr>
      <t xml:space="preserve">A. 育児休業を取得しやすい雇用環境の整備
</t>
    </r>
    <r>
      <rPr>
        <sz val="10"/>
        <rFont val="ＭＳ Ｐゴシック"/>
        <family val="3"/>
        <charset val="128"/>
      </rPr>
      <t>（下記いずれかの措置が必要）
育児休業・産後パパ育休に関する
①研修の実施
②相談体制の整備（相談窓口設置）
③取得事例の収集・提供
④制度と取得促進に関する方針の周知</t>
    </r>
    <rPh sb="3" eb="7">
      <t>イクジキュウギョウ</t>
    </rPh>
    <rPh sb="8" eb="10">
      <t>シュトク</t>
    </rPh>
    <rPh sb="14" eb="18">
      <t>コヨウカンキョウ</t>
    </rPh>
    <rPh sb="19" eb="21">
      <t>セイビ</t>
    </rPh>
    <rPh sb="23" eb="25">
      <t>カキ</t>
    </rPh>
    <rPh sb="30" eb="32">
      <t>ソチ</t>
    </rPh>
    <rPh sb="33" eb="35">
      <t>ヒツヨウ</t>
    </rPh>
    <phoneticPr fontId="1"/>
  </si>
  <si>
    <t>1実施有⇒右に入力</t>
    <rPh sb="1" eb="3">
      <t>ジッシ</t>
    </rPh>
    <rPh sb="3" eb="4">
      <t>ア</t>
    </rPh>
    <rPh sb="4" eb="9">
      <t>ヤジルシミギニニュウリョク</t>
    </rPh>
    <phoneticPr fontId="1"/>
  </si>
  <si>
    <t>①研修の実施（×年×月×日）
②相談体制の整備（〇〇を相談窓口とすることを教職員に書面で通知）</t>
    <rPh sb="1" eb="3">
      <t>ケンシュウ</t>
    </rPh>
    <rPh sb="4" eb="6">
      <t>ジッシ</t>
    </rPh>
    <rPh sb="8" eb="9">
      <t>ネン</t>
    </rPh>
    <rPh sb="10" eb="11">
      <t>ガツ</t>
    </rPh>
    <rPh sb="12" eb="13">
      <t>ニチ</t>
    </rPh>
    <phoneticPr fontId="1"/>
  </si>
  <si>
    <t>1実施有⇒右に入力 or 2実施なし</t>
    <rPh sb="1" eb="3">
      <t>ジッシ</t>
    </rPh>
    <rPh sb="5" eb="6">
      <t>ミギ</t>
    </rPh>
    <rPh sb="14" eb="16">
      <t>ジッシ</t>
    </rPh>
    <phoneticPr fontId="1"/>
  </si>
  <si>
    <r>
      <rPr>
        <u/>
        <sz val="11"/>
        <rFont val="ＭＳ Ｐゴシック"/>
        <family val="3"/>
        <charset val="128"/>
      </rPr>
      <t xml:space="preserve">B. 妊娠・出産（本人または配偶者）の申し出をした労働者に対する個別の周知・意向確認の措置
</t>
    </r>
    <r>
      <rPr>
        <sz val="10"/>
        <rFont val="ＭＳ Ｐゴシック"/>
        <family val="3"/>
        <charset val="128"/>
      </rPr>
      <t>（下記事項の周知と休業の取得意向の確認が必要）
①育児休業・産後パパ育休に関する制度
②育児休業・産後パパ育休の申し出先
③育児休業給付に関すること
④育児休業・産後パパ育休期間について負担すべき社会保険料の取り扱い</t>
    </r>
    <rPh sb="3" eb="5">
      <t>ニンシン</t>
    </rPh>
    <rPh sb="6" eb="8">
      <t>シュッサン</t>
    </rPh>
    <rPh sb="9" eb="11">
      <t>ホンニン</t>
    </rPh>
    <rPh sb="14" eb="17">
      <t>ハイグウシャ</t>
    </rPh>
    <rPh sb="19" eb="20">
      <t>モウ</t>
    </rPh>
    <rPh sb="21" eb="22">
      <t>デ</t>
    </rPh>
    <rPh sb="25" eb="28">
      <t>ロウドウシャ</t>
    </rPh>
    <rPh sb="29" eb="30">
      <t>タイ</t>
    </rPh>
    <rPh sb="32" eb="34">
      <t>コベツ</t>
    </rPh>
    <rPh sb="35" eb="37">
      <t>シュウチ</t>
    </rPh>
    <rPh sb="38" eb="42">
      <t>イコウカクニン</t>
    </rPh>
    <rPh sb="43" eb="45">
      <t>ソチ</t>
    </rPh>
    <rPh sb="47" eb="49">
      <t>カキ</t>
    </rPh>
    <rPh sb="49" eb="51">
      <t>ジコウ</t>
    </rPh>
    <rPh sb="52" eb="54">
      <t>シュウチ</t>
    </rPh>
    <rPh sb="55" eb="57">
      <t>キュウギョウ</t>
    </rPh>
    <rPh sb="58" eb="60">
      <t>シュトク</t>
    </rPh>
    <rPh sb="66" eb="68">
      <t>ヒツヨウ</t>
    </rPh>
    <phoneticPr fontId="1"/>
  </si>
  <si>
    <t>1実施有</t>
    <rPh sb="1" eb="3">
      <t>ジッシ</t>
    </rPh>
    <rPh sb="3" eb="4">
      <t>ア</t>
    </rPh>
    <phoneticPr fontId="1"/>
  </si>
  <si>
    <t>1実施有 or 2実施なし or 3該当する労働者がいない</t>
    <rPh sb="1" eb="3">
      <t>ジッシ</t>
    </rPh>
    <rPh sb="9" eb="11">
      <t>ジッシ</t>
    </rPh>
    <rPh sb="18" eb="20">
      <t>ガイトウ</t>
    </rPh>
    <rPh sb="22" eb="24">
      <t>ロウドウ</t>
    </rPh>
    <rPh sb="24" eb="25">
      <t>シャ</t>
    </rPh>
    <phoneticPr fontId="1"/>
  </si>
  <si>
    <r>
      <rPr>
        <u/>
        <sz val="11"/>
        <rFont val="ＭＳ Ｐゴシック"/>
        <family val="3"/>
        <charset val="128"/>
      </rPr>
      <t xml:space="preserve">C. 柔軟な働き方を実現するための措置
</t>
    </r>
    <r>
      <rPr>
        <sz val="10"/>
        <rFont val="ＭＳ Ｐゴシック"/>
        <family val="3"/>
        <charset val="128"/>
      </rPr>
      <t>（3歳から小学校就学前の子を養育する労働者に、下記のいずれか2つ以上の措置を講じ、1つを選択できるようにする必要）
①始業時刻等の変更
②テレワーク等（10日以上/月）
③保育施設の設置運営等
④養育両立支援休暇の付与（10日以上/年）
⑤短時間勤務制度</t>
    </r>
    <rPh sb="3" eb="5">
      <t>ジュウナン</t>
    </rPh>
    <rPh sb="6" eb="7">
      <t>ハタラ</t>
    </rPh>
    <rPh sb="8" eb="9">
      <t>カタ</t>
    </rPh>
    <rPh sb="10" eb="12">
      <t>ジツゲン</t>
    </rPh>
    <rPh sb="17" eb="19">
      <t>ソチ</t>
    </rPh>
    <rPh sb="22" eb="23">
      <t>サイ</t>
    </rPh>
    <rPh sb="25" eb="30">
      <t>ショウガッコウシュウガク</t>
    </rPh>
    <rPh sb="30" eb="31">
      <t>マエ</t>
    </rPh>
    <rPh sb="32" eb="33">
      <t>コ</t>
    </rPh>
    <rPh sb="34" eb="36">
      <t>ヨウイク</t>
    </rPh>
    <rPh sb="38" eb="41">
      <t>ロウドウシャ</t>
    </rPh>
    <rPh sb="43" eb="45">
      <t>カキ</t>
    </rPh>
    <rPh sb="52" eb="54">
      <t>イジョウ</t>
    </rPh>
    <rPh sb="55" eb="57">
      <t>ソチ</t>
    </rPh>
    <rPh sb="58" eb="59">
      <t>コウ</t>
    </rPh>
    <rPh sb="64" eb="66">
      <t>センタク</t>
    </rPh>
    <rPh sb="74" eb="76">
      <t>ヒツヨウ</t>
    </rPh>
    <phoneticPr fontId="1"/>
  </si>
  <si>
    <t>①始業時刻等の変更（就業規則に記載）
④養育両立支援休暇の付与（就業規則に記載）</t>
    <rPh sb="1" eb="6">
      <t>シギョウジコクトウ</t>
    </rPh>
    <rPh sb="7" eb="9">
      <t>ヘンコウ</t>
    </rPh>
    <rPh sb="10" eb="14">
      <t>シュウギョウキソク</t>
    </rPh>
    <rPh sb="15" eb="17">
      <t>キサイ</t>
    </rPh>
    <rPh sb="20" eb="28">
      <t>ヨウイクリョウリツシエンキュウカ</t>
    </rPh>
    <rPh sb="29" eb="31">
      <t>フヨ</t>
    </rPh>
    <rPh sb="32" eb="36">
      <t>シュウギョウキソク</t>
    </rPh>
    <rPh sb="37" eb="39">
      <t>キサイ</t>
    </rPh>
    <phoneticPr fontId="1"/>
  </si>
  <si>
    <t>1実施有⇒右に入力 or 2実施なし</t>
    <rPh sb="1" eb="3">
      <t>ジッシ</t>
    </rPh>
    <rPh sb="3" eb="4">
      <t>ア</t>
    </rPh>
    <rPh sb="5" eb="6">
      <t>ミギ</t>
    </rPh>
    <rPh sb="7" eb="9">
      <t>ニュウリョク</t>
    </rPh>
    <rPh sb="14" eb="16">
      <t>ジッシ</t>
    </rPh>
    <phoneticPr fontId="1"/>
  </si>
  <si>
    <r>
      <rPr>
        <u/>
        <sz val="11"/>
        <rFont val="ＭＳ Ｐゴシック"/>
        <family val="3"/>
        <charset val="128"/>
      </rPr>
      <t xml:space="preserve">D. 柔軟な働き方を実現するための措置の個別の周知・意向確認の措置
</t>
    </r>
    <r>
      <rPr>
        <sz val="10"/>
        <rFont val="ＭＳ Ｐゴシック"/>
        <family val="3"/>
        <charset val="128"/>
      </rPr>
      <t>（子が1歳11か月～2歳11か月の間に、下記事項の周知と制度利用の意向確認が必要）
①上記Cで選択した措置の内容
②措置の申出先
③所定外労働・時間外労働・深夜業の制限に関する制度</t>
    </r>
    <rPh sb="3" eb="5">
      <t>ジュウナン</t>
    </rPh>
    <rPh sb="6" eb="7">
      <t>ハタラ</t>
    </rPh>
    <rPh sb="8" eb="9">
      <t>カタ</t>
    </rPh>
    <rPh sb="10" eb="12">
      <t>ジツゲン</t>
    </rPh>
    <rPh sb="17" eb="19">
      <t>ソチ</t>
    </rPh>
    <rPh sb="20" eb="22">
      <t>コベツ</t>
    </rPh>
    <rPh sb="23" eb="25">
      <t>シュウチ</t>
    </rPh>
    <rPh sb="26" eb="30">
      <t>イコウカクニン</t>
    </rPh>
    <rPh sb="31" eb="33">
      <t>ソチ</t>
    </rPh>
    <rPh sb="35" eb="36">
      <t>コ</t>
    </rPh>
    <rPh sb="38" eb="39">
      <t>サイ</t>
    </rPh>
    <rPh sb="42" eb="43">
      <t>ゲツ</t>
    </rPh>
    <rPh sb="45" eb="46">
      <t>サイ</t>
    </rPh>
    <rPh sb="49" eb="50">
      <t>ゲツ</t>
    </rPh>
    <rPh sb="51" eb="52">
      <t>アイダ</t>
    </rPh>
    <rPh sb="54" eb="56">
      <t>カキ</t>
    </rPh>
    <rPh sb="56" eb="58">
      <t>ジコウ</t>
    </rPh>
    <rPh sb="59" eb="61">
      <t>シュウチ</t>
    </rPh>
    <rPh sb="62" eb="66">
      <t>セイドリヨウ</t>
    </rPh>
    <rPh sb="67" eb="71">
      <t>イコウカクニン</t>
    </rPh>
    <rPh sb="72" eb="74">
      <t>ヒツヨウ</t>
    </rPh>
    <phoneticPr fontId="1"/>
  </si>
  <si>
    <t>1実施有 or 2実施なし or 3令和7年10月以降に該当する労働者がいない</t>
    <rPh sb="1" eb="3">
      <t>ジッシ</t>
    </rPh>
    <rPh sb="9" eb="11">
      <t>ジッシ</t>
    </rPh>
    <rPh sb="18" eb="20">
      <t>レイワ</t>
    </rPh>
    <rPh sb="21" eb="22">
      <t>ネン</t>
    </rPh>
    <rPh sb="24" eb="25">
      <t>ガツ</t>
    </rPh>
    <rPh sb="25" eb="27">
      <t>イコウ</t>
    </rPh>
    <rPh sb="28" eb="30">
      <t>ガイトウ</t>
    </rPh>
    <rPh sb="32" eb="34">
      <t>ロウドウ</t>
    </rPh>
    <rPh sb="34" eb="35">
      <t>シャ</t>
    </rPh>
    <phoneticPr fontId="1"/>
  </si>
  <si>
    <r>
      <rPr>
        <u/>
        <sz val="11"/>
        <rFont val="ＭＳ Ｐゴシック"/>
        <family val="3"/>
        <charset val="128"/>
      </rPr>
      <t xml:space="preserve">E. 妊娠・仕事と育児の両立に関する個別の意向聴取
</t>
    </r>
    <r>
      <rPr>
        <sz val="10"/>
        <rFont val="ＭＳ Ｐゴシック"/>
        <family val="3"/>
        <charset val="128"/>
      </rPr>
      <t>（本人または配偶者の妊娠・出産等の申出時と、子が1歳11か月～2歳11か月の間の2つの時期に、下記事項の意向聴取が必要）
①勤務時間帯（始業および就業の時刻）
②勤務地（就業の場所）
③両立支援制度等の利用期間
④仕事と育児の両立に資する就業の条件（業務量、労働条件の見直し等）</t>
    </r>
    <rPh sb="3" eb="5">
      <t>ニンシン</t>
    </rPh>
    <rPh sb="6" eb="8">
      <t>シゴト</t>
    </rPh>
    <rPh sb="9" eb="11">
      <t>イクジ</t>
    </rPh>
    <rPh sb="12" eb="14">
      <t>リョウリツ</t>
    </rPh>
    <rPh sb="15" eb="16">
      <t>カン</t>
    </rPh>
    <rPh sb="18" eb="20">
      <t>コベツ</t>
    </rPh>
    <rPh sb="21" eb="25">
      <t>イコウチョウシュ</t>
    </rPh>
    <rPh sb="27" eb="29">
      <t>ホンニン</t>
    </rPh>
    <rPh sb="32" eb="35">
      <t>ハイグウシャ</t>
    </rPh>
    <rPh sb="36" eb="38">
      <t>ニンシン</t>
    </rPh>
    <rPh sb="39" eb="42">
      <t>シュッサントウ</t>
    </rPh>
    <rPh sb="43" eb="44">
      <t>モウ</t>
    </rPh>
    <rPh sb="44" eb="45">
      <t>デ</t>
    </rPh>
    <rPh sb="45" eb="46">
      <t>ジ</t>
    </rPh>
    <rPh sb="48" eb="49">
      <t>コ</t>
    </rPh>
    <rPh sb="51" eb="52">
      <t>サイ</t>
    </rPh>
    <rPh sb="55" eb="56">
      <t>ゲツ</t>
    </rPh>
    <rPh sb="58" eb="59">
      <t>サイ</t>
    </rPh>
    <rPh sb="62" eb="63">
      <t>ゲツ</t>
    </rPh>
    <rPh sb="64" eb="65">
      <t>アイダ</t>
    </rPh>
    <rPh sb="69" eb="71">
      <t>ジキ</t>
    </rPh>
    <rPh sb="73" eb="77">
      <t>カキジコウ</t>
    </rPh>
    <rPh sb="78" eb="82">
      <t>イコウチョウシュ</t>
    </rPh>
    <rPh sb="83" eb="85">
      <t>ヒツヨウ</t>
    </rPh>
    <phoneticPr fontId="1"/>
  </si>
  <si>
    <t>1実施有</t>
    <rPh sb="1" eb="3">
      <t>ジッシ</t>
    </rPh>
    <rPh sb="3" eb="4">
      <t>アリ</t>
    </rPh>
    <phoneticPr fontId="1"/>
  </si>
  <si>
    <r>
      <rPr>
        <u/>
        <sz val="11"/>
        <rFont val="ＭＳ Ｐゴシック"/>
        <family val="3"/>
        <charset val="128"/>
      </rPr>
      <t xml:space="preserve">A. 介護離職防止のための雇用環境の整備
</t>
    </r>
    <r>
      <rPr>
        <sz val="10"/>
        <rFont val="ＭＳ Ｐゴシック"/>
        <family val="3"/>
        <charset val="128"/>
      </rPr>
      <t>（下記いずれかの措置が必要）
介護休業・介護両立支援制度等に関する
①研修の実施
②相談体制の整備（相談窓口設置）
③取得・利用事例の収集・提供
④制度等の利用促進に関する方針の周知</t>
    </r>
    <rPh sb="13" eb="17">
      <t>コヨウカンキョウ</t>
    </rPh>
    <rPh sb="18" eb="20">
      <t>セイビ</t>
    </rPh>
    <rPh sb="22" eb="24">
      <t>カキ</t>
    </rPh>
    <rPh sb="29" eb="31">
      <t>ソチ</t>
    </rPh>
    <rPh sb="32" eb="34">
      <t>ヒツヨウ</t>
    </rPh>
    <rPh sb="37" eb="39">
      <t>カイゴ</t>
    </rPh>
    <rPh sb="42" eb="51">
      <t>カイゴリョウリツシエンセイドトウ</t>
    </rPh>
    <rPh sb="81" eb="83">
      <t>シュトク</t>
    </rPh>
    <rPh sb="84" eb="86">
      <t>リヨウ</t>
    </rPh>
    <rPh sb="98" eb="99">
      <t>トウ</t>
    </rPh>
    <rPh sb="100" eb="102">
      <t>リヨウ</t>
    </rPh>
    <phoneticPr fontId="1"/>
  </si>
  <si>
    <t>①研修の実施（×年×月×日）
②相談体制の整備（〇〇を相談窓口とすることを教職員に書面で通知）</t>
    <rPh sb="1" eb="3">
      <t>ケンシュウ</t>
    </rPh>
    <rPh sb="4" eb="6">
      <t>ジッシ</t>
    </rPh>
    <rPh sb="8" eb="9">
      <t>ネン</t>
    </rPh>
    <rPh sb="10" eb="11">
      <t>ガツ</t>
    </rPh>
    <rPh sb="12" eb="13">
      <t>ニチ</t>
    </rPh>
    <rPh sb="16" eb="20">
      <t>ソウダンタイセイ</t>
    </rPh>
    <rPh sb="21" eb="23">
      <t>セイビ</t>
    </rPh>
    <rPh sb="27" eb="31">
      <t>ソウダンマドグチ</t>
    </rPh>
    <rPh sb="37" eb="40">
      <t>キョウショクイン</t>
    </rPh>
    <rPh sb="41" eb="43">
      <t>ショメン</t>
    </rPh>
    <rPh sb="44" eb="46">
      <t>ツウチ</t>
    </rPh>
    <phoneticPr fontId="1"/>
  </si>
  <si>
    <r>
      <rPr>
        <u/>
        <sz val="11"/>
        <rFont val="ＭＳ Ｐゴシック"/>
        <family val="3"/>
        <charset val="128"/>
      </rPr>
      <t xml:space="preserve">B. 介護離職防止のための個別の周知・意向確認等の措置
</t>
    </r>
    <r>
      <rPr>
        <sz val="10"/>
        <rFont val="ＭＳ Ｐゴシック"/>
        <family val="3"/>
        <charset val="128"/>
      </rPr>
      <t>（介護に直面した旨の申出をした労働者に対し下記の周知と利用意向確認が必要。40歳等の労働者に対し下記の情報提供が必要）
①介護休業に関する制度、介護両立支援制度等（制度の内容）
②介護休業・介護両立支援制度等の申出先
③介護休業給付金に関すること</t>
    </r>
    <rPh sb="3" eb="9">
      <t>カイゴリショクボウシ</t>
    </rPh>
    <rPh sb="13" eb="15">
      <t>コベツ</t>
    </rPh>
    <rPh sb="16" eb="18">
      <t>シュウチ</t>
    </rPh>
    <rPh sb="19" eb="23">
      <t>イコウカクニン</t>
    </rPh>
    <rPh sb="23" eb="24">
      <t>トウ</t>
    </rPh>
    <rPh sb="25" eb="27">
      <t>ソチ</t>
    </rPh>
    <rPh sb="90" eb="94">
      <t>カイゴキュウギョウ</t>
    </rPh>
    <rPh sb="95" eb="96">
      <t>カン</t>
    </rPh>
    <rPh sb="98" eb="100">
      <t>セイド</t>
    </rPh>
    <rPh sb="101" eb="110">
      <t>カイゴリョウリツシエンセイドトウ</t>
    </rPh>
    <rPh sb="111" eb="113">
      <t>セイド</t>
    </rPh>
    <rPh sb="114" eb="116">
      <t>ナイヨウ</t>
    </rPh>
    <rPh sb="119" eb="123">
      <t>カイゴキュウギョウ</t>
    </rPh>
    <rPh sb="124" eb="133">
      <t>カイゴリョウリツシエンセイドトウ</t>
    </rPh>
    <rPh sb="134" eb="137">
      <t>モウシデサキ</t>
    </rPh>
    <rPh sb="139" eb="146">
      <t>カイゴキュウギョウキュウフキン</t>
    </rPh>
    <rPh sb="147" eb="148">
      <t>カン</t>
    </rPh>
    <phoneticPr fontId="1"/>
  </si>
  <si>
    <t>3該当する労働者がいない</t>
    <rPh sb="1" eb="3">
      <t>ガイトウ</t>
    </rPh>
    <rPh sb="5" eb="8">
      <t>ロウドウシャ</t>
    </rPh>
    <phoneticPr fontId="1"/>
  </si>
  <si>
    <t>（７）「特定免許状失効者等に関するデータベース（特定免許状失効者管理システム）」の活用について</t>
    <phoneticPr fontId="1"/>
  </si>
  <si>
    <t>ア　「特定免許状失効者等に関するデータベース」へのユーザー登録状況</t>
    <phoneticPr fontId="1"/>
  </si>
  <si>
    <t>「特定免許状失効者等に関するデータベース」へのユーザー登録状況</t>
    <rPh sb="29" eb="31">
      <t>ジョウキョウ</t>
    </rPh>
    <phoneticPr fontId="1"/>
  </si>
  <si>
    <t>規定有の場合</t>
    <rPh sb="0" eb="2">
      <t>キテイ</t>
    </rPh>
    <rPh sb="2" eb="3">
      <t>アリ</t>
    </rPh>
    <rPh sb="4" eb="6">
      <t>バアイ</t>
    </rPh>
    <phoneticPr fontId="1"/>
  </si>
  <si>
    <t>規定の内容</t>
    <rPh sb="0" eb="2">
      <t>キテイ</t>
    </rPh>
    <rPh sb="3" eb="5">
      <t>ナイヨウ</t>
    </rPh>
    <phoneticPr fontId="1"/>
  </si>
  <si>
    <t>規定なしの場合</t>
    <rPh sb="0" eb="2">
      <t>キテイ</t>
    </rPh>
    <rPh sb="5" eb="7">
      <t>バアイ</t>
    </rPh>
    <phoneticPr fontId="1"/>
  </si>
  <si>
    <t>データベースの
使用管理方法</t>
    <rPh sb="8" eb="10">
      <t>シヨウ</t>
    </rPh>
    <rPh sb="10" eb="14">
      <t>カンリホウホウ</t>
    </rPh>
    <phoneticPr fontId="1"/>
  </si>
  <si>
    <t>４月</t>
    <rPh sb="1" eb="2">
      <t>ガツ</t>
    </rPh>
    <phoneticPr fontId="1"/>
  </si>
  <si>
    <t>５月</t>
    <rPh sb="1" eb="2">
      <t>ガツ</t>
    </rPh>
    <phoneticPr fontId="1"/>
  </si>
  <si>
    <t>６月</t>
    <rPh sb="1" eb="2">
      <t>ガツ</t>
    </rPh>
    <phoneticPr fontId="1"/>
  </si>
  <si>
    <t>７月</t>
    <rPh sb="1" eb="2">
      <t>ガツ</t>
    </rPh>
    <phoneticPr fontId="1"/>
  </si>
  <si>
    <t>８月</t>
    <rPh sb="1" eb="2">
      <t>ガツ</t>
    </rPh>
    <phoneticPr fontId="1"/>
  </si>
  <si>
    <t>９月</t>
    <rPh sb="1" eb="2">
      <t>ガツ</t>
    </rPh>
    <phoneticPr fontId="1"/>
  </si>
  <si>
    <t>10月</t>
    <rPh sb="2" eb="3">
      <t>ガツ</t>
    </rPh>
    <phoneticPr fontId="1"/>
  </si>
  <si>
    <t>11月</t>
    <rPh sb="2" eb="3">
      <t>ガツ</t>
    </rPh>
    <phoneticPr fontId="1"/>
  </si>
  <si>
    <t>12月</t>
    <rPh sb="2" eb="3">
      <t>ガツ</t>
    </rPh>
    <phoneticPr fontId="1"/>
  </si>
  <si>
    <t>１月</t>
    <rPh sb="1" eb="2">
      <t>ガツ</t>
    </rPh>
    <phoneticPr fontId="1"/>
  </si>
  <si>
    <t>２月</t>
    <rPh sb="1" eb="2">
      <t>ガツ</t>
    </rPh>
    <phoneticPr fontId="1"/>
  </si>
  <si>
    <t>３月</t>
    <rPh sb="1" eb="2">
      <t>ガツ</t>
    </rPh>
    <phoneticPr fontId="1"/>
  </si>
  <si>
    <t>データベース活用件数</t>
    <rPh sb="6" eb="8">
      <t>カツヨウ</t>
    </rPh>
    <rPh sb="8" eb="10">
      <t>ケンスウ</t>
    </rPh>
    <phoneticPr fontId="1"/>
  </si>
  <si>
    <t>ウ　「特定免許状失効者等に関するデータベース」の活用実績（月別）</t>
    <phoneticPr fontId="1"/>
  </si>
  <si>
    <t>令和7年度</t>
    <rPh sb="0" eb="2">
      <t>レイワ</t>
    </rPh>
    <rPh sb="3" eb="5">
      <t>ネンド</t>
    </rPh>
    <phoneticPr fontId="1"/>
  </si>
  <si>
    <t>令和8年度</t>
    <rPh sb="0" eb="2">
      <t>レイワ</t>
    </rPh>
    <rPh sb="3" eb="5">
      <t>ネンド</t>
    </rPh>
    <phoneticPr fontId="1"/>
  </si>
  <si>
    <t>ア　本校（実施校）の公表状況　</t>
    <phoneticPr fontId="1"/>
  </si>
  <si>
    <t>　　公開しているページのURLまたは刊行物名も入力してください。</t>
    <phoneticPr fontId="1"/>
  </si>
  <si>
    <t>　　なお、在籍生徒や学校説明会参加者等、周知の対象者を限定した方法による公表は不適切ですので、御留意ください。</t>
    <phoneticPr fontId="1"/>
  </si>
  <si>
    <t>第14条</t>
  </si>
  <si>
    <t>公表状況</t>
    <phoneticPr fontId="1"/>
  </si>
  <si>
    <t>URL・刊行物名</t>
    <phoneticPr fontId="1"/>
  </si>
  <si>
    <t>第１号</t>
  </si>
  <si>
    <t>第２号</t>
    <phoneticPr fontId="1"/>
  </si>
  <si>
    <t>第３号</t>
    <phoneticPr fontId="1"/>
  </si>
  <si>
    <t>第４号</t>
    <phoneticPr fontId="1"/>
  </si>
  <si>
    <t>第５号</t>
    <phoneticPr fontId="1"/>
  </si>
  <si>
    <t>第６号</t>
    <phoneticPr fontId="1"/>
  </si>
  <si>
    <t>第７号</t>
    <phoneticPr fontId="1"/>
  </si>
  <si>
    <t>第８号</t>
    <phoneticPr fontId="1"/>
  </si>
  <si>
    <t>第９号</t>
    <phoneticPr fontId="1"/>
  </si>
  <si>
    <t>イ　通信教育連携協力施設の公表状況　</t>
    <phoneticPr fontId="1"/>
  </si>
  <si>
    <t>施設名</t>
    <phoneticPr fontId="1"/>
  </si>
  <si>
    <r>
      <t>（６）高等学校通信教育規程第14条で定める情報の公表について（</t>
    </r>
    <r>
      <rPr>
        <b/>
        <u/>
        <sz val="11"/>
        <rFont val="ＭＳ Ｐゴシック"/>
        <family val="3"/>
        <charset val="128"/>
      </rPr>
      <t>通信制高校・通信制課程のみ</t>
    </r>
    <r>
      <rPr>
        <b/>
        <sz val="11"/>
        <rFont val="ＭＳ Ｐゴシック"/>
        <family val="3"/>
        <charset val="128"/>
      </rPr>
      <t>）</t>
    </r>
    <phoneticPr fontId="1"/>
  </si>
  <si>
    <t>(参考）：データベースの使用管理等が定められた内規等</t>
    <rPh sb="12" eb="14">
      <t>シヨウ</t>
    </rPh>
    <rPh sb="14" eb="16">
      <t>カンリ</t>
    </rPh>
    <rPh sb="16" eb="17">
      <t>トウ</t>
    </rPh>
    <rPh sb="18" eb="19">
      <t>サダ</t>
    </rPh>
    <rPh sb="23" eb="25">
      <t>ナイキ</t>
    </rPh>
    <rPh sb="25" eb="26">
      <t>トウ</t>
    </rPh>
    <phoneticPr fontId="1"/>
  </si>
  <si>
    <t>(参考）：公表している刊行物</t>
    <rPh sb="5" eb="7">
      <t>コウヒョウ</t>
    </rPh>
    <rPh sb="11" eb="14">
      <t>カンコウブツ</t>
    </rPh>
    <phoneticPr fontId="1"/>
  </si>
  <si>
    <t>ア　換気、温度、相対湿度、浮遊粉じん、気流、一酸化炭素、二酸化窒素（毎学年２回）</t>
  </si>
  <si>
    <t>イ　ホルムアルデヒド、トルエン、ダニ又はダニアレルゲン（毎学年１回）</t>
  </si>
  <si>
    <t>（２）照度及び照明環境（毎学年２回）</t>
  </si>
  <si>
    <t>（３）騒音レベル（毎学年２回）</t>
  </si>
  <si>
    <t>大掃除の実施
(毎学年３回)</t>
  </si>
  <si>
    <t>雨水の排水溝等の
検査の実施
(毎学年１回)</t>
  </si>
  <si>
    <t>ネズミ、衛生害虫等の
検査の実施
(毎学年１回)</t>
  </si>
  <si>
    <t>黒板面の色彩の検査
の実施
(毎学年１回)</t>
  </si>
  <si>
    <t>1公表している or 2一部公表している or 3公表していない</t>
    <rPh sb="1" eb="3">
      <t>コウヒョウ</t>
    </rPh>
    <rPh sb="12" eb="14">
      <t>イチブ</t>
    </rPh>
    <rPh sb="14" eb="16">
      <t>コウヒョウ</t>
    </rPh>
    <rPh sb="25" eb="27">
      <t>コウヒョウ</t>
    </rPh>
    <phoneticPr fontId="1"/>
  </si>
  <si>
    <t>イ　「特定免許状失効者等に関するデータベース」の使用管理</t>
    <rPh sb="24" eb="26">
      <t>シヨウ</t>
    </rPh>
    <rPh sb="26" eb="28">
      <t>カンリ</t>
    </rPh>
    <phoneticPr fontId="1"/>
  </si>
  <si>
    <t>「特定免許状失効者等に関するデータベース」の使用管理についての規定の有無</t>
    <rPh sb="22" eb="24">
      <t>シヨウ</t>
    </rPh>
    <rPh sb="24" eb="26">
      <t>カンリ</t>
    </rPh>
    <rPh sb="31" eb="33">
      <t>キテイ</t>
    </rPh>
    <rPh sb="34" eb="36">
      <t>ウム</t>
    </rPh>
    <phoneticPr fontId="1"/>
  </si>
  <si>
    <t>1登録済 or 2未登録</t>
    <rPh sb="1" eb="4">
      <t>トウロクズ</t>
    </rPh>
    <rPh sb="9" eb="12">
      <t>ミトウロク</t>
    </rPh>
    <phoneticPr fontId="1"/>
  </si>
  <si>
    <t>1規定有 or 2規定なし</t>
    <rPh sb="1" eb="3">
      <t>キテイ</t>
    </rPh>
    <rPh sb="3" eb="4">
      <t>アリ</t>
    </rPh>
    <rPh sb="9" eb="11">
      <t>キテイ</t>
    </rPh>
    <phoneticPr fontId="1"/>
  </si>
  <si>
    <t>1登録済</t>
  </si>
  <si>
    <t>1規定有</t>
  </si>
  <si>
    <t>1公表している</t>
  </si>
  <si>
    <t>******************************</t>
    <phoneticPr fontId="1"/>
  </si>
  <si>
    <t>○○規程に使用管理の手順として××を記載。</t>
    <phoneticPr fontId="1"/>
  </si>
  <si>
    <t>計算書類の
注記の有無</t>
    <rPh sb="0" eb="4">
      <t>ケイサンショルイ</t>
    </rPh>
    <rPh sb="6" eb="8">
      <t>チュウキ</t>
    </rPh>
    <rPh sb="9" eb="11">
      <t>ウム</t>
    </rPh>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</si>
  <si>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</si>
  <si>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</si>
  <si>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（９）</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</si>
  <si>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</si>
  <si>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</si>
  <si>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</si>
  <si>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t>賃金の決定・計算・支払方法、賃金の締切・支払時期、昇給に関する事項</t>
    <rPh sb="14" eb="16">
      <t>チンギン</t>
    </rPh>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</si>
  <si>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</si>
  <si>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</si>
  <si>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</si>
  <si>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</si>
  <si>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使用料（令和７年度）
（月額及び無償など）</t>
    <rPh sb="0" eb="3">
      <t>シヨウリョウ</t>
    </rPh>
    <rPh sb="4" eb="6">
      <t>レイワ</t>
    </rPh>
    <rPh sb="7" eb="9">
      <t>ネンド</t>
    </rPh>
    <rPh sb="12" eb="14">
      <t>ゲツガク</t>
    </rPh>
    <rPh sb="14" eb="15">
      <t>オヨ</t>
    </rPh>
    <rPh sb="16" eb="18">
      <t>ムショウ</t>
    </rPh>
    <phoneticPr fontId="1"/>
  </si>
  <si>
    <r>
      <t>㊟：個人等から借用している校地、畑及び駐車場等については、</t>
    </r>
    <r>
      <rPr>
        <u/>
        <sz val="10"/>
        <rFont val="ＭＳ Ｐゴシック"/>
        <family val="3"/>
        <charset val="128"/>
      </rPr>
      <t>無償であっても、契約書の作成は必要</t>
    </r>
    <r>
      <rPr>
        <sz val="10"/>
        <rFont val="ＭＳ Ｐゴシック"/>
        <family val="3"/>
        <charset val="128"/>
      </rPr>
      <t>であり、</t>
    </r>
    <rPh sb="13" eb="14">
      <t>コウ</t>
    </rPh>
    <phoneticPr fontId="1"/>
  </si>
  <si>
    <r>
      <t xml:space="preserve">運　営　主　体
</t>
    </r>
    <r>
      <rPr>
        <sz val="10"/>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</si>
  <si>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r>
      <t>　「</t>
    </r>
    <r>
      <rPr>
        <b/>
        <sz val="11"/>
        <rFont val="ＭＳ Ｐゴシック"/>
        <family val="3"/>
        <charset val="128"/>
      </rPr>
      <t>別紙５</t>
    </r>
    <r>
      <rPr>
        <sz val="11"/>
        <rFont val="ＭＳ Ｐゴシック"/>
        <family val="3"/>
        <charset val="128"/>
      </rPr>
      <t>」を作成してください。</t>
    </r>
    <rPh sb="2" eb="4">
      <t>ベッシ</t>
    </rPh>
    <rPh sb="7" eb="9">
      <t>サクセイ</t>
    </rPh>
    <phoneticPr fontId="1"/>
  </si>
  <si>
    <r>
      <rPr>
        <u/>
        <sz val="11"/>
        <rFont val="ＭＳ Ｐゴシック"/>
        <family val="3"/>
        <charset val="128"/>
      </rPr>
      <t>経理規程に定める契約書の作成が必要な契約金額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2">
      <t>ケイリ</t>
    </rPh>
    <rPh sb="2" eb="4">
      <t>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</si>
  <si>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</si>
  <si>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</si>
  <si>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r>
      <t>受診者数</t>
    </r>
    <r>
      <rPr>
        <sz val="8"/>
        <rFont val="ＭＳ Ｐゴシック"/>
        <family val="3"/>
        <charset val="128"/>
      </rPr>
      <t>（3か月以内に受けた健康診断の結果票等を提出した者を含む）</t>
    </r>
    <phoneticPr fontId="1"/>
  </si>
  <si>
    <t>ア　換気、温度、相対湿度、浮遊粉じん、気流、一酸化炭素、二酸化窒素（毎学年２回）</t>
    <phoneticPr fontId="1"/>
  </si>
  <si>
    <t>イ　ホルムアルデヒド、トルエン、ダニ又はダニアレルゲン（毎学年１回）</t>
    <phoneticPr fontId="1"/>
  </si>
  <si>
    <t>（２）照度及び照明環境（毎学年２回）</t>
    <phoneticPr fontId="1"/>
  </si>
  <si>
    <t>（３）騒音レベル（毎学年２回）</t>
    <phoneticPr fontId="1"/>
  </si>
  <si>
    <r>
      <t>　「</t>
    </r>
    <r>
      <rPr>
        <b/>
        <sz val="11"/>
        <rFont val="ＭＳ Ｐゴシック"/>
        <family val="3"/>
        <charset val="128"/>
      </rPr>
      <t>別紙６</t>
    </r>
    <r>
      <rPr>
        <sz val="11"/>
        <rFont val="ＭＳ Ｐゴシック"/>
        <family val="3"/>
        <charset val="128"/>
      </rPr>
      <t>」を作成してください</t>
    </r>
    <rPh sb="2" eb="4">
      <t>ベッシ</t>
    </rPh>
    <phoneticPr fontId="1"/>
  </si>
  <si>
    <r>
      <t>　「</t>
    </r>
    <r>
      <rPr>
        <b/>
        <sz val="11"/>
        <rFont val="ＭＳ Ｐゴシック"/>
        <family val="3"/>
        <charset val="128"/>
      </rPr>
      <t>別紙７</t>
    </r>
    <r>
      <rPr>
        <sz val="11"/>
        <rFont val="ＭＳ Ｐゴシック"/>
        <family val="3"/>
        <charset val="128"/>
      </rPr>
      <t>」を作成してください</t>
    </r>
    <rPh sb="2" eb="4">
      <t>ベッシ</t>
    </rPh>
    <phoneticPr fontId="1"/>
  </si>
  <si>
    <r>
      <t>　「</t>
    </r>
    <r>
      <rPr>
        <b/>
        <sz val="11"/>
        <rFont val="ＭＳ Ｐゴシック"/>
        <family val="3"/>
        <charset val="128"/>
      </rPr>
      <t>別紙８</t>
    </r>
    <r>
      <rPr>
        <sz val="11"/>
        <rFont val="ＭＳ Ｐゴシック"/>
        <family val="3"/>
        <charset val="128"/>
      </rPr>
      <t>」を作成してください</t>
    </r>
    <rPh sb="2" eb="4">
      <t>ベッシ</t>
    </rPh>
    <phoneticPr fontId="1"/>
  </si>
  <si>
    <r>
      <t>　「</t>
    </r>
    <r>
      <rPr>
        <b/>
        <sz val="11"/>
        <rFont val="ＭＳ Ｐゴシック"/>
        <family val="3"/>
        <charset val="128"/>
      </rPr>
      <t>別紙９</t>
    </r>
    <r>
      <rPr>
        <sz val="11"/>
        <rFont val="ＭＳ Ｐゴシック"/>
        <family val="3"/>
        <charset val="128"/>
      </rPr>
      <t>」を作成してください</t>
    </r>
    <rPh sb="2" eb="4">
      <t>ベッシ</t>
    </rPh>
    <phoneticPr fontId="1"/>
  </si>
  <si>
    <r>
      <t>「</t>
    </r>
    <r>
      <rPr>
        <b/>
        <sz val="11"/>
        <rFont val="ＭＳ Ｐゴシック"/>
        <family val="3"/>
        <charset val="128"/>
      </rPr>
      <t>別紙７（イ）</t>
    </r>
    <r>
      <rPr>
        <sz val="11"/>
        <rFont val="ＭＳ Ｐゴシック"/>
        <family val="3"/>
        <charset val="128"/>
      </rPr>
      <t>」を作成してください</t>
    </r>
    <rPh sb="1" eb="3">
      <t>ベッシ</t>
    </rPh>
    <phoneticPr fontId="1"/>
  </si>
  <si>
    <t>大掃除の実施
(毎学年３回)</t>
    <phoneticPr fontId="1"/>
  </si>
  <si>
    <t>雨水の排水溝等の
検査の実施
(毎学年１回)</t>
    <phoneticPr fontId="1"/>
  </si>
  <si>
    <t>ネズミ、衛生害虫等の
検査の実施
(毎学年１回)</t>
    <phoneticPr fontId="1"/>
  </si>
  <si>
    <t>黒板面の色彩の検査
の実施
(毎学年１回)</t>
    <phoneticPr fontId="1"/>
  </si>
  <si>
    <r>
      <t>イ　消防用設備等の点検の実施状況 (</t>
    </r>
    <r>
      <rPr>
        <u/>
        <sz val="11"/>
        <rFont val="ＭＳ Ｐゴシック"/>
        <family val="3"/>
        <charset val="128"/>
      </rPr>
      <t>直近の２回分について記載する</t>
    </r>
    <r>
      <rPr>
        <sz val="11"/>
        <rFont val="ＭＳ Ｐゴシック"/>
        <family val="3"/>
        <charset val="128"/>
      </rPr>
      <t>)</t>
    </r>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</si>
  <si>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</si>
  <si>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r>
      <t>㊟：</t>
    </r>
    <r>
      <rPr>
        <u/>
        <sz val="10"/>
        <rFont val="ＭＳ Ｐゴシック"/>
        <family val="3"/>
        <charset val="128"/>
      </rPr>
      <t>消火訓練、避難訓練、通報訓練は、消防計画に定める回数実施する。</t>
    </r>
    <phoneticPr fontId="1"/>
  </si>
  <si>
    <r>
      <t>　「</t>
    </r>
    <r>
      <rPr>
        <b/>
        <sz val="11"/>
        <rFont val="ＭＳ Ｐゴシック"/>
        <family val="3"/>
        <charset val="128"/>
      </rPr>
      <t>別紙１０</t>
    </r>
    <r>
      <rPr>
        <sz val="11"/>
        <rFont val="ＭＳ Ｐゴシック"/>
        <family val="3"/>
        <charset val="128"/>
      </rPr>
      <t>」を作成してください</t>
    </r>
    <rPh sb="2" eb="4">
      <t>ベッシ</t>
    </rPh>
    <phoneticPr fontId="1"/>
  </si>
  <si>
    <r>
      <t>※　耐震診断を実施した結果、</t>
    </r>
    <r>
      <rPr>
        <u/>
        <sz val="11"/>
        <rFont val="ＭＳ Ｐゴシック"/>
        <family val="3"/>
        <charset val="128"/>
      </rPr>
      <t>非木造建物でＩＳ値が０．６未満</t>
    </r>
    <r>
      <rPr>
        <sz val="11"/>
        <rFont val="ＭＳ Ｐゴシック"/>
        <family val="3"/>
        <charset val="128"/>
      </rPr>
      <t>又は</t>
    </r>
    <r>
      <rPr>
        <u/>
        <sz val="11"/>
        <rFont val="ＭＳ Ｐゴシック"/>
        <family val="3"/>
        <charset val="128"/>
      </rPr>
      <t>木造建物でＩＷ値が１．０未満</t>
    </r>
    <r>
      <rPr>
        <sz val="11"/>
        <rFont val="ＭＳ Ｐゴシック"/>
        <family val="3"/>
        <charset val="128"/>
      </rPr>
      <t>と判断された</t>
    </r>
    <phoneticPr fontId="1"/>
  </si>
  <si>
    <r>
      <t>　ウ　耐震化計画の策定状況について　</t>
    </r>
    <r>
      <rPr>
        <sz val="11"/>
        <rFont val="ＭＳ Ｐゴシック"/>
        <family val="3"/>
        <charset val="128"/>
      </rPr>
      <t>（「イ　⑤実施時期」で未実施を選択した場合に入力してください。）</t>
    </r>
    <rPh sb="23" eb="27">
      <t>ジッシジキ</t>
    </rPh>
    <rPh sb="40" eb="42">
      <t>ニュウリョク</t>
    </rPh>
    <phoneticPr fontId="1"/>
  </si>
  <si>
    <t>教育職員等任命（雇用）件数</t>
    <rPh sb="0" eb="2">
      <t>キョウイク</t>
    </rPh>
    <rPh sb="2" eb="4">
      <t>ショクイン</t>
    </rPh>
    <rPh sb="4" eb="5">
      <t>トウ</t>
    </rPh>
    <rPh sb="5" eb="7">
      <t>ニンメイ</t>
    </rPh>
    <rPh sb="8" eb="10">
      <t>コヨウ</t>
    </rPh>
    <rPh sb="11" eb="13">
      <t>ケンスウ</t>
    </rPh>
    <phoneticPr fontId="1"/>
  </si>
  <si>
    <t>（ア）学校給食施設の検査（毎学年１回）</t>
    <rPh sb="13" eb="16">
      <t>マイガクネン</t>
    </rPh>
    <phoneticPr fontId="1"/>
  </si>
  <si>
    <t>（イ）学校給食設備等の衛生管理の検査（毎学年３回）</t>
    <rPh sb="19" eb="22">
      <t>マイガクネン</t>
    </rPh>
    <phoneticPr fontId="1"/>
  </si>
  <si>
    <t>の検査（毎学年３回）</t>
    <rPh sb="4" eb="7">
      <t>マイガクネン</t>
    </rPh>
    <phoneticPr fontId="1"/>
  </si>
  <si>
    <t>（エ）調理過程の検査（毎学年１回）</t>
    <rPh sb="11" eb="14">
      <t>マイガクネン</t>
    </rPh>
    <phoneticPr fontId="1"/>
  </si>
  <si>
    <t>（オ）学校給食従事者の衛生管理及び健康管理の検査（毎学年３回）</t>
    <rPh sb="25" eb="28">
      <t>マイガクネン</t>
    </rPh>
    <phoneticPr fontId="1"/>
  </si>
  <si>
    <t>（カ）学校給食における衛生管理体制の検査（毎学年１回）</t>
    <rPh sb="21" eb="24">
      <t>マイガクネン</t>
    </rPh>
    <phoneticPr fontId="1"/>
  </si>
  <si>
    <r>
      <t>（ア）</t>
    </r>
    <r>
      <rPr>
        <b/>
        <u/>
        <sz val="11"/>
        <color theme="1"/>
        <rFont val="ＭＳ Ｐゴシック"/>
        <family val="3"/>
        <charset val="128"/>
      </rPr>
      <t>貯水槽経由の</t>
    </r>
    <r>
      <rPr>
        <sz val="11"/>
        <color theme="1"/>
        <rFont val="ＭＳ Ｐゴシック"/>
        <family val="3"/>
        <charset val="128"/>
      </rPr>
      <t>水道水を水源とする飲料水の水質検査</t>
    </r>
    <r>
      <rPr>
        <b/>
        <sz val="11"/>
        <color theme="1"/>
        <rFont val="ＭＳ Ｐゴシック"/>
        <family val="3"/>
        <charset val="128"/>
      </rPr>
      <t>（毎学年１回）</t>
    </r>
    <rPh sb="27" eb="30">
      <t>マイガクネン</t>
    </rPh>
    <phoneticPr fontId="1"/>
  </si>
  <si>
    <r>
      <t>（イ）</t>
    </r>
    <r>
      <rPr>
        <b/>
        <u/>
        <sz val="11"/>
        <color theme="1"/>
        <rFont val="ＭＳ Ｐゴシック"/>
        <family val="3"/>
        <charset val="128"/>
      </rPr>
      <t>貯水槽経由の</t>
    </r>
    <r>
      <rPr>
        <sz val="11"/>
        <color theme="1"/>
        <rFont val="ＭＳ Ｐゴシック"/>
        <family val="3"/>
        <charset val="128"/>
      </rPr>
      <t>水道水を水源とする飲料水の施設・設備検査</t>
    </r>
    <r>
      <rPr>
        <b/>
        <sz val="11"/>
        <color theme="1"/>
        <rFont val="ＭＳ Ｐゴシック"/>
        <family val="3"/>
        <charset val="128"/>
      </rPr>
      <t>（毎学年１回）</t>
    </r>
    <rPh sb="30" eb="33">
      <t>マイガクネン</t>
    </rPh>
    <phoneticPr fontId="1"/>
  </si>
  <si>
    <r>
      <t>（ウ）井戸水等を水源とする飲料水の原水の水質検査（</t>
    </r>
    <r>
      <rPr>
        <b/>
        <sz val="11"/>
        <color theme="1"/>
        <rFont val="ＭＳ Ｐゴシック"/>
        <family val="3"/>
        <charset val="128"/>
      </rPr>
      <t>毎学年１回</t>
    </r>
    <r>
      <rPr>
        <sz val="11"/>
        <color theme="1"/>
        <rFont val="ＭＳ Ｐゴシック"/>
        <family val="3"/>
        <charset val="128"/>
      </rPr>
      <t>）</t>
    </r>
    <rPh sb="25" eb="28">
      <t>マイガクネン</t>
    </rPh>
    <phoneticPr fontId="1"/>
  </si>
  <si>
    <r>
      <t>（エ）井戸水等を水源とする飲料水に関する施設・設備検査（</t>
    </r>
    <r>
      <rPr>
        <b/>
        <sz val="11"/>
        <color theme="1"/>
        <rFont val="ＭＳ Ｐゴシック"/>
        <family val="3"/>
        <charset val="128"/>
      </rPr>
      <t>毎学年２回</t>
    </r>
    <r>
      <rPr>
        <sz val="11"/>
        <color theme="1"/>
        <rFont val="ＭＳ Ｐゴシック"/>
        <family val="3"/>
        <charset val="128"/>
      </rPr>
      <t>）</t>
    </r>
    <rPh sb="28" eb="31">
      <t>マイガクネン</t>
    </rPh>
    <phoneticPr fontId="1"/>
  </si>
  <si>
    <r>
      <t>（ア）水質検査（</t>
    </r>
    <r>
      <rPr>
        <b/>
        <sz val="11"/>
        <color theme="1"/>
        <rFont val="ＭＳ Ｐゴシック"/>
        <family val="3"/>
        <charset val="128"/>
      </rPr>
      <t>毎学年２回</t>
    </r>
    <r>
      <rPr>
        <sz val="11"/>
        <color theme="1"/>
        <rFont val="ＭＳ Ｐゴシック"/>
        <family val="3"/>
        <charset val="128"/>
      </rPr>
      <t>）</t>
    </r>
    <rPh sb="8" eb="11">
      <t>マイガクネン</t>
    </rPh>
    <phoneticPr fontId="1"/>
  </si>
  <si>
    <r>
      <t>（イ）施設･設備検査（</t>
    </r>
    <r>
      <rPr>
        <b/>
        <sz val="11"/>
        <color theme="1"/>
        <rFont val="ＭＳ Ｐゴシック"/>
        <family val="3"/>
        <charset val="128"/>
      </rPr>
      <t>毎学年２回</t>
    </r>
    <r>
      <rPr>
        <sz val="11"/>
        <color theme="1"/>
        <rFont val="ＭＳ Ｐゴシック"/>
        <family val="3"/>
        <charset val="128"/>
      </rPr>
      <t>）</t>
    </r>
    <rPh sb="11" eb="14">
      <t>マイガクネン</t>
    </rPh>
    <phoneticPr fontId="1"/>
  </si>
  <si>
    <r>
      <t>（ウ）浄化槽の清掃（</t>
    </r>
    <r>
      <rPr>
        <b/>
        <sz val="11"/>
        <color theme="1"/>
        <rFont val="ＭＳ Ｐゴシック"/>
        <family val="3"/>
        <charset val="128"/>
      </rPr>
      <t>毎学年１回</t>
    </r>
    <r>
      <rPr>
        <sz val="11"/>
        <color theme="1"/>
        <rFont val="ＭＳ Ｐゴシック"/>
        <family val="3"/>
        <charset val="128"/>
      </rPr>
      <t>）</t>
    </r>
    <rPh sb="10" eb="13">
      <t>マイガクネン</t>
    </rPh>
    <phoneticPr fontId="1"/>
  </si>
  <si>
    <r>
      <t>（エ）浄化槽の水質に関する検査（</t>
    </r>
    <r>
      <rPr>
        <b/>
        <sz val="11"/>
        <color theme="1"/>
        <rFont val="ＭＳ Ｐゴシック"/>
        <family val="3"/>
        <charset val="128"/>
      </rPr>
      <t>毎学年１回</t>
    </r>
    <r>
      <rPr>
        <sz val="11"/>
        <color theme="1"/>
        <rFont val="ＭＳ Ｐゴシック"/>
        <family val="3"/>
        <charset val="128"/>
      </rPr>
      <t>）</t>
    </r>
    <rPh sb="16" eb="19">
      <t>マイガクネン</t>
    </rPh>
    <phoneticPr fontId="1"/>
  </si>
  <si>
    <t>(参考）：教職員名簿
㊟：「教育職員等」とは、教育職員等による児童生徒性暴力等の防止等に関する法律第２条第５項に規定する者であり、
　　その任命(雇用)のときに同法第15条第１項のデータベースを活用すべき者。</t>
    <rPh sb="5" eb="8">
      <t>キョウショクイン</t>
    </rPh>
    <rPh sb="8" eb="10">
      <t>メイボ</t>
    </rPh>
    <phoneticPr fontId="1"/>
  </si>
  <si>
    <t>(参考）：教職員名簿
㊟：「教育職員等」とは、教育職員等による児童生徒性暴力等の防止等に関する法律第２条第５項に規定する者であり、
　　その任命(雇用)のときに同法第15条第１項のデータベースを活用すべき者。</t>
    <phoneticPr fontId="1"/>
  </si>
  <si>
    <t>別紙４(3)</t>
    <rPh sb="0" eb="2">
      <t>ベッシ</t>
    </rPh>
    <phoneticPr fontId="1"/>
  </si>
  <si>
    <t>※学年別に作成してください。単位制で学年別にできない場合は１枚にまとめてください。なお、コースが複数ある場合は別紙4(3)を使ってコースごとに作成してください。</t>
    <rPh sb="1" eb="3">
      <t>ガクネン</t>
    </rPh>
    <rPh sb="3" eb="4">
      <t>ベツ</t>
    </rPh>
    <rPh sb="5" eb="7">
      <t>サクセイ</t>
    </rPh>
    <rPh sb="14" eb="17">
      <t>タンイセイ</t>
    </rPh>
    <rPh sb="18" eb="20">
      <t>ガクネン</t>
    </rPh>
    <rPh sb="20" eb="21">
      <t>ベツ</t>
    </rPh>
    <rPh sb="26" eb="28">
      <t>バアイ</t>
    </rPh>
    <rPh sb="30" eb="31">
      <t>マイ</t>
    </rPh>
    <rPh sb="48" eb="50">
      <t>フクスウ</t>
    </rPh>
    <rPh sb="52" eb="54">
      <t>バアイ</t>
    </rPh>
    <rPh sb="55" eb="57">
      <t>ベッシ</t>
    </rPh>
    <rPh sb="62" eb="63">
      <t>ツカ</t>
    </rPh>
    <rPh sb="71" eb="73">
      <t>サクセイ</t>
    </rPh>
    <phoneticPr fontId="1"/>
  </si>
  <si>
    <t>※学年別に作成してください。単位制で学年別にできない場合は１枚にまとめてください。なお、コースが複数ある場合は別紙4(3)や別紙4(5)を使ってコースごとに作成してください。</t>
    <rPh sb="1" eb="3">
      <t>ガクネン</t>
    </rPh>
    <rPh sb="3" eb="4">
      <t>ベツ</t>
    </rPh>
    <rPh sb="5" eb="7">
      <t>サクセイ</t>
    </rPh>
    <rPh sb="14" eb="17">
      <t>タンイセイ</t>
    </rPh>
    <rPh sb="18" eb="20">
      <t>ガクネン</t>
    </rPh>
    <rPh sb="20" eb="21">
      <t>ベツ</t>
    </rPh>
    <rPh sb="26" eb="28">
      <t>バアイ</t>
    </rPh>
    <rPh sb="30" eb="31">
      <t>マイ</t>
    </rPh>
    <rPh sb="48" eb="50">
      <t>フクスウ</t>
    </rPh>
    <rPh sb="52" eb="54">
      <t>バアイ</t>
    </rPh>
    <rPh sb="55" eb="57">
      <t>ベッシ</t>
    </rPh>
    <rPh sb="62" eb="64">
      <t>ベッシ</t>
    </rPh>
    <rPh sb="69" eb="70">
      <t>ツカ</t>
    </rPh>
    <rPh sb="78" eb="80">
      <t>サクセイ</t>
    </rPh>
    <phoneticPr fontId="1"/>
  </si>
  <si>
    <t>※学年別に作成してください。単位制で学年別にできない場合は１枚にまとめてください。なお、コースが複数ある場合は別紙4(4)や別紙4(6)を使用してコースごとに作成してください。</t>
    <rPh sb="1" eb="3">
      <t>ガクネン</t>
    </rPh>
    <rPh sb="3" eb="4">
      <t>ベツ</t>
    </rPh>
    <rPh sb="5" eb="7">
      <t>サクセイ</t>
    </rPh>
    <rPh sb="14" eb="17">
      <t>タンイセイ</t>
    </rPh>
    <rPh sb="18" eb="20">
      <t>ガクネン</t>
    </rPh>
    <rPh sb="20" eb="21">
      <t>ベツ</t>
    </rPh>
    <rPh sb="26" eb="28">
      <t>バアイ</t>
    </rPh>
    <rPh sb="30" eb="31">
      <t>マイ</t>
    </rPh>
    <rPh sb="48" eb="50">
      <t>フクスウ</t>
    </rPh>
    <rPh sb="52" eb="54">
      <t>バアイ</t>
    </rPh>
    <rPh sb="55" eb="57">
      <t>ベッシ</t>
    </rPh>
    <rPh sb="62" eb="64">
      <t>ベッシ</t>
    </rPh>
    <rPh sb="69" eb="71">
      <t>シヨウ</t>
    </rPh>
    <rPh sb="79" eb="81">
      <t>サクセイ</t>
    </rPh>
    <phoneticPr fontId="1"/>
  </si>
  <si>
    <t>○令和６年度　面接指導実施状況調査票　</t>
    <rPh sb="1" eb="3">
      <t>レイカズ</t>
    </rPh>
    <rPh sb="4" eb="6">
      <t>ネンド</t>
    </rPh>
    <rPh sb="7" eb="11">
      <t>メンセツシドウ</t>
    </rPh>
    <rPh sb="11" eb="13">
      <t>ジッシ</t>
    </rPh>
    <rPh sb="13" eb="15">
      <t>ジョウキョウ</t>
    </rPh>
    <rPh sb="15" eb="17">
      <t>チョウサ</t>
    </rPh>
    <rPh sb="17" eb="18">
      <t>ヒョウ</t>
    </rPh>
    <phoneticPr fontId="1"/>
  </si>
  <si>
    <t>※コースが複数である場合などは、別紙４(3)などを使用して、別々に記入してください。</t>
    <rPh sb="5" eb="7">
      <t>フクスウ</t>
    </rPh>
    <rPh sb="10" eb="12">
      <t>バアイ</t>
    </rPh>
    <rPh sb="16" eb="18">
      <t>ベッシ</t>
    </rPh>
    <rPh sb="25" eb="27">
      <t>シヨウ</t>
    </rPh>
    <rPh sb="30" eb="35">
      <t>ベツベツニキニュウ</t>
    </rPh>
    <phoneticPr fontId="1"/>
  </si>
  <si>
    <t>※コースが複数である場合などは、別紙４(3)などを使用して、別々に記入してください。</t>
    <phoneticPr fontId="1"/>
  </si>
  <si>
    <t>※コースが複数の場合などは、本シートを使用してください。</t>
    <phoneticPr fontId="1"/>
  </si>
  <si>
    <t>別紙４(4)</t>
    <rPh sb="0" eb="2">
      <t>ベッシ</t>
    </rPh>
    <phoneticPr fontId="1"/>
  </si>
  <si>
    <t>別紙４(5)</t>
    <rPh sb="0" eb="2">
      <t>ベッシ</t>
    </rPh>
    <phoneticPr fontId="1"/>
  </si>
  <si>
    <t>別紙４(6)</t>
    <rPh sb="0" eb="2">
      <t>ベッシ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</si>
</sst>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quot;円&quot;;;&quot;円&quot;"/>
    <numFmt numFmtId="177" formatCode="#,##0&quot;円&quot;;&quot;△&quot;#,##0&quot;円&quot;;&quot;円&quot;"/>
    <numFmt numFmtId="178" formatCode="0;&quot;▲ &quot;0"/>
    <numFmt numFmtId="179" formatCode="0.0%"/>
    <numFmt numFmtId="180" formatCode="m/d;@"/>
    <numFmt numFmtId="181" formatCode="m/d"/>
    <numFmt numFmtId="182" formatCode="&quot;第&quot;0&quot;学年&quot;"/>
    <numFmt numFmtId="183" formatCode="#,##0;[Red]\-#,##0;&quot;&quot;"/>
  </numFmts>
  <fonts count="96" x14ac:knownFonts="1">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1"/>
      <color rgb="FFFF0000"/>
      <name val="ＭＳ Ｐゴシック"/>
      <family val="2"/>
      <charset val="128"/>
    </font>
    <font>
      <sz val="12"/>
      <color theme="1"/>
      <name val="ＭＳ Ｐゴシック"/>
      <family val="3"/>
      <charset val="128"/>
    </font>
    <font>
      <sz val="12"/>
      <name val="ＭＳ Ｐゴシック"/>
      <family val="3"/>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sz val="9"/>
      <color theme="1"/>
      <name val="ＭＳ ゴシック"/>
      <family val="3"/>
      <charset val="128"/>
    </font>
    <font>
      <u/>
      <sz val="9"/>
      <color theme="1"/>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b/>
      <u/>
      <sz val="11"/>
      <color theme="1"/>
      <name val="ＭＳ Ｐゴシック"/>
      <family val="3"/>
      <charset val="128"/>
    </font>
    <font>
      <sz val="10"/>
      <name val="ＭＳ Ｐゴシック"/>
      <family val="3"/>
      <charset val="128"/>
    </font>
    <font>
      <sz val="1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8"/>
      <color theme="1"/>
      <name val="ＭＳ Ｐゴシック"/>
      <family val="2"/>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16"/>
      <name val="ＭＳ Ｐゴシック"/>
      <family val="3"/>
      <charset val="128"/>
    </font>
    <font>
      <sz val="14"/>
      <name val="ＭＳ Ｐゴシック"/>
      <family val="3"/>
      <charset val="128"/>
    </font>
    <font>
      <sz val="11"/>
      <name val="ＭＳ Ｐ明朝"/>
      <family val="1"/>
      <charset val="128"/>
    </font>
    <font>
      <b/>
      <u/>
      <sz val="10"/>
      <color theme="1"/>
      <name val="ＭＳ Ｐゴシック"/>
      <family val="3"/>
      <charset val="128"/>
    </font>
    <font>
      <b/>
      <sz val="24"/>
      <color theme="1"/>
      <name val="ＭＳ Ｐゴシック"/>
      <family val="3"/>
      <charset val="128"/>
    </font>
    <font>
      <b/>
      <u/>
      <sz val="12"/>
      <color rgb="FFFF0000"/>
      <name val="ＭＳ Ｐゴシック"/>
      <family val="3"/>
      <charset val="128"/>
    </font>
    <font>
      <b/>
      <u/>
      <sz val="11"/>
      <name val="ＭＳ Ｐゴシック"/>
      <family val="3"/>
      <charset val="128"/>
    </font>
    <font>
      <sz val="11"/>
      <color theme="0"/>
      <name val="ＭＳ Ｐゴシック"/>
      <family val="2"/>
      <charset val="128"/>
    </font>
    <font>
      <b/>
      <sz val="16"/>
      <color theme="1"/>
      <name val="ＭＳ Ｐゴシック"/>
      <family val="3"/>
      <charset val="128"/>
    </font>
    <font>
      <sz val="14"/>
      <color theme="0"/>
      <name val="ＭＳ Ｐゴシック"/>
      <family val="3"/>
      <charset val="128"/>
    </font>
    <font>
      <b/>
      <sz val="12"/>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u/>
      <sz val="9"/>
      <color rgb="FFFF0000"/>
      <name val="ＭＳ Ｐゴシック"/>
      <family val="3"/>
      <charset val="128"/>
    </font>
    <font>
      <b/>
      <u/>
      <sz val="10"/>
      <color rgb="FFFF0000"/>
      <name val="ＭＳ Ｐゴシック"/>
      <family val="3"/>
      <charset val="128"/>
    </font>
    <font>
      <i/>
      <sz val="11"/>
      <color theme="1"/>
      <name val="ＭＳ Ｐゴシック"/>
      <family val="3"/>
      <charset val="128"/>
    </font>
    <font>
      <u/>
      <sz val="11"/>
      <name val="ＭＳ Ｐゴシック"/>
      <family val="3"/>
      <charset val="128"/>
    </font>
    <font>
      <sz val="9"/>
      <name val="ＭＳ Ｐゴシック"/>
      <family val="3"/>
      <charset val="128"/>
    </font>
    <font>
      <sz val="8"/>
      <name val="ＭＳ Ｐゴシック"/>
      <family val="3"/>
      <charset val="128"/>
    </font>
    <font>
      <sz val="16"/>
      <color theme="0"/>
      <name val="ＭＳ Ｐゴシック"/>
      <family val="3"/>
      <charset val="128"/>
    </font>
    <font>
      <sz val="22"/>
      <color theme="0"/>
      <name val="Yu Gothic UI Semibold"/>
      <family val="3"/>
      <charset val="128"/>
    </font>
    <font>
      <u/>
      <sz val="11"/>
      <color theme="1"/>
      <name val="ＭＳ Ｐゴシック"/>
      <family val="2"/>
      <charset val="128"/>
    </font>
    <font>
      <b/>
      <sz val="26"/>
      <name val="ＭＳ Ｐゴシック"/>
      <family val="3"/>
      <charset val="128"/>
    </font>
    <font>
      <sz val="26"/>
      <name val="ＭＳ Ｐゴシック"/>
      <family val="3"/>
      <charset val="128"/>
    </font>
    <font>
      <u/>
      <sz val="10"/>
      <name val="ＭＳ Ｐゴシック"/>
      <family val="3"/>
      <charset val="128"/>
    </font>
    <font>
      <sz val="11"/>
      <name val="ＭＳ Ｐゴシック"/>
      <family val="2"/>
      <charset val="128"/>
    </font>
    <font>
      <sz val="6"/>
      <color theme="1"/>
      <name val="ＭＳ Ｐゴシック"/>
      <family val="3"/>
      <charset val="128"/>
    </font>
    <font>
      <sz val="9"/>
      <name val="ＭＳ 明朝"/>
      <family val="1"/>
      <charset val="128"/>
    </font>
    <font>
      <b/>
      <sz val="12"/>
      <name val="ＭＳ 明朝"/>
      <family val="1"/>
      <charset val="128"/>
    </font>
    <font>
      <b/>
      <sz val="14"/>
      <name val="ＭＳ 明朝"/>
      <family val="1"/>
      <charset val="128"/>
    </font>
    <font>
      <u/>
      <sz val="14"/>
      <name val="ＭＳ Ｐゴシック"/>
      <family val="3"/>
      <charset val="128"/>
    </font>
    <font>
      <sz val="7"/>
      <name val="ＭＳ Ｐゴシック"/>
      <family val="3"/>
      <charset val="128"/>
    </font>
    <font>
      <u/>
      <sz val="14"/>
      <color rgb="FFFF0000"/>
      <name val="ＭＳ Ｐゴシック"/>
      <family val="3"/>
      <charset val="128"/>
    </font>
    <font>
      <b/>
      <sz val="12"/>
      <color theme="1"/>
      <name val="ＭＳ ゴシック"/>
      <family val="3"/>
      <charset val="128"/>
    </font>
    <font>
      <sz val="16"/>
      <color theme="1"/>
      <name val="ＭＳ Ｐゴシック"/>
      <family val="3"/>
      <charset val="128"/>
    </font>
    <font>
      <sz val="11"/>
      <color theme="1"/>
      <name val="ＭＳ Ｐ明朝"/>
      <family val="1"/>
      <charset val="128"/>
    </font>
  </fonts>
  <fills count="16">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249977111117893"/>
        <bgColor indexed="64"/>
      </patternFill>
    </fill>
  </fills>
  <borders count="346">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Down="1">
      <left style="thin">
        <color auto="1"/>
      </left>
      <right/>
      <top style="thin">
        <color indexed="64"/>
      </top>
      <bottom/>
      <diagonal style="thin">
        <color auto="1"/>
      </diagonal>
    </border>
    <border diagonalDown="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hair">
        <color indexed="64"/>
      </left>
      <right style="medium">
        <color indexed="64"/>
      </right>
      <top style="thin">
        <color indexed="64"/>
      </top>
      <bottom/>
      <diagonal/>
    </border>
    <border>
      <left style="hair">
        <color auto="1"/>
      </left>
      <right/>
      <top style="hair">
        <color auto="1"/>
      </top>
      <bottom style="thin">
        <color auto="1"/>
      </bottom>
      <diagonal/>
    </border>
    <border>
      <left style="hair">
        <color indexed="64"/>
      </left>
      <right style="thin">
        <color auto="1"/>
      </right>
      <top/>
      <bottom/>
      <diagonal/>
    </border>
    <border>
      <left style="thin">
        <color auto="1"/>
      </left>
      <right style="hair">
        <color indexed="64"/>
      </right>
      <top/>
      <bottom/>
      <diagonal/>
    </border>
    <border>
      <left style="hair">
        <color indexed="64"/>
      </left>
      <right style="thin">
        <color auto="1"/>
      </right>
      <top style="thin">
        <color indexed="64"/>
      </top>
      <bottom/>
      <diagonal/>
    </border>
    <border>
      <left style="thin">
        <color auto="1"/>
      </left>
      <right style="hair">
        <color auto="1"/>
      </right>
      <top/>
      <bottom style="thin">
        <color auto="1"/>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style="double">
        <color auto="1"/>
      </left>
      <right style="thin">
        <color auto="1"/>
      </right>
      <top style="thin">
        <color auto="1"/>
      </top>
      <bottom style="thin">
        <color auto="1"/>
      </bottom>
      <diagonal/>
    </border>
    <border>
      <left/>
      <right style="thin">
        <color rgb="FFFF0000"/>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rgb="FFFF0000"/>
      </left>
      <right style="thin">
        <color auto="1"/>
      </right>
      <top style="thin">
        <color auto="1"/>
      </top>
      <bottom style="thin">
        <color rgb="FFFF0000"/>
      </bottom>
      <diagonal/>
    </border>
    <border>
      <left/>
      <right style="thin">
        <color rgb="FFFF0000"/>
      </right>
      <top/>
      <bottom style="thin">
        <color auto="1"/>
      </bottom>
      <diagonal/>
    </border>
    <border>
      <left/>
      <right style="thin">
        <color rgb="FFFF0000"/>
      </right>
      <top style="thin">
        <color auto="1"/>
      </top>
      <bottom style="hair">
        <color auto="1"/>
      </bottom>
      <diagonal/>
    </border>
    <border>
      <left/>
      <right style="thin">
        <color rgb="FFFF0000"/>
      </right>
      <top style="hair">
        <color auto="1"/>
      </top>
      <bottom style="hair">
        <color auto="1"/>
      </bottom>
      <diagonal/>
    </border>
    <border>
      <left style="thin">
        <color rgb="FFFF0000"/>
      </left>
      <right style="thin">
        <color auto="1"/>
      </right>
      <top style="hair">
        <color auto="1"/>
      </top>
      <bottom style="thin">
        <color auto="1"/>
      </bottom>
      <diagonal/>
    </border>
    <border>
      <left style="thin">
        <color rgb="FFFF0000"/>
      </left>
      <right style="thin">
        <color rgb="FFFF0000"/>
      </right>
      <top style="hair">
        <color indexed="64"/>
      </top>
      <bottom/>
      <diagonal/>
    </border>
    <border>
      <left style="thin">
        <color rgb="FFFF0000"/>
      </left>
      <right/>
      <top/>
      <bottom style="hair">
        <color rgb="FFFF0000"/>
      </bottom>
      <diagonal/>
    </border>
    <border>
      <left/>
      <right/>
      <top/>
      <bottom style="hair">
        <color rgb="FFFF0000"/>
      </bottom>
      <diagonal/>
    </border>
    <border diagonalDown="1">
      <left style="thin">
        <color rgb="FFFF0000"/>
      </left>
      <right/>
      <top style="thin">
        <color auto="1"/>
      </top>
      <bottom/>
      <diagonal style="thin">
        <color auto="1"/>
      </diagonal>
    </border>
    <border diagonalDown="1">
      <left/>
      <right style="thin">
        <color auto="1"/>
      </right>
      <top style="thin">
        <color auto="1"/>
      </top>
      <bottom/>
      <diagonal style="thin">
        <color auto="1"/>
      </diagonal>
    </border>
    <border diagonalDown="1">
      <left/>
      <right/>
      <top style="thin">
        <color indexed="64"/>
      </top>
      <bottom style="thin">
        <color indexed="64"/>
      </bottom>
      <diagonal style="thin">
        <color indexed="64"/>
      </diagonal>
    </border>
    <border diagonalDown="1">
      <left/>
      <right style="thin">
        <color auto="1"/>
      </right>
      <top style="thin">
        <color indexed="64"/>
      </top>
      <bottom style="thin">
        <color indexed="64"/>
      </bottom>
      <diagonal style="thin">
        <color indexed="64"/>
      </diagonal>
    </border>
    <border>
      <left style="thin">
        <color rgb="FFFF0000"/>
      </left>
      <right style="thin">
        <color auto="1"/>
      </right>
      <top style="thin">
        <color auto="1"/>
      </top>
      <bottom style="hair">
        <color auto="1"/>
      </bottom>
      <diagonal/>
    </border>
    <border>
      <left style="thin">
        <color rgb="FFFF0000"/>
      </left>
      <right style="thin">
        <color auto="1"/>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style="thin">
        <color auto="1"/>
      </right>
      <top/>
      <bottom style="thin">
        <color auto="1"/>
      </bottom>
      <diagonal/>
    </border>
    <border>
      <left style="thin">
        <color rgb="FFFF0000"/>
      </left>
      <right/>
      <top style="thin">
        <color indexed="64"/>
      </top>
      <bottom style="thin">
        <color indexed="64"/>
      </bottom>
      <diagonal/>
    </border>
    <border>
      <left style="thin">
        <color indexed="64"/>
      </left>
      <right style="thin">
        <color rgb="FFFF0000"/>
      </right>
      <top/>
      <bottom/>
      <diagonal/>
    </border>
    <border>
      <left style="thin">
        <color rgb="FFFF0000"/>
      </left>
      <right style="thin">
        <color rgb="FFFF0000"/>
      </right>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thin">
        <color rgb="FFFF0000"/>
      </left>
      <right style="thin">
        <color auto="1"/>
      </right>
      <top style="thin">
        <color auto="1"/>
      </top>
      <bottom style="hair">
        <color rgb="FFFF0000"/>
      </bottom>
      <diagonal/>
    </border>
    <border>
      <left style="thin">
        <color auto="1"/>
      </left>
      <right style="thin">
        <color auto="1"/>
      </right>
      <top style="thin">
        <color auto="1"/>
      </top>
      <bottom style="hair">
        <color rgb="FFFF0000"/>
      </bottom>
      <diagonal/>
    </border>
    <border>
      <left style="thin">
        <color auto="1"/>
      </left>
      <right style="thin">
        <color rgb="FFFF0000"/>
      </right>
      <top style="thin">
        <color auto="1"/>
      </top>
      <bottom style="hair">
        <color rgb="FFFF0000"/>
      </bottom>
      <diagonal/>
    </border>
    <border>
      <left style="hair">
        <color rgb="FFFF0000"/>
      </left>
      <right style="thin">
        <color rgb="FFFF0000"/>
      </right>
      <top style="thin">
        <color auto="1"/>
      </top>
      <bottom style="thin">
        <color auto="1"/>
      </bottom>
      <diagonal/>
    </border>
    <border>
      <left style="thin">
        <color indexed="64"/>
      </left>
      <right style="hair">
        <color rgb="FFFF0000"/>
      </right>
      <top style="thin">
        <color indexed="64"/>
      </top>
      <bottom style="thin">
        <color indexed="64"/>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medium">
        <color indexed="64"/>
      </left>
      <right style="medium">
        <color indexed="64"/>
      </right>
      <top style="medium">
        <color indexed="64"/>
      </top>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right/>
      <top style="thick">
        <color rgb="FFFF0000"/>
      </top>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right/>
      <top/>
      <bottom style="thick">
        <color rgb="FFFF0000"/>
      </bottom>
      <diagonal/>
    </border>
    <border>
      <left style="medium">
        <color auto="1"/>
      </left>
      <right style="thick">
        <color rgb="FFFF0000"/>
      </right>
      <top style="medium">
        <color auto="1"/>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style="medium">
        <color indexed="64"/>
      </left>
      <right style="medium">
        <color indexed="64"/>
      </right>
      <top/>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left style="medium">
        <color indexed="64"/>
      </left>
      <right style="medium">
        <color indexed="64"/>
      </right>
      <top/>
      <bottom style="medium">
        <color indexed="64"/>
      </bottom>
      <diagonal/>
    </border>
    <border diagonalDown="1">
      <left/>
      <right style="medium">
        <color auto="1"/>
      </right>
      <top style="medium">
        <color auto="1"/>
      </top>
      <bottom style="medium">
        <color auto="1"/>
      </bottom>
      <diagonal style="medium">
        <color auto="1"/>
      </diagonal>
    </border>
    <border diagonalDown="1">
      <left style="medium">
        <color indexed="64"/>
      </left>
      <right style="thick">
        <color rgb="FFFF0000"/>
      </right>
      <top style="medium">
        <color indexed="64"/>
      </top>
      <bottom style="thick">
        <color rgb="FFFF0000"/>
      </bottom>
      <diagonal style="medium">
        <color auto="1"/>
      </diagonal>
    </border>
    <border>
      <left style="hair">
        <color rgb="FFFF0000"/>
      </left>
      <right/>
      <top style="thin">
        <color auto="1"/>
      </top>
      <bottom style="thin">
        <color auto="1"/>
      </bottom>
      <diagonal/>
    </border>
    <border>
      <left style="hair">
        <color rgb="FFFF0000"/>
      </left>
      <right style="hair">
        <color auto="1"/>
      </right>
      <top style="thin">
        <color auto="1"/>
      </top>
      <bottom style="thin">
        <color auto="1"/>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hair">
        <color auto="1"/>
      </left>
      <right style="thin">
        <color rgb="FFFF0000"/>
      </right>
      <top style="thin">
        <color auto="1"/>
      </top>
      <bottom style="thin">
        <color indexed="64"/>
      </bottom>
      <diagonal/>
    </border>
    <border>
      <left style="thin">
        <color auto="1"/>
      </left>
      <right style="thin">
        <color auto="1"/>
      </right>
      <top style="thin">
        <color auto="1"/>
      </top>
      <bottom style="double">
        <color indexed="64"/>
      </bottom>
      <diagonal/>
    </border>
    <border>
      <left style="thin">
        <color indexed="64"/>
      </left>
      <right style="thin">
        <color indexed="64"/>
      </right>
      <top/>
      <bottom style="hair">
        <color indexed="64"/>
      </bottom>
      <diagonal/>
    </border>
    <border>
      <left/>
      <right style="medium">
        <color indexed="64"/>
      </right>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medium">
        <color indexed="64"/>
      </right>
      <top style="thin">
        <color indexed="64"/>
      </top>
      <bottom style="medium">
        <color indexed="64"/>
      </bottom>
      <diagonal/>
    </border>
    <border>
      <left style="medium">
        <color indexed="64"/>
      </left>
      <right style="thin">
        <color auto="1"/>
      </right>
      <top/>
      <bottom style="medium">
        <color indexed="64"/>
      </bottom>
      <diagonal/>
    </border>
    <border>
      <left style="double">
        <color rgb="FFFF0000"/>
      </left>
      <right style="thin">
        <color rgb="FFFF0000"/>
      </right>
      <top style="thin">
        <color auto="1"/>
      </top>
      <bottom style="thin">
        <color rgb="FFFF0000"/>
      </bottom>
      <diagonal/>
    </border>
    <border>
      <left style="double">
        <color rgb="FFFF0000"/>
      </left>
      <right style="thin">
        <color rgb="FFFF0000"/>
      </right>
      <top style="thin">
        <color rgb="FFFF0000"/>
      </top>
      <bottom style="thin">
        <color rgb="FFFF0000"/>
      </bottom>
      <diagonal/>
    </border>
    <border>
      <left style="thin">
        <color auto="1"/>
      </left>
      <right/>
      <top/>
      <bottom style="thin">
        <color rgb="FFFF0000"/>
      </bottom>
      <diagonal/>
    </border>
    <border>
      <left/>
      <right style="thin">
        <color auto="1"/>
      </right>
      <top/>
      <bottom style="thin">
        <color rgb="FFFF0000"/>
      </bottom>
      <diagonal/>
    </border>
    <border>
      <left style="thin">
        <color indexed="64"/>
      </left>
      <right/>
      <top style="thin">
        <color rgb="FFFF0000"/>
      </top>
      <bottom style="thin">
        <color indexed="64"/>
      </bottom>
      <diagonal/>
    </border>
    <border>
      <left/>
      <right/>
      <top style="thin">
        <color rgb="FFFF0000"/>
      </top>
      <bottom style="thin">
        <color indexed="64"/>
      </bottom>
      <diagonal/>
    </border>
    <border>
      <left/>
      <right style="thin">
        <color indexed="64"/>
      </right>
      <top style="thin">
        <color rgb="FFFF0000"/>
      </top>
      <bottom style="thin">
        <color indexed="64"/>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style="thin">
        <color rgb="FFFF0000"/>
      </left>
      <right style="thin">
        <color rgb="FFFF0000"/>
      </right>
      <top/>
      <bottom style="hair">
        <color rgb="FFFF0000"/>
      </bottom>
      <diagonal/>
    </border>
    <border>
      <left/>
      <right style="thin">
        <color rgb="FFFF0000"/>
      </right>
      <top/>
      <bottom style="hair">
        <color rgb="FFFF0000"/>
      </bottom>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style="thin">
        <color rgb="FFFF0000"/>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hair">
        <color rgb="FFFF0000"/>
      </left>
      <right style="hair">
        <color rgb="FFFF0000"/>
      </right>
      <top style="thin">
        <color rgb="FFFF0000"/>
      </top>
      <bottom/>
      <diagonal/>
    </border>
    <border>
      <left style="thin">
        <color rgb="FFFF0000"/>
      </left>
      <right style="hair">
        <color rgb="FFFF0000"/>
      </right>
      <top style="thin">
        <color auto="1"/>
      </top>
      <bottom style="thin">
        <color rgb="FFFF0000"/>
      </bottom>
      <diagonal/>
    </border>
    <border>
      <left style="thick">
        <color auto="1"/>
      </left>
      <right/>
      <top/>
      <bottom style="thick">
        <color auto="1"/>
      </bottom>
      <diagonal/>
    </border>
    <border>
      <left/>
      <right/>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hair">
        <color rgb="FFFF0000"/>
      </top>
      <bottom style="thin">
        <color auto="1"/>
      </bottom>
      <diagonal/>
    </border>
    <border>
      <left/>
      <right style="thick">
        <color auto="1"/>
      </right>
      <top style="hair">
        <color rgb="FFFF0000"/>
      </top>
      <bottom style="thin">
        <color auto="1"/>
      </bottom>
      <diagonal/>
    </border>
    <border>
      <left/>
      <right style="thin">
        <color rgb="FFFF0000"/>
      </right>
      <top style="hair">
        <color rgb="FFFF0000"/>
      </top>
      <bottom style="thin">
        <color auto="1"/>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ck">
        <color auto="1"/>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hair">
        <color auto="1"/>
      </top>
      <bottom style="hair">
        <color auto="1"/>
      </bottom>
      <diagonal/>
    </border>
    <border>
      <left/>
      <right style="thick">
        <color auto="1"/>
      </right>
      <top style="hair">
        <color indexed="64"/>
      </top>
      <bottom style="thin">
        <color rgb="FFFF0000"/>
      </bottom>
      <diagonal/>
    </border>
    <border>
      <left/>
      <right style="thick">
        <color auto="1"/>
      </right>
      <top style="thin">
        <color rgb="FFFF0000"/>
      </top>
      <bottom style="thin">
        <color rgb="FFFF0000"/>
      </bottom>
      <diagonal/>
    </border>
    <border>
      <left/>
      <right style="thick">
        <color auto="1"/>
      </right>
      <top style="thin">
        <color auto="1"/>
      </top>
      <bottom style="hair">
        <color auto="1"/>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n">
        <color auto="1"/>
      </right>
      <top style="thin">
        <color indexed="64"/>
      </top>
      <bottom style="hair">
        <color rgb="FFFF0000"/>
      </bottom>
      <diagonal/>
    </border>
    <border>
      <left/>
      <right style="thin">
        <color auto="1"/>
      </right>
      <top style="hair">
        <color rgb="FFFF0000"/>
      </top>
      <bottom style="thin">
        <color auto="1"/>
      </bottom>
      <diagonal/>
    </border>
    <border>
      <left style="hair">
        <color auto="1"/>
      </left>
      <right/>
      <top style="hair">
        <color auto="1"/>
      </top>
      <bottom style="hair">
        <color auto="1"/>
      </bottom>
      <diagonal/>
    </border>
    <border>
      <left style="hair">
        <color auto="1"/>
      </left>
      <right/>
      <top/>
      <bottom style="thin">
        <color auto="1"/>
      </bottom>
      <diagonal/>
    </border>
    <border diagonalDown="1">
      <left/>
      <right style="thin">
        <color auto="1"/>
      </right>
      <top/>
      <bottom style="thin">
        <color auto="1"/>
      </bottom>
      <diagonal style="thin">
        <color auto="1"/>
      </diagonal>
    </border>
    <border>
      <left style="thin">
        <color rgb="FFFF0000"/>
      </left>
      <right/>
      <top/>
      <bottom style="thin">
        <color indexed="64"/>
      </bottom>
      <diagonal/>
    </border>
    <border>
      <left style="hair">
        <color auto="1"/>
      </left>
      <right style="thin">
        <color auto="1"/>
      </right>
      <top style="thin">
        <color auto="1"/>
      </top>
      <bottom style="hair">
        <color auto="1"/>
      </bottom>
      <diagonal/>
    </border>
    <border>
      <left style="thin">
        <color rgb="FFFF0000"/>
      </left>
      <right/>
      <top style="thin">
        <color indexed="64"/>
      </top>
      <bottom style="thin">
        <color rgb="FFFF0000"/>
      </bottom>
      <diagonal/>
    </border>
  </borders>
  <cellStyleXfs count="6">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cellStyleXfs>
  <cellXfs count="2646">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0" fillId="0" borderId="0" xfId="0" applyAlignment="1">
      <alignment vertical="center" wrapText="1"/>
    </xf>
    <xf numFmtId="0" fontId="3" fillId="0" borderId="0" xfId="0" applyFont="1">
      <alignment vertical="center"/>
    </xf>
    <xf numFmtId="0" fontId="4" fillId="0" borderId="0" xfId="0" applyFont="1">
      <alignment vertical="center"/>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0" fillId="0" borderId="2" xfId="0" applyBorder="1">
      <alignment vertical="center"/>
    </xf>
    <xf numFmtId="0" fontId="0" fillId="0" borderId="2" xfId="0" applyBorder="1" applyAlignment="1">
      <alignment horizontal="center" vertical="center"/>
    </xf>
    <xf numFmtId="0" fontId="10" fillId="0" borderId="2" xfId="0" applyFont="1" applyBorder="1" applyAlignment="1">
      <alignment horizontal="center" vertical="center"/>
    </xf>
    <xf numFmtId="0" fontId="7" fillId="0" borderId="19" xfId="0" applyFont="1" applyBorder="1">
      <alignment vertical="center"/>
    </xf>
    <xf numFmtId="0" fontId="7" fillId="0" borderId="35" xfId="0" applyFont="1" applyBorder="1" applyAlignment="1">
      <alignment horizontal="center" vertical="center"/>
    </xf>
    <xf numFmtId="0" fontId="0" fillId="0" borderId="17" xfId="0" applyBorder="1">
      <alignment vertical="center"/>
    </xf>
    <xf numFmtId="0" fontId="0" fillId="0" borderId="16" xfId="0" applyBorder="1">
      <alignment vertical="center"/>
    </xf>
    <xf numFmtId="0" fontId="7" fillId="8" borderId="0" xfId="0" applyFont="1" applyFill="1">
      <alignment vertical="center"/>
    </xf>
    <xf numFmtId="0" fontId="0" fillId="9" borderId="3" xfId="0" applyFill="1" applyBorder="1">
      <alignment vertical="center"/>
    </xf>
    <xf numFmtId="0" fontId="0" fillId="9" borderId="15" xfId="0" applyFill="1" applyBorder="1">
      <alignment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48" xfId="3" applyFont="1" applyBorder="1" applyAlignment="1">
      <alignment horizontal="center" vertical="center"/>
    </xf>
    <xf numFmtId="0" fontId="19" fillId="0" borderId="51" xfId="3" applyFont="1" applyBorder="1" applyAlignment="1">
      <alignment horizontal="center" vertical="center"/>
    </xf>
    <xf numFmtId="0" fontId="24" fillId="0" borderId="0" xfId="3" applyFont="1">
      <alignment vertical="center"/>
    </xf>
    <xf numFmtId="0" fontId="19" fillId="0" borderId="54" xfId="3" applyFont="1" applyBorder="1" applyAlignment="1">
      <alignment horizontal="center" vertical="center"/>
    </xf>
    <xf numFmtId="0" fontId="19" fillId="0" borderId="46" xfId="3" applyFont="1" applyBorder="1" applyAlignment="1">
      <alignment horizontal="center" vertical="center"/>
    </xf>
    <xf numFmtId="0" fontId="19" fillId="0" borderId="47" xfId="3" applyFont="1" applyBorder="1" applyAlignment="1">
      <alignment horizontal="center" vertical="center"/>
    </xf>
    <xf numFmtId="177" fontId="19" fillId="0" borderId="0" xfId="3" applyNumberFormat="1" applyFont="1" applyAlignment="1">
      <alignment horizontal="right" vertical="center"/>
    </xf>
    <xf numFmtId="0" fontId="19" fillId="0" borderId="0" xfId="3" applyFont="1" applyAlignment="1">
      <alignment horizontal="center" vertical="center"/>
    </xf>
    <xf numFmtId="0" fontId="19" fillId="0" borderId="60" xfId="3" applyFont="1" applyBorder="1" applyAlignment="1">
      <alignment horizontal="center" vertical="center"/>
    </xf>
    <xf numFmtId="0" fontId="19" fillId="0" borderId="61" xfId="3" applyFont="1" applyBorder="1" applyAlignment="1">
      <alignment horizontal="center" vertical="center"/>
    </xf>
    <xf numFmtId="0" fontId="19" fillId="0" borderId="62" xfId="3" applyFont="1" applyBorder="1" applyAlignment="1">
      <alignment horizontal="center" vertical="center"/>
    </xf>
    <xf numFmtId="0" fontId="26" fillId="0" borderId="0" xfId="3" applyFont="1">
      <alignment vertical="center"/>
    </xf>
    <xf numFmtId="0" fontId="0" fillId="0" borderId="15" xfId="0" applyBorder="1">
      <alignment vertical="center"/>
    </xf>
    <xf numFmtId="0" fontId="0" fillId="0" borderId="13" xfId="0" applyBorder="1">
      <alignment vertical="center"/>
    </xf>
    <xf numFmtId="0" fontId="28" fillId="0" borderId="0" xfId="0" applyFont="1">
      <alignment vertical="center"/>
    </xf>
    <xf numFmtId="0" fontId="28" fillId="0" borderId="0" xfId="0" applyFont="1" applyAlignment="1">
      <alignment horizontal="right" vertical="center"/>
    </xf>
    <xf numFmtId="0" fontId="0" fillId="0" borderId="25" xfId="0" applyBorder="1">
      <alignment vertical="center"/>
    </xf>
    <xf numFmtId="0" fontId="0" fillId="0" borderId="26" xfId="0" applyBorder="1">
      <alignment vertical="center"/>
    </xf>
    <xf numFmtId="0" fontId="0" fillId="0" borderId="39" xfId="0" applyBorder="1">
      <alignment vertical="center"/>
    </xf>
    <xf numFmtId="0" fontId="0" fillId="0" borderId="40" xfId="0" applyBorder="1">
      <alignment vertical="center"/>
    </xf>
    <xf numFmtId="0" fontId="0" fillId="0" borderId="29" xfId="0" applyBorder="1">
      <alignment vertical="center"/>
    </xf>
    <xf numFmtId="0" fontId="0" fillId="0" borderId="30" xfId="0" applyBorder="1">
      <alignment vertical="center"/>
    </xf>
    <xf numFmtId="0" fontId="0" fillId="9" borderId="16" xfId="0" applyFill="1" applyBorder="1">
      <alignment vertical="center"/>
    </xf>
    <xf numFmtId="0" fontId="0" fillId="9" borderId="24" xfId="0" applyFill="1" applyBorder="1">
      <alignment vertical="center"/>
    </xf>
    <xf numFmtId="0" fontId="0" fillId="9" borderId="25" xfId="0" applyFill="1" applyBorder="1">
      <alignment vertical="center"/>
    </xf>
    <xf numFmtId="0" fontId="0" fillId="9" borderId="17" xfId="0" applyFill="1" applyBorder="1">
      <alignment vertical="center"/>
    </xf>
    <xf numFmtId="0" fontId="0" fillId="9" borderId="23" xfId="0" applyFill="1" applyBorder="1">
      <alignment vertical="center"/>
    </xf>
    <xf numFmtId="0" fontId="0" fillId="9" borderId="27" xfId="0" applyFill="1" applyBorder="1">
      <alignment vertical="center"/>
    </xf>
    <xf numFmtId="0" fontId="0" fillId="9" borderId="5" xfId="0" applyFill="1" applyBorder="1">
      <alignment vertical="center"/>
    </xf>
    <xf numFmtId="0" fontId="0" fillId="9" borderId="6" xfId="0" applyFill="1" applyBorder="1">
      <alignment vertical="center"/>
    </xf>
    <xf numFmtId="0" fontId="0" fillId="9" borderId="26" xfId="0" applyFill="1" applyBorder="1">
      <alignment vertical="center"/>
    </xf>
    <xf numFmtId="0" fontId="0" fillId="9" borderId="29" xfId="0" applyFill="1" applyBorder="1">
      <alignment vertical="center"/>
    </xf>
    <xf numFmtId="0" fontId="32" fillId="9" borderId="16" xfId="0" applyFont="1" applyFill="1" applyBorder="1">
      <alignment vertical="center"/>
    </xf>
    <xf numFmtId="0" fontId="29" fillId="0" borderId="0" xfId="0" applyFont="1">
      <alignment vertical="center"/>
    </xf>
    <xf numFmtId="0" fontId="28" fillId="9" borderId="16" xfId="0" applyFont="1" applyFill="1" applyBorder="1" applyAlignment="1">
      <alignment horizontal="right" vertical="center"/>
    </xf>
    <xf numFmtId="0" fontId="32" fillId="0" borderId="0" xfId="0" applyFont="1">
      <alignment vertical="center"/>
    </xf>
    <xf numFmtId="0" fontId="0" fillId="9" borderId="17" xfId="0" applyFill="1" applyBorder="1" applyAlignment="1">
      <alignment horizontal="right" vertical="center"/>
    </xf>
    <xf numFmtId="0" fontId="32" fillId="9" borderId="16" xfId="0" applyFont="1" applyFill="1" applyBorder="1" applyAlignment="1">
      <alignment horizontal="right" vertical="center"/>
    </xf>
    <xf numFmtId="0" fontId="0" fillId="0" borderId="6" xfId="0" applyBorder="1">
      <alignment vertical="center"/>
    </xf>
    <xf numFmtId="0" fontId="0" fillId="9" borderId="25" xfId="0" applyFill="1" applyBorder="1" applyAlignment="1">
      <alignment horizontal="right" vertical="center"/>
    </xf>
    <xf numFmtId="0" fontId="0" fillId="9" borderId="29" xfId="0" applyFill="1" applyBorder="1" applyAlignment="1">
      <alignment horizontal="right" vertical="center"/>
    </xf>
    <xf numFmtId="0" fontId="0" fillId="0" borderId="68" xfId="0" applyBorder="1">
      <alignment vertical="center"/>
    </xf>
    <xf numFmtId="0" fontId="0" fillId="0" borderId="69" xfId="0" applyBorder="1">
      <alignment vertical="center"/>
    </xf>
    <xf numFmtId="0" fontId="0" fillId="0" borderId="67" xfId="0" applyBorder="1">
      <alignment vertical="center"/>
    </xf>
    <xf numFmtId="0" fontId="0" fillId="0" borderId="74" xfId="0" applyBorder="1">
      <alignment vertical="center"/>
    </xf>
    <xf numFmtId="0" fontId="0" fillId="3" borderId="16" xfId="0" applyFill="1" applyBorder="1">
      <alignment vertical="center"/>
    </xf>
    <xf numFmtId="0" fontId="36" fillId="0" borderId="0" xfId="3" applyFont="1">
      <alignment vertical="center"/>
    </xf>
    <xf numFmtId="0" fontId="0" fillId="2" borderId="0" xfId="0" applyFill="1">
      <alignment vertical="center"/>
    </xf>
    <xf numFmtId="0" fontId="0" fillId="9" borderId="3" xfId="0" applyFill="1" applyBorder="1" applyAlignment="1">
      <alignment horizontal="centerContinuous" vertical="center"/>
    </xf>
    <xf numFmtId="0" fontId="27" fillId="0" borderId="0" xfId="0" applyFont="1">
      <alignment vertical="center"/>
    </xf>
    <xf numFmtId="0" fontId="12" fillId="0" borderId="0" xfId="0" applyFont="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0" fillId="3" borderId="0" xfId="0" applyFill="1">
      <alignment vertical="center"/>
    </xf>
    <xf numFmtId="0" fontId="32" fillId="0" borderId="0" xfId="0" applyFont="1" applyAlignment="1">
      <alignment vertical="center" shrinkToFit="1"/>
    </xf>
    <xf numFmtId="0" fontId="0" fillId="0" borderId="70" xfId="0" applyBorder="1">
      <alignment vertical="center"/>
    </xf>
    <xf numFmtId="0" fontId="0" fillId="0" borderId="0" xfId="0" applyAlignment="1">
      <alignment horizontal="center" vertical="center"/>
    </xf>
    <xf numFmtId="0" fontId="0" fillId="0" borderId="14" xfId="0" applyBorder="1">
      <alignment vertical="center"/>
    </xf>
    <xf numFmtId="0" fontId="0" fillId="0" borderId="89" xfId="0" applyBorder="1">
      <alignment vertical="center"/>
    </xf>
    <xf numFmtId="0" fontId="2" fillId="0" borderId="14" xfId="0" applyFont="1" applyBorder="1" applyAlignment="1"/>
    <xf numFmtId="0" fontId="0" fillId="9" borderId="13" xfId="0" applyFill="1" applyBorder="1" applyAlignment="1">
      <alignment horizontal="centerContinuous" vertical="center"/>
    </xf>
    <xf numFmtId="0" fontId="44" fillId="0" borderId="0" xfId="0" applyFont="1">
      <alignment vertical="center"/>
    </xf>
    <xf numFmtId="0" fontId="5" fillId="0" borderId="0" xfId="0" applyFont="1">
      <alignment vertical="center"/>
    </xf>
    <xf numFmtId="0" fontId="0" fillId="0" borderId="3" xfId="0" applyBorder="1">
      <alignment vertical="center"/>
    </xf>
    <xf numFmtId="0" fontId="30" fillId="0" borderId="0" xfId="0" applyFont="1">
      <alignment vertical="center"/>
    </xf>
    <xf numFmtId="0" fontId="0" fillId="0" borderId="0" xfId="0" applyAlignment="1">
      <alignment vertical="center" shrinkToFit="1"/>
    </xf>
    <xf numFmtId="0" fontId="2" fillId="0" borderId="0" xfId="0" applyFont="1" applyAlignment="1">
      <alignment vertical="center" shrinkToFit="1"/>
    </xf>
    <xf numFmtId="0" fontId="4" fillId="0" borderId="0" xfId="0" applyFont="1" applyAlignment="1">
      <alignment vertical="center" shrinkToFit="1"/>
    </xf>
    <xf numFmtId="0" fontId="14" fillId="0" borderId="0" xfId="0" applyFont="1">
      <alignment vertical="center"/>
    </xf>
    <xf numFmtId="0" fontId="0" fillId="0" borderId="28" xfId="0" applyBorder="1" applyAlignment="1">
      <alignment horizontal="center" vertical="center"/>
    </xf>
    <xf numFmtId="0" fontId="0" fillId="0" borderId="24" xfId="0" applyBorder="1" applyAlignment="1">
      <alignment horizontal="center" vertical="center"/>
    </xf>
    <xf numFmtId="0" fontId="0" fillId="0" borderId="38" xfId="0" applyBorder="1" applyAlignment="1">
      <alignment horizontal="center" vertical="center"/>
    </xf>
    <xf numFmtId="0" fontId="0" fillId="0" borderId="17" xfId="0" applyBorder="1" applyAlignment="1">
      <alignment vertical="center" shrinkToFit="1"/>
    </xf>
    <xf numFmtId="0" fontId="0" fillId="0" borderId="0" xfId="0" applyAlignment="1">
      <alignment horizontal="centerContinuous" vertical="center"/>
    </xf>
    <xf numFmtId="0" fontId="49" fillId="0" borderId="0" xfId="3" applyFont="1">
      <alignment vertical="center"/>
    </xf>
    <xf numFmtId="0" fontId="23" fillId="0" borderId="0" xfId="3" applyFont="1">
      <alignment vertical="center"/>
    </xf>
    <xf numFmtId="0" fontId="21" fillId="0" borderId="0" xfId="3" applyFont="1">
      <alignment vertical="center"/>
    </xf>
    <xf numFmtId="0" fontId="0" fillId="0" borderId="10" xfId="0" applyBorder="1" applyAlignment="1">
      <alignment vertical="center" wrapText="1"/>
    </xf>
    <xf numFmtId="0" fontId="50" fillId="0" borderId="0" xfId="0" applyFont="1">
      <alignment vertical="center"/>
    </xf>
    <xf numFmtId="0" fontId="12" fillId="0" borderId="1" xfId="0" applyFont="1" applyBorder="1" applyAlignment="1">
      <alignment horizontal="right" vertical="center" wrapText="1"/>
    </xf>
    <xf numFmtId="0" fontId="47" fillId="0" borderId="0" xfId="0" applyFont="1">
      <alignment vertical="center"/>
    </xf>
    <xf numFmtId="0" fontId="0" fillId="3" borderId="17" xfId="0" applyFill="1" applyBorder="1">
      <alignment vertical="center"/>
    </xf>
    <xf numFmtId="0" fontId="0" fillId="0" borderId="140" xfId="0" applyBorder="1">
      <alignment vertical="center"/>
    </xf>
    <xf numFmtId="0" fontId="13" fillId="0" borderId="0" xfId="0" applyFont="1" applyAlignment="1">
      <alignment horizontal="center" vertical="center"/>
    </xf>
    <xf numFmtId="0" fontId="0" fillId="0" borderId="150" xfId="0" applyBorder="1">
      <alignment vertical="center"/>
    </xf>
    <xf numFmtId="0" fontId="0" fillId="0" borderId="151" xfId="0" applyBorder="1">
      <alignment vertical="center"/>
    </xf>
    <xf numFmtId="0" fontId="0" fillId="0" borderId="152" xfId="0" applyBorder="1">
      <alignment vertical="center"/>
    </xf>
    <xf numFmtId="0" fontId="28" fillId="9" borderId="17" xfId="0" applyFont="1" applyFill="1" applyBorder="1" applyAlignment="1">
      <alignment horizontal="right" vertical="center"/>
    </xf>
    <xf numFmtId="0" fontId="0" fillId="9" borderId="39" xfId="0" applyFill="1" applyBorder="1">
      <alignment vertical="center"/>
    </xf>
    <xf numFmtId="0" fontId="30" fillId="3" borderId="15" xfId="0" applyFont="1" applyFill="1" applyBorder="1">
      <alignment vertical="center"/>
    </xf>
    <xf numFmtId="0" fontId="0" fillId="3" borderId="124" xfId="0" applyFill="1" applyBorder="1" applyProtection="1">
      <alignment vertical="center"/>
      <protection locked="0"/>
    </xf>
    <xf numFmtId="0" fontId="0" fillId="3" borderId="125" xfId="0" applyFill="1" applyBorder="1" applyProtection="1">
      <alignment vertical="center"/>
      <protection locked="0"/>
    </xf>
    <xf numFmtId="0" fontId="0" fillId="3" borderId="126" xfId="0" applyFill="1" applyBorder="1" applyProtection="1">
      <alignment vertical="center"/>
      <protection locked="0"/>
    </xf>
    <xf numFmtId="0" fontId="0" fillId="3" borderId="86" xfId="0" applyFill="1" applyBorder="1" applyProtection="1">
      <alignment vertical="center"/>
      <protection locked="0"/>
    </xf>
    <xf numFmtId="0" fontId="0" fillId="0" borderId="168" xfId="0" applyBorder="1">
      <alignment vertical="center"/>
    </xf>
    <xf numFmtId="0" fontId="0" fillId="0" borderId="169" xfId="0" applyBorder="1">
      <alignment vertical="center"/>
    </xf>
    <xf numFmtId="0" fontId="35" fillId="0" borderId="9" xfId="0" applyFont="1" applyBorder="1" applyAlignment="1">
      <alignment horizontal="center" vertical="center"/>
    </xf>
    <xf numFmtId="0" fontId="35" fillId="0" borderId="10" xfId="0" applyFont="1" applyBorder="1">
      <alignment vertical="center"/>
    </xf>
    <xf numFmtId="0" fontId="35" fillId="0" borderId="0" xfId="0" applyFont="1" applyAlignment="1">
      <alignment vertical="center" wrapText="1"/>
    </xf>
    <xf numFmtId="0" fontId="35" fillId="0" borderId="0" xfId="0" applyFont="1">
      <alignment vertical="center"/>
    </xf>
    <xf numFmtId="0" fontId="35" fillId="0" borderId="0" xfId="0" applyFont="1" applyAlignment="1"/>
    <xf numFmtId="0" fontId="35" fillId="0" borderId="15" xfId="0" applyFont="1" applyBorder="1" applyAlignment="1">
      <alignment horizontal="center" vertical="center"/>
    </xf>
    <xf numFmtId="0" fontId="35" fillId="0" borderId="16" xfId="0" applyFont="1" applyBorder="1">
      <alignment vertical="center"/>
    </xf>
    <xf numFmtId="0" fontId="35" fillId="0" borderId="0" xfId="0" applyFont="1" applyAlignment="1">
      <alignment horizontal="center" vertical="center"/>
    </xf>
    <xf numFmtId="0" fontId="10" fillId="0" borderId="0" xfId="0" applyFont="1" applyAlignment="1">
      <alignment horizontal="centerContinuous" vertical="center"/>
    </xf>
    <xf numFmtId="0" fontId="54" fillId="0" borderId="0" xfId="0" applyFont="1" applyAlignment="1">
      <alignment horizontal="centerContinuous" vertical="center"/>
    </xf>
    <xf numFmtId="0" fontId="53" fillId="0" borderId="0" xfId="0" applyFont="1">
      <alignment vertical="center"/>
    </xf>
    <xf numFmtId="0" fontId="7" fillId="9" borderId="19" xfId="0" applyFont="1" applyFill="1" applyBorder="1">
      <alignment vertical="center"/>
    </xf>
    <xf numFmtId="0" fontId="7" fillId="9" borderId="1" xfId="0" applyFont="1" applyFill="1" applyBorder="1">
      <alignment vertical="center"/>
    </xf>
    <xf numFmtId="0" fontId="57" fillId="0" borderId="0" xfId="0" applyFont="1">
      <alignment vertical="center"/>
    </xf>
    <xf numFmtId="0" fontId="0" fillId="0" borderId="18" xfId="0" applyBorder="1">
      <alignment vertical="center"/>
    </xf>
    <xf numFmtId="0" fontId="0" fillId="0" borderId="22" xfId="0" applyBorder="1">
      <alignment vertical="center"/>
    </xf>
    <xf numFmtId="0" fontId="14" fillId="0" borderId="0" xfId="0" applyFont="1" applyAlignment="1">
      <alignment vertical="center" wrapText="1"/>
    </xf>
    <xf numFmtId="0" fontId="58" fillId="0" borderId="43" xfId="0" applyFont="1" applyBorder="1" applyAlignment="1">
      <alignment horizontal="centerContinuous" vertical="center"/>
    </xf>
    <xf numFmtId="0" fontId="0" fillId="0" borderId="4" xfId="0" applyBorder="1" applyAlignment="1">
      <alignment vertical="center" shrinkToFit="1"/>
    </xf>
    <xf numFmtId="0" fontId="0" fillId="9" borderId="174" xfId="0" applyFill="1" applyBorder="1" applyAlignment="1">
      <alignment horizontal="center" vertical="center"/>
    </xf>
    <xf numFmtId="0" fontId="0" fillId="9" borderId="175" xfId="0" applyFill="1" applyBorder="1" applyAlignment="1">
      <alignment horizontal="center" vertical="center"/>
    </xf>
    <xf numFmtId="0" fontId="0" fillId="3" borderId="97" xfId="0" applyFill="1" applyBorder="1" applyProtection="1">
      <alignment vertical="center"/>
      <protection locked="0"/>
    </xf>
    <xf numFmtId="0" fontId="0" fillId="0" borderId="18" xfId="0" applyBorder="1" applyAlignment="1">
      <alignment horizontal="center" vertical="center"/>
    </xf>
    <xf numFmtId="0" fontId="0" fillId="9" borderId="4" xfId="0" applyFill="1" applyBorder="1">
      <alignment vertical="center"/>
    </xf>
    <xf numFmtId="49" fontId="0" fillId="0" borderId="183" xfId="0" applyNumberFormat="1" applyBorder="1" applyAlignment="1">
      <alignment horizontal="center" vertical="center"/>
    </xf>
    <xf numFmtId="0" fontId="36" fillId="0" borderId="0" xfId="0" applyFont="1">
      <alignment vertical="center"/>
    </xf>
    <xf numFmtId="0" fontId="0" fillId="0" borderId="199" xfId="0" applyBorder="1">
      <alignment vertical="center"/>
    </xf>
    <xf numFmtId="0" fontId="0" fillId="0" borderId="203" xfId="0" applyBorder="1">
      <alignment vertical="center"/>
    </xf>
    <xf numFmtId="0" fontId="2" fillId="9" borderId="38" xfId="0" applyFont="1" applyFill="1" applyBorder="1">
      <alignment vertical="center"/>
    </xf>
    <xf numFmtId="0" fontId="5" fillId="9" borderId="28" xfId="0" applyFont="1" applyFill="1" applyBorder="1">
      <alignment vertical="center"/>
    </xf>
    <xf numFmtId="0" fontId="4" fillId="9" borderId="16" xfId="0" applyFont="1" applyFill="1" applyBorder="1">
      <alignment vertical="center"/>
    </xf>
    <xf numFmtId="0" fontId="61" fillId="0" borderId="0" xfId="3" applyFont="1">
      <alignment vertical="center"/>
    </xf>
    <xf numFmtId="0" fontId="61" fillId="0" borderId="0" xfId="3" quotePrefix="1" applyFont="1" applyAlignment="1">
      <alignment horizontal="right" vertical="center"/>
    </xf>
    <xf numFmtId="0" fontId="61" fillId="0" borderId="3" xfId="3" applyFont="1" applyBorder="1" applyAlignment="1">
      <alignment horizontal="center" vertical="center"/>
    </xf>
    <xf numFmtId="0" fontId="61" fillId="0" borderId="12" xfId="3" applyFont="1" applyBorder="1" applyAlignment="1">
      <alignment horizontal="center" vertical="center"/>
    </xf>
    <xf numFmtId="0" fontId="61" fillId="0" borderId="13" xfId="3" applyFont="1" applyBorder="1" applyAlignment="1">
      <alignment horizontal="center" vertical="center"/>
    </xf>
    <xf numFmtId="0" fontId="61" fillId="0" borderId="13" xfId="3" applyFont="1" applyBorder="1" applyAlignment="1">
      <alignment horizontal="center" vertical="center" shrinkToFit="1"/>
    </xf>
    <xf numFmtId="38" fontId="61" fillId="5" borderId="3" xfId="4" applyFont="1" applyFill="1" applyBorder="1">
      <alignment vertical="center"/>
    </xf>
    <xf numFmtId="0" fontId="61" fillId="0" borderId="0" xfId="3" applyFont="1" applyAlignment="1">
      <alignment horizontal="center" vertical="center"/>
    </xf>
    <xf numFmtId="0" fontId="0" fillId="0" borderId="212" xfId="0" applyBorder="1">
      <alignment vertical="center"/>
    </xf>
    <xf numFmtId="0" fontId="0" fillId="0" borderId="213" xfId="0" applyBorder="1">
      <alignment vertical="center"/>
    </xf>
    <xf numFmtId="0" fontId="7" fillId="0" borderId="0" xfId="0" applyFont="1" applyAlignment="1">
      <alignment horizontal="center" vertical="center"/>
    </xf>
    <xf numFmtId="0" fontId="0" fillId="0" borderId="215" xfId="0" applyBorder="1">
      <alignment vertical="center"/>
    </xf>
    <xf numFmtId="0" fontId="0" fillId="9" borderId="216" xfId="0" applyFill="1" applyBorder="1" applyAlignment="1">
      <alignment horizontal="center" vertical="center"/>
    </xf>
    <xf numFmtId="0" fontId="0" fillId="0" borderId="218" xfId="0" applyBorder="1">
      <alignment vertical="center"/>
    </xf>
    <xf numFmtId="0" fontId="0" fillId="0" borderId="219" xfId="0" applyBorder="1">
      <alignment vertical="center"/>
    </xf>
    <xf numFmtId="0" fontId="2" fillId="0" borderId="219" xfId="0" applyFont="1" applyBorder="1">
      <alignment vertical="center"/>
    </xf>
    <xf numFmtId="0" fontId="0" fillId="0" borderId="220" xfId="0" applyBorder="1">
      <alignment vertical="center"/>
    </xf>
    <xf numFmtId="0" fontId="6" fillId="0" borderId="221" xfId="0" applyFont="1" applyBorder="1">
      <alignment vertical="center"/>
    </xf>
    <xf numFmtId="0" fontId="0" fillId="0" borderId="222" xfId="0" applyBorder="1">
      <alignment vertical="center"/>
    </xf>
    <xf numFmtId="0" fontId="0" fillId="0" borderId="221" xfId="0" applyBorder="1">
      <alignment vertical="center"/>
    </xf>
    <xf numFmtId="0" fontId="0" fillId="0" borderId="223" xfId="0" applyBorder="1">
      <alignment vertical="center"/>
    </xf>
    <xf numFmtId="0" fontId="0" fillId="0" borderId="224" xfId="0" applyBorder="1">
      <alignment vertical="center"/>
    </xf>
    <xf numFmtId="0" fontId="2" fillId="0" borderId="224" xfId="0" applyFont="1" applyBorder="1">
      <alignment vertical="center"/>
    </xf>
    <xf numFmtId="0" fontId="0" fillId="0" borderId="225" xfId="0" applyBorder="1">
      <alignment vertical="center"/>
    </xf>
    <xf numFmtId="0" fontId="0" fillId="0" borderId="184" xfId="0" applyBorder="1" applyAlignment="1">
      <alignment vertical="center" shrinkToFit="1"/>
    </xf>
    <xf numFmtId="0" fontId="0" fillId="0" borderId="185" xfId="0" applyBorder="1" applyAlignment="1">
      <alignment vertical="center" shrinkToFit="1"/>
    </xf>
    <xf numFmtId="0" fontId="0" fillId="0" borderId="186" xfId="0" applyBorder="1" applyAlignment="1">
      <alignment vertical="center" shrinkToFit="1"/>
    </xf>
    <xf numFmtId="180" fontId="0" fillId="0" borderId="185" xfId="0" applyNumberFormat="1" applyBorder="1" applyAlignment="1">
      <alignment vertical="center" shrinkToFit="1"/>
    </xf>
    <xf numFmtId="0" fontId="0" fillId="0" borderId="187" xfId="0" applyBorder="1">
      <alignment vertical="center"/>
    </xf>
    <xf numFmtId="0" fontId="0" fillId="0" borderId="187" xfId="0" applyBorder="1" applyAlignment="1">
      <alignment vertical="center" shrinkToFit="1"/>
    </xf>
    <xf numFmtId="0" fontId="0" fillId="0" borderId="188" xfId="0" applyBorder="1">
      <alignment vertical="center"/>
    </xf>
    <xf numFmtId="0" fontId="0" fillId="0" borderId="105" xfId="0" applyBorder="1" applyAlignment="1">
      <alignment vertical="center" shrinkToFit="1"/>
    </xf>
    <xf numFmtId="0" fontId="0" fillId="0" borderId="72" xfId="0" applyBorder="1" applyAlignment="1">
      <alignment vertical="center" shrinkToFit="1"/>
    </xf>
    <xf numFmtId="0" fontId="0" fillId="0" borderId="109" xfId="0" applyBorder="1" applyAlignment="1">
      <alignment vertical="center" shrinkToFit="1"/>
    </xf>
    <xf numFmtId="180" fontId="0" fillId="0" borderId="72" xfId="0" applyNumberFormat="1" applyBorder="1" applyAlignment="1">
      <alignment vertical="center" shrinkToFit="1"/>
    </xf>
    <xf numFmtId="180" fontId="0" fillId="0" borderId="72" xfId="0" applyNumberFormat="1" applyBorder="1" applyAlignment="1">
      <alignment horizontal="left" vertical="center" shrinkToFit="1"/>
    </xf>
    <xf numFmtId="0" fontId="0" fillId="0" borderId="189" xfId="0" applyBorder="1">
      <alignment vertical="center"/>
    </xf>
    <xf numFmtId="0" fontId="0" fillId="0" borderId="190" xfId="0" applyBorder="1" applyAlignment="1">
      <alignment vertical="center" shrinkToFit="1"/>
    </xf>
    <xf numFmtId="0" fontId="0" fillId="0" borderId="67" xfId="0" applyBorder="1" applyAlignment="1">
      <alignment vertical="center" shrinkToFit="1"/>
    </xf>
    <xf numFmtId="0" fontId="0" fillId="0" borderId="69" xfId="0" applyBorder="1" applyAlignment="1">
      <alignment vertical="center" shrinkToFit="1"/>
    </xf>
    <xf numFmtId="180" fontId="0" fillId="0" borderId="67" xfId="0" applyNumberFormat="1" applyBorder="1" applyAlignment="1">
      <alignment vertical="center" shrinkToFit="1"/>
    </xf>
    <xf numFmtId="180" fontId="0" fillId="0" borderId="67" xfId="0" applyNumberFormat="1" applyBorder="1" applyAlignment="1">
      <alignment horizontal="left" vertical="center" shrinkToFit="1"/>
    </xf>
    <xf numFmtId="0" fontId="0" fillId="0" borderId="191" xfId="0" applyBorder="1" applyAlignment="1">
      <alignment vertical="center" shrinkToFit="1"/>
    </xf>
    <xf numFmtId="0" fontId="0" fillId="0" borderId="192" xfId="0" applyBorder="1" applyAlignment="1">
      <alignment vertical="center" shrinkToFit="1"/>
    </xf>
    <xf numFmtId="0" fontId="0" fillId="0" borderId="193" xfId="0" applyBorder="1" applyAlignment="1">
      <alignment vertical="center" shrinkToFit="1"/>
    </xf>
    <xf numFmtId="0" fontId="34" fillId="0" borderId="192" xfId="0" applyFont="1" applyBorder="1" applyAlignment="1">
      <alignment vertical="center" shrinkToFit="1"/>
    </xf>
    <xf numFmtId="0" fontId="34" fillId="0" borderId="193" xfId="0" applyFont="1" applyBorder="1" applyAlignment="1">
      <alignment vertical="center" shrinkToFit="1"/>
    </xf>
    <xf numFmtId="0" fontId="34" fillId="0" borderId="193" xfId="0" applyFont="1" applyBorder="1" applyAlignment="1">
      <alignment horizontal="center" vertical="center" shrinkToFit="1"/>
    </xf>
    <xf numFmtId="180" fontId="34" fillId="0" borderId="192" xfId="0" applyNumberFormat="1" applyFont="1" applyBorder="1" applyAlignment="1">
      <alignment vertical="center" shrinkToFit="1"/>
    </xf>
    <xf numFmtId="0" fontId="34" fillId="0" borderId="194" xfId="0" applyFont="1" applyBorder="1">
      <alignment vertical="center"/>
    </xf>
    <xf numFmtId="0" fontId="14" fillId="0" borderId="194" xfId="0" applyFont="1" applyBorder="1" applyAlignment="1">
      <alignment vertical="center" shrinkToFit="1"/>
    </xf>
    <xf numFmtId="0" fontId="34" fillId="0" borderId="195" xfId="0" applyFont="1" applyBorder="1">
      <alignment vertical="center"/>
    </xf>
    <xf numFmtId="0" fontId="0" fillId="0" borderId="184" xfId="0" applyBorder="1" applyAlignment="1">
      <alignment horizontal="center" vertical="center" shrinkToFit="1"/>
    </xf>
    <xf numFmtId="0" fontId="0" fillId="0" borderId="77" xfId="0" applyBorder="1" applyAlignment="1">
      <alignment horizontal="center" vertical="center" shrinkToFit="1"/>
    </xf>
    <xf numFmtId="0" fontId="0" fillId="0" borderId="186" xfId="0" applyBorder="1" applyAlignment="1">
      <alignment horizontal="center" vertical="center" shrinkToFit="1"/>
    </xf>
    <xf numFmtId="0" fontId="0" fillId="0" borderId="20" xfId="0" applyBorder="1" applyAlignment="1">
      <alignment vertical="center" shrinkToFit="1"/>
    </xf>
    <xf numFmtId="0" fontId="0" fillId="0" borderId="20" xfId="0" applyBorder="1" applyAlignment="1">
      <alignment horizontal="left" vertical="center" shrinkToFit="1"/>
    </xf>
    <xf numFmtId="0" fontId="0" fillId="0" borderId="0" xfId="0" applyAlignment="1">
      <alignment horizontal="left" vertical="center" shrinkToFit="1"/>
    </xf>
    <xf numFmtId="0" fontId="0" fillId="0" borderId="196" xfId="0" applyBorder="1" applyAlignment="1">
      <alignment vertical="center" shrinkToFit="1"/>
    </xf>
    <xf numFmtId="0" fontId="0" fillId="0" borderId="189" xfId="0" applyBorder="1" applyAlignment="1">
      <alignment vertical="center" shrinkToFit="1"/>
    </xf>
    <xf numFmtId="0" fontId="34" fillId="0" borderId="69" xfId="0" applyFont="1" applyBorder="1" applyAlignment="1">
      <alignment vertical="center" shrinkToFit="1"/>
    </xf>
    <xf numFmtId="0" fontId="34" fillId="0" borderId="67" xfId="0" applyFont="1" applyBorder="1" applyAlignment="1">
      <alignment vertical="center" shrinkToFit="1"/>
    </xf>
    <xf numFmtId="0" fontId="34" fillId="0" borderId="69" xfId="0" applyFont="1" applyBorder="1" applyAlignment="1">
      <alignment horizontal="center" vertical="center" shrinkToFit="1"/>
    </xf>
    <xf numFmtId="180" fontId="34" fillId="0" borderId="67" xfId="0" applyNumberFormat="1" applyFont="1" applyBorder="1" applyAlignment="1">
      <alignment vertical="center" shrinkToFit="1"/>
    </xf>
    <xf numFmtId="0" fontId="34" fillId="0" borderId="12" xfId="0" applyFont="1" applyBorder="1">
      <alignment vertical="center"/>
    </xf>
    <xf numFmtId="0" fontId="0" fillId="0" borderId="152" xfId="0" applyBorder="1" applyAlignment="1">
      <alignment vertical="center" shrinkToFit="1"/>
    </xf>
    <xf numFmtId="0" fontId="0" fillId="0" borderId="110" xfId="0" applyBorder="1" applyAlignment="1">
      <alignment vertical="center" shrinkToFit="1"/>
    </xf>
    <xf numFmtId="180" fontId="0" fillId="0" borderId="110" xfId="0" applyNumberFormat="1" applyBorder="1" applyAlignment="1">
      <alignment vertical="center" shrinkToFit="1"/>
    </xf>
    <xf numFmtId="0" fontId="34" fillId="0" borderId="152" xfId="0" applyFont="1" applyBorder="1" applyAlignment="1">
      <alignment horizontal="center" vertical="center" shrinkToFit="1"/>
    </xf>
    <xf numFmtId="180" fontId="34" fillId="0" borderId="110" xfId="0" applyNumberFormat="1" applyFont="1" applyBorder="1" applyAlignment="1">
      <alignment vertical="center" shrinkToFit="1"/>
    </xf>
    <xf numFmtId="0" fontId="0" fillId="0" borderId="12" xfId="0" applyBorder="1" applyAlignment="1">
      <alignment vertical="center" shrinkToFit="1"/>
    </xf>
    <xf numFmtId="0" fontId="0" fillId="0" borderId="197" xfId="0" applyBorder="1" applyAlignment="1">
      <alignment vertical="center" shrinkToFit="1"/>
    </xf>
    <xf numFmtId="0" fontId="0" fillId="0" borderId="185" xfId="0" applyBorder="1" applyAlignment="1">
      <alignment horizontal="center" vertical="center" shrinkToFit="1"/>
    </xf>
    <xf numFmtId="0" fontId="0" fillId="9" borderId="23" xfId="0" applyFill="1" applyBorder="1" applyAlignment="1">
      <alignment horizontal="center" vertical="center"/>
    </xf>
    <xf numFmtId="0" fontId="0" fillId="9" borderId="27" xfId="0" applyFill="1" applyBorder="1" applyAlignment="1">
      <alignment horizontal="center" vertical="center"/>
    </xf>
    <xf numFmtId="0" fontId="61" fillId="0" borderId="0" xfId="3" applyFont="1" applyAlignment="1">
      <alignment horizontal="left" vertical="center"/>
    </xf>
    <xf numFmtId="0" fontId="0" fillId="0" borderId="9" xfId="0" applyBorder="1" applyAlignment="1">
      <alignment horizontal="right" vertical="center"/>
    </xf>
    <xf numFmtId="0" fontId="45" fillId="0" borderId="10" xfId="0" applyFont="1" applyBorder="1" applyAlignment="1">
      <alignment horizontal="center" vertical="center"/>
    </xf>
    <xf numFmtId="0" fontId="7" fillId="0" borderId="10" xfId="0" applyFont="1" applyBorder="1">
      <alignment vertical="center"/>
    </xf>
    <xf numFmtId="0" fontId="0" fillId="9" borderId="37" xfId="0" applyFill="1" applyBorder="1">
      <alignment vertical="center"/>
    </xf>
    <xf numFmtId="0" fontId="61" fillId="9" borderId="13" xfId="3" applyFont="1" applyFill="1" applyBorder="1" applyAlignment="1">
      <alignment horizontal="center" vertical="center"/>
    </xf>
    <xf numFmtId="0" fontId="61" fillId="9" borderId="12" xfId="3" applyFont="1" applyFill="1" applyBorder="1" applyAlignment="1">
      <alignment horizontal="center" vertical="center"/>
    </xf>
    <xf numFmtId="0" fontId="61" fillId="9" borderId="3" xfId="3" applyFont="1" applyFill="1" applyBorder="1" applyAlignment="1">
      <alignment horizontal="center" vertical="center"/>
    </xf>
    <xf numFmtId="0" fontId="63" fillId="0" borderId="0" xfId="0" applyFont="1" applyAlignment="1">
      <alignment horizontal="centerContinuous" vertical="center"/>
    </xf>
    <xf numFmtId="0" fontId="53" fillId="0" borderId="0" xfId="0" applyFont="1" applyAlignment="1">
      <alignment horizontal="right" vertical="center"/>
    </xf>
    <xf numFmtId="0" fontId="45" fillId="0" borderId="0" xfId="0" applyFont="1" applyAlignment="1">
      <alignment horizontal="right" vertical="center"/>
    </xf>
    <xf numFmtId="0" fontId="19" fillId="0" borderId="0" xfId="3" applyFont="1" applyAlignment="1">
      <alignment horizontal="right" vertical="center"/>
    </xf>
    <xf numFmtId="0" fontId="0" fillId="9" borderId="68" xfId="0" applyFill="1" applyBorder="1" applyAlignment="1">
      <alignment horizontal="center" vertical="center"/>
    </xf>
    <xf numFmtId="0" fontId="0" fillId="9" borderId="67" xfId="0" applyFill="1" applyBorder="1" applyAlignment="1">
      <alignment horizontal="center" vertical="center"/>
    </xf>
    <xf numFmtId="0" fontId="0" fillId="9" borderId="69" xfId="0" applyFill="1" applyBorder="1" applyAlignment="1">
      <alignment horizontal="center" vertical="center"/>
    </xf>
    <xf numFmtId="0" fontId="0" fillId="0" borderId="3" xfId="0" applyBorder="1" applyAlignment="1">
      <alignment horizontal="center" vertical="center"/>
    </xf>
    <xf numFmtId="0" fontId="0" fillId="0" borderId="5" xfId="0" applyBorder="1" applyAlignment="1">
      <alignment vertical="center" wrapText="1"/>
    </xf>
    <xf numFmtId="0" fontId="0" fillId="0" borderId="23" xfId="0" applyBorder="1">
      <alignment vertical="center"/>
    </xf>
    <xf numFmtId="0" fontId="43" fillId="6" borderId="3" xfId="2" applyFont="1" applyFill="1" applyBorder="1" applyAlignment="1">
      <alignment horizontal="center" vertical="center"/>
    </xf>
    <xf numFmtId="0" fontId="0" fillId="9" borderId="16" xfId="0" applyFill="1" applyBorder="1" applyAlignment="1">
      <alignment horizontal="right" vertical="center"/>
    </xf>
    <xf numFmtId="0" fontId="47" fillId="0" borderId="0" xfId="0" applyFont="1" applyAlignment="1"/>
    <xf numFmtId="0" fontId="0" fillId="0" borderId="183" xfId="0" applyBorder="1" applyAlignment="1">
      <alignment horizontal="right" vertical="center"/>
    </xf>
    <xf numFmtId="0" fontId="0" fillId="0" borderId="0" xfId="0" applyAlignment="1"/>
    <xf numFmtId="0" fontId="10" fillId="0" borderId="0" xfId="0" applyFont="1">
      <alignment vertical="center"/>
    </xf>
    <xf numFmtId="0" fontId="19" fillId="0" borderId="57" xfId="3" applyFont="1" applyBorder="1" applyAlignment="1" applyProtection="1">
      <alignment horizontal="center" vertical="center"/>
      <protection locked="0"/>
    </xf>
    <xf numFmtId="177" fontId="19" fillId="11" borderId="59" xfId="3" applyNumberFormat="1" applyFont="1" applyFill="1" applyBorder="1" applyAlignment="1">
      <alignment horizontal="center" vertical="center"/>
    </xf>
    <xf numFmtId="177" fontId="19" fillId="11" borderId="58" xfId="3" applyNumberFormat="1" applyFont="1" applyFill="1" applyBorder="1" applyAlignment="1">
      <alignment horizontal="center" vertical="center"/>
    </xf>
    <xf numFmtId="38" fontId="61" fillId="2" borderId="3" xfId="4" applyFont="1" applyFill="1" applyBorder="1" applyProtection="1">
      <alignment vertical="center"/>
      <protection locked="0"/>
    </xf>
    <xf numFmtId="38" fontId="61" fillId="3" borderId="3" xfId="4" applyFont="1" applyFill="1" applyBorder="1" applyProtection="1">
      <alignment vertical="center"/>
      <protection locked="0"/>
    </xf>
    <xf numFmtId="0" fontId="61" fillId="3" borderId="3" xfId="3" applyFont="1" applyFill="1" applyBorder="1" applyAlignment="1" applyProtection="1">
      <alignment horizontal="center" vertical="center"/>
      <protection locked="0"/>
    </xf>
    <xf numFmtId="0" fontId="61" fillId="2" borderId="3" xfId="3" applyFont="1" applyFill="1" applyBorder="1" applyProtection="1">
      <alignment vertical="center"/>
      <protection locked="0"/>
    </xf>
    <xf numFmtId="0" fontId="61" fillId="3" borderId="3" xfId="3" applyFont="1" applyFill="1" applyBorder="1" applyProtection="1">
      <alignment vertical="center"/>
      <protection locked="0"/>
    </xf>
    <xf numFmtId="38" fontId="61" fillId="2" borderId="3" xfId="3" applyNumberFormat="1" applyFont="1" applyFill="1" applyBorder="1" applyProtection="1">
      <alignment vertical="center"/>
      <protection locked="0"/>
    </xf>
    <xf numFmtId="0" fontId="0" fillId="0" borderId="214" xfId="0" applyBorder="1">
      <alignment vertical="center"/>
    </xf>
    <xf numFmtId="0" fontId="0" fillId="0" borderId="211" xfId="0" applyBorder="1">
      <alignment vertical="center"/>
    </xf>
    <xf numFmtId="0" fontId="0" fillId="0" borderId="0" xfId="0" applyAlignment="1">
      <alignment vertical="top"/>
    </xf>
    <xf numFmtId="0" fontId="0" fillId="0" borderId="237" xfId="0" applyBorder="1">
      <alignment vertical="center"/>
    </xf>
    <xf numFmtId="0" fontId="0" fillId="0" borderId="238" xfId="0" applyBorder="1">
      <alignment vertical="center"/>
    </xf>
    <xf numFmtId="0" fontId="0" fillId="0" borderId="239" xfId="0" applyBorder="1">
      <alignment vertical="center"/>
    </xf>
    <xf numFmtId="0" fontId="0" fillId="0" borderId="240" xfId="0" applyBorder="1">
      <alignment vertical="center"/>
    </xf>
    <xf numFmtId="0" fontId="0" fillId="0" borderId="241" xfId="0" applyBorder="1">
      <alignment vertical="center"/>
    </xf>
    <xf numFmtId="0" fontId="0" fillId="0" borderId="4" xfId="0" applyBorder="1">
      <alignment vertical="center"/>
    </xf>
    <xf numFmtId="0" fontId="0" fillId="0" borderId="7" xfId="0" applyBorder="1" applyAlignment="1">
      <alignment vertical="top"/>
    </xf>
    <xf numFmtId="0" fontId="0" fillId="0" borderId="13" xfId="0" applyBorder="1" applyAlignment="1">
      <alignment vertical="center" wrapText="1"/>
    </xf>
    <xf numFmtId="0" fontId="0" fillId="0" borderId="12" xfId="0" applyBorder="1" applyAlignment="1">
      <alignment vertical="center" wrapText="1"/>
    </xf>
    <xf numFmtId="0" fontId="0" fillId="0" borderId="23" xfId="0" applyBorder="1" applyAlignment="1">
      <alignment vertical="center" wrapText="1"/>
    </xf>
    <xf numFmtId="0" fontId="0" fillId="0" borderId="37" xfId="0" applyBorder="1" applyAlignment="1">
      <alignment vertical="center" wrapText="1"/>
    </xf>
    <xf numFmtId="0" fontId="0" fillId="0" borderId="14" xfId="0" applyBorder="1" applyAlignment="1">
      <alignment vertical="top"/>
    </xf>
    <xf numFmtId="0" fontId="0" fillId="0" borderId="27" xfId="0" applyBorder="1" applyAlignment="1">
      <alignment vertical="center" wrapText="1"/>
    </xf>
    <xf numFmtId="0" fontId="0" fillId="0" borderId="14" xfId="0" applyBorder="1" applyAlignment="1">
      <alignment vertical="center" wrapText="1"/>
    </xf>
    <xf numFmtId="0" fontId="0" fillId="0" borderId="85" xfId="0" applyBorder="1" applyAlignment="1">
      <alignment vertical="center" wrapText="1"/>
    </xf>
    <xf numFmtId="0" fontId="0" fillId="0" borderId="242" xfId="0" applyBorder="1">
      <alignment vertical="center"/>
    </xf>
    <xf numFmtId="0" fontId="0" fillId="0" borderId="243" xfId="0" applyBorder="1">
      <alignment vertical="center"/>
    </xf>
    <xf numFmtId="0" fontId="0" fillId="0" borderId="244" xfId="0" applyBorder="1">
      <alignment vertical="center"/>
    </xf>
    <xf numFmtId="0" fontId="0" fillId="0" borderId="3" xfId="0" applyBorder="1" applyAlignment="1">
      <alignment vertical="top" wrapText="1"/>
    </xf>
    <xf numFmtId="0" fontId="0" fillId="0" borderId="3" xfId="0" applyBorder="1" applyAlignment="1">
      <alignment vertical="center" wrapText="1"/>
    </xf>
    <xf numFmtId="0" fontId="0" fillId="0" borderId="0" xfId="0" applyAlignment="1">
      <alignment vertical="top" wrapText="1"/>
    </xf>
    <xf numFmtId="0" fontId="0" fillId="0" borderId="12" xfId="0" applyBorder="1">
      <alignment vertical="center"/>
    </xf>
    <xf numFmtId="0" fontId="0" fillId="0" borderId="27" xfId="0" applyBorder="1">
      <alignment vertical="center"/>
    </xf>
    <xf numFmtId="0" fontId="0" fillId="0" borderId="3" xfId="0" applyBorder="1" applyAlignment="1">
      <alignment vertical="top"/>
    </xf>
    <xf numFmtId="49" fontId="0" fillId="0" borderId="0" xfId="0" applyNumberFormat="1" applyAlignment="1">
      <alignment vertical="top"/>
    </xf>
    <xf numFmtId="0" fontId="0" fillId="0" borderId="4" xfId="0" applyBorder="1" applyAlignment="1">
      <alignment vertical="top"/>
    </xf>
    <xf numFmtId="0" fontId="0" fillId="0" borderId="6" xfId="0" applyBorder="1" applyAlignment="1">
      <alignment vertical="center" wrapText="1"/>
    </xf>
    <xf numFmtId="0" fontId="0" fillId="0" borderId="9" xfId="0" applyBorder="1" applyAlignment="1">
      <alignment vertical="top"/>
    </xf>
    <xf numFmtId="0" fontId="0" fillId="0" borderId="11" xfId="0" applyBorder="1" applyAlignment="1">
      <alignment vertical="center" wrapText="1"/>
    </xf>
    <xf numFmtId="0" fontId="0" fillId="0" borderId="243" xfId="0" applyBorder="1" applyAlignment="1">
      <alignment vertical="top"/>
    </xf>
    <xf numFmtId="0" fontId="0" fillId="0" borderId="243" xfId="0" applyBorder="1" applyAlignment="1">
      <alignment vertical="center" wrapText="1"/>
    </xf>
    <xf numFmtId="0" fontId="30" fillId="0" borderId="27" xfId="0" applyFont="1" applyBorder="1" applyAlignment="1">
      <alignment vertical="center" wrapText="1"/>
    </xf>
    <xf numFmtId="0" fontId="0" fillId="0" borderId="37" xfId="0" applyBorder="1">
      <alignment vertical="center"/>
    </xf>
    <xf numFmtId="0" fontId="0" fillId="0" borderId="7" xfId="0" applyBorder="1" applyAlignment="1">
      <alignment horizontal="right" vertical="center"/>
    </xf>
    <xf numFmtId="0" fontId="30" fillId="0" borderId="3" xfId="0" applyFont="1" applyBorder="1" applyAlignment="1">
      <alignment vertical="center" wrapText="1"/>
    </xf>
    <xf numFmtId="0" fontId="30" fillId="0" borderId="23" xfId="0" applyFont="1" applyBorder="1" applyAlignment="1">
      <alignment vertical="center" wrapText="1"/>
    </xf>
    <xf numFmtId="0" fontId="0" fillId="0" borderId="94" xfId="0" applyBorder="1">
      <alignment vertical="center"/>
    </xf>
    <xf numFmtId="0" fontId="30" fillId="0" borderId="26" xfId="0" applyFont="1" applyBorder="1" applyAlignment="1">
      <alignment vertical="center" wrapText="1"/>
    </xf>
    <xf numFmtId="0" fontId="0" fillId="0" borderId="12" xfId="0" applyBorder="1" applyAlignment="1">
      <alignment vertical="top"/>
    </xf>
    <xf numFmtId="0" fontId="0" fillId="0" borderId="94" xfId="0" applyBorder="1" applyAlignment="1">
      <alignment vertical="center" wrapText="1"/>
    </xf>
    <xf numFmtId="0" fontId="7" fillId="0" borderId="0" xfId="0" applyFont="1" applyAlignment="1">
      <alignment vertical="top"/>
    </xf>
    <xf numFmtId="0" fontId="30" fillId="0" borderId="0" xfId="0" applyFont="1" applyAlignment="1">
      <alignment vertical="top"/>
    </xf>
    <xf numFmtId="0" fontId="0" fillId="0" borderId="24" xfId="0" applyBorder="1" applyAlignment="1">
      <alignment vertical="center" shrinkToFit="1"/>
    </xf>
    <xf numFmtId="0" fontId="0" fillId="0" borderId="93" xfId="0" applyBorder="1" applyAlignment="1">
      <alignment vertical="center" shrinkToFit="1"/>
    </xf>
    <xf numFmtId="0" fontId="0" fillId="0" borderId="95" xfId="0" applyBorder="1" applyAlignment="1">
      <alignment horizontal="right" vertical="center" textRotation="255"/>
    </xf>
    <xf numFmtId="0" fontId="0" fillId="0" borderId="245" xfId="0" applyBorder="1" applyAlignment="1">
      <alignment vertical="center" wrapText="1"/>
    </xf>
    <xf numFmtId="0" fontId="0" fillId="0" borderId="93" xfId="0" applyBorder="1" applyAlignment="1">
      <alignment horizontal="right" vertical="center" textRotation="255" shrinkToFit="1"/>
    </xf>
    <xf numFmtId="0" fontId="0" fillId="0" borderId="246" xfId="0" applyBorder="1" applyAlignment="1">
      <alignment vertical="center" wrapText="1"/>
    </xf>
    <xf numFmtId="0" fontId="0" fillId="0" borderId="247" xfId="0" applyBorder="1" applyAlignment="1">
      <alignment horizontal="right" vertical="center" wrapText="1"/>
    </xf>
    <xf numFmtId="0" fontId="0" fillId="0" borderId="96" xfId="0" applyBorder="1" applyAlignment="1">
      <alignment vertical="center" wrapText="1"/>
    </xf>
    <xf numFmtId="0" fontId="0" fillId="0" borderId="93" xfId="0" applyBorder="1" applyAlignment="1">
      <alignment horizontal="right" vertical="center" textRotation="255"/>
    </xf>
    <xf numFmtId="0" fontId="0" fillId="0" borderId="107" xfId="0" applyBorder="1" applyAlignment="1">
      <alignment vertical="center" wrapText="1"/>
    </xf>
    <xf numFmtId="0" fontId="0" fillId="0" borderId="8" xfId="0" applyBorder="1" applyAlignment="1">
      <alignment vertical="center" wrapText="1"/>
    </xf>
    <xf numFmtId="49" fontId="0" fillId="0" borderId="7" xfId="0" applyNumberFormat="1" applyBorder="1" applyAlignment="1">
      <alignment horizontal="right" vertical="center"/>
    </xf>
    <xf numFmtId="0" fontId="0" fillId="0" borderId="23" xfId="0" applyBorder="1" applyAlignment="1">
      <alignment vertical="center" shrinkToFit="1"/>
    </xf>
    <xf numFmtId="0" fontId="13" fillId="0" borderId="0" xfId="0" applyFont="1">
      <alignment vertical="center"/>
    </xf>
    <xf numFmtId="0" fontId="53" fillId="2" borderId="86" xfId="0" applyFont="1" applyFill="1" applyBorder="1" applyAlignment="1" applyProtection="1">
      <alignment horizontal="right" vertical="center"/>
      <protection locked="0"/>
    </xf>
    <xf numFmtId="0" fontId="7" fillId="9" borderId="18" xfId="0" applyFont="1" applyFill="1" applyBorder="1">
      <alignment vertical="center"/>
    </xf>
    <xf numFmtId="0" fontId="7" fillId="6" borderId="248" xfId="0" applyFont="1" applyFill="1" applyBorder="1" applyAlignment="1">
      <alignment horizontal="center" vertical="center"/>
    </xf>
    <xf numFmtId="0" fontId="7" fillId="5" borderId="0" xfId="0" applyFont="1" applyFill="1" applyAlignment="1">
      <alignment horizontal="center" vertical="center"/>
    </xf>
    <xf numFmtId="0" fontId="7" fillId="8" borderId="248" xfId="0" applyFont="1" applyFill="1" applyBorder="1" applyAlignment="1">
      <alignment horizontal="center" vertical="center"/>
    </xf>
    <xf numFmtId="0" fontId="7" fillId="7" borderId="248" xfId="0" applyFont="1" applyFill="1" applyBorder="1" applyAlignment="1">
      <alignment horizontal="center" vertical="center" shrinkToFit="1"/>
    </xf>
    <xf numFmtId="0" fontId="7" fillId="6" borderId="34" xfId="0" applyFont="1" applyFill="1" applyBorder="1">
      <alignment vertical="center"/>
    </xf>
    <xf numFmtId="0" fontId="13" fillId="0" borderId="250" xfId="0" applyFont="1" applyBorder="1" applyAlignment="1" applyProtection="1">
      <alignment horizontal="center" vertical="center"/>
      <protection locked="0"/>
    </xf>
    <xf numFmtId="0" fontId="13" fillId="5" borderId="251" xfId="0" applyFont="1" applyFill="1" applyBorder="1" applyAlignment="1">
      <alignment horizontal="center" vertical="center"/>
    </xf>
    <xf numFmtId="0" fontId="13" fillId="0" borderId="252" xfId="0" applyFont="1" applyBorder="1" applyAlignment="1" applyProtection="1">
      <alignment horizontal="center" vertical="center"/>
      <protection locked="0"/>
    </xf>
    <xf numFmtId="0" fontId="13" fillId="0" borderId="34" xfId="0" applyFont="1" applyBorder="1">
      <alignment vertical="center"/>
    </xf>
    <xf numFmtId="0" fontId="67" fillId="0" borderId="36" xfId="0" applyFont="1" applyBorder="1" applyAlignment="1">
      <alignment horizontal="center" vertical="center"/>
    </xf>
    <xf numFmtId="0" fontId="13" fillId="0" borderId="2" xfId="0" applyFont="1" applyBorder="1" applyAlignment="1" applyProtection="1">
      <alignment horizontal="center" vertical="center"/>
      <protection locked="0"/>
    </xf>
    <xf numFmtId="0" fontId="13" fillId="5" borderId="0" xfId="0" applyFont="1" applyFill="1" applyAlignment="1">
      <alignment horizontal="center" vertical="center"/>
    </xf>
    <xf numFmtId="0" fontId="13" fillId="0" borderId="254" xfId="0" applyFont="1" applyBorder="1" applyAlignment="1" applyProtection="1">
      <alignment horizontal="center" vertical="center"/>
      <protection locked="0"/>
    </xf>
    <xf numFmtId="0" fontId="13" fillId="0" borderId="256" xfId="0" applyFont="1" applyBorder="1" applyAlignment="1" applyProtection="1">
      <alignment horizontal="center" vertical="center"/>
      <protection locked="0"/>
    </xf>
    <xf numFmtId="0" fontId="13" fillId="5" borderId="258" xfId="0" applyFont="1" applyFill="1" applyBorder="1" applyAlignment="1">
      <alignment horizontal="center" vertical="center"/>
    </xf>
    <xf numFmtId="0" fontId="13" fillId="0" borderId="259" xfId="0" applyFont="1" applyBorder="1" applyAlignment="1" applyProtection="1">
      <alignment horizontal="center" vertical="center"/>
      <protection locked="0"/>
    </xf>
    <xf numFmtId="0" fontId="53" fillId="0" borderId="0" xfId="0" applyFont="1" applyAlignment="1">
      <alignment horizontal="center" vertical="center"/>
    </xf>
    <xf numFmtId="0" fontId="13" fillId="0" borderId="19" xfId="0" applyFont="1" applyBorder="1">
      <alignment vertical="center"/>
    </xf>
    <xf numFmtId="0" fontId="67" fillId="0" borderId="19" xfId="0" applyFont="1" applyBorder="1">
      <alignment vertical="center"/>
    </xf>
    <xf numFmtId="0" fontId="67" fillId="0" borderId="19" xfId="0" applyFont="1" applyBorder="1" applyAlignment="1">
      <alignment horizontal="center" vertical="center"/>
    </xf>
    <xf numFmtId="0" fontId="13" fillId="0" borderId="20" xfId="0" applyFont="1" applyBorder="1">
      <alignment vertical="center"/>
    </xf>
    <xf numFmtId="0" fontId="13" fillId="0" borderId="260" xfId="0" applyFont="1" applyBorder="1" applyAlignment="1" applyProtection="1">
      <alignment horizontal="center" vertical="center"/>
      <protection locked="0"/>
    </xf>
    <xf numFmtId="0" fontId="13" fillId="0" borderId="261"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262" xfId="0" applyFont="1" applyBorder="1" applyAlignment="1" applyProtection="1">
      <alignment horizontal="center" vertical="center"/>
      <protection locked="0"/>
    </xf>
    <xf numFmtId="0" fontId="13" fillId="0" borderId="264" xfId="0" applyFont="1" applyBorder="1" applyAlignment="1" applyProtection="1">
      <alignment horizontal="center" vertical="center"/>
      <protection locked="0"/>
    </xf>
    <xf numFmtId="0" fontId="13" fillId="0" borderId="265" xfId="0" applyFont="1" applyBorder="1" applyAlignment="1" applyProtection="1">
      <alignment horizontal="center" vertical="center"/>
      <protection locked="0"/>
    </xf>
    <xf numFmtId="0" fontId="66" fillId="0" borderId="0" xfId="0" applyFont="1" applyAlignment="1">
      <alignment horizontal="center" vertical="center"/>
    </xf>
    <xf numFmtId="0" fontId="67" fillId="0" borderId="45" xfId="0" applyFont="1" applyBorder="1" applyAlignment="1">
      <alignment horizontal="center" vertical="center"/>
    </xf>
    <xf numFmtId="0" fontId="13" fillId="0" borderId="45" xfId="0" applyFont="1" applyBorder="1">
      <alignment vertical="center"/>
    </xf>
    <xf numFmtId="0" fontId="8" fillId="3" borderId="2" xfId="0" applyFont="1" applyFill="1" applyBorder="1" applyAlignment="1" applyProtection="1">
      <alignment horizontal="center" vertical="center"/>
      <protection locked="0"/>
    </xf>
    <xf numFmtId="0" fontId="7" fillId="7" borderId="111" xfId="0" applyFont="1" applyFill="1" applyBorder="1">
      <alignment vertical="center"/>
    </xf>
    <xf numFmtId="0" fontId="68" fillId="0" borderId="0" xfId="0" applyFont="1">
      <alignment vertical="center"/>
    </xf>
    <xf numFmtId="0" fontId="67" fillId="0" borderId="0" xfId="0" applyFont="1" applyAlignment="1">
      <alignment horizontal="center" vertical="center"/>
    </xf>
    <xf numFmtId="0" fontId="45" fillId="0" borderId="0" xfId="0" applyFont="1" applyAlignment="1">
      <alignment horizontal="center" vertical="center"/>
    </xf>
    <xf numFmtId="0" fontId="7" fillId="7" borderId="111" xfId="0" applyFont="1" applyFill="1" applyBorder="1" applyAlignment="1">
      <alignment vertical="center" shrinkToFit="1"/>
    </xf>
    <xf numFmtId="0" fontId="32" fillId="0" borderId="5" xfId="0" applyFont="1" applyBorder="1">
      <alignment vertical="center"/>
    </xf>
    <xf numFmtId="0" fontId="32" fillId="0" borderId="0" xfId="0" applyFont="1" applyAlignment="1">
      <alignment vertical="center" wrapText="1"/>
    </xf>
    <xf numFmtId="0" fontId="32" fillId="0" borderId="4" xfId="0" applyFont="1" applyBorder="1">
      <alignment vertical="center"/>
    </xf>
    <xf numFmtId="0" fontId="69" fillId="0" borderId="5" xfId="0" applyFont="1" applyBorder="1">
      <alignment vertical="center"/>
    </xf>
    <xf numFmtId="0" fontId="32" fillId="0" borderId="95" xfId="0" applyFont="1" applyBorder="1">
      <alignment vertical="center"/>
    </xf>
    <xf numFmtId="0" fontId="32" fillId="0" borderId="7" xfId="0" applyFont="1" applyBorder="1" applyAlignment="1">
      <alignment vertical="center" wrapText="1"/>
    </xf>
    <xf numFmtId="0" fontId="32" fillId="0" borderId="7" xfId="0" applyFont="1" applyBorder="1">
      <alignment vertical="center"/>
    </xf>
    <xf numFmtId="0" fontId="47" fillId="0" borderId="0" xfId="0" applyFont="1" applyAlignment="1">
      <alignment vertical="top"/>
    </xf>
    <xf numFmtId="0" fontId="32" fillId="0" borderId="38" xfId="0" applyFont="1" applyBorder="1">
      <alignment vertical="center"/>
    </xf>
    <xf numFmtId="0" fontId="32" fillId="0" borderId="38" xfId="0" applyFont="1" applyBorder="1" applyAlignment="1">
      <alignment vertical="center" wrapText="1"/>
    </xf>
    <xf numFmtId="0" fontId="47" fillId="0" borderId="9" xfId="0" applyFont="1" applyBorder="1" applyAlignment="1">
      <alignment horizontal="centerContinuous" vertical="center"/>
    </xf>
    <xf numFmtId="0" fontId="32" fillId="0" borderId="10" xfId="0" applyFont="1" applyBorder="1" applyAlignment="1">
      <alignment horizontal="centerContinuous" vertical="center"/>
    </xf>
    <xf numFmtId="0" fontId="32" fillId="0" borderId="10" xfId="0" applyFont="1" applyBorder="1" applyAlignment="1">
      <alignment horizontal="centerContinuous" vertical="center" shrinkToFit="1"/>
    </xf>
    <xf numFmtId="0" fontId="32" fillId="0" borderId="28" xfId="0" applyFont="1" applyBorder="1">
      <alignment vertical="center"/>
    </xf>
    <xf numFmtId="0" fontId="7" fillId="8" borderId="34" xfId="0" applyFont="1" applyFill="1" applyBorder="1">
      <alignment vertical="center"/>
    </xf>
    <xf numFmtId="0" fontId="2" fillId="0" borderId="0" xfId="0" applyFont="1" applyAlignment="1">
      <alignment horizontal="right" vertical="center"/>
    </xf>
    <xf numFmtId="0" fontId="0" fillId="0" borderId="95" xfId="0" applyBorder="1" applyAlignment="1">
      <alignment vertical="top"/>
    </xf>
    <xf numFmtId="0" fontId="0" fillId="0" borderId="7" xfId="0" applyBorder="1" applyAlignment="1">
      <alignment horizontal="right" vertical="top"/>
    </xf>
    <xf numFmtId="0" fontId="32" fillId="0" borderId="37" xfId="0" applyFont="1" applyBorder="1" applyAlignment="1">
      <alignment vertical="center" wrapText="1"/>
    </xf>
    <xf numFmtId="0" fontId="76" fillId="0" borderId="37" xfId="0" applyFont="1" applyBorder="1" applyAlignment="1">
      <alignment vertical="center" wrapText="1"/>
    </xf>
    <xf numFmtId="0" fontId="45" fillId="0" borderId="9" xfId="0" applyFont="1" applyBorder="1" applyAlignment="1">
      <alignment vertical="top"/>
    </xf>
    <xf numFmtId="0" fontId="32" fillId="0" borderId="27" xfId="0" applyFont="1" applyBorder="1" applyAlignment="1">
      <alignment vertical="center" wrapText="1"/>
    </xf>
    <xf numFmtId="0" fontId="56" fillId="0" borderId="0" xfId="0" applyFont="1" applyAlignment="1">
      <alignment horizontal="center" vertical="center"/>
    </xf>
    <xf numFmtId="0" fontId="30" fillId="0" borderId="0" xfId="0" applyFont="1" applyAlignment="1">
      <alignment vertical="center" wrapText="1"/>
    </xf>
    <xf numFmtId="0" fontId="6" fillId="0" borderId="0" xfId="0" applyFont="1" applyAlignment="1">
      <alignment vertical="top"/>
    </xf>
    <xf numFmtId="0" fontId="30" fillId="0" borderId="6" xfId="0" applyFont="1" applyBorder="1" applyAlignment="1">
      <alignment vertical="center" wrapText="1"/>
    </xf>
    <xf numFmtId="0" fontId="30" fillId="0" borderId="8" xfId="0" applyFont="1" applyBorder="1" applyAlignment="1">
      <alignment vertical="center" wrapText="1"/>
    </xf>
    <xf numFmtId="0" fontId="30" fillId="0" borderId="13" xfId="0" applyFont="1" applyBorder="1" applyAlignment="1">
      <alignment vertical="center" wrapText="1"/>
    </xf>
    <xf numFmtId="0" fontId="30" fillId="0" borderId="14" xfId="0" applyFont="1" applyBorder="1" applyAlignment="1">
      <alignment vertical="center" wrapText="1"/>
    </xf>
    <xf numFmtId="0" fontId="30" fillId="0" borderId="12" xfId="0" applyFont="1" applyBorder="1" applyAlignment="1">
      <alignment vertical="center" wrapText="1"/>
    </xf>
    <xf numFmtId="183" fontId="61" fillId="0" borderId="12" xfId="4" applyNumberFormat="1" applyFont="1" applyBorder="1">
      <alignment vertical="center"/>
    </xf>
    <xf numFmtId="38" fontId="61" fillId="5" borderId="12" xfId="4" applyFont="1" applyFill="1" applyBorder="1">
      <alignment vertical="center"/>
    </xf>
    <xf numFmtId="0" fontId="61" fillId="3" borderId="277" xfId="3" applyFont="1" applyFill="1" applyBorder="1" applyAlignment="1" applyProtection="1">
      <alignment horizontal="center" vertical="center"/>
      <protection locked="0"/>
    </xf>
    <xf numFmtId="38" fontId="61" fillId="3" borderId="277" xfId="4" applyFont="1" applyFill="1" applyBorder="1" applyProtection="1">
      <alignment vertical="center"/>
      <protection locked="0"/>
    </xf>
    <xf numFmtId="0" fontId="61" fillId="5" borderId="12" xfId="3" applyFont="1" applyFill="1" applyBorder="1">
      <alignment vertical="center"/>
    </xf>
    <xf numFmtId="0" fontId="61" fillId="3" borderId="277" xfId="3" applyFont="1" applyFill="1" applyBorder="1" applyProtection="1">
      <alignment vertical="center"/>
      <protection locked="0"/>
    </xf>
    <xf numFmtId="0" fontId="0" fillId="0" borderId="9" xfId="0" applyBorder="1" applyAlignment="1">
      <alignment horizontal="right" vertical="top"/>
    </xf>
    <xf numFmtId="0" fontId="30" fillId="0" borderId="37" xfId="0" applyFont="1" applyBorder="1" applyAlignment="1">
      <alignment vertical="center" wrapText="1"/>
    </xf>
    <xf numFmtId="0" fontId="30" fillId="0" borderId="94" xfId="0" applyFont="1" applyBorder="1" applyAlignment="1">
      <alignment vertical="center" wrapText="1"/>
    </xf>
    <xf numFmtId="0" fontId="30" fillId="0" borderId="278" xfId="0" applyFont="1" applyBorder="1" applyAlignment="1">
      <alignment vertical="center" wrapText="1"/>
    </xf>
    <xf numFmtId="0" fontId="0" fillId="0" borderId="4" xfId="0" applyBorder="1" applyAlignment="1">
      <alignment horizontal="right" vertical="top"/>
    </xf>
    <xf numFmtId="0" fontId="30" fillId="0" borderId="96" xfId="0" applyFont="1" applyBorder="1" applyAlignment="1">
      <alignment vertical="center" wrapText="1"/>
    </xf>
    <xf numFmtId="0" fontId="0" fillId="0" borderId="14" xfId="0" applyBorder="1" applyAlignment="1">
      <alignment horizontal="right" vertical="top"/>
    </xf>
    <xf numFmtId="0" fontId="13" fillId="13" borderId="249" xfId="0" applyFont="1" applyFill="1" applyBorder="1" applyAlignment="1">
      <alignment horizontal="center" vertical="center"/>
    </xf>
    <xf numFmtId="0" fontId="0" fillId="0" borderId="189" xfId="0" applyBorder="1" applyAlignment="1">
      <alignment horizontal="center" vertical="center"/>
    </xf>
    <xf numFmtId="0" fontId="8" fillId="8" borderId="280" xfId="0" applyFont="1" applyFill="1" applyBorder="1" applyAlignment="1">
      <alignment horizontal="center" vertical="center"/>
    </xf>
    <xf numFmtId="0" fontId="13" fillId="13" borderId="253" xfId="0" applyFont="1" applyFill="1" applyBorder="1" applyAlignment="1">
      <alignment horizontal="center" vertical="center"/>
    </xf>
    <xf numFmtId="0" fontId="13" fillId="13" borderId="21" xfId="0" applyFont="1" applyFill="1" applyBorder="1" applyAlignment="1">
      <alignment horizontal="center" vertical="center"/>
    </xf>
    <xf numFmtId="0" fontId="13" fillId="0" borderId="188" xfId="0" applyFont="1" applyBorder="1">
      <alignment vertical="center"/>
    </xf>
    <xf numFmtId="0" fontId="13" fillId="0" borderId="187" xfId="0" applyFont="1" applyBorder="1">
      <alignment vertical="center"/>
    </xf>
    <xf numFmtId="179" fontId="13" fillId="0" borderId="187" xfId="5" applyNumberFormat="1" applyFont="1" applyBorder="1" applyProtection="1">
      <alignment vertical="center"/>
    </xf>
    <xf numFmtId="0" fontId="8" fillId="8" borderId="281" xfId="0" applyFont="1" applyFill="1" applyBorder="1" applyAlignment="1">
      <alignment horizontal="center" vertical="center"/>
    </xf>
    <xf numFmtId="0" fontId="13" fillId="13" borderId="2" xfId="0" applyFont="1" applyFill="1" applyBorder="1" applyAlignment="1">
      <alignment horizontal="center" vertical="center"/>
    </xf>
    <xf numFmtId="0" fontId="13" fillId="13" borderId="255" xfId="0" applyFont="1" applyFill="1" applyBorder="1" applyAlignment="1">
      <alignment horizontal="center" vertical="center"/>
    </xf>
    <xf numFmtId="0" fontId="13" fillId="13" borderId="256" xfId="0" applyFont="1" applyFill="1" applyBorder="1" applyAlignment="1">
      <alignment horizontal="center" vertical="center"/>
    </xf>
    <xf numFmtId="0" fontId="13" fillId="13" borderId="257" xfId="0" applyFont="1" applyFill="1" applyBorder="1" applyAlignment="1">
      <alignment horizontal="center" vertical="center"/>
    </xf>
    <xf numFmtId="0" fontId="13" fillId="13" borderId="1" xfId="0" applyFont="1" applyFill="1" applyBorder="1" applyAlignment="1">
      <alignment horizontal="center" vertical="center"/>
    </xf>
    <xf numFmtId="0" fontId="13" fillId="5" borderId="45" xfId="0" applyFont="1" applyFill="1" applyBorder="1" applyAlignment="1">
      <alignment horizontal="center" vertical="center"/>
    </xf>
    <xf numFmtId="0" fontId="7" fillId="8" borderId="111" xfId="0" applyFont="1" applyFill="1" applyBorder="1">
      <alignment vertical="center"/>
    </xf>
    <xf numFmtId="0" fontId="13" fillId="5" borderId="20" xfId="0" applyFont="1" applyFill="1" applyBorder="1" applyAlignment="1">
      <alignment horizontal="center" vertical="center"/>
    </xf>
    <xf numFmtId="0" fontId="13" fillId="13" borderId="264" xfId="0" applyFont="1" applyFill="1" applyBorder="1" applyAlignment="1">
      <alignment horizontal="center" vertical="center"/>
    </xf>
    <xf numFmtId="0" fontId="13" fillId="13" borderId="267" xfId="0" applyFont="1" applyFill="1" applyBorder="1" applyAlignment="1">
      <alignment horizontal="center" vertical="center"/>
    </xf>
    <xf numFmtId="0" fontId="13" fillId="0" borderId="282" xfId="0" applyFont="1" applyBorder="1" applyAlignment="1">
      <alignment vertical="center" wrapText="1"/>
    </xf>
    <xf numFmtId="0" fontId="13" fillId="0" borderId="75" xfId="0" applyFont="1" applyBorder="1" applyAlignment="1">
      <alignment vertical="center" wrapText="1"/>
    </xf>
    <xf numFmtId="179" fontId="13" fillId="0" borderId="75" xfId="5" applyNumberFormat="1" applyFont="1" applyBorder="1" applyAlignment="1" applyProtection="1">
      <alignment vertical="center" wrapText="1"/>
    </xf>
    <xf numFmtId="0" fontId="13" fillId="13" borderId="268" xfId="0" applyFont="1" applyFill="1" applyBorder="1" applyAlignment="1">
      <alignment horizontal="center" vertical="center"/>
    </xf>
    <xf numFmtId="0" fontId="0" fillId="13" borderId="21" xfId="0" applyFill="1" applyBorder="1">
      <alignment vertical="center"/>
    </xf>
    <xf numFmtId="0" fontId="10" fillId="13" borderId="2" xfId="0" applyFont="1" applyFill="1" applyBorder="1" applyAlignment="1">
      <alignment horizontal="center" vertical="center"/>
    </xf>
    <xf numFmtId="0" fontId="0" fillId="13" borderId="2" xfId="0" applyFill="1" applyBorder="1">
      <alignment vertical="center"/>
    </xf>
    <xf numFmtId="0" fontId="0" fillId="0" borderId="16" xfId="0" applyBorder="1" applyAlignment="1">
      <alignment vertical="center" shrinkToFit="1"/>
    </xf>
    <xf numFmtId="0" fontId="0" fillId="3" borderId="9" xfId="0" applyFill="1" applyBorder="1">
      <alignment vertical="center"/>
    </xf>
    <xf numFmtId="0" fontId="0" fillId="3" borderId="10" xfId="0" applyFill="1" applyBorder="1">
      <alignment vertical="center"/>
    </xf>
    <xf numFmtId="0" fontId="0" fillId="3" borderId="11" xfId="0" applyFill="1" applyBorder="1">
      <alignment vertical="center"/>
    </xf>
    <xf numFmtId="2" fontId="0" fillId="8" borderId="86" xfId="0" applyNumberFormat="1" applyFill="1" applyBorder="1" applyAlignment="1" applyProtection="1">
      <alignment horizontal="center" vertical="center"/>
      <protection locked="0"/>
    </xf>
    <xf numFmtId="0" fontId="5" fillId="9" borderId="29" xfId="0" applyFont="1" applyFill="1" applyBorder="1">
      <alignment vertical="center"/>
    </xf>
    <xf numFmtId="0" fontId="0" fillId="0" borderId="123" xfId="0" applyBorder="1" applyAlignment="1">
      <alignment vertical="center" shrinkToFit="1"/>
    </xf>
    <xf numFmtId="0" fontId="0" fillId="0" borderId="123" xfId="0" applyBorder="1">
      <alignment vertical="center"/>
    </xf>
    <xf numFmtId="0" fontId="4" fillId="9" borderId="39" xfId="0" applyFont="1" applyFill="1" applyBorder="1">
      <alignment vertical="center"/>
    </xf>
    <xf numFmtId="0" fontId="4" fillId="9" borderId="40" xfId="0" applyFont="1" applyFill="1" applyBorder="1">
      <alignment vertical="center"/>
    </xf>
    <xf numFmtId="0" fontId="5" fillId="9" borderId="30" xfId="0" applyFont="1" applyFill="1" applyBorder="1">
      <alignment vertical="center"/>
    </xf>
    <xf numFmtId="0" fontId="0" fillId="0" borderId="0" xfId="0" applyProtection="1">
      <alignment vertical="center"/>
      <protection locked="0"/>
    </xf>
    <xf numFmtId="0" fontId="70" fillId="0" borderId="0" xfId="0" applyFont="1" applyProtection="1">
      <alignment vertical="center"/>
      <protection locked="0"/>
    </xf>
    <xf numFmtId="0" fontId="32" fillId="0" borderId="18" xfId="0" applyFont="1" applyBorder="1" applyAlignment="1" applyProtection="1">
      <alignment horizontal="center" vertical="center"/>
      <protection locked="0"/>
    </xf>
    <xf numFmtId="0" fontId="32" fillId="0" borderId="185" xfId="0" applyFont="1" applyBorder="1" applyAlignment="1" applyProtection="1">
      <alignment horizontal="center" vertical="center" shrinkToFit="1"/>
      <protection locked="0"/>
    </xf>
    <xf numFmtId="0" fontId="32" fillId="0" borderId="186" xfId="0" applyFont="1" applyBorder="1" applyAlignment="1" applyProtection="1">
      <alignment horizontal="center" vertical="center" shrinkToFit="1"/>
      <protection locked="0"/>
    </xf>
    <xf numFmtId="0" fontId="32" fillId="0" borderId="197" xfId="0" applyFont="1" applyBorder="1" applyAlignment="1" applyProtection="1">
      <alignment vertical="center" shrinkToFit="1"/>
      <protection locked="0"/>
    </xf>
    <xf numFmtId="0" fontId="32" fillId="0" borderId="12" xfId="0" applyFont="1" applyBorder="1" applyAlignment="1" applyProtection="1">
      <alignment vertical="center" shrinkToFit="1"/>
      <protection locked="0"/>
    </xf>
    <xf numFmtId="0" fontId="32" fillId="0" borderId="12" xfId="0" applyFont="1" applyBorder="1" applyProtection="1">
      <alignment vertical="center"/>
      <protection locked="0"/>
    </xf>
    <xf numFmtId="181" fontId="32" fillId="0" borderId="110" xfId="0" applyNumberFormat="1" applyFont="1" applyBorder="1" applyAlignment="1" applyProtection="1">
      <alignment vertical="center" shrinkToFit="1"/>
      <protection locked="0"/>
    </xf>
    <xf numFmtId="0" fontId="32" fillId="0" borderId="152" xfId="0" applyFont="1" applyBorder="1" applyAlignment="1" applyProtection="1">
      <alignment horizontal="center" vertical="center" shrinkToFit="1"/>
      <protection locked="0"/>
    </xf>
    <xf numFmtId="180" fontId="32" fillId="0" borderId="110" xfId="0" applyNumberFormat="1" applyFont="1" applyBorder="1" applyAlignment="1" applyProtection="1">
      <alignment vertical="center" shrinkToFit="1"/>
      <protection locked="0"/>
    </xf>
    <xf numFmtId="0" fontId="32" fillId="0" borderId="110" xfId="0" applyFont="1" applyBorder="1" applyAlignment="1" applyProtection="1">
      <alignment vertical="center" shrinkToFit="1"/>
      <protection locked="0"/>
    </xf>
    <xf numFmtId="0" fontId="32" fillId="0" borderId="152" xfId="0" applyFont="1" applyBorder="1" applyAlignment="1" applyProtection="1">
      <alignment vertical="center" shrinkToFit="1"/>
      <protection locked="0"/>
    </xf>
    <xf numFmtId="0" fontId="32" fillId="0" borderId="189" xfId="0" applyFont="1" applyBorder="1" applyAlignment="1" applyProtection="1">
      <alignment vertical="center" shrinkToFit="1"/>
      <protection locked="0"/>
    </xf>
    <xf numFmtId="0" fontId="32" fillId="0" borderId="3" xfId="0" applyFont="1" applyBorder="1" applyAlignment="1" applyProtection="1">
      <alignment vertical="center" shrinkToFit="1"/>
      <protection locked="0"/>
    </xf>
    <xf numFmtId="0" fontId="32" fillId="0" borderId="3" xfId="0" applyFont="1" applyBorder="1" applyProtection="1">
      <alignment vertical="center"/>
      <protection locked="0"/>
    </xf>
    <xf numFmtId="181" fontId="32" fillId="0" borderId="67" xfId="0" applyNumberFormat="1" applyFont="1" applyBorder="1" applyAlignment="1" applyProtection="1">
      <alignment vertical="center" shrinkToFit="1"/>
      <protection locked="0"/>
    </xf>
    <xf numFmtId="0" fontId="32" fillId="0" borderId="69" xfId="0" applyFont="1" applyBorder="1" applyAlignment="1" applyProtection="1">
      <alignment horizontal="center" vertical="center" shrinkToFit="1"/>
      <protection locked="0"/>
    </xf>
    <xf numFmtId="180" fontId="32" fillId="0" borderId="67" xfId="0" applyNumberFormat="1" applyFont="1" applyBorder="1" applyAlignment="1" applyProtection="1">
      <alignment vertical="center" shrinkToFit="1"/>
      <protection locked="0"/>
    </xf>
    <xf numFmtId="0" fontId="32" fillId="0" borderId="67" xfId="0" applyFont="1" applyBorder="1" applyAlignment="1" applyProtection="1">
      <alignment vertical="center" shrinkToFit="1"/>
      <protection locked="0"/>
    </xf>
    <xf numFmtId="0" fontId="32" fillId="0" borderId="69" xfId="0" applyFont="1" applyBorder="1" applyAlignment="1" applyProtection="1">
      <alignment vertical="center" shrinkToFit="1"/>
      <protection locked="0"/>
    </xf>
    <xf numFmtId="180" fontId="32" fillId="0" borderId="72" xfId="0" applyNumberFormat="1" applyFont="1" applyBorder="1" applyAlignment="1" applyProtection="1">
      <alignment vertical="center" shrinkToFit="1"/>
      <protection locked="0"/>
    </xf>
    <xf numFmtId="0" fontId="32" fillId="0" borderId="109" xfId="0" applyFont="1" applyBorder="1" applyAlignment="1" applyProtection="1">
      <alignment horizontal="center" vertical="center" shrinkToFit="1"/>
      <protection locked="0"/>
    </xf>
    <xf numFmtId="180" fontId="32" fillId="0" borderId="67" xfId="0" applyNumberFormat="1" applyFont="1" applyBorder="1" applyAlignment="1" applyProtection="1">
      <alignment horizontal="left" vertical="center" shrinkToFit="1"/>
      <protection locked="0"/>
    </xf>
    <xf numFmtId="0" fontId="32" fillId="0" borderId="196" xfId="0" applyFont="1" applyBorder="1" applyAlignment="1" applyProtection="1">
      <alignment vertical="center" shrinkToFit="1"/>
      <protection locked="0"/>
    </xf>
    <xf numFmtId="0" fontId="32" fillId="0" borderId="13" xfId="0" applyFont="1" applyBorder="1" applyAlignment="1" applyProtection="1">
      <alignment vertical="center" shrinkToFit="1"/>
      <protection locked="0"/>
    </xf>
    <xf numFmtId="0" fontId="32" fillId="0" borderId="13" xfId="0" applyFont="1" applyBorder="1" applyProtection="1">
      <alignment vertical="center"/>
      <protection locked="0"/>
    </xf>
    <xf numFmtId="181" fontId="32" fillId="0" borderId="72" xfId="0" applyNumberFormat="1" applyFont="1" applyBorder="1" applyAlignment="1" applyProtection="1">
      <alignment vertical="center" shrinkToFit="1"/>
      <protection locked="0"/>
    </xf>
    <xf numFmtId="180" fontId="32" fillId="0" borderId="72" xfId="0" applyNumberFormat="1" applyFont="1" applyBorder="1" applyAlignment="1" applyProtection="1">
      <alignment horizontal="left" vertical="center" shrinkToFit="1"/>
      <protection locked="0"/>
    </xf>
    <xf numFmtId="0" fontId="32" fillId="0" borderId="72" xfId="0" applyFont="1" applyBorder="1" applyAlignment="1" applyProtection="1">
      <alignment vertical="center" shrinkToFit="1"/>
      <protection locked="0"/>
    </xf>
    <xf numFmtId="0" fontId="32" fillId="0" borderId="109" xfId="0" applyFont="1" applyBorder="1" applyAlignment="1" applyProtection="1">
      <alignment vertical="center" shrinkToFit="1"/>
      <protection locked="0"/>
    </xf>
    <xf numFmtId="0" fontId="32" fillId="0" borderId="187" xfId="0" applyFont="1" applyBorder="1" applyProtection="1">
      <alignment vertical="center"/>
      <protection locked="0"/>
    </xf>
    <xf numFmtId="181" fontId="32" fillId="0" borderId="185" xfId="0" applyNumberFormat="1" applyFont="1" applyBorder="1" applyAlignment="1" applyProtection="1">
      <alignment vertical="center" shrinkToFit="1"/>
      <protection locked="0"/>
    </xf>
    <xf numFmtId="180" fontId="32" fillId="0" borderId="185" xfId="0" applyNumberFormat="1" applyFont="1" applyBorder="1" applyAlignment="1" applyProtection="1">
      <alignment vertical="center" shrinkToFit="1"/>
      <protection locked="0"/>
    </xf>
    <xf numFmtId="0" fontId="32" fillId="0" borderId="185" xfId="0" applyFont="1" applyBorder="1" applyAlignment="1" applyProtection="1">
      <alignment vertical="center" shrinkToFit="1"/>
      <protection locked="0"/>
    </xf>
    <xf numFmtId="0" fontId="32" fillId="0" borderId="186" xfId="0" applyFont="1" applyBorder="1" applyAlignment="1" applyProtection="1">
      <alignment vertical="center" shrinkToFit="1"/>
      <protection locked="0"/>
    </xf>
    <xf numFmtId="0" fontId="32" fillId="0" borderId="0" xfId="0" applyFont="1" applyAlignment="1" applyProtection="1">
      <alignment horizontal="left" vertical="center" shrinkToFit="1"/>
      <protection locked="0"/>
    </xf>
    <xf numFmtId="0" fontId="32" fillId="0" borderId="20" xfId="0" applyFont="1" applyBorder="1" applyProtection="1">
      <alignment vertical="center"/>
      <protection locked="0"/>
    </xf>
    <xf numFmtId="0" fontId="32" fillId="0" borderId="20" xfId="0" applyFont="1" applyBorder="1" applyAlignment="1" applyProtection="1">
      <alignment vertical="center" shrinkToFit="1"/>
      <protection locked="0"/>
    </xf>
    <xf numFmtId="0" fontId="32" fillId="0" borderId="20" xfId="0" applyFont="1" applyBorder="1" applyAlignment="1" applyProtection="1">
      <alignment horizontal="left" vertical="center" shrinkToFit="1"/>
      <protection locked="0"/>
    </xf>
    <xf numFmtId="0" fontId="32" fillId="0" borderId="77" xfId="0" applyFont="1" applyBorder="1" applyAlignment="1" applyProtection="1">
      <alignment horizontal="center" vertical="center" shrinkToFit="1"/>
      <protection locked="0"/>
    </xf>
    <xf numFmtId="0" fontId="32" fillId="0" borderId="184" xfId="0" applyFont="1" applyBorder="1" applyAlignment="1" applyProtection="1">
      <alignment horizontal="center" vertical="center" shrinkToFit="1"/>
      <protection locked="0"/>
    </xf>
    <xf numFmtId="0" fontId="32" fillId="0" borderId="195" xfId="0" applyFont="1" applyBorder="1" applyProtection="1">
      <alignment vertical="center"/>
      <protection locked="0"/>
    </xf>
    <xf numFmtId="0" fontId="32" fillId="0" borderId="194" xfId="0" applyFont="1" applyBorder="1" applyAlignment="1" applyProtection="1">
      <alignment vertical="center" shrinkToFit="1"/>
      <protection locked="0"/>
    </xf>
    <xf numFmtId="0" fontId="32" fillId="0" borderId="194" xfId="0" applyFont="1" applyBorder="1" applyProtection="1">
      <alignment vertical="center"/>
      <protection locked="0"/>
    </xf>
    <xf numFmtId="181" fontId="32" fillId="0" borderId="192" xfId="0" applyNumberFormat="1" applyFont="1" applyBorder="1" applyAlignment="1" applyProtection="1">
      <alignment vertical="center" shrinkToFit="1"/>
      <protection locked="0"/>
    </xf>
    <xf numFmtId="0" fontId="32" fillId="0" borderId="193" xfId="0" applyFont="1" applyBorder="1" applyAlignment="1" applyProtection="1">
      <alignment horizontal="center" vertical="center" shrinkToFit="1"/>
      <protection locked="0"/>
    </xf>
    <xf numFmtId="180" fontId="32" fillId="0" borderId="192" xfId="0" applyNumberFormat="1" applyFont="1" applyBorder="1" applyAlignment="1" applyProtection="1">
      <alignment vertical="center" shrinkToFit="1"/>
      <protection locked="0"/>
    </xf>
    <xf numFmtId="0" fontId="32" fillId="0" borderId="192" xfId="0" applyFont="1" applyBorder="1" applyAlignment="1" applyProtection="1">
      <alignment vertical="center" shrinkToFit="1"/>
      <protection locked="0"/>
    </xf>
    <xf numFmtId="0" fontId="32" fillId="0" borderId="191" xfId="0" applyFont="1" applyBorder="1" applyAlignment="1" applyProtection="1">
      <alignment vertical="center" shrinkToFit="1"/>
      <protection locked="0"/>
    </xf>
    <xf numFmtId="0" fontId="32" fillId="0" borderId="189" xfId="0" applyFont="1" applyBorder="1" applyProtection="1">
      <alignment vertical="center"/>
      <protection locked="0"/>
    </xf>
    <xf numFmtId="0" fontId="32" fillId="0" borderId="190" xfId="0" applyFont="1" applyBorder="1" applyAlignment="1" applyProtection="1">
      <alignment vertical="center" shrinkToFit="1"/>
      <protection locked="0"/>
    </xf>
    <xf numFmtId="0" fontId="32" fillId="0" borderId="105" xfId="0" applyFont="1" applyBorder="1" applyAlignment="1" applyProtection="1">
      <alignment vertical="center" shrinkToFit="1"/>
      <protection locked="0"/>
    </xf>
    <xf numFmtId="0" fontId="32" fillId="0" borderId="188" xfId="0" applyFont="1" applyBorder="1" applyProtection="1">
      <alignment vertical="center"/>
      <protection locked="0"/>
    </xf>
    <xf numFmtId="0" fontId="32" fillId="0" borderId="187" xfId="0" applyFont="1" applyBorder="1" applyAlignment="1" applyProtection="1">
      <alignment vertical="center" shrinkToFit="1"/>
      <protection locked="0"/>
    </xf>
    <xf numFmtId="0" fontId="32" fillId="0" borderId="184" xfId="0" applyFont="1" applyBorder="1" applyAlignment="1" applyProtection="1">
      <alignment vertical="center" shrinkToFit="1"/>
      <protection locked="0"/>
    </xf>
    <xf numFmtId="0" fontId="0" fillId="3" borderId="86" xfId="0" applyFill="1" applyBorder="1" applyAlignment="1" applyProtection="1">
      <alignment horizontal="right" vertical="center"/>
      <protection locked="0"/>
    </xf>
    <xf numFmtId="0" fontId="5" fillId="0" borderId="0" xfId="0" applyFont="1" applyAlignment="1">
      <alignment vertical="center" wrapText="1"/>
    </xf>
    <xf numFmtId="0" fontId="32" fillId="3" borderId="124" xfId="0" applyFont="1" applyFill="1" applyBorder="1" applyProtection="1">
      <alignment vertical="center"/>
      <protection locked="0"/>
    </xf>
    <xf numFmtId="0" fontId="32" fillId="3" borderId="125" xfId="0" applyFont="1" applyFill="1" applyBorder="1" applyProtection="1">
      <alignment vertical="center"/>
      <protection locked="0"/>
    </xf>
    <xf numFmtId="0" fontId="32" fillId="3" borderId="126" xfId="0" applyFont="1" applyFill="1" applyBorder="1" applyProtection="1">
      <alignment vertical="center"/>
      <protection locked="0"/>
    </xf>
    <xf numFmtId="0" fontId="0" fillId="3" borderId="10" xfId="0" applyFill="1" applyBorder="1" applyProtection="1">
      <alignment vertical="center"/>
      <protection locked="0"/>
    </xf>
    <xf numFmtId="0" fontId="7" fillId="2" borderId="167" xfId="0" applyFont="1" applyFill="1" applyBorder="1" applyAlignment="1" applyProtection="1">
      <alignment vertical="center" shrinkToFit="1"/>
      <protection locked="0"/>
    </xf>
    <xf numFmtId="0" fontId="7" fillId="3" borderId="167" xfId="0" applyFont="1" applyFill="1" applyBorder="1" applyAlignment="1" applyProtection="1">
      <alignment vertical="center" shrinkToFit="1"/>
      <protection locked="0"/>
    </xf>
    <xf numFmtId="38" fontId="12" fillId="3" borderId="18" xfId="1" applyFont="1" applyFill="1" applyBorder="1" applyAlignment="1" applyProtection="1">
      <alignment horizontal="right" vertical="center" shrinkToFit="1"/>
      <protection locked="0"/>
    </xf>
    <xf numFmtId="0" fontId="81" fillId="0" borderId="0" xfId="0" applyFont="1">
      <alignment vertical="center"/>
    </xf>
    <xf numFmtId="0" fontId="32" fillId="3" borderId="155" xfId="0" applyFont="1" applyFill="1" applyBorder="1" applyAlignment="1" applyProtection="1">
      <alignment horizontal="center" vertical="center"/>
      <protection locked="0"/>
    </xf>
    <xf numFmtId="0" fontId="32" fillId="3" borderId="156" xfId="0" applyFont="1" applyFill="1" applyBorder="1" applyAlignment="1" applyProtection="1">
      <alignment horizontal="center" vertical="center"/>
      <protection locked="0"/>
    </xf>
    <xf numFmtId="0" fontId="32" fillId="3" borderId="157" xfId="0" applyFont="1" applyFill="1" applyBorder="1" applyAlignment="1" applyProtection="1">
      <alignment horizontal="center" vertical="center"/>
      <protection locked="0"/>
    </xf>
    <xf numFmtId="0" fontId="32" fillId="3" borderId="290" xfId="0" applyFont="1" applyFill="1" applyBorder="1" applyAlignment="1" applyProtection="1">
      <alignment horizontal="center" vertical="center"/>
      <protection locked="0"/>
    </xf>
    <xf numFmtId="0" fontId="32" fillId="3" borderId="158" xfId="0" applyFont="1" applyFill="1" applyBorder="1" applyAlignment="1" applyProtection="1">
      <alignment horizontal="center" vertical="center"/>
      <protection locked="0"/>
    </xf>
    <xf numFmtId="0" fontId="32" fillId="3" borderId="159" xfId="0" applyFont="1" applyFill="1" applyBorder="1" applyAlignment="1" applyProtection="1">
      <alignment horizontal="center" vertical="center"/>
      <protection locked="0"/>
    </xf>
    <xf numFmtId="0" fontId="32" fillId="4" borderId="160" xfId="0" applyFont="1" applyFill="1" applyBorder="1" applyAlignment="1">
      <alignment horizontal="center" vertical="center"/>
    </xf>
    <xf numFmtId="0" fontId="32" fillId="4" borderId="291" xfId="0" applyFont="1" applyFill="1" applyBorder="1" applyAlignment="1">
      <alignment horizontal="center" vertical="center"/>
    </xf>
    <xf numFmtId="0" fontId="0" fillId="0" borderId="0" xfId="0" applyAlignment="1">
      <alignment horizontal="center" vertical="center" shrinkToFit="1"/>
    </xf>
    <xf numFmtId="0" fontId="0" fillId="9" borderId="108" xfId="0" applyFill="1" applyBorder="1">
      <alignment vertical="center"/>
    </xf>
    <xf numFmtId="0" fontId="0" fillId="9" borderId="110" xfId="0" applyFill="1" applyBorder="1">
      <alignment vertical="center"/>
    </xf>
    <xf numFmtId="38" fontId="61" fillId="0" borderId="3" xfId="1" applyFont="1" applyBorder="1">
      <alignment vertical="center"/>
    </xf>
    <xf numFmtId="38" fontId="61" fillId="0" borderId="277" xfId="1" applyFont="1" applyBorder="1">
      <alignment vertical="center"/>
    </xf>
    <xf numFmtId="177" fontId="19" fillId="2" borderId="51" xfId="3" applyNumberFormat="1" applyFont="1" applyFill="1" applyBorder="1" applyAlignment="1" applyProtection="1">
      <alignment horizontal="right" vertical="center" shrinkToFit="1"/>
      <protection locked="0"/>
    </xf>
    <xf numFmtId="177" fontId="19" fillId="2" borderId="50" xfId="3" applyNumberFormat="1" applyFont="1" applyFill="1" applyBorder="1" applyAlignment="1" applyProtection="1">
      <alignment horizontal="right" vertical="center" shrinkToFit="1"/>
      <protection locked="0"/>
    </xf>
    <xf numFmtId="0" fontId="19" fillId="2" borderId="54" xfId="3" applyFont="1" applyFill="1" applyBorder="1" applyAlignment="1" applyProtection="1">
      <alignment horizontal="left" vertical="center" shrinkToFit="1"/>
      <protection locked="0"/>
    </xf>
    <xf numFmtId="177" fontId="19" fillId="2" borderId="53" xfId="3" applyNumberFormat="1" applyFont="1" applyFill="1" applyBorder="1" applyAlignment="1" applyProtection="1">
      <alignment horizontal="right" vertical="center" shrinkToFit="1"/>
      <protection locked="0"/>
    </xf>
    <xf numFmtId="177" fontId="19" fillId="0" borderId="52" xfId="3" applyNumberFormat="1" applyFont="1" applyBorder="1" applyAlignment="1">
      <alignment horizontal="right" vertical="center" shrinkToFit="1"/>
    </xf>
    <xf numFmtId="0" fontId="19" fillId="3" borderId="54" xfId="3" applyFont="1" applyFill="1" applyBorder="1" applyAlignment="1" applyProtection="1">
      <alignment horizontal="left" vertical="center" shrinkToFit="1"/>
      <protection locked="0"/>
    </xf>
    <xf numFmtId="177" fontId="19" fillId="3" borderId="53" xfId="3" applyNumberFormat="1" applyFont="1" applyFill="1" applyBorder="1" applyAlignment="1" applyProtection="1">
      <alignment horizontal="right" vertical="center" shrinkToFit="1"/>
      <protection locked="0"/>
    </xf>
    <xf numFmtId="0" fontId="19" fillId="3" borderId="234" xfId="3" applyFont="1" applyFill="1" applyBorder="1" applyAlignment="1" applyProtection="1">
      <alignment horizontal="left" vertical="center" shrinkToFit="1"/>
      <protection locked="0"/>
    </xf>
    <xf numFmtId="177" fontId="19" fillId="3" borderId="235" xfId="3" applyNumberFormat="1" applyFont="1" applyFill="1" applyBorder="1" applyAlignment="1" applyProtection="1">
      <alignment horizontal="right" vertical="center" shrinkToFit="1"/>
      <protection locked="0"/>
    </xf>
    <xf numFmtId="177" fontId="19" fillId="0" borderId="236" xfId="3" applyNumberFormat="1" applyFont="1" applyBorder="1" applyAlignment="1">
      <alignment horizontal="right" vertical="center" shrinkToFit="1"/>
    </xf>
    <xf numFmtId="177" fontId="19" fillId="0" borderId="55" xfId="3" applyNumberFormat="1" applyFont="1" applyBorder="1" applyAlignment="1">
      <alignment horizontal="right" vertical="center" shrinkToFit="1"/>
    </xf>
    <xf numFmtId="177" fontId="19" fillId="0" borderId="50" xfId="3" applyNumberFormat="1" applyFont="1" applyBorder="1" applyAlignment="1">
      <alignment horizontal="right" vertical="center" shrinkToFit="1"/>
    </xf>
    <xf numFmtId="177" fontId="19" fillId="0" borderId="49" xfId="3" applyNumberFormat="1" applyFont="1" applyBorder="1" applyAlignment="1">
      <alignment horizontal="right" vertical="center" shrinkToFit="1"/>
    </xf>
    <xf numFmtId="0" fontId="19" fillId="2" borderId="57" xfId="3" applyFont="1" applyFill="1" applyBorder="1" applyAlignment="1" applyProtection="1">
      <alignment horizontal="left" vertical="center" shrinkToFit="1"/>
      <protection locked="0"/>
    </xf>
    <xf numFmtId="177" fontId="19" fillId="2" borderId="56" xfId="3" applyNumberFormat="1" applyFont="1" applyFill="1" applyBorder="1" applyAlignment="1" applyProtection="1">
      <alignment horizontal="right" vertical="center" shrinkToFit="1"/>
      <protection locked="0"/>
    </xf>
    <xf numFmtId="0" fontId="19" fillId="3" borderId="54" xfId="3" applyFont="1" applyFill="1" applyBorder="1" applyAlignment="1" applyProtection="1">
      <alignment horizontal="center" vertical="center" shrinkToFit="1"/>
      <protection locked="0"/>
    </xf>
    <xf numFmtId="177" fontId="19" fillId="0" borderId="50" xfId="3" applyNumberFormat="1" applyFont="1" applyBorder="1" applyAlignment="1">
      <alignment vertical="center" shrinkToFit="1"/>
    </xf>
    <xf numFmtId="176" fontId="19" fillId="0" borderId="47" xfId="3" applyNumberFormat="1" applyFont="1" applyBorder="1" applyAlignment="1">
      <alignment vertical="center" shrinkToFit="1"/>
    </xf>
    <xf numFmtId="0" fontId="12" fillId="3" borderId="34" xfId="0" applyFont="1" applyFill="1" applyBorder="1" applyAlignment="1" applyProtection="1">
      <alignment horizontal="center" vertical="center" shrinkToFit="1"/>
      <protection locked="0"/>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0" fillId="0" borderId="344" xfId="0" applyBorder="1" applyAlignment="1">
      <alignment vertical="center" wrapText="1"/>
    </xf>
    <xf numFmtId="0" fontId="0" fillId="0" borderId="344" xfId="0" applyBorder="1">
      <alignment vertical="center"/>
    </xf>
    <xf numFmtId="0" fontId="0" fillId="0" borderId="14" xfId="0" applyBorder="1" applyAlignment="1">
      <alignment vertical="top" wrapText="1"/>
    </xf>
    <xf numFmtId="0" fontId="0" fillId="0" borderId="3" xfId="0" applyBorder="1" applyAlignment="1">
      <alignment vertical="center" shrinkToFit="1"/>
    </xf>
    <xf numFmtId="0" fontId="34" fillId="0" borderId="3" xfId="0" applyFont="1" applyBorder="1">
      <alignment vertical="center"/>
    </xf>
    <xf numFmtId="0" fontId="0" fillId="0" borderId="13" xfId="0" applyBorder="1" applyAlignment="1">
      <alignment vertical="center" shrinkToFit="1"/>
    </xf>
    <xf numFmtId="0" fontId="32" fillId="0" borderId="0" xfId="0" applyFont="1" applyAlignment="1" applyProtection="1">
      <alignment vertical="center" shrinkToFit="1"/>
      <protection locked="0"/>
    </xf>
    <xf numFmtId="0" fontId="0" fillId="0" borderId="20" xfId="0" applyBorder="1">
      <alignment vertical="center"/>
    </xf>
    <xf numFmtId="0" fontId="32" fillId="0" borderId="0" xfId="0" applyFont="1" applyProtection="1">
      <alignment vertical="center"/>
      <protection locked="0"/>
    </xf>
    <xf numFmtId="0" fontId="32" fillId="0" borderId="0" xfId="0" applyFont="1" applyAlignment="1">
      <alignment horizontal="right" vertical="center"/>
    </xf>
    <xf numFmtId="0" fontId="69" fillId="0" borderId="0" xfId="0" applyFont="1">
      <alignment vertical="center"/>
    </xf>
    <xf numFmtId="0" fontId="32" fillId="9" borderId="15" xfId="0" applyFont="1" applyFill="1" applyBorder="1">
      <alignment vertical="center"/>
    </xf>
    <xf numFmtId="0" fontId="32" fillId="9" borderId="17" xfId="0" applyFont="1" applyFill="1" applyBorder="1">
      <alignment vertical="center"/>
    </xf>
    <xf numFmtId="0" fontId="32" fillId="0" borderId="15" xfId="0" applyFont="1" applyBorder="1">
      <alignment vertical="center"/>
    </xf>
    <xf numFmtId="0" fontId="32" fillId="0" borderId="16" xfId="0" applyFont="1" applyBorder="1" applyAlignment="1">
      <alignment horizontal="right" vertical="center"/>
    </xf>
    <xf numFmtId="0" fontId="32" fillId="0" borderId="74" xfId="0" applyFont="1" applyBorder="1" applyAlignment="1">
      <alignment horizontal="center" vertical="center"/>
    </xf>
    <xf numFmtId="0" fontId="32" fillId="0" borderId="69" xfId="0" applyFont="1" applyBorder="1">
      <alignment vertical="center"/>
    </xf>
    <xf numFmtId="0" fontId="32" fillId="9" borderId="0" xfId="0" applyFont="1" applyFill="1">
      <alignment vertical="center"/>
    </xf>
    <xf numFmtId="0" fontId="32" fillId="0" borderId="5" xfId="0" applyFont="1" applyBorder="1" applyAlignment="1">
      <alignment horizontal="center" vertical="center"/>
    </xf>
    <xf numFmtId="0" fontId="32" fillId="9" borderId="10" xfId="0" applyFont="1" applyFill="1" applyBorder="1">
      <alignment vertical="center"/>
    </xf>
    <xf numFmtId="0" fontId="32" fillId="0" borderId="10" xfId="0" applyFont="1" applyBorder="1">
      <alignment vertical="center"/>
    </xf>
    <xf numFmtId="0" fontId="32" fillId="0" borderId="10" xfId="0" applyFont="1" applyBorder="1" applyAlignment="1">
      <alignment horizontal="right" vertical="center"/>
    </xf>
    <xf numFmtId="0" fontId="77" fillId="0" borderId="10" xfId="0" applyFont="1" applyBorder="1">
      <alignment vertical="center"/>
    </xf>
    <xf numFmtId="0" fontId="32" fillId="0" borderId="15" xfId="0" applyFont="1" applyBorder="1" applyAlignment="1">
      <alignment horizontal="right" vertical="center"/>
    </xf>
    <xf numFmtId="0" fontId="32" fillId="0" borderId="16" xfId="0" applyFont="1" applyBorder="1">
      <alignment vertical="center"/>
    </xf>
    <xf numFmtId="0" fontId="32" fillId="0" borderId="17" xfId="0" applyFont="1" applyBorder="1">
      <alignment vertical="center"/>
    </xf>
    <xf numFmtId="0" fontId="32" fillId="0" borderId="8" xfId="0" applyFont="1" applyBorder="1">
      <alignment vertical="center"/>
    </xf>
    <xf numFmtId="0" fontId="32" fillId="9" borderId="9" xfId="0" applyFont="1" applyFill="1" applyBorder="1">
      <alignment vertical="center"/>
    </xf>
    <xf numFmtId="0" fontId="32" fillId="0" borderId="11" xfId="0" applyFont="1" applyBorder="1">
      <alignment vertical="center"/>
    </xf>
    <xf numFmtId="0" fontId="32" fillId="9" borderId="24" xfId="0" applyFont="1" applyFill="1" applyBorder="1">
      <alignment vertical="center"/>
    </xf>
    <xf numFmtId="0" fontId="32" fillId="9" borderId="26" xfId="0" applyFont="1" applyFill="1" applyBorder="1">
      <alignment vertical="center"/>
    </xf>
    <xf numFmtId="0" fontId="32" fillId="9" borderId="25" xfId="0" applyFont="1" applyFill="1" applyBorder="1">
      <alignment vertical="center"/>
    </xf>
    <xf numFmtId="0" fontId="32" fillId="9" borderId="11" xfId="0" applyFont="1" applyFill="1" applyBorder="1">
      <alignment vertical="center"/>
    </xf>
    <xf numFmtId="0" fontId="32" fillId="9" borderId="8" xfId="0" applyFont="1" applyFill="1" applyBorder="1">
      <alignment vertical="center"/>
    </xf>
    <xf numFmtId="0" fontId="32" fillId="0" borderId="0" xfId="0" applyFont="1" applyAlignment="1"/>
    <xf numFmtId="0" fontId="29" fillId="9" borderId="16" xfId="0" applyFont="1" applyFill="1" applyBorder="1" applyAlignment="1">
      <alignment horizontal="right" vertical="center"/>
    </xf>
    <xf numFmtId="0" fontId="29" fillId="9" borderId="17" xfId="0" applyFont="1" applyFill="1" applyBorder="1" applyAlignment="1">
      <alignment horizontal="right" vertical="center"/>
    </xf>
    <xf numFmtId="0" fontId="69" fillId="0" borderId="69" xfId="0" applyFont="1" applyBorder="1" applyAlignment="1">
      <alignment horizontal="center" vertical="center"/>
    </xf>
    <xf numFmtId="0" fontId="69" fillId="0" borderId="180" xfId="0" applyFont="1" applyBorder="1" applyAlignment="1">
      <alignment horizontal="center" vertical="center"/>
    </xf>
    <xf numFmtId="0" fontId="43" fillId="0" borderId="0" xfId="2" applyFont="1" applyFill="1" applyBorder="1" applyAlignment="1" applyProtection="1">
      <alignment horizontal="center" vertical="center"/>
    </xf>
    <xf numFmtId="0" fontId="32" fillId="2" borderId="15" xfId="0" applyFont="1" applyFill="1" applyBorder="1">
      <alignment vertical="center"/>
    </xf>
    <xf numFmtId="0" fontId="32" fillId="2" borderId="16" xfId="0" applyFont="1" applyFill="1" applyBorder="1">
      <alignment vertical="center"/>
    </xf>
    <xf numFmtId="0" fontId="85" fillId="9" borderId="15" xfId="0" applyFont="1" applyFill="1" applyBorder="1">
      <alignment vertical="center"/>
    </xf>
    <xf numFmtId="0" fontId="32" fillId="0" borderId="16" xfId="0" applyFont="1" applyBorder="1" applyAlignment="1">
      <alignment horizontal="center" vertical="center"/>
    </xf>
    <xf numFmtId="0" fontId="32" fillId="0" borderId="215" xfId="0" applyFont="1" applyBorder="1">
      <alignment vertical="center"/>
    </xf>
    <xf numFmtId="0" fontId="32" fillId="0" borderId="215" xfId="0" applyFont="1" applyBorder="1" applyAlignment="1">
      <alignment horizontal="center" vertical="center"/>
    </xf>
    <xf numFmtId="0" fontId="32" fillId="9" borderId="23" xfId="0" applyFont="1" applyFill="1" applyBorder="1">
      <alignment vertical="center"/>
    </xf>
    <xf numFmtId="0" fontId="32" fillId="9" borderId="27" xfId="0" applyFont="1" applyFill="1" applyBorder="1">
      <alignment vertical="center"/>
    </xf>
    <xf numFmtId="0" fontId="32" fillId="9" borderId="28" xfId="0" applyFont="1" applyFill="1" applyBorder="1">
      <alignment vertical="center"/>
    </xf>
    <xf numFmtId="0" fontId="32" fillId="9" borderId="29" xfId="0" applyFont="1" applyFill="1" applyBorder="1">
      <alignment vertical="center"/>
    </xf>
    <xf numFmtId="0" fontId="32" fillId="9" borderId="17" xfId="0" applyFont="1" applyFill="1" applyBorder="1" applyAlignment="1">
      <alignment horizontal="right" vertical="center"/>
    </xf>
    <xf numFmtId="0" fontId="32" fillId="0" borderId="9" xfId="0" applyFont="1" applyBorder="1">
      <alignment vertical="center"/>
    </xf>
    <xf numFmtId="0" fontId="32" fillId="4" borderId="160" xfId="0" applyFont="1" applyFill="1" applyBorder="1">
      <alignment vertical="center"/>
    </xf>
    <xf numFmtId="0" fontId="32" fillId="9" borderId="3" xfId="0" applyFont="1" applyFill="1" applyBorder="1">
      <alignment vertical="center"/>
    </xf>
    <xf numFmtId="0" fontId="32" fillId="9" borderId="4" xfId="0" applyFont="1" applyFill="1" applyBorder="1" applyAlignment="1">
      <alignment horizontal="centerContinuous" vertical="center"/>
    </xf>
    <xf numFmtId="0" fontId="32" fillId="9" borderId="16" xfId="0" applyFont="1" applyFill="1" applyBorder="1" applyAlignment="1">
      <alignment horizontal="centerContinuous" vertical="center"/>
    </xf>
    <xf numFmtId="0" fontId="32" fillId="9" borderId="5" xfId="0" applyFont="1" applyFill="1" applyBorder="1" applyAlignment="1">
      <alignment horizontal="centerContinuous" vertical="center"/>
    </xf>
    <xf numFmtId="0" fontId="32" fillId="9" borderId="17" xfId="0" applyFont="1" applyFill="1" applyBorder="1" applyAlignment="1">
      <alignment horizontal="centerContinuous" vertical="center"/>
    </xf>
    <xf numFmtId="0" fontId="32" fillId="9" borderId="5" xfId="0" applyFont="1" applyFill="1" applyBorder="1">
      <alignment vertical="center"/>
    </xf>
    <xf numFmtId="0" fontId="32" fillId="9" borderId="15" xfId="0" applyFont="1" applyFill="1" applyBorder="1" applyAlignment="1">
      <alignment horizontal="centerContinuous" vertical="center"/>
    </xf>
    <xf numFmtId="0" fontId="60" fillId="0" borderId="0" xfId="0" applyFont="1" applyAlignment="1">
      <alignment horizontal="center" vertical="center"/>
    </xf>
    <xf numFmtId="0" fontId="32" fillId="0" borderId="0" xfId="0" applyFont="1" applyAlignment="1">
      <alignment vertical="center" wrapText="1" shrinkToFit="1"/>
    </xf>
    <xf numFmtId="0" fontId="15" fillId="0" borderId="0" xfId="2" applyBorder="1" applyProtection="1">
      <alignment vertical="center"/>
    </xf>
    <xf numFmtId="38" fontId="2" fillId="0" borderId="305" xfId="1" applyFont="1" applyFill="1" applyBorder="1" applyAlignment="1" applyProtection="1">
      <alignment vertical="center"/>
    </xf>
    <xf numFmtId="0" fontId="85" fillId="0" borderId="0" xfId="0" applyFont="1">
      <alignment vertical="center"/>
    </xf>
    <xf numFmtId="38" fontId="61" fillId="0" borderId="3" xfId="4" applyFont="1" applyFill="1" applyBorder="1" applyProtection="1">
      <alignment vertical="center"/>
    </xf>
    <xf numFmtId="38" fontId="61" fillId="0" borderId="277" xfId="4" applyFont="1" applyFill="1" applyBorder="1" applyProtection="1">
      <alignment vertical="center"/>
    </xf>
    <xf numFmtId="0" fontId="60" fillId="0" borderId="0" xfId="0" applyFont="1">
      <alignment vertical="center"/>
    </xf>
    <xf numFmtId="177" fontId="19" fillId="0" borderId="56" xfId="3" applyNumberFormat="1" applyFont="1" applyBorder="1" applyAlignment="1">
      <alignment horizontal="right" vertical="center" shrinkToFit="1"/>
    </xf>
    <xf numFmtId="0" fontId="87" fillId="0" borderId="0" xfId="3" applyFont="1">
      <alignment vertical="center"/>
    </xf>
    <xf numFmtId="177" fontId="19" fillId="0" borderId="46" xfId="3" applyNumberFormat="1" applyFont="1" applyBorder="1" applyAlignment="1">
      <alignment horizontal="right" vertical="center" shrinkToFit="1"/>
    </xf>
    <xf numFmtId="0" fontId="32" fillId="3" borderId="86" xfId="0" applyFont="1" applyFill="1" applyBorder="1" applyProtection="1">
      <alignment vertical="center"/>
      <protection locked="0"/>
    </xf>
    <xf numFmtId="0" fontId="32" fillId="2" borderId="144" xfId="0" applyFont="1" applyFill="1" applyBorder="1" applyProtection="1">
      <alignment vertical="center"/>
      <protection locked="0"/>
    </xf>
    <xf numFmtId="0" fontId="32" fillId="2" borderId="125" xfId="0" applyFont="1" applyFill="1" applyBorder="1" applyProtection="1">
      <alignment vertical="center"/>
      <protection locked="0"/>
    </xf>
    <xf numFmtId="0" fontId="32" fillId="2" borderId="126" xfId="0" applyFont="1" applyFill="1" applyBorder="1" applyProtection="1">
      <alignment vertical="center"/>
      <protection locked="0"/>
    </xf>
    <xf numFmtId="0" fontId="32" fillId="3" borderId="143" xfId="0" applyFont="1" applyFill="1" applyBorder="1" applyProtection="1">
      <alignment vertical="center"/>
      <protection locked="0"/>
    </xf>
    <xf numFmtId="0" fontId="32" fillId="2" borderId="124" xfId="0" applyFont="1" applyFill="1" applyBorder="1" applyProtection="1">
      <alignment vertical="center"/>
      <protection locked="0"/>
    </xf>
    <xf numFmtId="0" fontId="32" fillId="2" borderId="115" xfId="0" applyFont="1" applyFill="1" applyBorder="1" applyProtection="1">
      <alignment vertical="center"/>
      <protection locked="0"/>
    </xf>
    <xf numFmtId="0" fontId="32" fillId="3" borderId="116" xfId="0" applyFont="1" applyFill="1" applyBorder="1" applyProtection="1">
      <alignment vertical="center"/>
      <protection locked="0"/>
    </xf>
    <xf numFmtId="0" fontId="32" fillId="3" borderId="318" xfId="0" applyFont="1" applyFill="1" applyBorder="1" applyProtection="1">
      <alignment vertical="center"/>
      <protection locked="0"/>
    </xf>
    <xf numFmtId="0" fontId="32" fillId="3" borderId="97" xfId="0" applyFont="1" applyFill="1" applyBorder="1" applyProtection="1">
      <alignment vertical="center"/>
      <protection locked="0"/>
    </xf>
    <xf numFmtId="0" fontId="32" fillId="2" borderId="155" xfId="0" applyFont="1" applyFill="1" applyBorder="1" applyProtection="1">
      <alignment vertical="center"/>
      <protection locked="0"/>
    </xf>
    <xf numFmtId="0" fontId="32" fillId="2" borderId="156" xfId="0" applyFont="1" applyFill="1" applyBorder="1" applyProtection="1">
      <alignment vertical="center"/>
      <protection locked="0"/>
    </xf>
    <xf numFmtId="0" fontId="32" fillId="2" borderId="157" xfId="0" applyFont="1" applyFill="1" applyBorder="1" applyProtection="1">
      <alignment vertical="center"/>
      <protection locked="0"/>
    </xf>
    <xf numFmtId="0" fontId="32" fillId="3" borderId="155" xfId="0" applyFont="1" applyFill="1" applyBorder="1" applyProtection="1">
      <alignment vertical="center"/>
      <protection locked="0"/>
    </xf>
    <xf numFmtId="0" fontId="32" fillId="3" borderId="156" xfId="0" applyFont="1" applyFill="1" applyBorder="1" applyProtection="1">
      <alignment vertical="center"/>
      <protection locked="0"/>
    </xf>
    <xf numFmtId="0" fontId="32" fillId="3" borderId="157" xfId="0" applyFont="1" applyFill="1" applyBorder="1" applyProtection="1">
      <alignment vertical="center"/>
      <protection locked="0"/>
    </xf>
    <xf numFmtId="0" fontId="32" fillId="2" borderId="158" xfId="0" applyFont="1" applyFill="1" applyBorder="1" applyProtection="1">
      <alignment vertical="center"/>
      <protection locked="0"/>
    </xf>
    <xf numFmtId="0" fontId="32" fillId="2" borderId="159" xfId="0" applyFont="1" applyFill="1" applyBorder="1" applyProtection="1">
      <alignment vertical="center"/>
      <protection locked="0"/>
    </xf>
    <xf numFmtId="0" fontId="32" fillId="3" borderId="158" xfId="0" applyFont="1" applyFill="1" applyBorder="1" applyProtection="1">
      <alignment vertical="center"/>
      <protection locked="0"/>
    </xf>
    <xf numFmtId="0" fontId="32" fillId="3" borderId="159" xfId="0" applyFont="1" applyFill="1" applyBorder="1" applyProtection="1">
      <alignment vertical="center"/>
      <protection locked="0"/>
    </xf>
    <xf numFmtId="0" fontId="32" fillId="2" borderId="295" xfId="0" applyFont="1" applyFill="1" applyBorder="1" applyProtection="1">
      <alignment vertical="center"/>
      <protection locked="0"/>
    </xf>
    <xf numFmtId="0" fontId="32" fillId="9" borderId="38" xfId="0" applyFont="1" applyFill="1" applyBorder="1">
      <alignment vertical="center"/>
    </xf>
    <xf numFmtId="0" fontId="32" fillId="9" borderId="39" xfId="0" applyFont="1" applyFill="1" applyBorder="1">
      <alignment vertical="center"/>
    </xf>
    <xf numFmtId="0" fontId="32" fillId="2" borderId="87" xfId="0" applyFont="1" applyFill="1" applyBorder="1" applyProtection="1">
      <alignment vertical="center"/>
      <protection locked="0"/>
    </xf>
    <xf numFmtId="0" fontId="32" fillId="3" borderId="87" xfId="0" applyFont="1" applyFill="1" applyBorder="1" applyProtection="1">
      <alignment vertical="center"/>
      <protection locked="0"/>
    </xf>
    <xf numFmtId="0" fontId="32" fillId="9" borderId="200" xfId="0" applyFont="1" applyFill="1" applyBorder="1">
      <alignment vertical="center"/>
    </xf>
    <xf numFmtId="0" fontId="32" fillId="0" borderId="122" xfId="0" applyFont="1" applyBorder="1">
      <alignment vertical="center"/>
    </xf>
    <xf numFmtId="0" fontId="32" fillId="0" borderId="286" xfId="0" applyFont="1" applyBorder="1" applyProtection="1">
      <alignment vertical="center"/>
      <protection locked="0"/>
    </xf>
    <xf numFmtId="0" fontId="32" fillId="0" borderId="14" xfId="0" applyFont="1" applyBorder="1" applyAlignment="1">
      <alignment vertical="top" wrapText="1"/>
    </xf>
    <xf numFmtId="0" fontId="32" fillId="9" borderId="183" xfId="0" applyFont="1" applyFill="1" applyBorder="1">
      <alignment vertical="center"/>
    </xf>
    <xf numFmtId="0" fontId="32" fillId="0" borderId="345" xfId="0" applyFont="1" applyBorder="1">
      <alignment vertical="center"/>
    </xf>
    <xf numFmtId="0" fontId="32" fillId="0" borderId="149" xfId="0" applyFont="1" applyBorder="1" applyProtection="1">
      <alignment vertical="center"/>
      <protection locked="0"/>
    </xf>
    <xf numFmtId="0" fontId="32" fillId="9" borderId="95" xfId="0" applyFont="1" applyFill="1" applyBorder="1">
      <alignment vertical="center"/>
    </xf>
    <xf numFmtId="0" fontId="32" fillId="9" borderId="63" xfId="0" applyFont="1" applyFill="1" applyBorder="1">
      <alignment vertical="center"/>
    </xf>
    <xf numFmtId="0" fontId="32" fillId="9" borderId="202" xfId="0" applyFont="1" applyFill="1" applyBorder="1">
      <alignment vertical="center"/>
    </xf>
    <xf numFmtId="0" fontId="32" fillId="3" borderId="127" xfId="0" applyFont="1" applyFill="1" applyBorder="1" applyProtection="1">
      <alignment vertical="center"/>
      <protection locked="0"/>
    </xf>
    <xf numFmtId="0" fontId="32" fillId="0" borderId="68" xfId="0" applyFont="1" applyBorder="1" applyAlignment="1">
      <alignment horizontal="center" vertical="center"/>
    </xf>
    <xf numFmtId="0" fontId="32" fillId="0" borderId="69" xfId="0" applyFont="1" applyBorder="1" applyAlignment="1">
      <alignment horizontal="center" vertical="center"/>
    </xf>
    <xf numFmtId="183" fontId="61" fillId="0" borderId="0" xfId="4" applyNumberFormat="1" applyFont="1" applyBorder="1">
      <alignment vertical="center"/>
    </xf>
    <xf numFmtId="38" fontId="61" fillId="0" borderId="0" xfId="4" applyFont="1" applyFill="1" applyBorder="1">
      <alignment vertical="center"/>
    </xf>
    <xf numFmtId="0" fontId="0" fillId="3" borderId="15" xfId="0" applyFill="1" applyBorder="1">
      <alignment vertical="center"/>
    </xf>
    <xf numFmtId="0" fontId="32" fillId="9" borderId="13" xfId="0" applyFont="1" applyFill="1" applyBorder="1" applyAlignment="1">
      <alignment horizontal="center" vertical="center"/>
    </xf>
    <xf numFmtId="0" fontId="0" fillId="2" borderId="15" xfId="0" applyFill="1" applyBorder="1">
      <alignment vertical="center"/>
    </xf>
    <xf numFmtId="0" fontId="0" fillId="2" borderId="16" xfId="0" applyFill="1" applyBorder="1">
      <alignment vertical="center"/>
    </xf>
    <xf numFmtId="0" fontId="32" fillId="9" borderId="38" xfId="0" applyFont="1" applyFill="1" applyBorder="1" applyAlignment="1">
      <alignment horizontal="center" vertical="center"/>
    </xf>
    <xf numFmtId="0" fontId="32" fillId="9" borderId="24" xfId="0" applyFont="1" applyFill="1" applyBorder="1" applyAlignment="1">
      <alignment horizontal="center" vertical="center"/>
    </xf>
    <xf numFmtId="0" fontId="32" fillId="0" borderId="39" xfId="0" applyFont="1" applyBorder="1" applyAlignment="1">
      <alignment horizontal="center" vertical="center"/>
    </xf>
    <xf numFmtId="0" fontId="32" fillId="0" borderId="25" xfId="0" applyFont="1" applyBorder="1" applyAlignment="1">
      <alignment horizontal="center" vertical="center"/>
    </xf>
    <xf numFmtId="0" fontId="32" fillId="0" borderId="63" xfId="0" applyFont="1" applyBorder="1">
      <alignment vertical="center"/>
    </xf>
    <xf numFmtId="0" fontId="32" fillId="0" borderId="39" xfId="0" applyFont="1" applyBorder="1">
      <alignment vertical="center"/>
    </xf>
    <xf numFmtId="0" fontId="32" fillId="0" borderId="29" xfId="0" applyFont="1" applyBorder="1">
      <alignment vertical="center"/>
    </xf>
    <xf numFmtId="0" fontId="32" fillId="2" borderId="86" xfId="0" applyFont="1" applyFill="1" applyBorder="1">
      <alignment vertical="center"/>
    </xf>
    <xf numFmtId="0" fontId="32" fillId="0" borderId="0" xfId="0" applyFont="1" applyAlignment="1">
      <alignment horizontal="center" vertical="center"/>
    </xf>
    <xf numFmtId="0" fontId="0" fillId="0" borderId="292" xfId="0" applyBorder="1">
      <alignment vertical="center"/>
    </xf>
    <xf numFmtId="0" fontId="32" fillId="0" borderId="292" xfId="0" applyFont="1" applyBorder="1">
      <alignment vertical="center"/>
    </xf>
    <xf numFmtId="0" fontId="80" fillId="15" borderId="294" xfId="0" applyFont="1" applyFill="1" applyBorder="1" applyAlignment="1">
      <alignment horizontal="center" vertical="center"/>
    </xf>
    <xf numFmtId="0" fontId="79" fillId="0" borderId="292" xfId="0" applyFont="1" applyBorder="1" applyAlignment="1">
      <alignment horizontal="center" vertical="center"/>
    </xf>
    <xf numFmtId="0" fontId="79" fillId="0" borderId="0" xfId="0" applyFont="1" applyAlignment="1">
      <alignment horizontal="center" vertical="center"/>
    </xf>
    <xf numFmtId="0" fontId="30" fillId="0" borderId="294" xfId="0" applyFont="1" applyBorder="1" applyAlignment="1">
      <alignment vertical="center" shrinkToFit="1"/>
    </xf>
    <xf numFmtId="0" fontId="8" fillId="0" borderId="292" xfId="0" applyFont="1" applyBorder="1">
      <alignment vertical="center"/>
    </xf>
    <xf numFmtId="0" fontId="0" fillId="2" borderId="86" xfId="0" applyFill="1" applyBorder="1" applyAlignment="1">
      <alignment horizontal="right" vertical="center"/>
    </xf>
    <xf numFmtId="0" fontId="0" fillId="2" borderId="86" xfId="0" applyFill="1" applyBorder="1">
      <alignment vertical="center"/>
    </xf>
    <xf numFmtId="0" fontId="0" fillId="0" borderId="294" xfId="0" applyBorder="1" applyAlignment="1">
      <alignment vertical="center" shrinkToFit="1"/>
    </xf>
    <xf numFmtId="0" fontId="32" fillId="0" borderId="67" xfId="0" applyFont="1" applyBorder="1">
      <alignment vertical="center"/>
    </xf>
    <xf numFmtId="0" fontId="32" fillId="0" borderId="68" xfId="0" applyFont="1" applyBorder="1">
      <alignment vertical="center"/>
    </xf>
    <xf numFmtId="0" fontId="32" fillId="3" borderId="86" xfId="0" applyFont="1" applyFill="1" applyBorder="1">
      <alignment vertical="center"/>
    </xf>
    <xf numFmtId="0" fontId="32" fillId="2" borderId="144" xfId="0" applyFont="1" applyFill="1" applyBorder="1">
      <alignment vertical="center"/>
    </xf>
    <xf numFmtId="0" fontId="32" fillId="2" borderId="125" xfId="0" applyFont="1" applyFill="1" applyBorder="1">
      <alignment vertical="center"/>
    </xf>
    <xf numFmtId="0" fontId="32" fillId="2" borderId="126" xfId="0" applyFont="1" applyFill="1" applyBorder="1">
      <alignment vertical="center"/>
    </xf>
    <xf numFmtId="0" fontId="32" fillId="3" borderId="124" xfId="0" applyFont="1" applyFill="1" applyBorder="1">
      <alignment vertical="center"/>
    </xf>
    <xf numFmtId="0" fontId="32" fillId="3" borderId="125" xfId="0" applyFont="1" applyFill="1" applyBorder="1">
      <alignment vertical="center"/>
    </xf>
    <xf numFmtId="0" fontId="32" fillId="3" borderId="143" xfId="0" applyFont="1" applyFill="1" applyBorder="1">
      <alignment vertical="center"/>
    </xf>
    <xf numFmtId="0" fontId="32" fillId="2" borderId="97" xfId="0" applyFont="1" applyFill="1" applyBorder="1">
      <alignment vertical="center"/>
    </xf>
    <xf numFmtId="0" fontId="32" fillId="2" borderId="124" xfId="0" applyFont="1" applyFill="1" applyBorder="1">
      <alignment vertical="center"/>
    </xf>
    <xf numFmtId="0" fontId="32" fillId="0" borderId="294" xfId="0" applyFont="1" applyBorder="1">
      <alignment vertical="center"/>
    </xf>
    <xf numFmtId="0" fontId="32" fillId="3" borderId="126" xfId="0" applyFont="1" applyFill="1" applyBorder="1">
      <alignment vertical="center"/>
    </xf>
    <xf numFmtId="0" fontId="32" fillId="2" borderId="115" xfId="0" applyFont="1" applyFill="1" applyBorder="1">
      <alignment vertical="center"/>
    </xf>
    <xf numFmtId="0" fontId="32" fillId="3" borderId="116" xfId="0" applyFont="1" applyFill="1" applyBorder="1">
      <alignment vertical="center"/>
    </xf>
    <xf numFmtId="0" fontId="32" fillId="2" borderId="17" xfId="0" applyFont="1" applyFill="1" applyBorder="1">
      <alignment vertical="center"/>
    </xf>
    <xf numFmtId="0" fontId="32" fillId="3" borderId="318" xfId="0" applyFont="1" applyFill="1" applyBorder="1">
      <alignment vertical="center"/>
    </xf>
    <xf numFmtId="0" fontId="32" fillId="3" borderId="155" xfId="0" applyFont="1" applyFill="1" applyBorder="1" applyAlignment="1">
      <alignment horizontal="center" vertical="center"/>
    </xf>
    <xf numFmtId="0" fontId="32" fillId="3" borderId="156" xfId="0" applyFont="1" applyFill="1" applyBorder="1" applyAlignment="1">
      <alignment horizontal="center" vertical="center"/>
    </xf>
    <xf numFmtId="0" fontId="32" fillId="3" borderId="157" xfId="0" applyFont="1" applyFill="1" applyBorder="1" applyAlignment="1">
      <alignment horizontal="center" vertical="center"/>
    </xf>
    <xf numFmtId="0" fontId="32" fillId="3" borderId="290" xfId="0" applyFont="1" applyFill="1" applyBorder="1" applyAlignment="1">
      <alignment horizontal="center" vertical="center"/>
    </xf>
    <xf numFmtId="0" fontId="32" fillId="3" borderId="158" xfId="0" applyFont="1" applyFill="1" applyBorder="1" applyAlignment="1">
      <alignment horizontal="center" vertical="center"/>
    </xf>
    <xf numFmtId="0" fontId="32" fillId="3" borderId="159" xfId="0" applyFont="1" applyFill="1" applyBorder="1" applyAlignment="1">
      <alignment horizontal="center" vertical="center"/>
    </xf>
    <xf numFmtId="0" fontId="0" fillId="0" borderId="294" xfId="0" applyBorder="1" applyAlignment="1">
      <alignment vertical="center" wrapText="1" shrinkToFit="1"/>
    </xf>
    <xf numFmtId="0" fontId="32" fillId="3" borderId="97" xfId="0" applyFont="1" applyFill="1" applyBorder="1">
      <alignment vertical="center"/>
    </xf>
    <xf numFmtId="0" fontId="32" fillId="2" borderId="155" xfId="0" applyFont="1" applyFill="1" applyBorder="1">
      <alignment vertical="center"/>
    </xf>
    <xf numFmtId="0" fontId="32" fillId="2" borderId="156" xfId="0" applyFont="1" applyFill="1" applyBorder="1">
      <alignment vertical="center"/>
    </xf>
    <xf numFmtId="0" fontId="32" fillId="2" borderId="157" xfId="0" applyFont="1" applyFill="1" applyBorder="1">
      <alignment vertical="center"/>
    </xf>
    <xf numFmtId="0" fontId="32" fillId="3" borderId="155" xfId="0" applyFont="1" applyFill="1" applyBorder="1">
      <alignment vertical="center"/>
    </xf>
    <xf numFmtId="0" fontId="32" fillId="3" borderId="156" xfId="0" applyFont="1" applyFill="1" applyBorder="1">
      <alignment vertical="center"/>
    </xf>
    <xf numFmtId="0" fontId="32" fillId="3" borderId="157" xfId="0" applyFont="1" applyFill="1" applyBorder="1">
      <alignment vertical="center"/>
    </xf>
    <xf numFmtId="0" fontId="32" fillId="2" borderId="158" xfId="0" applyFont="1" applyFill="1" applyBorder="1">
      <alignment vertical="center"/>
    </xf>
    <xf numFmtId="0" fontId="32" fillId="2" borderId="159" xfId="0" applyFont="1" applyFill="1" applyBorder="1">
      <alignment vertical="center"/>
    </xf>
    <xf numFmtId="0" fontId="32" fillId="3" borderId="158" xfId="0" applyFont="1" applyFill="1" applyBorder="1">
      <alignment vertical="center"/>
    </xf>
    <xf numFmtId="0" fontId="32" fillId="3" borderId="159" xfId="0" applyFont="1" applyFill="1" applyBorder="1">
      <alignment vertical="center"/>
    </xf>
    <xf numFmtId="0" fontId="32" fillId="0" borderId="67" xfId="0" applyFont="1" applyBorder="1" applyAlignment="1">
      <alignment horizontal="right" vertical="center"/>
    </xf>
    <xf numFmtId="0" fontId="32" fillId="0" borderId="286" xfId="0" applyFont="1" applyBorder="1">
      <alignment vertical="center"/>
    </xf>
    <xf numFmtId="0" fontId="32" fillId="0" borderId="149" xfId="0" applyFont="1" applyBorder="1">
      <alignment vertical="center"/>
    </xf>
    <xf numFmtId="0" fontId="32" fillId="2" borderId="295" xfId="0" applyFont="1" applyFill="1" applyBorder="1">
      <alignment vertical="center"/>
    </xf>
    <xf numFmtId="0" fontId="32" fillId="2" borderId="87" xfId="0" applyFont="1" applyFill="1" applyBorder="1">
      <alignment vertical="center"/>
    </xf>
    <xf numFmtId="0" fontId="32" fillId="3" borderId="87" xfId="0" applyFont="1" applyFill="1" applyBorder="1">
      <alignment vertical="center"/>
    </xf>
    <xf numFmtId="0" fontId="32" fillId="3" borderId="127" xfId="0" applyFont="1" applyFill="1" applyBorder="1">
      <alignment vertical="center"/>
    </xf>
    <xf numFmtId="0" fontId="0" fillId="0" borderId="74"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32" fillId="0" borderId="120" xfId="0" applyFont="1" applyBorder="1" applyAlignment="1">
      <alignment vertical="center" shrinkToFit="1"/>
    </xf>
    <xf numFmtId="0" fontId="32" fillId="0" borderId="90" xfId="0" applyFont="1" applyBorder="1" applyAlignment="1">
      <alignment horizontal="center" vertical="center"/>
    </xf>
    <xf numFmtId="0" fontId="32" fillId="0" borderId="89" xfId="0" applyFont="1" applyBorder="1" applyAlignment="1">
      <alignment horizontal="center" vertical="center"/>
    </xf>
    <xf numFmtId="0" fontId="32" fillId="3" borderId="217" xfId="0" applyFont="1" applyFill="1" applyBorder="1">
      <alignment vertical="center"/>
    </xf>
    <xf numFmtId="0" fontId="32" fillId="3" borderId="163" xfId="0" applyFont="1" applyFill="1" applyBorder="1">
      <alignment vertical="center"/>
    </xf>
    <xf numFmtId="0" fontId="0" fillId="0" borderId="0" xfId="0" applyAlignment="1">
      <alignment vertical="center" wrapText="1" shrinkToFit="1"/>
    </xf>
    <xf numFmtId="0" fontId="0" fillId="3" borderId="230" xfId="0" applyFill="1" applyBorder="1">
      <alignment vertical="center"/>
    </xf>
    <xf numFmtId="0" fontId="0" fillId="3" borderId="125" xfId="0" applyFill="1" applyBorder="1">
      <alignment vertical="center"/>
    </xf>
    <xf numFmtId="0" fontId="0" fillId="3" borderId="126" xfId="0" applyFill="1" applyBorder="1">
      <alignment vertical="center"/>
    </xf>
    <xf numFmtId="0" fontId="0" fillId="3" borderId="98" xfId="0" applyFill="1" applyBorder="1">
      <alignment vertical="center"/>
    </xf>
    <xf numFmtId="0" fontId="0" fillId="0" borderId="294" xfId="0" applyBorder="1">
      <alignment vertical="center"/>
    </xf>
    <xf numFmtId="0" fontId="0" fillId="3" borderId="86" xfId="0" applyFill="1" applyBorder="1">
      <alignment vertical="center"/>
    </xf>
    <xf numFmtId="0" fontId="0" fillId="3" borderId="97" xfId="0" applyFill="1" applyBorder="1">
      <alignment vertical="center"/>
    </xf>
    <xf numFmtId="0" fontId="3" fillId="9" borderId="29" xfId="0" applyFont="1" applyFill="1" applyBorder="1">
      <alignment vertical="center"/>
    </xf>
    <xf numFmtId="0" fontId="0" fillId="3" borderId="297" xfId="0" applyFill="1" applyBorder="1">
      <alignment vertical="center"/>
    </xf>
    <xf numFmtId="0" fontId="0" fillId="3" borderId="204" xfId="0" applyFill="1" applyBorder="1">
      <alignment vertical="center"/>
    </xf>
    <xf numFmtId="0" fontId="0" fillId="3" borderId="298" xfId="0" applyFill="1" applyBorder="1">
      <alignment vertical="center"/>
    </xf>
    <xf numFmtId="0" fontId="32" fillId="0" borderId="294" xfId="0" applyFont="1" applyBorder="1" applyAlignment="1">
      <alignment vertical="center" shrinkToFit="1"/>
    </xf>
    <xf numFmtId="0" fontId="0" fillId="3" borderId="312" xfId="0" applyFill="1" applyBorder="1">
      <alignment vertical="center"/>
    </xf>
    <xf numFmtId="0" fontId="2" fillId="3" borderId="313" xfId="0" applyFont="1" applyFill="1" applyBorder="1" applyAlignment="1">
      <alignment vertical="center" shrinkToFit="1"/>
    </xf>
    <xf numFmtId="0" fontId="2" fillId="3" borderId="135" xfId="0" applyFont="1" applyFill="1" applyBorder="1" applyAlignment="1">
      <alignment vertical="center" shrinkToFit="1"/>
    </xf>
    <xf numFmtId="0" fontId="2" fillId="3" borderId="136" xfId="0" applyFont="1" applyFill="1" applyBorder="1" applyAlignment="1">
      <alignment vertical="center" shrinkToFit="1"/>
    </xf>
    <xf numFmtId="0" fontId="0" fillId="2" borderId="163" xfId="0" applyFill="1" applyBorder="1" applyAlignment="1">
      <alignment horizontal="right" vertical="center"/>
    </xf>
    <xf numFmtId="0" fontId="0" fillId="2" borderId="163" xfId="0" applyFill="1" applyBorder="1">
      <alignment vertical="center"/>
    </xf>
    <xf numFmtId="0" fontId="32" fillId="9" borderId="201" xfId="0" applyFont="1" applyFill="1" applyBorder="1">
      <alignment vertical="center"/>
    </xf>
    <xf numFmtId="0" fontId="32" fillId="9" borderId="13" xfId="0" applyFont="1" applyFill="1" applyBorder="1" applyAlignment="1">
      <alignment horizontal="centerContinuous" vertical="center"/>
    </xf>
    <xf numFmtId="0" fontId="0" fillId="2" borderId="5" xfId="0" applyFill="1" applyBorder="1">
      <alignment vertical="center"/>
    </xf>
    <xf numFmtId="0" fontId="0" fillId="2" borderId="67" xfId="0" applyFill="1" applyBorder="1" applyAlignment="1">
      <alignment horizontal="center" vertical="center"/>
    </xf>
    <xf numFmtId="0" fontId="0" fillId="2" borderId="68" xfId="0" applyFill="1" applyBorder="1" applyAlignment="1">
      <alignment horizontal="center" vertical="center"/>
    </xf>
    <xf numFmtId="0" fontId="0" fillId="3" borderId="68" xfId="0" applyFill="1" applyBorder="1" applyAlignment="1">
      <alignment horizontal="center" vertical="center"/>
    </xf>
    <xf numFmtId="0" fontId="0" fillId="3" borderId="69" xfId="0" applyFill="1" applyBorder="1" applyAlignment="1">
      <alignment horizontal="center" vertical="center"/>
    </xf>
    <xf numFmtId="0" fontId="32" fillId="2" borderId="124" xfId="0" applyFont="1" applyFill="1" applyBorder="1" applyAlignment="1">
      <alignment horizontal="right" vertical="center"/>
    </xf>
    <xf numFmtId="0" fontId="32" fillId="2" borderId="143" xfId="0" applyFont="1" applyFill="1" applyBorder="1">
      <alignment vertical="center"/>
    </xf>
    <xf numFmtId="0" fontId="32" fillId="3" borderId="297" xfId="0" applyFont="1" applyFill="1" applyBorder="1">
      <alignment vertical="center"/>
    </xf>
    <xf numFmtId="0" fontId="32" fillId="3" borderId="144" xfId="0" applyFont="1" applyFill="1" applyBorder="1">
      <alignment vertical="center"/>
    </xf>
    <xf numFmtId="0" fontId="32" fillId="3" borderId="124" xfId="0" applyFont="1" applyFill="1" applyBorder="1" applyAlignment="1">
      <alignment horizontal="right" vertical="center"/>
    </xf>
    <xf numFmtId="0" fontId="0" fillId="0" borderId="183" xfId="0" applyBorder="1">
      <alignment vertical="center"/>
    </xf>
    <xf numFmtId="0" fontId="32" fillId="0" borderId="179" xfId="0" applyFont="1" applyBorder="1">
      <alignment vertical="center"/>
    </xf>
    <xf numFmtId="0" fontId="32" fillId="0" borderId="269" xfId="0" applyFont="1" applyBorder="1">
      <alignment vertical="center"/>
    </xf>
    <xf numFmtId="0" fontId="32" fillId="0" borderId="229" xfId="0" applyFont="1" applyBorder="1">
      <alignment vertical="center"/>
    </xf>
    <xf numFmtId="0" fontId="32" fillId="0" borderId="270" xfId="0" applyFont="1" applyBorder="1">
      <alignment vertical="center"/>
    </xf>
    <xf numFmtId="0" fontId="32" fillId="3" borderId="271" xfId="0" applyFont="1" applyFill="1" applyBorder="1">
      <alignment vertical="center"/>
    </xf>
    <xf numFmtId="0" fontId="32" fillId="3" borderId="272" xfId="0" applyFont="1" applyFill="1" applyBorder="1">
      <alignment vertical="center"/>
    </xf>
    <xf numFmtId="0" fontId="32" fillId="3" borderId="273" xfId="0" applyFont="1" applyFill="1" applyBorder="1">
      <alignment vertical="center"/>
    </xf>
    <xf numFmtId="0" fontId="32" fillId="3" borderId="145" xfId="0" applyFont="1" applyFill="1" applyBorder="1">
      <alignment vertical="center"/>
    </xf>
    <xf numFmtId="0" fontId="32" fillId="3" borderId="274" xfId="0" applyFont="1" applyFill="1" applyBorder="1">
      <alignment vertical="center"/>
    </xf>
    <xf numFmtId="0" fontId="32" fillId="3" borderId="275" xfId="0" applyFont="1" applyFill="1" applyBorder="1">
      <alignment vertical="center"/>
    </xf>
    <xf numFmtId="0" fontId="32" fillId="0" borderId="25" xfId="0" applyFont="1" applyBorder="1">
      <alignment vertical="center"/>
    </xf>
    <xf numFmtId="0" fontId="32" fillId="0" borderId="26" xfId="0" applyFont="1" applyBorder="1">
      <alignment vertical="center"/>
    </xf>
    <xf numFmtId="0" fontId="32" fillId="0" borderId="40" xfId="0" applyFont="1" applyBorder="1">
      <alignment vertical="center"/>
    </xf>
    <xf numFmtId="0" fontId="32" fillId="9" borderId="28" xfId="0" applyFont="1" applyFill="1" applyBorder="1" applyAlignment="1">
      <alignment horizontal="center" vertical="center"/>
    </xf>
    <xf numFmtId="0" fontId="32" fillId="0" borderId="30" xfId="0" applyFont="1" applyBorder="1">
      <alignment vertical="center"/>
    </xf>
    <xf numFmtId="0" fontId="0" fillId="2" borderId="115" xfId="0" applyFill="1" applyBorder="1">
      <alignment vertical="center"/>
    </xf>
    <xf numFmtId="0" fontId="0" fillId="2" borderId="87" xfId="0" applyFill="1" applyBorder="1">
      <alignment vertical="center"/>
    </xf>
    <xf numFmtId="0" fontId="32" fillId="0" borderId="29" xfId="0" applyFont="1" applyBorder="1" applyAlignment="1">
      <alignment horizontal="center" vertical="center"/>
    </xf>
    <xf numFmtId="0" fontId="0" fillId="2" borderId="116" xfId="0" applyFill="1" applyBorder="1">
      <alignment vertical="center"/>
    </xf>
    <xf numFmtId="0" fontId="0" fillId="2" borderId="217" xfId="0" applyFill="1" applyBorder="1">
      <alignment vertical="center"/>
    </xf>
    <xf numFmtId="0" fontId="32" fillId="14" borderId="0" xfId="0" applyFont="1" applyFill="1">
      <alignment vertical="center"/>
    </xf>
    <xf numFmtId="0" fontId="0" fillId="0" borderId="319" xfId="0" applyBorder="1">
      <alignment vertical="center"/>
    </xf>
    <xf numFmtId="0" fontId="0" fillId="0" borderId="320" xfId="0" applyBorder="1">
      <alignment vertical="center"/>
    </xf>
    <xf numFmtId="0" fontId="2" fillId="0" borderId="320" xfId="0" applyFont="1" applyBorder="1">
      <alignment vertical="center"/>
    </xf>
    <xf numFmtId="0" fontId="30" fillId="0" borderId="321" xfId="0" applyFont="1" applyBorder="1" applyAlignment="1">
      <alignment vertical="center" shrinkToFit="1"/>
    </xf>
    <xf numFmtId="0" fontId="47" fillId="0" borderId="0" xfId="0" applyFont="1" applyAlignment="1">
      <alignment vertical="center" shrinkToFit="1"/>
    </xf>
    <xf numFmtId="0" fontId="32" fillId="0" borderId="17" xfId="0" applyFont="1" applyBorder="1" applyAlignment="1">
      <alignment vertical="center" shrinkToFit="1"/>
    </xf>
    <xf numFmtId="0" fontId="32" fillId="2" borderId="86" xfId="0" applyFont="1" applyFill="1" applyBorder="1" applyProtection="1">
      <alignment vertical="center"/>
      <protection locked="0"/>
    </xf>
    <xf numFmtId="0" fontId="32" fillId="3" borderId="98" xfId="0" applyFont="1" applyFill="1" applyBorder="1" applyProtection="1">
      <alignment vertical="center"/>
      <protection locked="0"/>
    </xf>
    <xf numFmtId="0" fontId="32" fillId="0" borderId="3" xfId="0" applyFont="1" applyBorder="1">
      <alignment vertical="center"/>
    </xf>
    <xf numFmtId="0" fontId="32" fillId="2" borderId="163" xfId="0" applyFont="1" applyFill="1" applyBorder="1" applyProtection="1">
      <alignment vertical="center"/>
      <protection locked="0"/>
    </xf>
    <xf numFmtId="0" fontId="32" fillId="2" borderId="97" xfId="0" applyFont="1" applyFill="1" applyBorder="1" applyProtection="1">
      <alignment vertical="center"/>
      <protection locked="0"/>
    </xf>
    <xf numFmtId="0" fontId="32" fillId="0" borderId="10" xfId="0" applyFont="1" applyBorder="1" applyAlignment="1">
      <alignment vertical="center" wrapText="1"/>
    </xf>
    <xf numFmtId="0" fontId="32" fillId="9" borderId="6" xfId="0" applyFont="1" applyFill="1" applyBorder="1">
      <alignment vertical="center"/>
    </xf>
    <xf numFmtId="0" fontId="32" fillId="0" borderId="6" xfId="0" applyFont="1" applyBorder="1">
      <alignment vertical="center"/>
    </xf>
    <xf numFmtId="0" fontId="32" fillId="9" borderId="4" xfId="0" applyFont="1" applyFill="1" applyBorder="1">
      <alignment vertical="center"/>
    </xf>
    <xf numFmtId="0" fontId="32" fillId="0" borderId="0" xfId="0" applyFont="1" applyAlignment="1">
      <alignment horizontal="center" vertical="center" shrinkToFit="1"/>
    </xf>
    <xf numFmtId="0" fontId="32" fillId="0" borderId="0" xfId="0" applyFont="1" applyAlignment="1">
      <alignment horizontal="left" vertical="center"/>
    </xf>
    <xf numFmtId="0" fontId="36" fillId="0" borderId="9" xfId="0" applyFont="1" applyBorder="1" applyAlignment="1">
      <alignment horizontal="center" vertical="center"/>
    </xf>
    <xf numFmtId="0" fontId="36" fillId="0" borderId="10" xfId="0" applyFont="1" applyBorder="1">
      <alignment vertical="center"/>
    </xf>
    <xf numFmtId="0" fontId="36" fillId="0" borderId="0" xfId="0" applyFont="1" applyAlignment="1">
      <alignment vertical="center" wrapText="1"/>
    </xf>
    <xf numFmtId="0" fontId="36" fillId="0" borderId="0" xfId="0" applyFont="1" applyAlignment="1"/>
    <xf numFmtId="0" fontId="36" fillId="0" borderId="15" xfId="0" applyFont="1" applyBorder="1" applyAlignment="1">
      <alignment horizontal="center" vertical="center"/>
    </xf>
    <xf numFmtId="0" fontId="36" fillId="0" borderId="16" xfId="0" applyFont="1" applyBorder="1">
      <alignment vertical="center"/>
    </xf>
    <xf numFmtId="0" fontId="36" fillId="0" borderId="0" xfId="0" applyFont="1" applyAlignment="1">
      <alignment horizontal="center" vertical="center"/>
    </xf>
    <xf numFmtId="0" fontId="76" fillId="0" borderId="0" xfId="0" applyFont="1">
      <alignment vertical="center"/>
    </xf>
    <xf numFmtId="0" fontId="32" fillId="2" borderId="0" xfId="0" applyFont="1" applyFill="1">
      <alignment vertical="center"/>
    </xf>
    <xf numFmtId="0" fontId="32" fillId="3" borderId="0" xfId="0" applyFont="1" applyFill="1">
      <alignment vertical="center"/>
    </xf>
    <xf numFmtId="0" fontId="32" fillId="0" borderId="168" xfId="0" applyFont="1" applyBorder="1">
      <alignment vertical="center"/>
    </xf>
    <xf numFmtId="0" fontId="32" fillId="0" borderId="169" xfId="0" applyFont="1" applyBorder="1">
      <alignment vertical="center"/>
    </xf>
    <xf numFmtId="0" fontId="90" fillId="0" borderId="0" xfId="0" applyFont="1" applyAlignment="1">
      <alignment horizontal="center" vertical="center"/>
    </xf>
    <xf numFmtId="0" fontId="70" fillId="0" borderId="0" xfId="0" applyFont="1">
      <alignment vertical="center"/>
    </xf>
    <xf numFmtId="0" fontId="32" fillId="0" borderId="74" xfId="0" applyFont="1" applyBorder="1">
      <alignment vertical="center"/>
    </xf>
    <xf numFmtId="0" fontId="32" fillId="0" borderId="70" xfId="0" applyFont="1" applyBorder="1">
      <alignment vertical="center"/>
    </xf>
    <xf numFmtId="0" fontId="32" fillId="0" borderId="150" xfId="0" applyFont="1" applyBorder="1">
      <alignment vertical="center"/>
    </xf>
    <xf numFmtId="0" fontId="32" fillId="0" borderId="151" xfId="0" applyFont="1" applyBorder="1">
      <alignment vertical="center"/>
    </xf>
    <xf numFmtId="0" fontId="32" fillId="0" borderId="152" xfId="0" applyFont="1" applyBorder="1">
      <alignment vertical="center"/>
    </xf>
    <xf numFmtId="0" fontId="29" fillId="0" borderId="0" xfId="0" applyFont="1" applyAlignment="1">
      <alignment horizontal="right" vertical="center"/>
    </xf>
    <xf numFmtId="0" fontId="47" fillId="0" borderId="0" xfId="0" applyFont="1" applyAlignment="1">
      <alignment horizontal="right" vertical="center"/>
    </xf>
    <xf numFmtId="0" fontId="77" fillId="0" borderId="0" xfId="0" applyFont="1">
      <alignment vertical="center"/>
    </xf>
    <xf numFmtId="0" fontId="65" fillId="0" borderId="0" xfId="2" applyFont="1" applyFill="1" applyBorder="1" applyAlignment="1">
      <alignment horizontal="center" vertical="center"/>
    </xf>
    <xf numFmtId="0" fontId="32" fillId="0" borderId="120" xfId="0" applyFont="1" applyBorder="1" applyAlignment="1" applyProtection="1">
      <alignment vertical="center" shrinkToFit="1"/>
      <protection locked="0"/>
    </xf>
    <xf numFmtId="0" fontId="32" fillId="3" borderId="217" xfId="0" applyFont="1" applyFill="1" applyBorder="1" applyProtection="1">
      <alignment vertical="center"/>
      <protection locked="0"/>
    </xf>
    <xf numFmtId="0" fontId="32" fillId="3" borderId="163" xfId="0" applyFont="1" applyFill="1" applyBorder="1" applyProtection="1">
      <alignment vertical="center"/>
      <protection locked="0"/>
    </xf>
    <xf numFmtId="0" fontId="76" fillId="0" borderId="0" xfId="2" applyFont="1">
      <alignment vertical="center"/>
    </xf>
    <xf numFmtId="0" fontId="32" fillId="0" borderId="123" xfId="0" applyFont="1" applyBorder="1" applyAlignment="1">
      <alignment vertical="center" shrinkToFit="1"/>
    </xf>
    <xf numFmtId="0" fontId="32" fillId="0" borderId="123" xfId="0" applyFont="1" applyBorder="1">
      <alignment vertical="center"/>
    </xf>
    <xf numFmtId="0" fontId="32" fillId="3" borderId="15" xfId="0" applyFont="1" applyFill="1" applyBorder="1">
      <alignment vertical="center"/>
    </xf>
    <xf numFmtId="0" fontId="32" fillId="3" borderId="16" xfId="0" applyFont="1" applyFill="1" applyBorder="1">
      <alignment vertical="center"/>
    </xf>
    <xf numFmtId="0" fontId="32" fillId="3" borderId="17" xfId="0" applyFont="1" applyFill="1" applyBorder="1">
      <alignment vertical="center"/>
    </xf>
    <xf numFmtId="0" fontId="32" fillId="3" borderId="230" xfId="0" applyFont="1" applyFill="1" applyBorder="1" applyProtection="1">
      <alignment vertical="center"/>
      <protection locked="0"/>
    </xf>
    <xf numFmtId="49" fontId="32" fillId="0" borderId="183" xfId="0" applyNumberFormat="1" applyFont="1" applyBorder="1" applyAlignment="1">
      <alignment horizontal="center" vertical="center"/>
    </xf>
    <xf numFmtId="0" fontId="32" fillId="2" borderId="15" xfId="0" applyFont="1" applyFill="1" applyBorder="1" applyProtection="1">
      <alignment vertical="center"/>
      <protection locked="0"/>
    </xf>
    <xf numFmtId="0" fontId="32" fillId="3" borderId="15" xfId="0" applyFont="1" applyFill="1" applyBorder="1" applyProtection="1">
      <alignment vertical="center"/>
      <protection locked="0"/>
    </xf>
    <xf numFmtId="0" fontId="32" fillId="0" borderId="199" xfId="0" applyFont="1" applyBorder="1">
      <alignment vertical="center"/>
    </xf>
    <xf numFmtId="0" fontId="32" fillId="9" borderId="110" xfId="0" applyFont="1" applyFill="1" applyBorder="1">
      <alignment vertical="center"/>
    </xf>
    <xf numFmtId="0" fontId="77" fillId="9" borderId="106" xfId="0" applyFont="1" applyFill="1" applyBorder="1">
      <alignment vertical="center"/>
    </xf>
    <xf numFmtId="0" fontId="32" fillId="9" borderId="29" xfId="0" applyFont="1" applyFill="1" applyBorder="1" applyAlignment="1">
      <alignment horizontal="right" vertical="center"/>
    </xf>
    <xf numFmtId="0" fontId="32" fillId="3" borderId="297" xfId="0" applyFont="1" applyFill="1" applyBorder="1" applyProtection="1">
      <alignment vertical="center"/>
      <protection locked="0"/>
    </xf>
    <xf numFmtId="0" fontId="32" fillId="3" borderId="204" xfId="0" applyFont="1" applyFill="1" applyBorder="1" applyProtection="1">
      <alignment vertical="center"/>
      <protection locked="0"/>
    </xf>
    <xf numFmtId="0" fontId="32" fillId="0" borderId="89" xfId="0" applyFont="1" applyBorder="1">
      <alignment vertical="center"/>
    </xf>
    <xf numFmtId="0" fontId="32" fillId="3" borderId="298" xfId="0" applyFont="1" applyFill="1" applyBorder="1" applyProtection="1">
      <alignment vertical="center"/>
      <protection locked="0"/>
    </xf>
    <xf numFmtId="0" fontId="32" fillId="0" borderId="203" xfId="0" applyFont="1" applyBorder="1">
      <alignment vertical="center"/>
    </xf>
    <xf numFmtId="0" fontId="32" fillId="9" borderId="25" xfId="0" applyFont="1" applyFill="1" applyBorder="1" applyAlignment="1">
      <alignment horizontal="right" vertical="center"/>
    </xf>
    <xf numFmtId="0" fontId="32" fillId="9" borderId="108" xfId="0" applyFont="1" applyFill="1" applyBorder="1">
      <alignment vertical="center"/>
    </xf>
    <xf numFmtId="0" fontId="47" fillId="9" borderId="38" xfId="0" applyFont="1" applyFill="1" applyBorder="1">
      <alignment vertical="center"/>
    </xf>
    <xf numFmtId="0" fontId="47" fillId="9" borderId="39" xfId="0" applyFont="1" applyFill="1" applyBorder="1">
      <alignment vertical="center"/>
    </xf>
    <xf numFmtId="0" fontId="47" fillId="9" borderId="40" xfId="0" applyFont="1" applyFill="1" applyBorder="1">
      <alignment vertical="center"/>
    </xf>
    <xf numFmtId="0" fontId="77" fillId="9" borderId="28" xfId="0" applyFont="1" applyFill="1" applyBorder="1">
      <alignment vertical="center"/>
    </xf>
    <xf numFmtId="0" fontId="77" fillId="9" borderId="29" xfId="0" applyFont="1" applyFill="1" applyBorder="1">
      <alignment vertical="center"/>
    </xf>
    <xf numFmtId="0" fontId="77" fillId="9" borderId="30" xfId="0" applyFont="1" applyFill="1" applyBorder="1">
      <alignment vertical="center"/>
    </xf>
    <xf numFmtId="0" fontId="47" fillId="9" borderId="16" xfId="0" applyFont="1" applyFill="1" applyBorder="1">
      <alignment vertical="center"/>
    </xf>
    <xf numFmtId="0" fontId="32" fillId="0" borderId="183" xfId="0" applyFont="1" applyBorder="1" applyAlignment="1">
      <alignment horizontal="right" vertical="center"/>
    </xf>
    <xf numFmtId="0" fontId="47" fillId="0" borderId="14" xfId="0" applyFont="1" applyBorder="1" applyAlignment="1"/>
    <xf numFmtId="0" fontId="32" fillId="0" borderId="14" xfId="0" applyFont="1" applyBorder="1">
      <alignment vertical="center"/>
    </xf>
    <xf numFmtId="0" fontId="32" fillId="0" borderId="13" xfId="0" applyFont="1" applyBorder="1">
      <alignment vertical="center"/>
    </xf>
    <xf numFmtId="38" fontId="47" fillId="0" borderId="305" xfId="1" applyFont="1" applyFill="1" applyBorder="1" applyAlignment="1">
      <alignment vertical="center"/>
    </xf>
    <xf numFmtId="0" fontId="32" fillId="3" borderId="312" xfId="0" applyFont="1" applyFill="1" applyBorder="1" applyProtection="1">
      <alignment vertical="center"/>
      <protection locked="0"/>
    </xf>
    <xf numFmtId="0" fontId="47" fillId="3" borderId="313" xfId="0" applyFont="1" applyFill="1" applyBorder="1" applyAlignment="1" applyProtection="1">
      <alignment vertical="center" shrinkToFit="1"/>
      <protection locked="0"/>
    </xf>
    <xf numFmtId="0" fontId="47" fillId="3" borderId="135" xfId="0" applyFont="1" applyFill="1" applyBorder="1" applyAlignment="1" applyProtection="1">
      <alignment vertical="center" shrinkToFit="1"/>
      <protection locked="0"/>
    </xf>
    <xf numFmtId="0" fontId="47" fillId="3" borderId="136" xfId="0" applyFont="1" applyFill="1" applyBorder="1" applyAlignment="1" applyProtection="1">
      <alignment vertical="center" shrinkToFit="1"/>
      <protection locked="0"/>
    </xf>
    <xf numFmtId="0" fontId="32" fillId="0" borderId="4" xfId="0" applyFont="1" applyBorder="1" applyAlignment="1">
      <alignment vertical="center" shrinkToFit="1"/>
    </xf>
    <xf numFmtId="0" fontId="29" fillId="0" borderId="0" xfId="0" applyFont="1" applyAlignment="1">
      <alignment horizontal="center" vertical="center"/>
    </xf>
    <xf numFmtId="0" fontId="32" fillId="0" borderId="214" xfId="0" applyFont="1" applyBorder="1">
      <alignment vertical="center"/>
    </xf>
    <xf numFmtId="0" fontId="32" fillId="0" borderId="211" xfId="0" applyFont="1" applyBorder="1">
      <alignment vertical="center"/>
    </xf>
    <xf numFmtId="0" fontId="32" fillId="0" borderId="213" xfId="0" applyFont="1" applyBorder="1">
      <alignment vertical="center"/>
    </xf>
    <xf numFmtId="0" fontId="32" fillId="0" borderId="212" xfId="0" applyFont="1" applyBorder="1">
      <alignment vertical="center"/>
    </xf>
    <xf numFmtId="0" fontId="32" fillId="9" borderId="3" xfId="0" applyFont="1" applyFill="1" applyBorder="1" applyAlignment="1">
      <alignment horizontal="centerContinuous" vertical="center"/>
    </xf>
    <xf numFmtId="0" fontId="29" fillId="8" borderId="0" xfId="0" applyFont="1" applyFill="1">
      <alignment vertical="center"/>
    </xf>
    <xf numFmtId="0" fontId="32" fillId="2" borderId="5" xfId="0" applyFont="1" applyFill="1" applyBorder="1" applyProtection="1">
      <alignment vertical="center"/>
      <protection locked="0"/>
    </xf>
    <xf numFmtId="0" fontId="32" fillId="2" borderId="16" xfId="0" applyFont="1" applyFill="1" applyBorder="1" applyProtection="1">
      <alignment vertical="center"/>
      <protection locked="0"/>
    </xf>
    <xf numFmtId="0" fontId="32" fillId="2" borderId="67" xfId="0" applyFont="1" applyFill="1" applyBorder="1" applyAlignment="1" applyProtection="1">
      <alignment horizontal="center" vertical="center"/>
      <protection locked="0"/>
    </xf>
    <xf numFmtId="0" fontId="32" fillId="2" borderId="68" xfId="0" applyFont="1" applyFill="1" applyBorder="1" applyAlignment="1" applyProtection="1">
      <alignment horizontal="center" vertical="center"/>
      <protection locked="0"/>
    </xf>
    <xf numFmtId="0" fontId="32" fillId="9" borderId="68" xfId="0" applyFont="1" applyFill="1" applyBorder="1" applyAlignment="1">
      <alignment horizontal="center" vertical="center"/>
    </xf>
    <xf numFmtId="0" fontId="32" fillId="9" borderId="67" xfId="0" applyFont="1" applyFill="1" applyBorder="1" applyAlignment="1">
      <alignment horizontal="center" vertical="center"/>
    </xf>
    <xf numFmtId="0" fontId="32" fillId="9" borderId="69" xfId="0" applyFont="1" applyFill="1" applyBorder="1" applyAlignment="1">
      <alignment horizontal="center" vertical="center"/>
    </xf>
    <xf numFmtId="0" fontId="32" fillId="3" borderId="68" xfId="0" applyFont="1" applyFill="1" applyBorder="1" applyAlignment="1" applyProtection="1">
      <alignment horizontal="center" vertical="center"/>
      <protection locked="0"/>
    </xf>
    <xf numFmtId="0" fontId="32" fillId="3" borderId="69" xfId="0" applyFont="1" applyFill="1" applyBorder="1" applyAlignment="1" applyProtection="1">
      <alignment horizontal="center" vertical="center"/>
      <protection locked="0"/>
    </xf>
    <xf numFmtId="0" fontId="32" fillId="0" borderId="140" xfId="0" applyFont="1" applyBorder="1">
      <alignment vertical="center"/>
    </xf>
    <xf numFmtId="0" fontId="32" fillId="2" borderId="143" xfId="0" applyFont="1" applyFill="1" applyBorder="1" applyProtection="1">
      <alignment vertical="center"/>
      <protection locked="0"/>
    </xf>
    <xf numFmtId="0" fontId="77" fillId="0" borderId="0" xfId="0" applyFont="1" applyAlignment="1">
      <alignment vertical="center" wrapText="1"/>
    </xf>
    <xf numFmtId="0" fontId="32" fillId="3" borderId="144" xfId="0" applyFont="1" applyFill="1" applyBorder="1" applyProtection="1">
      <alignment vertical="center"/>
      <protection locked="0"/>
    </xf>
    <xf numFmtId="0" fontId="32" fillId="0" borderId="343" xfId="0" applyFont="1" applyBorder="1">
      <alignment vertical="center"/>
    </xf>
    <xf numFmtId="0" fontId="32" fillId="0" borderId="200" xfId="0" applyFont="1" applyBorder="1">
      <alignment vertical="center"/>
    </xf>
    <xf numFmtId="0" fontId="32" fillId="3" borderId="9" xfId="0" applyFont="1" applyFill="1" applyBorder="1">
      <alignment vertical="center"/>
    </xf>
    <xf numFmtId="0" fontId="32" fillId="3" borderId="10" xfId="0" applyFont="1" applyFill="1" applyBorder="1">
      <alignment vertical="center"/>
    </xf>
    <xf numFmtId="0" fontId="32" fillId="3" borderId="11" xfId="0" applyFont="1" applyFill="1" applyBorder="1">
      <alignment vertical="center"/>
    </xf>
    <xf numFmtId="0" fontId="32" fillId="3" borderId="271" xfId="0" applyFont="1" applyFill="1" applyBorder="1" applyProtection="1">
      <alignment vertical="center"/>
      <protection locked="0"/>
    </xf>
    <xf numFmtId="0" fontId="32" fillId="3" borderId="272" xfId="0" applyFont="1" applyFill="1" applyBorder="1" applyProtection="1">
      <alignment vertical="center"/>
      <protection locked="0"/>
    </xf>
    <xf numFmtId="0" fontId="32" fillId="3" borderId="273" xfId="0" applyFont="1" applyFill="1" applyBorder="1" applyProtection="1">
      <alignment vertical="center"/>
      <protection locked="0"/>
    </xf>
    <xf numFmtId="0" fontId="32" fillId="3" borderId="145" xfId="0" applyFont="1" applyFill="1" applyBorder="1" applyProtection="1">
      <alignment vertical="center"/>
      <protection locked="0"/>
    </xf>
    <xf numFmtId="0" fontId="32" fillId="3" borderId="274" xfId="0" applyFont="1" applyFill="1" applyBorder="1" applyProtection="1">
      <alignment vertical="center"/>
      <protection locked="0"/>
    </xf>
    <xf numFmtId="0" fontId="32" fillId="3" borderId="275" xfId="0" applyFont="1" applyFill="1" applyBorder="1" applyProtection="1">
      <alignment vertical="center"/>
      <protection locked="0"/>
    </xf>
    <xf numFmtId="0" fontId="32" fillId="0" borderId="24" xfId="0" applyFont="1" applyBorder="1" applyAlignment="1">
      <alignment horizontal="center" vertical="center"/>
    </xf>
    <xf numFmtId="0" fontId="32" fillId="0" borderId="38" xfId="0" applyFont="1" applyBorder="1" applyAlignment="1">
      <alignment horizontal="center" vertical="center"/>
    </xf>
    <xf numFmtId="0" fontId="32" fillId="2" borderId="116" xfId="0" applyFont="1" applyFill="1" applyBorder="1" applyProtection="1">
      <alignment vertical="center"/>
      <protection locked="0"/>
    </xf>
    <xf numFmtId="0" fontId="32" fillId="0" borderId="28" xfId="0" applyFont="1" applyBorder="1" applyAlignment="1">
      <alignment horizontal="center" vertical="center"/>
    </xf>
    <xf numFmtId="0" fontId="32" fillId="9" borderId="174" xfId="0" applyFont="1" applyFill="1" applyBorder="1" applyAlignment="1">
      <alignment horizontal="center" vertical="center"/>
    </xf>
    <xf numFmtId="0" fontId="32" fillId="9" borderId="216" xfId="0" applyFont="1" applyFill="1" applyBorder="1" applyAlignment="1">
      <alignment horizontal="center" vertical="center"/>
    </xf>
    <xf numFmtId="0" fontId="32" fillId="9" borderId="175" xfId="0" applyFont="1" applyFill="1" applyBorder="1" applyAlignment="1">
      <alignment horizontal="center" vertical="center"/>
    </xf>
    <xf numFmtId="0" fontId="32" fillId="2" borderId="217" xfId="0" applyFont="1" applyFill="1" applyBorder="1" applyProtection="1">
      <alignment vertical="center"/>
      <protection locked="0"/>
    </xf>
    <xf numFmtId="0" fontId="32" fillId="0" borderId="218" xfId="0" applyFont="1" applyBorder="1">
      <alignment vertical="center"/>
    </xf>
    <xf numFmtId="0" fontId="32" fillId="0" borderId="219" xfId="0" applyFont="1" applyBorder="1">
      <alignment vertical="center"/>
    </xf>
    <xf numFmtId="0" fontId="47" fillId="0" borderId="219" xfId="0" applyFont="1" applyBorder="1">
      <alignment vertical="center"/>
    </xf>
    <xf numFmtId="0" fontId="32" fillId="0" borderId="220" xfId="0" applyFont="1" applyBorder="1">
      <alignment vertical="center"/>
    </xf>
    <xf numFmtId="0" fontId="69" fillId="0" borderId="221" xfId="0" applyFont="1" applyBorder="1">
      <alignment vertical="center"/>
    </xf>
    <xf numFmtId="0" fontId="32" fillId="0" borderId="222" xfId="0" applyFont="1" applyBorder="1">
      <alignment vertical="center"/>
    </xf>
    <xf numFmtId="0" fontId="32" fillId="0" borderId="221" xfId="0" applyFont="1" applyBorder="1">
      <alignment vertical="center"/>
    </xf>
    <xf numFmtId="0" fontId="32" fillId="3" borderId="16" xfId="0" applyFont="1" applyFill="1" applyBorder="1" applyProtection="1">
      <alignment vertical="center"/>
      <protection locked="0"/>
    </xf>
    <xf numFmtId="0" fontId="32" fillId="0" borderId="223" xfId="0" applyFont="1" applyBorder="1">
      <alignment vertical="center"/>
    </xf>
    <xf numFmtId="0" fontId="32" fillId="0" borderId="224" xfId="0" applyFont="1" applyBorder="1">
      <alignment vertical="center"/>
    </xf>
    <xf numFmtId="0" fontId="47" fillId="0" borderId="224" xfId="0" applyFont="1" applyBorder="1">
      <alignment vertical="center"/>
    </xf>
    <xf numFmtId="0" fontId="32" fillId="0" borderId="225" xfId="0" applyFont="1" applyBorder="1">
      <alignment vertical="center"/>
    </xf>
    <xf numFmtId="0" fontId="93" fillId="0" borderId="0" xfId="3" applyFont="1">
      <alignment vertical="center"/>
    </xf>
    <xf numFmtId="0" fontId="94" fillId="0" borderId="0" xfId="3" applyFont="1">
      <alignment vertical="center"/>
    </xf>
    <xf numFmtId="0" fontId="35" fillId="0" borderId="0" xfId="3" applyFont="1">
      <alignment vertical="center"/>
    </xf>
    <xf numFmtId="0" fontId="95" fillId="9" borderId="13" xfId="3" applyFont="1" applyFill="1" applyBorder="1" applyAlignment="1">
      <alignment horizontal="center" vertical="center"/>
    </xf>
    <xf numFmtId="0" fontId="32" fillId="0" borderId="195" xfId="0" applyFont="1" applyBorder="1" applyAlignment="1" applyProtection="1">
      <alignment horizontal="center" vertical="center"/>
      <protection locked="0"/>
    </xf>
    <xf numFmtId="0" fontId="32" fillId="0" borderId="188" xfId="0" applyFont="1" applyBorder="1" applyAlignment="1" applyProtection="1">
      <alignment horizontal="center" vertical="center"/>
      <protection locked="0"/>
    </xf>
    <xf numFmtId="0" fontId="32" fillId="0" borderId="194" xfId="0" applyFont="1" applyBorder="1" applyAlignment="1" applyProtection="1">
      <alignment horizontal="center" vertical="center"/>
      <protection locked="0"/>
    </xf>
    <xf numFmtId="0" fontId="32" fillId="0" borderId="187" xfId="0" applyFont="1" applyBorder="1" applyAlignment="1" applyProtection="1">
      <alignment horizontal="center" vertical="center"/>
      <protection locked="0"/>
    </xf>
    <xf numFmtId="0" fontId="32" fillId="0" borderId="194" xfId="0" applyFont="1" applyBorder="1" applyAlignment="1" applyProtection="1">
      <alignment horizontal="center" vertical="center" wrapText="1"/>
      <protection locked="0"/>
    </xf>
    <xf numFmtId="0" fontId="60" fillId="0" borderId="0" xfId="0" applyFont="1" applyProtection="1">
      <alignment vertical="center"/>
      <protection locked="0"/>
    </xf>
    <xf numFmtId="0" fontId="32" fillId="0" borderId="0" xfId="0" applyFont="1" applyProtection="1">
      <alignment vertical="center"/>
      <protection locked="0"/>
    </xf>
    <xf numFmtId="0" fontId="59" fillId="0" borderId="0" xfId="0" applyFont="1" applyAlignment="1" applyProtection="1">
      <alignment horizontal="right" vertical="top"/>
      <protection locked="0"/>
    </xf>
    <xf numFmtId="0" fontId="32" fillId="0" borderId="167" xfId="0" applyFont="1" applyBorder="1" applyAlignment="1" applyProtection="1">
      <alignment horizontal="center" vertical="center" shrinkToFit="1"/>
      <protection locked="0"/>
    </xf>
    <xf numFmtId="0" fontId="32" fillId="0" borderId="1" xfId="0" applyFont="1" applyBorder="1" applyAlignment="1" applyProtection="1">
      <alignment horizontal="center" vertical="center" shrinkToFit="1"/>
      <protection locked="0"/>
    </xf>
    <xf numFmtId="0" fontId="32" fillId="0" borderId="19" xfId="0" applyFont="1" applyBorder="1" applyAlignment="1" applyProtection="1">
      <alignment horizontal="center" vertical="center" shrinkToFit="1"/>
      <protection locked="0"/>
    </xf>
    <xf numFmtId="182" fontId="32" fillId="0" borderId="167" xfId="0" applyNumberFormat="1" applyFont="1" applyBorder="1" applyAlignment="1" applyProtection="1">
      <alignment horizontal="center" vertical="center" shrinkToFit="1"/>
      <protection locked="0"/>
    </xf>
    <xf numFmtId="182" fontId="32" fillId="0" borderId="19" xfId="0" applyNumberFormat="1" applyFont="1" applyBorder="1" applyAlignment="1" applyProtection="1">
      <alignment horizontal="center" vertical="center" shrinkToFit="1"/>
      <protection locked="0"/>
    </xf>
    <xf numFmtId="182" fontId="32" fillId="0" borderId="1" xfId="0" applyNumberFormat="1" applyFont="1" applyBorder="1" applyAlignment="1" applyProtection="1">
      <alignment horizontal="center" vertical="center" shrinkToFit="1"/>
      <protection locked="0"/>
    </xf>
    <xf numFmtId="0" fontId="32" fillId="0" borderId="198" xfId="0" applyFont="1" applyBorder="1" applyAlignment="1" applyProtection="1">
      <alignment horizontal="center" vertical="center"/>
      <protection locked="0"/>
    </xf>
    <xf numFmtId="0" fontId="32" fillId="0" borderId="76" xfId="0" applyFont="1" applyBorder="1" applyAlignment="1" applyProtection="1">
      <alignment horizontal="center" vertical="center" wrapText="1"/>
      <protection locked="0"/>
    </xf>
    <xf numFmtId="0" fontId="32" fillId="0" borderId="75" xfId="0" applyFont="1" applyBorder="1" applyAlignment="1" applyProtection="1">
      <alignment horizontal="center" vertical="center" wrapText="1"/>
      <protection locked="0"/>
    </xf>
    <xf numFmtId="0" fontId="32" fillId="0" borderId="78" xfId="0" applyFont="1" applyBorder="1" applyAlignment="1" applyProtection="1">
      <alignment horizontal="center" vertical="center" shrinkToFit="1"/>
      <protection locked="0"/>
    </xf>
    <xf numFmtId="0" fontId="32" fillId="0" borderId="80" xfId="0" applyFont="1" applyBorder="1" applyAlignment="1" applyProtection="1">
      <alignment horizontal="center" vertical="center" shrinkToFit="1"/>
      <protection locked="0"/>
    </xf>
    <xf numFmtId="0" fontId="32" fillId="0" borderId="188" xfId="0" applyFont="1" applyBorder="1" applyAlignment="1" applyProtection="1">
      <alignment horizontal="left" vertical="center" shrinkToFit="1"/>
      <protection locked="0"/>
    </xf>
    <xf numFmtId="0" fontId="32" fillId="0" borderId="187" xfId="0" applyFont="1" applyBorder="1" applyAlignment="1" applyProtection="1">
      <alignment horizontal="left" vertical="center" shrinkToFit="1"/>
      <protection locked="0"/>
    </xf>
    <xf numFmtId="0" fontId="29" fillId="0" borderId="20" xfId="0" applyFont="1" applyBorder="1" applyAlignment="1" applyProtection="1">
      <alignment horizontal="left" vertical="center" shrinkToFit="1"/>
      <protection locked="0"/>
    </xf>
    <xf numFmtId="0" fontId="32" fillId="0" borderId="104" xfId="0" applyFont="1" applyBorder="1" applyAlignment="1" applyProtection="1">
      <alignment horizontal="center" vertical="center" shrinkToFit="1"/>
      <protection locked="0"/>
    </xf>
    <xf numFmtId="0" fontId="32" fillId="0" borderId="22" xfId="0" applyFont="1" applyBorder="1" applyAlignment="1" applyProtection="1">
      <alignment horizontal="center" vertical="center" shrinkToFit="1"/>
      <protection locked="0"/>
    </xf>
    <xf numFmtId="0" fontId="32" fillId="0" borderId="76" xfId="0" applyFont="1" applyBorder="1" applyAlignment="1" applyProtection="1">
      <alignment horizontal="center" vertical="center" shrinkToFit="1"/>
      <protection locked="0"/>
    </xf>
    <xf numFmtId="0" fontId="32" fillId="0" borderId="75" xfId="0" applyFont="1" applyBorder="1" applyAlignment="1" applyProtection="1">
      <alignment horizontal="center" vertical="center" shrinkToFit="1"/>
      <protection locked="0"/>
    </xf>
    <xf numFmtId="0" fontId="32" fillId="0" borderId="76" xfId="0" applyFont="1" applyBorder="1" applyAlignment="1" applyProtection="1">
      <alignment horizontal="center" vertical="center"/>
      <protection locked="0"/>
    </xf>
    <xf numFmtId="0" fontId="32" fillId="0" borderId="75" xfId="0" applyFont="1" applyBorder="1" applyAlignment="1" applyProtection="1">
      <alignment horizontal="center" vertical="center"/>
      <protection locked="0"/>
    </xf>
    <xf numFmtId="0" fontId="32" fillId="0" borderId="103" xfId="0" applyFont="1" applyBorder="1" applyAlignment="1" applyProtection="1">
      <alignment horizontal="center" vertical="center" shrinkToFit="1"/>
      <protection locked="0"/>
    </xf>
    <xf numFmtId="0" fontId="32" fillId="3" borderId="117" xfId="0" applyFont="1" applyFill="1" applyBorder="1" applyAlignment="1" applyProtection="1">
      <alignment horizontal="left" vertical="center" shrinkToFit="1"/>
      <protection locked="0"/>
    </xf>
    <xf numFmtId="0" fontId="32" fillId="3" borderId="88" xfId="0" applyFont="1" applyFill="1" applyBorder="1" applyAlignment="1" applyProtection="1">
      <alignment horizontal="left" vertical="center" shrinkToFit="1"/>
      <protection locked="0"/>
    </xf>
    <xf numFmtId="0" fontId="32" fillId="3" borderId="118" xfId="0" applyFont="1" applyFill="1" applyBorder="1" applyAlignment="1" applyProtection="1">
      <alignment horizontal="left" vertical="center" shrinkToFit="1"/>
      <protection locked="0"/>
    </xf>
    <xf numFmtId="0" fontId="32" fillId="9" borderId="3" xfId="0" applyFont="1" applyFill="1" applyBorder="1" applyAlignment="1">
      <alignment horizontal="center" vertical="center"/>
    </xf>
    <xf numFmtId="0" fontId="32" fillId="3" borderId="3" xfId="0" applyFont="1" applyFill="1" applyBorder="1" applyAlignment="1" applyProtection="1">
      <alignment horizontal="center" vertical="center"/>
      <protection locked="0"/>
    </xf>
    <xf numFmtId="0" fontId="32" fillId="3" borderId="15" xfId="0" applyFont="1" applyFill="1" applyBorder="1" applyAlignment="1" applyProtection="1">
      <alignment horizontal="center" vertical="center"/>
      <protection locked="0"/>
    </xf>
    <xf numFmtId="0" fontId="32" fillId="9" borderId="15" xfId="0" applyFont="1" applyFill="1" applyBorder="1" applyAlignment="1">
      <alignment horizontal="center" vertical="center"/>
    </xf>
    <xf numFmtId="0" fontId="32" fillId="0" borderId="3" xfId="0" applyFont="1" applyBorder="1">
      <alignment vertical="center"/>
    </xf>
    <xf numFmtId="0" fontId="32" fillId="0" borderId="3" xfId="0" applyFont="1" applyBorder="1" applyAlignment="1">
      <alignment horizontal="center" vertical="center" shrinkToFit="1"/>
    </xf>
    <xf numFmtId="0" fontId="32" fillId="9" borderId="13" xfId="0" applyFont="1" applyFill="1" applyBorder="1" applyAlignment="1">
      <alignment horizontal="center" vertical="center"/>
    </xf>
    <xf numFmtId="0" fontId="32" fillId="2" borderId="3" xfId="0" applyFont="1" applyFill="1" applyBorder="1" applyAlignment="1" applyProtection="1">
      <alignment horizontal="center" vertical="center"/>
      <protection locked="0"/>
    </xf>
    <xf numFmtId="0" fontId="32" fillId="2" borderId="15" xfId="0" applyFont="1" applyFill="1" applyBorder="1" applyAlignment="1" applyProtection="1">
      <alignment horizontal="center" vertical="center"/>
      <protection locked="0"/>
    </xf>
    <xf numFmtId="0" fontId="32" fillId="9" borderId="15" xfId="0" applyFont="1" applyFill="1" applyBorder="1" applyAlignment="1">
      <alignment horizontal="left" vertical="center"/>
    </xf>
    <xf numFmtId="0" fontId="32" fillId="9" borderId="16" xfId="0" applyFont="1" applyFill="1" applyBorder="1" applyAlignment="1">
      <alignment horizontal="left" vertical="center"/>
    </xf>
    <xf numFmtId="0" fontId="32" fillId="9" borderId="17" xfId="0" applyFont="1" applyFill="1" applyBorder="1" applyAlignment="1">
      <alignment horizontal="left" vertical="center"/>
    </xf>
    <xf numFmtId="0" fontId="32" fillId="2" borderId="17" xfId="0" applyFont="1" applyFill="1" applyBorder="1" applyAlignment="1" applyProtection="1">
      <alignment horizontal="center" vertical="center"/>
      <protection locked="0"/>
    </xf>
    <xf numFmtId="0" fontId="32" fillId="9" borderId="5" xfId="0" applyFont="1" applyFill="1" applyBorder="1" applyAlignment="1">
      <alignment horizontal="left" vertical="center"/>
    </xf>
    <xf numFmtId="0" fontId="32" fillId="9" borderId="6" xfId="0" applyFont="1" applyFill="1" applyBorder="1" applyAlignment="1">
      <alignment horizontal="left" vertical="center"/>
    </xf>
    <xf numFmtId="0" fontId="32" fillId="2" borderId="4" xfId="0" applyFont="1" applyFill="1" applyBorder="1" applyAlignment="1" applyProtection="1">
      <alignment horizontal="center" vertical="center"/>
      <protection locked="0"/>
    </xf>
    <xf numFmtId="0" fontId="32" fillId="2" borderId="5" xfId="0" applyFont="1" applyFill="1" applyBorder="1" applyAlignment="1" applyProtection="1">
      <alignment horizontal="center" vertical="center"/>
      <protection locked="0"/>
    </xf>
    <xf numFmtId="0" fontId="32" fillId="2" borderId="6" xfId="0" applyFont="1" applyFill="1" applyBorder="1" applyAlignment="1" applyProtection="1">
      <alignment horizontal="center" vertical="center"/>
      <protection locked="0"/>
    </xf>
    <xf numFmtId="0" fontId="32" fillId="9" borderId="4" xfId="0" applyFont="1" applyFill="1" applyBorder="1" applyAlignment="1">
      <alignment horizontal="left" vertical="top" wrapText="1"/>
    </xf>
    <xf numFmtId="0" fontId="32" fillId="9" borderId="5" xfId="0" applyFont="1" applyFill="1" applyBorder="1" applyAlignment="1">
      <alignment horizontal="left" vertical="top" wrapText="1"/>
    </xf>
    <xf numFmtId="0" fontId="32" fillId="9" borderId="6" xfId="0" applyFont="1" applyFill="1" applyBorder="1" applyAlignment="1">
      <alignment horizontal="left" vertical="top" wrapText="1"/>
    </xf>
    <xf numFmtId="0" fontId="32" fillId="9" borderId="7" xfId="0" applyFont="1" applyFill="1" applyBorder="1" applyAlignment="1">
      <alignment horizontal="left" vertical="top" wrapText="1"/>
    </xf>
    <xf numFmtId="0" fontId="32" fillId="9" borderId="0" xfId="0" applyFont="1" applyFill="1" applyAlignment="1">
      <alignment horizontal="left" vertical="top" wrapText="1"/>
    </xf>
    <xf numFmtId="0" fontId="32" fillId="9" borderId="8" xfId="0" applyFont="1" applyFill="1" applyBorder="1" applyAlignment="1">
      <alignment horizontal="left" vertical="top" wrapText="1"/>
    </xf>
    <xf numFmtId="0" fontId="32" fillId="2" borderId="4" xfId="0" applyFont="1" applyFill="1" applyBorder="1" applyAlignment="1" applyProtection="1">
      <alignment horizontal="left" vertical="center" wrapText="1"/>
      <protection locked="0"/>
    </xf>
    <xf numFmtId="0" fontId="32" fillId="2" borderId="5" xfId="0" applyFont="1" applyFill="1" applyBorder="1" applyAlignment="1" applyProtection="1">
      <alignment horizontal="left" vertical="center"/>
      <protection locked="0"/>
    </xf>
    <xf numFmtId="0" fontId="32" fillId="2" borderId="6" xfId="0" applyFont="1" applyFill="1" applyBorder="1" applyAlignment="1" applyProtection="1">
      <alignment horizontal="left" vertical="center"/>
      <protection locked="0"/>
    </xf>
    <xf numFmtId="0" fontId="32" fillId="2" borderId="7" xfId="0" applyFont="1" applyFill="1" applyBorder="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2" borderId="8" xfId="0" applyFont="1" applyFill="1" applyBorder="1" applyAlignment="1" applyProtection="1">
      <alignment horizontal="left" vertical="center"/>
      <protection locked="0"/>
    </xf>
    <xf numFmtId="0" fontId="32" fillId="3" borderId="4" xfId="0" applyFont="1" applyFill="1" applyBorder="1" applyAlignment="1" applyProtection="1">
      <alignment horizontal="left" vertical="top" wrapText="1"/>
      <protection locked="0"/>
    </xf>
    <xf numFmtId="0" fontId="32" fillId="3" borderId="5" xfId="0" applyFont="1" applyFill="1" applyBorder="1" applyAlignment="1" applyProtection="1">
      <alignment horizontal="left" vertical="top" wrapText="1"/>
      <protection locked="0"/>
    </xf>
    <xf numFmtId="0" fontId="32" fillId="3" borderId="6" xfId="0" applyFont="1" applyFill="1" applyBorder="1" applyAlignment="1" applyProtection="1">
      <alignment horizontal="left" vertical="top" wrapText="1"/>
      <protection locked="0"/>
    </xf>
    <xf numFmtId="0" fontId="32" fillId="3" borderId="7" xfId="0" applyFont="1" applyFill="1" applyBorder="1" applyAlignment="1" applyProtection="1">
      <alignment horizontal="left" vertical="top" wrapText="1"/>
      <protection locked="0"/>
    </xf>
    <xf numFmtId="0" fontId="32" fillId="3" borderId="0" xfId="0" applyFont="1" applyFill="1" applyAlignment="1" applyProtection="1">
      <alignment horizontal="left" vertical="top" wrapText="1"/>
      <protection locked="0"/>
    </xf>
    <xf numFmtId="0" fontId="32" fillId="3" borderId="8" xfId="0" applyFont="1" applyFill="1" applyBorder="1" applyAlignment="1" applyProtection="1">
      <alignment horizontal="left" vertical="top" wrapText="1"/>
      <protection locked="0"/>
    </xf>
    <xf numFmtId="0" fontId="32" fillId="3" borderId="9" xfId="0" applyFont="1" applyFill="1" applyBorder="1" applyAlignment="1" applyProtection="1">
      <alignment horizontal="left" vertical="top" wrapText="1"/>
      <protection locked="0"/>
    </xf>
    <xf numFmtId="0" fontId="32" fillId="3" borderId="10" xfId="0" applyFont="1" applyFill="1" applyBorder="1" applyAlignment="1" applyProtection="1">
      <alignment horizontal="left" vertical="top" wrapText="1"/>
      <protection locked="0"/>
    </xf>
    <xf numFmtId="0" fontId="32" fillId="3" borderId="11" xfId="0" applyFont="1" applyFill="1" applyBorder="1" applyAlignment="1" applyProtection="1">
      <alignment horizontal="left" vertical="top" wrapText="1"/>
      <protection locked="0"/>
    </xf>
    <xf numFmtId="0" fontId="32" fillId="9" borderId="9" xfId="0" applyFont="1" applyFill="1" applyBorder="1" applyAlignment="1">
      <alignment horizontal="left" vertical="top" wrapText="1"/>
    </xf>
    <xf numFmtId="0" fontId="32" fillId="9" borderId="10" xfId="0" applyFont="1" applyFill="1" applyBorder="1" applyAlignment="1">
      <alignment horizontal="left" vertical="top" wrapText="1"/>
    </xf>
    <xf numFmtId="0" fontId="32" fillId="9" borderId="11" xfId="0" applyFont="1" applyFill="1" applyBorder="1" applyAlignment="1">
      <alignment horizontal="left" vertical="top" wrapText="1"/>
    </xf>
    <xf numFmtId="0" fontId="32" fillId="2" borderId="9" xfId="0" applyFont="1" applyFill="1" applyBorder="1" applyAlignment="1" applyProtection="1">
      <alignment horizontal="left" vertical="center"/>
      <protection locked="0"/>
    </xf>
    <xf numFmtId="0" fontId="32" fillId="2" borderId="10" xfId="0" applyFont="1" applyFill="1" applyBorder="1" applyAlignment="1" applyProtection="1">
      <alignment horizontal="left" vertical="center"/>
      <protection locked="0"/>
    </xf>
    <xf numFmtId="0" fontId="32" fillId="2" borderId="11" xfId="0" applyFont="1" applyFill="1" applyBorder="1" applyAlignment="1" applyProtection="1">
      <alignment horizontal="left" vertical="center"/>
      <protection locked="0"/>
    </xf>
    <xf numFmtId="0" fontId="32" fillId="9" borderId="16" xfId="0" applyFont="1" applyFill="1" applyBorder="1" applyAlignment="1">
      <alignment horizontal="center" vertical="center"/>
    </xf>
    <xf numFmtId="0" fontId="32" fillId="9" borderId="17" xfId="0" applyFont="1" applyFill="1" applyBorder="1" applyAlignment="1">
      <alignment horizontal="center" vertical="center"/>
    </xf>
    <xf numFmtId="0" fontId="47" fillId="9" borderId="3" xfId="0" applyFont="1" applyFill="1" applyBorder="1" applyAlignment="1">
      <alignment horizontal="center" vertical="center"/>
    </xf>
    <xf numFmtId="0" fontId="47" fillId="9" borderId="15" xfId="0" applyFont="1" applyFill="1" applyBorder="1" applyAlignment="1">
      <alignment horizontal="center" vertical="center"/>
    </xf>
    <xf numFmtId="0" fontId="77" fillId="0" borderId="0" xfId="0" applyFont="1" applyAlignment="1">
      <alignment horizontal="left" vertical="center" wrapText="1"/>
    </xf>
    <xf numFmtId="0" fontId="5" fillId="0" borderId="0" xfId="0" applyFont="1" applyAlignment="1">
      <alignment horizontal="left" vertical="center" wrapText="1"/>
    </xf>
    <xf numFmtId="0" fontId="32" fillId="3" borderId="86" xfId="0" applyFont="1" applyFill="1" applyBorder="1" applyAlignment="1" applyProtection="1">
      <alignment vertical="center" shrinkToFit="1"/>
      <protection locked="0"/>
    </xf>
    <xf numFmtId="38" fontId="32" fillId="3" borderId="86" xfId="1" applyFont="1" applyFill="1" applyBorder="1" applyAlignment="1" applyProtection="1">
      <alignment vertical="center" shrinkToFit="1"/>
      <protection locked="0"/>
    </xf>
    <xf numFmtId="0" fontId="32" fillId="3" borderId="3" xfId="0" applyFont="1" applyFill="1" applyBorder="1" applyProtection="1">
      <alignment vertical="center"/>
      <protection locked="0"/>
    </xf>
    <xf numFmtId="0" fontId="32" fillId="3" borderId="15" xfId="0" applyFont="1" applyFill="1" applyBorder="1" applyProtection="1">
      <alignment vertical="center"/>
      <protection locked="0"/>
    </xf>
    <xf numFmtId="0" fontId="32" fillId="3" borderId="117" xfId="0" applyFont="1" applyFill="1" applyBorder="1" applyAlignment="1" applyProtection="1">
      <alignment horizontal="left" vertical="center" wrapText="1"/>
      <protection locked="0"/>
    </xf>
    <xf numFmtId="0" fontId="32" fillId="3" borderId="88" xfId="0" applyFont="1" applyFill="1" applyBorder="1" applyAlignment="1" applyProtection="1">
      <alignment horizontal="left" vertical="center" wrapText="1"/>
      <protection locked="0"/>
    </xf>
    <xf numFmtId="0" fontId="32" fillId="3" borderId="118" xfId="0" applyFont="1" applyFill="1" applyBorder="1" applyAlignment="1" applyProtection="1">
      <alignment horizontal="left" vertical="center" wrapText="1"/>
      <protection locked="0"/>
    </xf>
    <xf numFmtId="0" fontId="32" fillId="9" borderId="3" xfId="0" applyFont="1" applyFill="1" applyBorder="1" applyAlignment="1">
      <alignment horizontal="center" vertical="center" wrapText="1"/>
    </xf>
    <xf numFmtId="0" fontId="32" fillId="9" borderId="15" xfId="0" applyFont="1" applyFill="1" applyBorder="1" applyAlignment="1">
      <alignment horizontal="center" vertical="center" wrapText="1"/>
    </xf>
    <xf numFmtId="0" fontId="32" fillId="3" borderId="27" xfId="0" applyFont="1" applyFill="1" applyBorder="1" applyAlignment="1" applyProtection="1">
      <alignment horizontal="center" vertical="center"/>
      <protection locked="0"/>
    </xf>
    <xf numFmtId="0" fontId="32" fillId="2" borderId="16" xfId="0" applyFont="1" applyFill="1" applyBorder="1" applyAlignment="1" applyProtection="1">
      <alignment horizontal="center" vertical="center"/>
      <protection locked="0"/>
    </xf>
    <xf numFmtId="0" fontId="32" fillId="9" borderId="3" xfId="0" applyFont="1" applyFill="1" applyBorder="1">
      <alignment vertical="center"/>
    </xf>
    <xf numFmtId="38" fontId="32" fillId="3" borderId="87" xfId="1" applyFont="1" applyFill="1" applyBorder="1" applyAlignment="1" applyProtection="1">
      <alignment vertical="center" shrinkToFit="1"/>
      <protection locked="0"/>
    </xf>
    <xf numFmtId="0" fontId="47" fillId="9" borderId="13" xfId="0" applyFont="1" applyFill="1" applyBorder="1" applyAlignment="1">
      <alignment horizontal="center" vertical="center" wrapText="1"/>
    </xf>
    <xf numFmtId="0" fontId="47" fillId="9" borderId="3" xfId="0" applyFont="1" applyFill="1" applyBorder="1" applyAlignment="1">
      <alignment horizontal="center" vertical="center" wrapText="1"/>
    </xf>
    <xf numFmtId="38" fontId="32" fillId="3" borderId="116" xfId="1" applyFont="1" applyFill="1" applyBorder="1" applyAlignment="1" applyProtection="1">
      <alignment vertical="center" shrinkToFit="1"/>
      <protection locked="0"/>
    </xf>
    <xf numFmtId="0" fontId="32" fillId="3" borderId="87" xfId="0" applyFont="1" applyFill="1" applyBorder="1" applyAlignment="1" applyProtection="1">
      <alignment vertical="center" shrinkToFit="1"/>
      <protection locked="0"/>
    </xf>
    <xf numFmtId="0" fontId="32" fillId="3" borderId="37" xfId="0" applyFont="1" applyFill="1" applyBorder="1" applyAlignment="1" applyProtection="1">
      <alignment horizontal="center" vertical="center"/>
      <protection locked="0"/>
    </xf>
    <xf numFmtId="0" fontId="32" fillId="3" borderId="116" xfId="0" applyFont="1" applyFill="1" applyBorder="1" applyAlignment="1" applyProtection="1">
      <alignment vertical="center" shrinkToFit="1"/>
      <protection locked="0"/>
    </xf>
    <xf numFmtId="0" fontId="32" fillId="3" borderId="86" xfId="0" applyFont="1" applyFill="1" applyBorder="1" applyAlignment="1" applyProtection="1">
      <alignment horizontal="center" vertical="center" shrinkToFit="1"/>
      <protection locked="0"/>
    </xf>
    <xf numFmtId="0" fontId="32" fillId="3" borderId="17" xfId="0" applyFont="1" applyFill="1" applyBorder="1" applyAlignment="1" applyProtection="1">
      <alignment horizontal="center" vertical="center" shrinkToFit="1"/>
      <protection locked="0"/>
    </xf>
    <xf numFmtId="0" fontId="32" fillId="3" borderId="3" xfId="0" applyFont="1" applyFill="1" applyBorder="1" applyAlignment="1" applyProtection="1">
      <alignment horizontal="center" vertical="center" shrinkToFit="1"/>
      <protection locked="0"/>
    </xf>
    <xf numFmtId="0" fontId="32" fillId="3" borderId="3" xfId="0" applyFont="1" applyFill="1" applyBorder="1" applyAlignment="1" applyProtection="1">
      <alignment horizontal="center" vertical="center" wrapText="1"/>
      <protection locked="0"/>
    </xf>
    <xf numFmtId="0" fontId="32" fillId="9" borderId="15" xfId="0" applyFont="1" applyFill="1" applyBorder="1">
      <alignment vertical="center"/>
    </xf>
    <xf numFmtId="38" fontId="32" fillId="2" borderId="114" xfId="1" applyFont="1" applyFill="1" applyBorder="1" applyAlignment="1" applyProtection="1">
      <alignment vertical="center"/>
      <protection locked="0"/>
    </xf>
    <xf numFmtId="38" fontId="32" fillId="2" borderId="90" xfId="1" applyFont="1" applyFill="1" applyBorder="1" applyAlignment="1" applyProtection="1">
      <alignment vertical="center"/>
      <protection locked="0"/>
    </xf>
    <xf numFmtId="38" fontId="32" fillId="2" borderId="98" xfId="1" applyFont="1" applyFill="1" applyBorder="1" applyAlignment="1" applyProtection="1">
      <alignment vertical="center"/>
      <protection locked="0"/>
    </xf>
    <xf numFmtId="0" fontId="32" fillId="0" borderId="114" xfId="0" applyFont="1" applyBorder="1" applyProtection="1">
      <alignment vertical="center"/>
      <protection locked="0"/>
    </xf>
    <xf numFmtId="0" fontId="32" fillId="0" borderId="90" xfId="0" applyFont="1" applyBorder="1" applyProtection="1">
      <alignment vertical="center"/>
      <protection locked="0"/>
    </xf>
    <xf numFmtId="0" fontId="32" fillId="0" borderId="98" xfId="0" applyFont="1" applyBorder="1" applyProtection="1">
      <alignment vertical="center"/>
      <protection locked="0"/>
    </xf>
    <xf numFmtId="0" fontId="32" fillId="0" borderId="5" xfId="0" applyFont="1" applyBorder="1">
      <alignment vertical="center"/>
    </xf>
    <xf numFmtId="0" fontId="32" fillId="0" borderId="0" xfId="0" applyFont="1">
      <alignment vertical="center"/>
    </xf>
    <xf numFmtId="0" fontId="32" fillId="0" borderId="10" xfId="0" applyFont="1" applyBorder="1">
      <alignment vertical="center"/>
    </xf>
    <xf numFmtId="0" fontId="32" fillId="3" borderId="115" xfId="0" applyFont="1" applyFill="1" applyBorder="1" applyAlignment="1" applyProtection="1">
      <alignment vertical="center" shrinkToFit="1"/>
      <protection locked="0"/>
    </xf>
    <xf numFmtId="38" fontId="32" fillId="3" borderId="115" xfId="1" applyFont="1" applyFill="1" applyBorder="1" applyAlignment="1" applyProtection="1">
      <alignment vertical="center" shrinkToFit="1"/>
      <protection locked="0"/>
    </xf>
    <xf numFmtId="0" fontId="32" fillId="3" borderId="23" xfId="0" applyFont="1" applyFill="1" applyBorder="1" applyAlignment="1" applyProtection="1">
      <alignment horizontal="center" vertical="center"/>
      <protection locked="0"/>
    </xf>
    <xf numFmtId="0" fontId="32" fillId="9" borderId="4" xfId="0" applyFont="1" applyFill="1" applyBorder="1">
      <alignment vertical="center"/>
    </xf>
    <xf numFmtId="0" fontId="32" fillId="9" borderId="5" xfId="0" applyFont="1" applyFill="1" applyBorder="1">
      <alignment vertical="center"/>
    </xf>
    <xf numFmtId="0" fontId="32" fillId="9" borderId="7" xfId="0" applyFont="1" applyFill="1" applyBorder="1">
      <alignment vertical="center"/>
    </xf>
    <xf numFmtId="0" fontId="32" fillId="9" borderId="0" xfId="0" applyFont="1" applyFill="1">
      <alignment vertical="center"/>
    </xf>
    <xf numFmtId="0" fontId="32" fillId="9" borderId="9" xfId="0" applyFont="1" applyFill="1" applyBorder="1">
      <alignment vertical="center"/>
    </xf>
    <xf numFmtId="0" fontId="32" fillId="9" borderId="10" xfId="0" applyFont="1" applyFill="1" applyBorder="1">
      <alignment vertical="center"/>
    </xf>
    <xf numFmtId="0" fontId="32" fillId="9" borderId="3" xfId="0" applyFont="1" applyFill="1" applyBorder="1" applyAlignment="1">
      <alignment vertical="center" shrinkToFit="1"/>
    </xf>
    <xf numFmtId="0" fontId="32" fillId="9" borderId="15" xfId="0" applyFont="1" applyFill="1" applyBorder="1" applyAlignment="1">
      <alignment vertical="center" shrinkToFit="1"/>
    </xf>
    <xf numFmtId="0" fontId="32" fillId="3" borderId="117" xfId="0" applyFont="1" applyFill="1" applyBorder="1" applyAlignment="1" applyProtection="1">
      <alignment vertical="center" shrinkToFit="1"/>
      <protection locked="0"/>
    </xf>
    <xf numFmtId="0" fontId="32" fillId="3" borderId="88" xfId="0" applyFont="1" applyFill="1" applyBorder="1" applyAlignment="1" applyProtection="1">
      <alignment vertical="center" shrinkToFit="1"/>
      <protection locked="0"/>
    </xf>
    <xf numFmtId="0" fontId="32" fillId="3" borderId="118" xfId="0" applyFont="1" applyFill="1" applyBorder="1" applyAlignment="1" applyProtection="1">
      <alignment vertical="center" shrinkToFit="1"/>
      <protection locked="0"/>
    </xf>
    <xf numFmtId="0" fontId="32" fillId="2" borderId="90" xfId="0" applyFont="1" applyFill="1" applyBorder="1" applyProtection="1">
      <alignment vertical="center"/>
      <protection locked="0"/>
    </xf>
    <xf numFmtId="0" fontId="32" fillId="9" borderId="13" xfId="0" applyFont="1" applyFill="1" applyBorder="1" applyAlignment="1">
      <alignment vertical="center" wrapText="1"/>
    </xf>
    <xf numFmtId="0" fontId="32" fillId="0" borderId="15" xfId="0" applyFont="1" applyBorder="1" applyAlignment="1">
      <alignment vertical="center" shrinkToFit="1"/>
    </xf>
    <xf numFmtId="0" fontId="32" fillId="0" borderId="17" xfId="0" applyFont="1" applyBorder="1">
      <alignment vertical="center"/>
    </xf>
    <xf numFmtId="0" fontId="47" fillId="3" borderId="17" xfId="0" applyFont="1" applyFill="1" applyBorder="1" applyAlignment="1" applyProtection="1">
      <alignment horizontal="center" vertical="center" shrinkToFit="1"/>
      <protection locked="0"/>
    </xf>
    <xf numFmtId="0" fontId="47" fillId="3" borderId="3" xfId="0" applyFont="1" applyFill="1" applyBorder="1" applyAlignment="1" applyProtection="1">
      <alignment horizontal="center" vertical="center" shrinkToFit="1"/>
      <protection locked="0"/>
    </xf>
    <xf numFmtId="38" fontId="47" fillId="3" borderId="164" xfId="1" applyFont="1" applyFill="1" applyBorder="1" applyAlignment="1" applyProtection="1">
      <alignment horizontal="center" vertical="center" shrinkToFit="1"/>
      <protection locked="0"/>
    </xf>
    <xf numFmtId="38" fontId="47" fillId="3" borderId="0" xfId="1" applyFont="1" applyFill="1" applyBorder="1" applyAlignment="1" applyProtection="1">
      <alignment horizontal="center" vertical="center" shrinkToFit="1"/>
      <protection locked="0"/>
    </xf>
    <xf numFmtId="38" fontId="47" fillId="3" borderId="165" xfId="1" applyFont="1" applyFill="1" applyBorder="1" applyAlignment="1" applyProtection="1">
      <alignment horizontal="center" vertical="center" shrinkToFit="1"/>
      <protection locked="0"/>
    </xf>
    <xf numFmtId="0" fontId="47" fillId="3" borderId="306" xfId="0" applyFont="1" applyFill="1" applyBorder="1" applyAlignment="1" applyProtection="1">
      <alignment horizontal="center" vertical="center" shrinkToFit="1"/>
      <protection locked="0"/>
    </xf>
    <xf numFmtId="0" fontId="47" fillId="3" borderId="307" xfId="0" applyFont="1" applyFill="1" applyBorder="1" applyAlignment="1" applyProtection="1">
      <alignment horizontal="center" vertical="center" shrinkToFit="1"/>
      <protection locked="0"/>
    </xf>
    <xf numFmtId="0" fontId="47" fillId="3" borderId="308" xfId="0" applyFont="1" applyFill="1" applyBorder="1" applyAlignment="1" applyProtection="1">
      <alignment horizontal="center" vertical="center" shrinkToFit="1"/>
      <protection locked="0"/>
    </xf>
    <xf numFmtId="38" fontId="47" fillId="3" borderId="309" xfId="1" applyFont="1" applyFill="1" applyBorder="1" applyAlignment="1" applyProtection="1">
      <alignment horizontal="right" vertical="center" shrinkToFit="1"/>
      <protection locked="0"/>
    </xf>
    <xf numFmtId="38" fontId="47" fillId="3" borderId="310" xfId="1" applyFont="1" applyFill="1" applyBorder="1" applyAlignment="1" applyProtection="1">
      <alignment horizontal="right" vertical="center" shrinkToFit="1"/>
      <protection locked="0"/>
    </xf>
    <xf numFmtId="38" fontId="47" fillId="3" borderId="311" xfId="1" applyFont="1" applyFill="1" applyBorder="1" applyAlignment="1" applyProtection="1">
      <alignment horizontal="right" vertical="center" shrinkToFit="1"/>
      <protection locked="0"/>
    </xf>
    <xf numFmtId="0" fontId="47" fillId="3" borderId="15" xfId="0" applyFont="1" applyFill="1" applyBorder="1" applyAlignment="1" applyProtection="1">
      <alignment horizontal="center" vertical="center" shrinkToFit="1"/>
      <protection locked="0"/>
    </xf>
    <xf numFmtId="0" fontId="47" fillId="3" borderId="86" xfId="0" applyFont="1" applyFill="1" applyBorder="1" applyAlignment="1" applyProtection="1">
      <alignment horizontal="center" vertical="center" shrinkToFit="1"/>
      <protection locked="0"/>
    </xf>
    <xf numFmtId="0" fontId="47" fillId="3" borderId="86" xfId="0" applyFont="1" applyFill="1" applyBorder="1" applyAlignment="1" applyProtection="1">
      <alignment vertical="center" shrinkToFit="1"/>
      <protection locked="0"/>
    </xf>
    <xf numFmtId="0" fontId="47" fillId="3" borderId="86" xfId="0" applyFont="1" applyFill="1" applyBorder="1" applyAlignment="1" applyProtection="1">
      <alignment vertical="center" wrapText="1"/>
      <protection locked="0"/>
    </xf>
    <xf numFmtId="0" fontId="32" fillId="9" borderId="299" xfId="0" applyFont="1" applyFill="1" applyBorder="1" applyAlignment="1">
      <alignment horizontal="center" vertical="center"/>
    </xf>
    <xf numFmtId="0" fontId="32" fillId="9" borderId="300" xfId="0" applyFont="1" applyFill="1" applyBorder="1" applyAlignment="1">
      <alignment horizontal="center" vertical="center"/>
    </xf>
    <xf numFmtId="0" fontId="32" fillId="9" borderId="301" xfId="0" applyFont="1" applyFill="1" applyBorder="1" applyAlignment="1">
      <alignment horizontal="center" vertical="center"/>
    </xf>
    <xf numFmtId="0" fontId="32" fillId="9" borderId="314" xfId="0" applyFont="1" applyFill="1" applyBorder="1" applyAlignment="1">
      <alignment horizontal="center" vertical="center" shrinkToFit="1"/>
    </xf>
    <xf numFmtId="0" fontId="32" fillId="9" borderId="315" xfId="0" applyFont="1" applyFill="1" applyBorder="1" applyAlignment="1">
      <alignment horizontal="center" vertical="center" shrinkToFit="1"/>
    </xf>
    <xf numFmtId="0" fontId="32" fillId="9" borderId="316" xfId="0" applyFont="1" applyFill="1" applyBorder="1" applyAlignment="1">
      <alignment horizontal="center" vertical="center" shrinkToFit="1"/>
    </xf>
    <xf numFmtId="0" fontId="77" fillId="3" borderId="117" xfId="0" applyFont="1" applyFill="1" applyBorder="1" applyAlignment="1" applyProtection="1">
      <alignment vertical="center" shrinkToFit="1"/>
      <protection locked="0"/>
    </xf>
    <xf numFmtId="0" fontId="77" fillId="3" borderId="88" xfId="0" applyFont="1" applyFill="1" applyBorder="1" applyAlignment="1" applyProtection="1">
      <alignment vertical="center" shrinkToFit="1"/>
      <protection locked="0"/>
    </xf>
    <xf numFmtId="0" fontId="77" fillId="3" borderId="118" xfId="0" applyFont="1" applyFill="1" applyBorder="1" applyAlignment="1" applyProtection="1">
      <alignment vertical="center" shrinkToFit="1"/>
      <protection locked="0"/>
    </xf>
    <xf numFmtId="0" fontId="32" fillId="0" borderId="16" xfId="0" applyFont="1" applyBorder="1">
      <alignment vertical="center"/>
    </xf>
    <xf numFmtId="0" fontId="32" fillId="9" borderId="13" xfId="0" applyFont="1" applyFill="1" applyBorder="1">
      <alignment vertical="center"/>
    </xf>
    <xf numFmtId="0" fontId="77" fillId="0" borderId="4" xfId="0" applyFont="1" applyBorder="1" applyAlignment="1">
      <alignment horizontal="right" vertical="center"/>
    </xf>
    <xf numFmtId="0" fontId="77" fillId="0" borderId="9" xfId="0" applyFont="1" applyBorder="1" applyAlignment="1">
      <alignment horizontal="right" vertical="center"/>
    </xf>
    <xf numFmtId="0" fontId="77" fillId="3" borderId="130" xfId="0" applyFont="1" applyFill="1" applyBorder="1" applyAlignment="1" applyProtection="1">
      <alignment vertical="center" shrinkToFit="1"/>
      <protection locked="0"/>
    </xf>
    <xf numFmtId="0" fontId="32" fillId="0" borderId="101" xfId="0" applyFont="1" applyBorder="1" applyAlignment="1" applyProtection="1">
      <alignment vertical="center" shrinkToFit="1"/>
      <protection locked="0"/>
    </xf>
    <xf numFmtId="0" fontId="32" fillId="0" borderId="131" xfId="0" applyFont="1" applyBorder="1" applyAlignment="1" applyProtection="1">
      <alignment vertical="center" shrinkToFit="1"/>
      <protection locked="0"/>
    </xf>
    <xf numFmtId="0" fontId="32" fillId="9" borderId="299" xfId="0" applyFont="1" applyFill="1" applyBorder="1" applyAlignment="1">
      <alignment horizontal="center" vertical="center" shrinkToFit="1"/>
    </xf>
    <xf numFmtId="0" fontId="32" fillId="9" borderId="300" xfId="0" applyFont="1" applyFill="1" applyBorder="1" applyAlignment="1">
      <alignment horizontal="center" vertical="center" shrinkToFit="1"/>
    </xf>
    <xf numFmtId="0" fontId="32" fillId="9" borderId="301" xfId="0" applyFont="1" applyFill="1" applyBorder="1" applyAlignment="1">
      <alignment horizontal="center" vertical="center" shrinkToFit="1"/>
    </xf>
    <xf numFmtId="0" fontId="32" fillId="9" borderId="302" xfId="0" applyFont="1" applyFill="1" applyBorder="1" applyAlignment="1">
      <alignment horizontal="center" vertical="center" shrinkToFit="1"/>
    </xf>
    <xf numFmtId="0" fontId="32" fillId="9" borderId="303" xfId="0" applyFont="1" applyFill="1" applyBorder="1" applyAlignment="1">
      <alignment horizontal="center" vertical="center" shrinkToFit="1"/>
    </xf>
    <xf numFmtId="0" fontId="32" fillId="9" borderId="304" xfId="0" applyFont="1" applyFill="1" applyBorder="1" applyAlignment="1">
      <alignment horizontal="center" vertical="center" shrinkToFit="1"/>
    </xf>
    <xf numFmtId="0" fontId="47" fillId="3" borderId="114" xfId="0" applyFont="1" applyFill="1" applyBorder="1" applyAlignment="1" applyProtection="1">
      <alignment vertical="center" wrapText="1"/>
      <protection locked="0"/>
    </xf>
    <xf numFmtId="0" fontId="77" fillId="9" borderId="3" xfId="0" applyFont="1" applyFill="1" applyBorder="1" applyAlignment="1">
      <alignment horizontal="center" vertical="center" wrapText="1"/>
    </xf>
    <xf numFmtId="0" fontId="77" fillId="9" borderId="3" xfId="0" applyFont="1" applyFill="1" applyBorder="1" applyAlignment="1">
      <alignment horizontal="center" vertical="center"/>
    </xf>
    <xf numFmtId="0" fontId="77" fillId="0" borderId="15" xfId="0" applyFont="1" applyBorder="1" applyAlignment="1">
      <alignment horizontal="center" vertical="center"/>
    </xf>
    <xf numFmtId="0" fontId="32" fillId="9" borderId="6" xfId="0" applyFont="1" applyFill="1" applyBorder="1">
      <alignment vertical="center"/>
    </xf>
    <xf numFmtId="0" fontId="32" fillId="9" borderId="8" xfId="0" applyFont="1" applyFill="1" applyBorder="1">
      <alignment vertical="center"/>
    </xf>
    <xf numFmtId="0" fontId="32" fillId="2" borderId="15" xfId="0" applyFont="1" applyFill="1" applyBorder="1" applyAlignment="1" applyProtection="1">
      <alignment horizontal="center" vertical="center" shrinkToFit="1"/>
      <protection locked="0"/>
    </xf>
    <xf numFmtId="0" fontId="32" fillId="2" borderId="16" xfId="0" applyFont="1" applyFill="1" applyBorder="1" applyAlignment="1" applyProtection="1">
      <alignment horizontal="center" vertical="center" shrinkToFit="1"/>
      <protection locked="0"/>
    </xf>
    <xf numFmtId="0" fontId="32" fillId="0" borderId="16" xfId="0" applyFont="1" applyBorder="1" applyProtection="1">
      <alignment vertical="center"/>
      <protection locked="0"/>
    </xf>
    <xf numFmtId="0" fontId="32" fillId="0" borderId="17" xfId="0" applyFont="1" applyBorder="1" applyProtection="1">
      <alignment vertical="center"/>
      <protection locked="0"/>
    </xf>
    <xf numFmtId="0" fontId="32" fillId="9" borderId="3" xfId="0" applyFont="1" applyFill="1" applyBorder="1" applyAlignment="1">
      <alignment vertical="center" wrapText="1"/>
    </xf>
    <xf numFmtId="0" fontId="32" fillId="2" borderId="3" xfId="0" applyFont="1" applyFill="1" applyBorder="1" applyAlignment="1" applyProtection="1">
      <alignment horizontal="center" vertical="center" shrinkToFit="1"/>
      <protection locked="0"/>
    </xf>
    <xf numFmtId="0" fontId="77" fillId="2" borderId="117" xfId="0" applyFont="1" applyFill="1" applyBorder="1" applyAlignment="1" applyProtection="1">
      <alignment vertical="center" wrapText="1"/>
      <protection locked="0"/>
    </xf>
    <xf numFmtId="0" fontId="77" fillId="2" borderId="88" xfId="0" applyFont="1" applyFill="1" applyBorder="1" applyAlignment="1" applyProtection="1">
      <alignment vertical="center" wrapText="1"/>
      <protection locked="0"/>
    </xf>
    <xf numFmtId="0" fontId="77" fillId="2" borderId="118" xfId="0" applyFont="1" applyFill="1" applyBorder="1" applyAlignment="1" applyProtection="1">
      <alignment vertical="center" wrapText="1"/>
      <protection locked="0"/>
    </xf>
    <xf numFmtId="40" fontId="36" fillId="2" borderId="114" xfId="1" applyNumberFormat="1" applyFont="1" applyFill="1" applyBorder="1" applyProtection="1">
      <alignment vertical="center"/>
      <protection locked="0"/>
    </xf>
    <xf numFmtId="40" fontId="36" fillId="2" borderId="90" xfId="1" applyNumberFormat="1" applyFont="1" applyFill="1" applyBorder="1" applyProtection="1">
      <alignment vertical="center"/>
      <protection locked="0"/>
    </xf>
    <xf numFmtId="40" fontId="36" fillId="2" borderId="98" xfId="1" applyNumberFormat="1" applyFont="1" applyFill="1" applyBorder="1" applyProtection="1">
      <alignment vertical="center"/>
      <protection locked="0"/>
    </xf>
    <xf numFmtId="40" fontId="32" fillId="0" borderId="15" xfId="1" applyNumberFormat="1" applyFont="1" applyFill="1" applyBorder="1" applyAlignment="1">
      <alignment vertical="center"/>
    </xf>
    <xf numFmtId="40" fontId="32" fillId="0" borderId="16" xfId="1" applyNumberFormat="1" applyFont="1" applyFill="1" applyBorder="1" applyAlignment="1">
      <alignment vertical="center"/>
    </xf>
    <xf numFmtId="0" fontId="77" fillId="3" borderId="132" xfId="0" applyFont="1" applyFill="1" applyBorder="1" applyAlignment="1" applyProtection="1">
      <alignment vertical="center" shrinkToFit="1"/>
      <protection locked="0"/>
    </xf>
    <xf numFmtId="0" fontId="32" fillId="0" borderId="100" xfId="0" applyFont="1" applyBorder="1" applyAlignment="1" applyProtection="1">
      <alignment vertical="center" shrinkToFit="1"/>
      <protection locked="0"/>
    </xf>
    <xf numFmtId="0" fontId="32" fillId="0" borderId="133" xfId="0" applyFont="1" applyBorder="1" applyAlignment="1" applyProtection="1">
      <alignment vertical="center" shrinkToFit="1"/>
      <protection locked="0"/>
    </xf>
    <xf numFmtId="0" fontId="32" fillId="3" borderId="17" xfId="0" applyFont="1" applyFill="1" applyBorder="1" applyAlignment="1" applyProtection="1">
      <alignment horizontal="center" vertical="center"/>
      <protection locked="0"/>
    </xf>
    <xf numFmtId="0" fontId="32" fillId="0" borderId="15" xfId="0" applyFont="1" applyBorder="1">
      <alignment vertical="center"/>
    </xf>
    <xf numFmtId="0" fontId="32" fillId="2" borderId="3" xfId="0" applyFont="1" applyFill="1" applyBorder="1" applyAlignment="1" applyProtection="1">
      <alignment vertical="center" shrinkToFit="1"/>
      <protection locked="0"/>
    </xf>
    <xf numFmtId="0" fontId="32" fillId="2" borderId="15" xfId="0" applyFont="1" applyFill="1" applyBorder="1" applyAlignment="1" applyProtection="1">
      <alignment vertical="center" shrinkToFit="1"/>
      <protection locked="0"/>
    </xf>
    <xf numFmtId="0" fontId="32" fillId="2" borderId="13" xfId="0" applyFont="1" applyFill="1" applyBorder="1" applyProtection="1">
      <alignment vertical="center"/>
      <protection locked="0"/>
    </xf>
    <xf numFmtId="0" fontId="32" fillId="2" borderId="3" xfId="0" applyFont="1" applyFill="1" applyBorder="1" applyProtection="1">
      <alignment vertical="center"/>
      <protection locked="0"/>
    </xf>
    <xf numFmtId="0" fontId="77" fillId="3" borderId="114" xfId="0" applyFont="1" applyFill="1" applyBorder="1" applyAlignment="1" applyProtection="1">
      <alignment vertical="center" wrapText="1"/>
      <protection locked="0"/>
    </xf>
    <xf numFmtId="0" fontId="77" fillId="3" borderId="90" xfId="0" applyFont="1" applyFill="1" applyBorder="1" applyAlignment="1" applyProtection="1">
      <alignment vertical="center" wrapText="1"/>
      <protection locked="0"/>
    </xf>
    <xf numFmtId="0" fontId="77" fillId="3" borderId="98" xfId="0" applyFont="1" applyFill="1" applyBorder="1" applyAlignment="1" applyProtection="1">
      <alignment vertical="center" wrapText="1"/>
      <protection locked="0"/>
    </xf>
    <xf numFmtId="0" fontId="32" fillId="0" borderId="3" xfId="0" applyFont="1" applyBorder="1" applyProtection="1">
      <alignment vertical="center"/>
      <protection locked="0"/>
    </xf>
    <xf numFmtId="0" fontId="32" fillId="2" borderId="13" xfId="0" applyFont="1" applyFill="1" applyBorder="1" applyAlignment="1" applyProtection="1">
      <alignment horizontal="center" vertical="center"/>
      <protection locked="0"/>
    </xf>
    <xf numFmtId="0" fontId="32" fillId="0" borderId="13" xfId="0" applyFont="1" applyBorder="1" applyProtection="1">
      <alignment vertical="center"/>
      <protection locked="0"/>
    </xf>
    <xf numFmtId="0" fontId="32" fillId="0" borderId="16" xfId="0" applyFont="1" applyBorder="1" applyAlignment="1">
      <alignment horizontal="center" vertical="center"/>
    </xf>
    <xf numFmtId="0" fontId="32" fillId="0" borderId="17" xfId="0" applyFont="1" applyBorder="1" applyAlignment="1">
      <alignment horizontal="center" vertical="center"/>
    </xf>
    <xf numFmtId="0" fontId="32" fillId="3" borderId="114" xfId="0" applyFont="1" applyFill="1" applyBorder="1" applyAlignment="1" applyProtection="1">
      <alignment horizontal="center" vertical="center" shrinkToFit="1"/>
      <protection locked="0"/>
    </xf>
    <xf numFmtId="0" fontId="32" fillId="3" borderId="90" xfId="0" applyFont="1" applyFill="1" applyBorder="1" applyAlignment="1" applyProtection="1">
      <alignment horizontal="center" vertical="center" shrinkToFit="1"/>
      <protection locked="0"/>
    </xf>
    <xf numFmtId="0" fontId="32" fillId="3" borderId="166" xfId="0" applyFont="1" applyFill="1" applyBorder="1" applyAlignment="1" applyProtection="1">
      <alignment horizontal="center" vertical="center" shrinkToFit="1"/>
      <protection locked="0"/>
    </xf>
    <xf numFmtId="0" fontId="32" fillId="3" borderId="114" xfId="0" applyFont="1" applyFill="1" applyBorder="1" applyProtection="1">
      <alignment vertical="center"/>
      <protection locked="0"/>
    </xf>
    <xf numFmtId="0" fontId="32" fillId="3" borderId="98" xfId="0" applyFont="1" applyFill="1" applyBorder="1" applyProtection="1">
      <alignment vertical="center"/>
      <protection locked="0"/>
    </xf>
    <xf numFmtId="178" fontId="32" fillId="0" borderId="15" xfId="0" applyNumberFormat="1" applyFont="1" applyBorder="1">
      <alignment vertical="center"/>
    </xf>
    <xf numFmtId="178" fontId="32" fillId="0" borderId="16" xfId="0" applyNumberFormat="1" applyFont="1" applyBorder="1">
      <alignment vertical="center"/>
    </xf>
    <xf numFmtId="49" fontId="32" fillId="3" borderId="15" xfId="0" applyNumberFormat="1" applyFont="1" applyFill="1" applyBorder="1" applyAlignment="1" applyProtection="1">
      <alignment horizontal="center" vertical="center" shrinkToFit="1"/>
      <protection locked="0"/>
    </xf>
    <xf numFmtId="0" fontId="32" fillId="3" borderId="16" xfId="0" applyFont="1" applyFill="1" applyBorder="1" applyAlignment="1" applyProtection="1">
      <alignment horizontal="center" vertical="center" shrinkToFit="1"/>
      <protection locked="0"/>
    </xf>
    <xf numFmtId="0" fontId="47" fillId="3" borderId="92" xfId="0" applyFont="1" applyFill="1" applyBorder="1" applyAlignment="1" applyProtection="1">
      <alignment horizontal="left" vertical="center" shrinkToFit="1"/>
      <protection locked="0"/>
    </xf>
    <xf numFmtId="0" fontId="47" fillId="3" borderId="90" xfId="0" applyFont="1" applyFill="1" applyBorder="1" applyAlignment="1" applyProtection="1">
      <alignment horizontal="left" vertical="center" shrinkToFit="1"/>
      <protection locked="0"/>
    </xf>
    <xf numFmtId="0" fontId="47" fillId="3" borderId="98" xfId="0" applyFont="1" applyFill="1" applyBorder="1" applyAlignment="1" applyProtection="1">
      <alignment horizontal="left" vertical="center" shrinkToFit="1"/>
      <protection locked="0"/>
    </xf>
    <xf numFmtId="0" fontId="32" fillId="3" borderId="98" xfId="0" applyFont="1" applyFill="1" applyBorder="1" applyAlignment="1" applyProtection="1">
      <alignment horizontal="center" vertical="center" shrinkToFit="1"/>
      <protection locked="0"/>
    </xf>
    <xf numFmtId="0" fontId="32" fillId="3" borderId="119" xfId="0" applyFont="1" applyFill="1" applyBorder="1" applyAlignment="1" applyProtection="1">
      <alignment horizontal="center" vertical="center" shrinkToFit="1"/>
      <protection locked="0"/>
    </xf>
    <xf numFmtId="0" fontId="32" fillId="3" borderId="120" xfId="0" applyFont="1" applyFill="1" applyBorder="1" applyAlignment="1" applyProtection="1">
      <alignment horizontal="center" vertical="center" shrinkToFit="1"/>
      <protection locked="0"/>
    </xf>
    <xf numFmtId="0" fontId="47" fillId="3" borderId="119" xfId="0" applyFont="1" applyFill="1" applyBorder="1" applyAlignment="1" applyProtection="1">
      <alignment horizontal="left" vertical="center" wrapText="1"/>
      <protection locked="0"/>
    </xf>
    <xf numFmtId="0" fontId="47" fillId="3" borderId="120" xfId="0" applyFont="1" applyFill="1" applyBorder="1" applyAlignment="1" applyProtection="1">
      <alignment horizontal="left" vertical="center" wrapText="1"/>
      <protection locked="0"/>
    </xf>
    <xf numFmtId="0" fontId="47" fillId="3" borderId="205" xfId="0" applyFont="1" applyFill="1" applyBorder="1" applyAlignment="1" applyProtection="1">
      <alignment horizontal="left" vertical="center" wrapText="1"/>
      <protection locked="0"/>
    </xf>
    <xf numFmtId="0" fontId="47" fillId="3" borderId="206" xfId="0" applyFont="1" applyFill="1" applyBorder="1" applyAlignment="1" applyProtection="1">
      <alignment horizontal="left" vertical="center" wrapText="1"/>
      <protection locked="0"/>
    </xf>
    <xf numFmtId="0" fontId="47" fillId="3" borderId="296" xfId="0" applyFont="1" applyFill="1" applyBorder="1" applyAlignment="1" applyProtection="1">
      <alignment horizontal="left" vertical="center" wrapText="1"/>
      <protection locked="0"/>
    </xf>
    <xf numFmtId="0" fontId="32" fillId="9" borderId="4" xfId="0" applyFont="1" applyFill="1" applyBorder="1" applyAlignment="1">
      <alignment horizontal="center" vertical="center" wrapText="1"/>
    </xf>
    <xf numFmtId="0" fontId="32" fillId="9" borderId="148" xfId="0" applyFont="1" applyFill="1" applyBorder="1" applyAlignment="1">
      <alignment horizontal="center" vertical="center" wrapText="1"/>
    </xf>
    <xf numFmtId="0" fontId="32" fillId="9" borderId="149" xfId="0" applyFont="1" applyFill="1" applyBorder="1" applyAlignment="1">
      <alignment horizontal="center" vertical="center" wrapText="1"/>
    </xf>
    <xf numFmtId="0" fontId="32" fillId="9" borderId="147" xfId="0" applyFont="1" applyFill="1" applyBorder="1" applyAlignment="1">
      <alignment horizontal="center" vertical="center"/>
    </xf>
    <xf numFmtId="0" fontId="32" fillId="9" borderId="148" xfId="0" applyFont="1" applyFill="1" applyBorder="1" applyAlignment="1">
      <alignment horizontal="center" vertical="center"/>
    </xf>
    <xf numFmtId="0" fontId="32" fillId="9" borderId="149" xfId="0" applyFont="1" applyFill="1" applyBorder="1" applyAlignment="1">
      <alignment horizontal="center" vertical="center"/>
    </xf>
    <xf numFmtId="0" fontId="32" fillId="9" borderId="17" xfId="0" applyFont="1" applyFill="1" applyBorder="1" applyAlignment="1">
      <alignment horizontal="center" vertical="center" wrapText="1"/>
    </xf>
    <xf numFmtId="38" fontId="47" fillId="3" borderId="86" xfId="1" applyFont="1" applyFill="1" applyBorder="1" applyAlignment="1" applyProtection="1">
      <alignment vertical="center" shrinkToFit="1"/>
      <protection locked="0"/>
    </xf>
    <xf numFmtId="0" fontId="32" fillId="3" borderId="123" xfId="0" applyFont="1" applyFill="1" applyBorder="1" applyAlignment="1" applyProtection="1">
      <alignment vertical="center" wrapText="1" shrinkToFit="1"/>
      <protection locked="0"/>
    </xf>
    <xf numFmtId="0" fontId="32" fillId="0" borderId="123" xfId="0" applyFont="1" applyBorder="1" applyAlignment="1" applyProtection="1">
      <alignment vertical="center" shrinkToFit="1"/>
      <protection locked="0"/>
    </xf>
    <xf numFmtId="0" fontId="32" fillId="0" borderId="123" xfId="0" applyFont="1" applyBorder="1" applyProtection="1">
      <alignment vertical="center"/>
      <protection locked="0"/>
    </xf>
    <xf numFmtId="0" fontId="32" fillId="0" borderId="99" xfId="0" applyFont="1" applyBorder="1" applyProtection="1">
      <alignment vertical="center"/>
      <protection locked="0"/>
    </xf>
    <xf numFmtId="0" fontId="29" fillId="8" borderId="0" xfId="0" applyFont="1" applyFill="1" applyAlignment="1">
      <alignment horizontal="center" vertical="center" shrinkToFit="1"/>
    </xf>
    <xf numFmtId="0" fontId="32" fillId="0" borderId="0" xfId="0" applyFont="1" applyAlignment="1">
      <alignment horizontal="center" vertical="center" shrinkToFit="1"/>
    </xf>
    <xf numFmtId="0" fontId="32" fillId="0" borderId="5" xfId="0" applyFont="1" applyBorder="1" applyAlignment="1" applyProtection="1">
      <alignment horizontal="center" vertical="center"/>
      <protection locked="0"/>
    </xf>
    <xf numFmtId="0" fontId="32" fillId="0" borderId="5" xfId="0" applyFont="1" applyBorder="1" applyProtection="1">
      <alignment vertical="center"/>
      <protection locked="0"/>
    </xf>
    <xf numFmtId="0" fontId="32" fillId="0" borderId="6" xfId="0" applyFont="1" applyBorder="1" applyProtection="1">
      <alignment vertical="center"/>
      <protection locked="0"/>
    </xf>
    <xf numFmtId="0" fontId="64" fillId="6" borderId="15" xfId="2" applyFont="1" applyFill="1" applyBorder="1" applyAlignment="1">
      <alignment horizontal="center" vertical="center"/>
    </xf>
    <xf numFmtId="0" fontId="71" fillId="6" borderId="17" xfId="2" applyFont="1" applyFill="1" applyBorder="1" applyAlignment="1">
      <alignment horizontal="center" vertical="center"/>
    </xf>
    <xf numFmtId="0" fontId="47" fillId="3" borderId="132" xfId="0" applyFont="1" applyFill="1" applyBorder="1" applyAlignment="1" applyProtection="1">
      <alignment horizontal="left" vertical="center" shrinkToFit="1"/>
      <protection locked="0"/>
    </xf>
    <xf numFmtId="0" fontId="47" fillId="3" borderId="100" xfId="0" applyFont="1" applyFill="1" applyBorder="1" applyAlignment="1" applyProtection="1">
      <alignment horizontal="left" vertical="center" shrinkToFit="1"/>
      <protection locked="0"/>
    </xf>
    <xf numFmtId="0" fontId="47" fillId="3" borderId="133" xfId="0" applyFont="1" applyFill="1" applyBorder="1" applyAlignment="1" applyProtection="1">
      <alignment horizontal="left" vertical="center" shrinkToFit="1"/>
      <protection locked="0"/>
    </xf>
    <xf numFmtId="0" fontId="32" fillId="2" borderId="86" xfId="0" applyFont="1" applyFill="1" applyBorder="1" applyAlignment="1" applyProtection="1">
      <alignment horizontal="center" vertical="center" wrapText="1" shrinkToFit="1"/>
      <protection locked="0"/>
    </xf>
    <xf numFmtId="0" fontId="47" fillId="3" borderId="28" xfId="0" applyFont="1" applyFill="1" applyBorder="1" applyAlignment="1" applyProtection="1">
      <alignment horizontal="center" vertical="center" wrapText="1"/>
      <protection locked="0"/>
    </xf>
    <xf numFmtId="0" fontId="47" fillId="3" borderId="29" xfId="0" applyFont="1" applyFill="1" applyBorder="1" applyAlignment="1" applyProtection="1">
      <alignment horizontal="center" vertical="center" wrapText="1"/>
      <protection locked="0"/>
    </xf>
    <xf numFmtId="0" fontId="47" fillId="3" borderId="30" xfId="0" applyFont="1" applyFill="1" applyBorder="1" applyAlignment="1" applyProtection="1">
      <alignment horizontal="center" vertical="center" wrapText="1"/>
      <protection locked="0"/>
    </xf>
    <xf numFmtId="0" fontId="32" fillId="3" borderId="95" xfId="0" applyFont="1" applyFill="1" applyBorder="1" applyAlignment="1" applyProtection="1">
      <alignment horizontal="center" vertical="center"/>
      <protection locked="0"/>
    </xf>
    <xf numFmtId="0" fontId="32" fillId="3" borderId="63" xfId="0" applyFont="1" applyFill="1" applyBorder="1" applyAlignment="1" applyProtection="1">
      <alignment horizontal="center" vertical="center"/>
      <protection locked="0"/>
    </xf>
    <xf numFmtId="0" fontId="32" fillId="3" borderId="96" xfId="0" applyFont="1" applyFill="1" applyBorder="1" applyAlignment="1" applyProtection="1">
      <alignment horizontal="center" vertical="center"/>
      <protection locked="0"/>
    </xf>
    <xf numFmtId="0" fontId="32" fillId="9" borderId="37" xfId="0" applyFont="1" applyFill="1" applyBorder="1" applyAlignment="1">
      <alignment vertical="center" shrinkToFit="1"/>
    </xf>
    <xf numFmtId="0" fontId="32" fillId="3" borderId="287" xfId="0" applyFont="1" applyFill="1" applyBorder="1" applyAlignment="1" applyProtection="1">
      <alignment horizontal="center" vertical="center" shrinkToFit="1"/>
      <protection locked="0"/>
    </xf>
    <xf numFmtId="0" fontId="32" fillId="3" borderId="288" xfId="0" applyFont="1" applyFill="1" applyBorder="1" applyAlignment="1" applyProtection="1">
      <alignment horizontal="center" vertical="center" shrinkToFit="1"/>
      <protection locked="0"/>
    </xf>
    <xf numFmtId="0" fontId="32" fillId="3" borderId="289" xfId="0" applyFont="1" applyFill="1" applyBorder="1" applyAlignment="1" applyProtection="1">
      <alignment horizontal="center" vertical="center" shrinkToFit="1"/>
      <protection locked="0"/>
    </xf>
    <xf numFmtId="0" fontId="47" fillId="9" borderId="15" xfId="0" applyFont="1" applyFill="1" applyBorder="1" applyAlignment="1">
      <alignment horizontal="center" vertical="center" shrinkToFit="1"/>
    </xf>
    <xf numFmtId="0" fontId="47" fillId="9" borderId="16" xfId="0" applyFont="1" applyFill="1" applyBorder="1" applyAlignment="1">
      <alignment horizontal="center" vertical="center" shrinkToFit="1"/>
    </xf>
    <xf numFmtId="0" fontId="47" fillId="9" borderId="17" xfId="0" applyFont="1" applyFill="1" applyBorder="1" applyAlignment="1">
      <alignment horizontal="center" vertical="center" shrinkToFit="1"/>
    </xf>
    <xf numFmtId="0" fontId="32" fillId="2" borderId="24" xfId="0" applyFont="1" applyFill="1" applyBorder="1" applyAlignment="1" applyProtection="1">
      <alignment horizontal="center" vertical="center" shrinkToFit="1"/>
      <protection locked="0"/>
    </xf>
    <xf numFmtId="0" fontId="32" fillId="2" borderId="25" xfId="0" applyFont="1" applyFill="1" applyBorder="1" applyAlignment="1" applyProtection="1">
      <alignment horizontal="center" vertical="center" shrinkToFit="1"/>
      <protection locked="0"/>
    </xf>
    <xf numFmtId="0" fontId="32" fillId="2" borderId="26" xfId="0" applyFont="1" applyFill="1" applyBorder="1" applyAlignment="1" applyProtection="1">
      <alignment horizontal="center" vertical="center" shrinkToFit="1"/>
      <protection locked="0"/>
    </xf>
    <xf numFmtId="0" fontId="47" fillId="0" borderId="0" xfId="0" applyFont="1" applyAlignment="1">
      <alignment vertical="center" shrinkToFit="1"/>
    </xf>
    <xf numFmtId="0" fontId="32" fillId="0" borderId="0" xfId="0" applyFont="1" applyAlignment="1">
      <alignment vertical="center" shrinkToFit="1"/>
    </xf>
    <xf numFmtId="0" fontId="32" fillId="2" borderId="117" xfId="0" applyFont="1" applyFill="1" applyBorder="1" applyAlignment="1" applyProtection="1">
      <alignment vertical="center" wrapText="1"/>
      <protection locked="0"/>
    </xf>
    <xf numFmtId="0" fontId="32" fillId="2" borderId="88" xfId="0" applyFont="1" applyFill="1" applyBorder="1" applyAlignment="1" applyProtection="1">
      <alignment vertical="center" wrapText="1"/>
      <protection locked="0"/>
    </xf>
    <xf numFmtId="0" fontId="32" fillId="2" borderId="118" xfId="0" applyFont="1" applyFill="1" applyBorder="1" applyAlignment="1" applyProtection="1">
      <alignment vertical="center" wrapText="1"/>
      <protection locked="0"/>
    </xf>
    <xf numFmtId="0" fontId="32" fillId="3" borderId="28" xfId="0" applyFont="1" applyFill="1" applyBorder="1" applyAlignment="1" applyProtection="1">
      <alignment horizontal="center" vertical="center" shrinkToFit="1"/>
      <protection locked="0"/>
    </xf>
    <xf numFmtId="0" fontId="32" fillId="3" borderId="29" xfId="0" applyFont="1" applyFill="1" applyBorder="1" applyAlignment="1" applyProtection="1">
      <alignment horizontal="center" vertical="center" shrinkToFit="1"/>
      <protection locked="0"/>
    </xf>
    <xf numFmtId="0" fontId="32" fillId="3" borderId="30" xfId="0" applyFont="1" applyFill="1" applyBorder="1" applyAlignment="1" applyProtection="1">
      <alignment horizontal="center" vertical="center" shrinkToFit="1"/>
      <protection locked="0"/>
    </xf>
    <xf numFmtId="0" fontId="32" fillId="9" borderId="15" xfId="0" applyFont="1" applyFill="1" applyBorder="1" applyAlignment="1">
      <alignment horizontal="center" vertical="center" shrinkToFit="1"/>
    </xf>
    <xf numFmtId="0" fontId="32" fillId="9" borderId="16" xfId="0" applyFont="1" applyFill="1" applyBorder="1" applyAlignment="1">
      <alignment horizontal="center" vertical="center" shrinkToFit="1"/>
    </xf>
    <xf numFmtId="0" fontId="32" fillId="9" borderId="17" xfId="0" applyFont="1" applyFill="1" applyBorder="1" applyAlignment="1">
      <alignment horizontal="center" vertical="center" shrinkToFit="1"/>
    </xf>
    <xf numFmtId="0" fontId="32" fillId="9" borderId="24" xfId="0" applyFont="1" applyFill="1" applyBorder="1" applyAlignment="1">
      <alignment horizontal="center" vertical="center"/>
    </xf>
    <xf numFmtId="0" fontId="32" fillId="9" borderId="25" xfId="0" applyFont="1" applyFill="1" applyBorder="1" applyAlignment="1">
      <alignment horizontal="center" vertical="center"/>
    </xf>
    <xf numFmtId="0" fontId="32" fillId="9" borderId="26" xfId="0" applyFont="1" applyFill="1" applyBorder="1" applyAlignment="1">
      <alignment horizontal="center" vertical="center"/>
    </xf>
    <xf numFmtId="0" fontId="32" fillId="9" borderId="38" xfId="0" applyFont="1" applyFill="1" applyBorder="1" applyAlignment="1">
      <alignment horizontal="center" vertical="center"/>
    </xf>
    <xf numFmtId="0" fontId="32" fillId="9" borderId="39" xfId="0" applyFont="1" applyFill="1" applyBorder="1" applyAlignment="1">
      <alignment horizontal="center" vertical="center"/>
    </xf>
    <xf numFmtId="0" fontId="32" fillId="9" borderId="40" xfId="0" applyFont="1" applyFill="1" applyBorder="1" applyAlignment="1">
      <alignment horizontal="center" vertical="center"/>
    </xf>
    <xf numFmtId="0" fontId="32" fillId="9" borderId="93" xfId="0" applyFont="1" applyFill="1" applyBorder="1" applyAlignment="1">
      <alignment horizontal="center" vertical="center"/>
    </xf>
    <xf numFmtId="0" fontId="32" fillId="9" borderId="89" xfId="0" applyFont="1" applyFill="1" applyBorder="1" applyAlignment="1">
      <alignment horizontal="center" vertical="center"/>
    </xf>
    <xf numFmtId="0" fontId="32" fillId="9" borderId="29" xfId="0" applyFont="1" applyFill="1" applyBorder="1" applyAlignment="1">
      <alignment horizontal="center" vertical="center"/>
    </xf>
    <xf numFmtId="0" fontId="32" fillId="9" borderId="30" xfId="0" applyFont="1" applyFill="1" applyBorder="1" applyAlignment="1">
      <alignment horizontal="center" vertical="center"/>
    </xf>
    <xf numFmtId="57" fontId="32" fillId="3" borderId="119" xfId="0" applyNumberFormat="1" applyFont="1" applyFill="1" applyBorder="1" applyAlignment="1" applyProtection="1">
      <alignment horizontal="center" vertical="center" shrinkToFit="1"/>
      <protection locked="0"/>
    </xf>
    <xf numFmtId="57" fontId="32" fillId="3" borderId="121" xfId="0" applyNumberFormat="1" applyFont="1" applyFill="1" applyBorder="1" applyAlignment="1" applyProtection="1">
      <alignment horizontal="center" vertical="center" shrinkToFit="1"/>
      <protection locked="0"/>
    </xf>
    <xf numFmtId="0" fontId="77" fillId="9" borderId="4" xfId="0" applyFont="1" applyFill="1" applyBorder="1" applyAlignment="1">
      <alignment horizontal="center" vertical="center" wrapText="1"/>
    </xf>
    <xf numFmtId="0" fontId="77" fillId="9" borderId="6" xfId="0" applyFont="1" applyFill="1" applyBorder="1" applyAlignment="1">
      <alignment horizontal="center" vertical="center" wrapText="1"/>
    </xf>
    <xf numFmtId="0" fontId="77" fillId="9" borderId="7" xfId="0" applyFont="1" applyFill="1" applyBorder="1" applyAlignment="1">
      <alignment horizontal="center" vertical="center" wrapText="1"/>
    </xf>
    <xf numFmtId="0" fontId="77" fillId="9" borderId="8" xfId="0" applyFont="1" applyFill="1" applyBorder="1" applyAlignment="1">
      <alignment horizontal="center" vertical="center" wrapText="1"/>
    </xf>
    <xf numFmtId="0" fontId="77" fillId="9" borderId="9" xfId="0" applyFont="1" applyFill="1" applyBorder="1" applyAlignment="1">
      <alignment horizontal="center" vertical="center" wrapText="1"/>
    </xf>
    <xf numFmtId="0" fontId="77" fillId="9" borderId="11" xfId="0" applyFont="1" applyFill="1" applyBorder="1" applyAlignment="1">
      <alignment horizontal="center" vertical="center" wrapText="1"/>
    </xf>
    <xf numFmtId="0" fontId="32" fillId="9" borderId="4" xfId="0" applyFont="1" applyFill="1" applyBorder="1" applyAlignment="1">
      <alignment horizontal="left" vertical="center"/>
    </xf>
    <xf numFmtId="0" fontId="32" fillId="9" borderId="15" xfId="0" applyFont="1" applyFill="1" applyBorder="1" applyAlignment="1">
      <alignment horizontal="left" vertical="center" wrapText="1"/>
    </xf>
    <xf numFmtId="0" fontId="32" fillId="9" borderId="17" xfId="0" applyFont="1" applyFill="1" applyBorder="1" applyAlignment="1">
      <alignment horizontal="left" vertical="center" wrapText="1"/>
    </xf>
    <xf numFmtId="0" fontId="32" fillId="9" borderId="16" xfId="0" applyFont="1" applyFill="1" applyBorder="1" applyAlignment="1">
      <alignment horizontal="left" vertical="center" wrapText="1"/>
    </xf>
    <xf numFmtId="0" fontId="32" fillId="2" borderId="15" xfId="0" applyFont="1" applyFill="1" applyBorder="1" applyAlignment="1" applyProtection="1">
      <alignment horizontal="center" vertical="center" wrapText="1"/>
      <protection locked="0"/>
    </xf>
    <xf numFmtId="0" fontId="32" fillId="2" borderId="1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protection locked="0"/>
    </xf>
    <xf numFmtId="0" fontId="32" fillId="3" borderId="38" xfId="0" applyFont="1" applyFill="1" applyBorder="1" applyAlignment="1" applyProtection="1">
      <alignment horizontal="center" vertical="center" shrinkToFit="1"/>
      <protection locked="0"/>
    </xf>
    <xf numFmtId="0" fontId="32" fillId="3" borderId="39" xfId="0" applyFont="1" applyFill="1" applyBorder="1" applyAlignment="1" applyProtection="1">
      <alignment horizontal="center" vertical="center" shrinkToFit="1"/>
      <protection locked="0"/>
    </xf>
    <xf numFmtId="0" fontId="32" fillId="3" borderId="40" xfId="0" applyFont="1" applyFill="1" applyBorder="1" applyAlignment="1" applyProtection="1">
      <alignment horizontal="center" vertical="center" shrinkToFit="1"/>
      <protection locked="0"/>
    </xf>
    <xf numFmtId="0" fontId="47" fillId="9" borderId="27" xfId="0" applyFont="1" applyFill="1" applyBorder="1" applyAlignment="1">
      <alignment vertical="center" wrapText="1"/>
    </xf>
    <xf numFmtId="0" fontId="32" fillId="2" borderId="38" xfId="0" applyFont="1" applyFill="1" applyBorder="1" applyAlignment="1" applyProtection="1">
      <alignment horizontal="center" vertical="center" shrinkToFit="1"/>
      <protection locked="0"/>
    </xf>
    <xf numFmtId="0" fontId="32" fillId="2" borderId="39" xfId="0" applyFont="1" applyFill="1" applyBorder="1" applyAlignment="1" applyProtection="1">
      <alignment horizontal="center" vertical="center" shrinkToFit="1"/>
      <protection locked="0"/>
    </xf>
    <xf numFmtId="0" fontId="32" fillId="2" borderId="40" xfId="0" applyFont="1" applyFill="1" applyBorder="1" applyAlignment="1" applyProtection="1">
      <alignment horizontal="center" vertical="center" shrinkToFit="1"/>
      <protection locked="0"/>
    </xf>
    <xf numFmtId="0" fontId="32" fillId="2" borderId="16" xfId="0" applyFont="1" applyFill="1" applyBorder="1" applyAlignment="1" applyProtection="1">
      <alignment vertical="center" shrinkToFit="1"/>
      <protection locked="0"/>
    </xf>
    <xf numFmtId="0" fontId="32" fillId="0" borderId="16" xfId="0" applyFont="1" applyBorder="1" applyAlignment="1" applyProtection="1">
      <alignment vertical="center" shrinkToFit="1"/>
      <protection locked="0"/>
    </xf>
    <xf numFmtId="0" fontId="32" fillId="2" borderId="12" xfId="0" applyFont="1" applyFill="1" applyBorder="1" applyAlignment="1" applyProtection="1">
      <alignment horizontal="center" vertical="center" shrinkToFit="1"/>
      <protection locked="0"/>
    </xf>
    <xf numFmtId="0" fontId="32" fillId="3" borderId="117" xfId="0" applyFont="1" applyFill="1" applyBorder="1" applyAlignment="1" applyProtection="1">
      <alignment horizontal="center" vertical="center"/>
      <protection locked="0"/>
    </xf>
    <xf numFmtId="0" fontId="32" fillId="3" borderId="88" xfId="0" applyFont="1" applyFill="1" applyBorder="1" applyAlignment="1" applyProtection="1">
      <alignment horizontal="center" vertical="center"/>
      <protection locked="0"/>
    </xf>
    <xf numFmtId="0" fontId="32" fillId="3" borderId="118" xfId="0" applyFont="1" applyFill="1" applyBorder="1" applyAlignment="1" applyProtection="1">
      <alignment horizontal="center" vertical="center"/>
      <protection locked="0"/>
    </xf>
    <xf numFmtId="0" fontId="47" fillId="9" borderId="9" xfId="0" applyFont="1" applyFill="1" applyBorder="1" applyAlignment="1">
      <alignment horizontal="center" vertical="center" shrinkToFit="1"/>
    </xf>
    <xf numFmtId="0" fontId="47" fillId="9" borderId="10" xfId="0" applyFont="1" applyFill="1" applyBorder="1" applyAlignment="1">
      <alignment horizontal="center" vertical="center" shrinkToFit="1"/>
    </xf>
    <xf numFmtId="0" fontId="47" fillId="9" borderId="11" xfId="0" applyFont="1" applyFill="1" applyBorder="1" applyAlignment="1">
      <alignment horizontal="center" vertical="center" shrinkToFit="1"/>
    </xf>
    <xf numFmtId="0" fontId="77" fillId="3" borderId="231" xfId="0" applyFont="1" applyFill="1" applyBorder="1" applyAlignment="1" applyProtection="1">
      <alignment horizontal="center" vertical="center" wrapText="1" shrinkToFit="1"/>
      <protection locked="0"/>
    </xf>
    <xf numFmtId="0" fontId="77" fillId="3" borderId="232" xfId="0" applyFont="1" applyFill="1" applyBorder="1" applyAlignment="1" applyProtection="1">
      <alignment horizontal="center" vertical="center" wrapText="1" shrinkToFit="1"/>
      <protection locked="0"/>
    </xf>
    <xf numFmtId="0" fontId="77" fillId="3" borderId="233" xfId="0" applyFont="1" applyFill="1" applyBorder="1" applyAlignment="1" applyProtection="1">
      <alignment horizontal="center" vertical="center" wrapText="1" shrinkToFit="1"/>
      <protection locked="0"/>
    </xf>
    <xf numFmtId="0" fontId="32" fillId="3" borderId="38" xfId="0" applyFont="1" applyFill="1" applyBorder="1" applyAlignment="1" applyProtection="1">
      <alignment horizontal="center" vertical="center"/>
      <protection locked="0"/>
    </xf>
    <xf numFmtId="0" fontId="32" fillId="3" borderId="39" xfId="0" applyFont="1" applyFill="1" applyBorder="1" applyAlignment="1" applyProtection="1">
      <alignment horizontal="center" vertical="center"/>
      <protection locked="0"/>
    </xf>
    <xf numFmtId="0" fontId="32" fillId="3" borderId="40" xfId="0" applyFont="1" applyFill="1" applyBorder="1" applyAlignment="1" applyProtection="1">
      <alignment horizontal="center" vertical="center"/>
      <protection locked="0"/>
    </xf>
    <xf numFmtId="0" fontId="47" fillId="3" borderId="164" xfId="0" applyFont="1" applyFill="1" applyBorder="1" applyAlignment="1" applyProtection="1">
      <alignment horizontal="left" vertical="center" wrapText="1"/>
      <protection locked="0"/>
    </xf>
    <xf numFmtId="0" fontId="47" fillId="3" borderId="0" xfId="0" applyFont="1" applyFill="1" applyAlignment="1" applyProtection="1">
      <alignment horizontal="left" vertical="center" wrapText="1"/>
      <protection locked="0"/>
    </xf>
    <xf numFmtId="0" fontId="47" fillId="3" borderId="122" xfId="0" applyFont="1" applyFill="1" applyBorder="1" applyAlignment="1" applyProtection="1">
      <alignment horizontal="left" vertical="center" wrapText="1"/>
      <protection locked="0"/>
    </xf>
    <xf numFmtId="0" fontId="47" fillId="3" borderId="123" xfId="0" applyFont="1" applyFill="1" applyBorder="1" applyAlignment="1" applyProtection="1">
      <alignment horizontal="left" vertical="center" wrapText="1"/>
      <protection locked="0"/>
    </xf>
    <xf numFmtId="0" fontId="77" fillId="3" borderId="4" xfId="0" applyFont="1" applyFill="1" applyBorder="1" applyAlignment="1" applyProtection="1">
      <alignment horizontal="center" vertical="center" wrapText="1"/>
      <protection locked="0"/>
    </xf>
    <xf numFmtId="0" fontId="77" fillId="3" borderId="6" xfId="0" applyFont="1" applyFill="1" applyBorder="1" applyAlignment="1" applyProtection="1">
      <alignment horizontal="center" vertical="center" wrapText="1"/>
      <protection locked="0"/>
    </xf>
    <xf numFmtId="0" fontId="77" fillId="3" borderId="7" xfId="0" applyFont="1" applyFill="1" applyBorder="1" applyAlignment="1" applyProtection="1">
      <alignment horizontal="center" vertical="center" wrapText="1"/>
      <protection locked="0"/>
    </xf>
    <xf numFmtId="0" fontId="77" fillId="3" borderId="8" xfId="0" applyFont="1" applyFill="1" applyBorder="1" applyAlignment="1" applyProtection="1">
      <alignment horizontal="center" vertical="center" wrapText="1"/>
      <protection locked="0"/>
    </xf>
    <xf numFmtId="0" fontId="77" fillId="3" borderId="9" xfId="0" applyFont="1" applyFill="1" applyBorder="1" applyAlignment="1" applyProtection="1">
      <alignment horizontal="center" vertical="center" wrapText="1"/>
      <protection locked="0"/>
    </xf>
    <xf numFmtId="0" fontId="77" fillId="3" borderId="11" xfId="0" applyFont="1" applyFill="1" applyBorder="1" applyAlignment="1" applyProtection="1">
      <alignment horizontal="center" vertical="center" wrapText="1"/>
      <protection locked="0"/>
    </xf>
    <xf numFmtId="0" fontId="32" fillId="9" borderId="231" xfId="0" applyFont="1" applyFill="1" applyBorder="1" applyAlignment="1">
      <alignment horizontal="center" vertical="center"/>
    </xf>
    <xf numFmtId="0" fontId="32" fillId="9" borderId="232" xfId="0" applyFont="1" applyFill="1" applyBorder="1" applyAlignment="1">
      <alignment horizontal="center" vertical="center"/>
    </xf>
    <xf numFmtId="0" fontId="32" fillId="9" borderId="233" xfId="0" applyFont="1" applyFill="1" applyBorder="1" applyAlignment="1">
      <alignment horizontal="center" vertical="center"/>
    </xf>
    <xf numFmtId="57" fontId="32" fillId="3" borderId="120" xfId="0" applyNumberFormat="1" applyFont="1" applyFill="1" applyBorder="1" applyAlignment="1" applyProtection="1">
      <alignment horizontal="center" vertical="center" shrinkToFit="1"/>
      <protection locked="0"/>
    </xf>
    <xf numFmtId="0" fontId="32" fillId="3" borderId="119" xfId="0" applyFont="1" applyFill="1" applyBorder="1" applyAlignment="1" applyProtection="1">
      <alignment horizontal="center" vertical="center"/>
      <protection locked="0"/>
    </xf>
    <xf numFmtId="0" fontId="32" fillId="3" borderId="90" xfId="0" applyFont="1" applyFill="1" applyBorder="1" applyAlignment="1" applyProtection="1">
      <alignment horizontal="center" vertical="center"/>
      <protection locked="0"/>
    </xf>
    <xf numFmtId="0" fontId="32" fillId="3" borderId="98" xfId="0" applyFont="1" applyFill="1" applyBorder="1" applyAlignment="1" applyProtection="1">
      <alignment horizontal="center" vertical="center"/>
      <protection locked="0"/>
    </xf>
    <xf numFmtId="0" fontId="32" fillId="9" borderId="4"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6" xfId="0" applyFont="1" applyFill="1" applyBorder="1" applyAlignment="1">
      <alignment horizontal="center" vertical="center"/>
    </xf>
    <xf numFmtId="0" fontId="32" fillId="9" borderId="7" xfId="0" applyFont="1" applyFill="1" applyBorder="1" applyAlignment="1">
      <alignment horizontal="center" vertical="center"/>
    </xf>
    <xf numFmtId="0" fontId="32" fillId="9" borderId="0" xfId="0" applyFont="1" applyFill="1" applyAlignment="1">
      <alignment horizontal="center" vertical="center"/>
    </xf>
    <xf numFmtId="0" fontId="32" fillId="9" borderId="8" xfId="0" applyFont="1" applyFill="1" applyBorder="1" applyAlignment="1">
      <alignment horizontal="center" vertical="center"/>
    </xf>
    <xf numFmtId="0" fontId="32" fillId="9" borderId="285" xfId="0" applyFont="1" applyFill="1" applyBorder="1" applyAlignment="1">
      <alignment horizontal="center" vertical="center"/>
    </xf>
    <xf numFmtId="0" fontId="32" fillId="9" borderId="123" xfId="0" applyFont="1" applyFill="1" applyBorder="1" applyAlignment="1">
      <alignment horizontal="center" vertical="center"/>
    </xf>
    <xf numFmtId="0" fontId="32" fillId="9" borderId="286" xfId="0" applyFont="1" applyFill="1" applyBorder="1" applyAlignment="1">
      <alignment horizontal="center" vertical="center"/>
    </xf>
    <xf numFmtId="0" fontId="32" fillId="0" borderId="39" xfId="0" applyFont="1" applyBorder="1" applyAlignment="1">
      <alignment horizontal="center" vertical="center"/>
    </xf>
    <xf numFmtId="0" fontId="32" fillId="0" borderId="40" xfId="0" applyFont="1" applyBorder="1" applyAlignment="1">
      <alignment horizontal="center" vertical="center"/>
    </xf>
    <xf numFmtId="0" fontId="32" fillId="9" borderId="31" xfId="0" applyFont="1" applyFill="1" applyBorder="1" applyAlignment="1">
      <alignment horizontal="center" vertical="center"/>
    </xf>
    <xf numFmtId="0" fontId="32" fillId="9" borderId="32" xfId="0" applyFont="1" applyFill="1" applyBorder="1" applyAlignment="1">
      <alignment horizontal="center" vertical="center"/>
    </xf>
    <xf numFmtId="0" fontId="32" fillId="9" borderId="106" xfId="0" applyFont="1" applyFill="1" applyBorder="1" applyAlignment="1">
      <alignment horizontal="center" vertical="center"/>
    </xf>
    <xf numFmtId="0" fontId="32" fillId="3" borderId="334" xfId="0" applyFont="1" applyFill="1" applyBorder="1" applyAlignment="1" applyProtection="1">
      <alignment horizontal="center" vertical="center"/>
      <protection locked="0"/>
    </xf>
    <xf numFmtId="0" fontId="32" fillId="3" borderId="335" xfId="0" applyFont="1" applyFill="1" applyBorder="1" applyAlignment="1" applyProtection="1">
      <alignment horizontal="center" vertical="center"/>
      <protection locked="0"/>
    </xf>
    <xf numFmtId="0" fontId="32" fillId="3" borderId="336" xfId="0" applyFont="1" applyFill="1" applyBorder="1" applyAlignment="1" applyProtection="1">
      <alignment horizontal="center" vertical="center"/>
      <protection locked="0"/>
    </xf>
    <xf numFmtId="0" fontId="77" fillId="3" borderId="24" xfId="0" applyFont="1" applyFill="1" applyBorder="1" applyAlignment="1" applyProtection="1">
      <alignment horizontal="center" vertical="center" wrapText="1" shrinkToFit="1"/>
      <protection locked="0"/>
    </xf>
    <xf numFmtId="0" fontId="77" fillId="3" borderId="25" xfId="0" applyFont="1" applyFill="1" applyBorder="1" applyAlignment="1" applyProtection="1">
      <alignment horizontal="center" vertical="center" wrapText="1" shrinkToFit="1"/>
      <protection locked="0"/>
    </xf>
    <xf numFmtId="0" fontId="77" fillId="3" borderId="26" xfId="0" applyFont="1" applyFill="1" applyBorder="1" applyAlignment="1" applyProtection="1">
      <alignment horizontal="center" vertical="center" wrapText="1" shrinkToFit="1"/>
      <protection locked="0"/>
    </xf>
    <xf numFmtId="0" fontId="77" fillId="3" borderId="38" xfId="0" applyFont="1" applyFill="1" applyBorder="1" applyAlignment="1" applyProtection="1">
      <alignment horizontal="center" vertical="center" wrapText="1" shrinkToFit="1"/>
      <protection locked="0"/>
    </xf>
    <xf numFmtId="0" fontId="77" fillId="3" borderId="39" xfId="0" applyFont="1" applyFill="1" applyBorder="1" applyAlignment="1" applyProtection="1">
      <alignment horizontal="center" vertical="center" wrapText="1" shrinkToFit="1"/>
      <protection locked="0"/>
    </xf>
    <xf numFmtId="0" fontId="77" fillId="3" borderId="40" xfId="0" applyFont="1" applyFill="1" applyBorder="1" applyAlignment="1" applyProtection="1">
      <alignment horizontal="center" vertical="center" wrapText="1" shrinkToFit="1"/>
      <protection locked="0"/>
    </xf>
    <xf numFmtId="0" fontId="32" fillId="2" borderId="15" xfId="0" applyFont="1" applyFill="1" applyBorder="1" applyAlignment="1">
      <alignment vertical="center" shrinkToFit="1"/>
    </xf>
    <xf numFmtId="0" fontId="32" fillId="2" borderId="16" xfId="0" applyFont="1" applyFill="1" applyBorder="1" applyAlignment="1">
      <alignment vertical="center" shrinkToFit="1"/>
    </xf>
    <xf numFmtId="0" fontId="32" fillId="0" borderId="16" xfId="0" applyFont="1" applyBorder="1" applyAlignment="1">
      <alignment vertical="center" shrinkToFit="1"/>
    </xf>
    <xf numFmtId="0" fontId="32" fillId="0" borderId="17" xfId="0" applyFont="1" applyBorder="1" applyAlignment="1">
      <alignment vertical="center" shrinkToFit="1"/>
    </xf>
    <xf numFmtId="0" fontId="32" fillId="2" borderId="117" xfId="0" applyFont="1" applyFill="1" applyBorder="1" applyAlignment="1" applyProtection="1">
      <alignment horizontal="center" vertical="center"/>
      <protection locked="0"/>
    </xf>
    <xf numFmtId="0" fontId="32" fillId="2" borderId="88" xfId="0" applyFont="1" applyFill="1" applyBorder="1" applyAlignment="1" applyProtection="1">
      <alignment horizontal="center" vertical="center"/>
      <protection locked="0"/>
    </xf>
    <xf numFmtId="0" fontId="32" fillId="2" borderId="118" xfId="0" applyFont="1" applyFill="1" applyBorder="1" applyAlignment="1" applyProtection="1">
      <alignment horizontal="center" vertical="center"/>
      <protection locked="0"/>
    </xf>
    <xf numFmtId="0" fontId="47" fillId="9" borderId="3" xfId="0" applyFont="1" applyFill="1" applyBorder="1" applyAlignment="1">
      <alignment vertical="center" textRotation="255" shrinkToFit="1"/>
    </xf>
    <xf numFmtId="0" fontId="32" fillId="9" borderId="24" xfId="0" applyFont="1" applyFill="1" applyBorder="1">
      <alignment vertical="center"/>
    </xf>
    <xf numFmtId="0" fontId="32" fillId="9" borderId="25" xfId="0" applyFont="1" applyFill="1" applyBorder="1">
      <alignment vertical="center"/>
    </xf>
    <xf numFmtId="0" fontId="32" fillId="9" borderId="26" xfId="0" applyFont="1" applyFill="1" applyBorder="1">
      <alignment vertical="center"/>
    </xf>
    <xf numFmtId="0" fontId="32" fillId="3" borderId="170" xfId="0" applyFont="1" applyFill="1" applyBorder="1" applyAlignment="1" applyProtection="1">
      <alignment horizontal="center" vertical="center" shrinkToFit="1"/>
      <protection locked="0"/>
    </xf>
    <xf numFmtId="0" fontId="32" fillId="9" borderId="4" xfId="0" applyFont="1" applyFill="1" applyBorder="1" applyAlignment="1">
      <alignment horizontal="center" vertical="center" textRotation="255"/>
    </xf>
    <xf numFmtId="0" fontId="32" fillId="0" borderId="7" xfId="0" applyFont="1" applyBorder="1" applyAlignment="1">
      <alignment vertical="center" textRotation="255"/>
    </xf>
    <xf numFmtId="0" fontId="32" fillId="0" borderId="9" xfId="0" applyFont="1" applyBorder="1" applyAlignment="1">
      <alignment vertical="center" textRotation="255"/>
    </xf>
    <xf numFmtId="0" fontId="77" fillId="3" borderId="117" xfId="0" applyFont="1" applyFill="1" applyBorder="1" applyAlignment="1" applyProtection="1">
      <alignment horizontal="center" vertical="center" wrapText="1"/>
      <protection locked="0"/>
    </xf>
    <xf numFmtId="0" fontId="77" fillId="3" borderId="88" xfId="0" applyFont="1" applyFill="1" applyBorder="1" applyAlignment="1" applyProtection="1">
      <alignment horizontal="center" vertical="center" wrapText="1"/>
      <protection locked="0"/>
    </xf>
    <xf numFmtId="0" fontId="77" fillId="3" borderId="118" xfId="0" applyFont="1" applyFill="1" applyBorder="1" applyAlignment="1" applyProtection="1">
      <alignment horizontal="center" vertical="center" wrapText="1"/>
      <protection locked="0"/>
    </xf>
    <xf numFmtId="0" fontId="77" fillId="3" borderId="114" xfId="0" applyFont="1" applyFill="1" applyBorder="1" applyAlignment="1" applyProtection="1">
      <alignment horizontal="center" vertical="center" wrapText="1"/>
      <protection locked="0"/>
    </xf>
    <xf numFmtId="0" fontId="77" fillId="3" borderId="90" xfId="0" applyFont="1" applyFill="1" applyBorder="1" applyAlignment="1" applyProtection="1">
      <alignment horizontal="center" vertical="center" wrapText="1"/>
      <protection locked="0"/>
    </xf>
    <xf numFmtId="0" fontId="77" fillId="3" borderId="98" xfId="0" applyFont="1" applyFill="1" applyBorder="1" applyAlignment="1" applyProtection="1">
      <alignment horizontal="center" vertical="center" wrapText="1"/>
      <protection locked="0"/>
    </xf>
    <xf numFmtId="0" fontId="32" fillId="3" borderId="127" xfId="0" applyFont="1" applyFill="1" applyBorder="1" applyAlignment="1" applyProtection="1">
      <alignment horizontal="center" vertical="center"/>
      <protection locked="0"/>
    </xf>
    <xf numFmtId="0" fontId="32" fillId="3" borderId="128" xfId="0" applyFont="1" applyFill="1" applyBorder="1" applyAlignment="1" applyProtection="1">
      <alignment horizontal="center" vertical="center"/>
      <protection locked="0"/>
    </xf>
    <xf numFmtId="0" fontId="32" fillId="3" borderId="129" xfId="0" applyFont="1" applyFill="1" applyBorder="1" applyAlignment="1" applyProtection="1">
      <alignment horizontal="center" vertical="center"/>
      <protection locked="0"/>
    </xf>
    <xf numFmtId="0" fontId="32" fillId="3" borderId="326" xfId="0" applyFont="1" applyFill="1" applyBorder="1" applyAlignment="1" applyProtection="1">
      <alignment horizontal="center" vertical="center"/>
      <protection locked="0"/>
    </xf>
    <xf numFmtId="0" fontId="32" fillId="3" borderId="327" xfId="0" applyFont="1" applyFill="1" applyBorder="1" applyAlignment="1" applyProtection="1">
      <alignment horizontal="center" vertical="center"/>
      <protection locked="0"/>
    </xf>
    <xf numFmtId="0" fontId="32" fillId="3" borderId="329" xfId="0" applyFont="1" applyFill="1" applyBorder="1" applyAlignment="1" applyProtection="1">
      <alignment horizontal="center" vertical="center"/>
      <protection locked="0"/>
    </xf>
    <xf numFmtId="0" fontId="32" fillId="0" borderId="25" xfId="0" applyFont="1" applyBorder="1" applyAlignment="1">
      <alignment horizontal="center" vertical="center"/>
    </xf>
    <xf numFmtId="0" fontId="32" fillId="0" borderId="26" xfId="0" applyFont="1" applyBorder="1" applyAlignment="1">
      <alignment horizontal="center" vertical="center"/>
    </xf>
    <xf numFmtId="0" fontId="32" fillId="0" borderId="3" xfId="0" applyFont="1" applyBorder="1" applyAlignment="1">
      <alignment horizontal="center" vertical="center"/>
    </xf>
    <xf numFmtId="0" fontId="77" fillId="3" borderId="333" xfId="0" applyFont="1" applyFill="1" applyBorder="1" applyAlignment="1" applyProtection="1">
      <alignment horizontal="center" vertical="center" wrapText="1" shrinkToFit="1"/>
      <protection locked="0"/>
    </xf>
    <xf numFmtId="0" fontId="77" fillId="3" borderId="330" xfId="0" applyFont="1" applyFill="1" applyBorder="1" applyAlignment="1" applyProtection="1">
      <alignment horizontal="center" vertical="center" wrapText="1" shrinkToFit="1"/>
      <protection locked="0"/>
    </xf>
    <xf numFmtId="0" fontId="32" fillId="9" borderId="3" xfId="0" applyFont="1" applyFill="1" applyBorder="1" applyAlignment="1">
      <alignment horizontal="left" vertical="center"/>
    </xf>
    <xf numFmtId="0" fontId="32" fillId="0" borderId="17" xfId="0" applyFont="1" applyBorder="1" applyAlignment="1" applyProtection="1">
      <alignment vertical="center" shrinkToFit="1"/>
      <protection locked="0"/>
    </xf>
    <xf numFmtId="0" fontId="77" fillId="3" borderId="117" xfId="0" applyFont="1" applyFill="1" applyBorder="1" applyAlignment="1" applyProtection="1">
      <alignment vertical="center" wrapText="1"/>
      <protection locked="0"/>
    </xf>
    <xf numFmtId="0" fontId="77" fillId="3" borderId="88" xfId="0" applyFont="1" applyFill="1" applyBorder="1" applyAlignment="1" applyProtection="1">
      <alignment vertical="center" wrapText="1"/>
      <protection locked="0"/>
    </xf>
    <xf numFmtId="0" fontId="77" fillId="3" borderId="118" xfId="0" applyFont="1" applyFill="1" applyBorder="1" applyAlignment="1" applyProtection="1">
      <alignment vertical="center" wrapText="1"/>
      <protection locked="0"/>
    </xf>
    <xf numFmtId="0" fontId="32" fillId="9" borderId="16" xfId="0" applyFont="1" applyFill="1" applyBorder="1" applyAlignment="1">
      <alignment vertical="center" shrinkToFit="1"/>
    </xf>
    <xf numFmtId="0" fontId="32" fillId="9" borderId="17" xfId="0" applyFont="1" applyFill="1" applyBorder="1" applyAlignment="1">
      <alignment vertical="center" shrinkToFit="1"/>
    </xf>
    <xf numFmtId="0" fontId="32" fillId="2" borderId="17" xfId="0" applyFont="1" applyFill="1" applyBorder="1" applyAlignment="1" applyProtection="1">
      <alignment horizontal="center" vertical="center" shrinkToFit="1"/>
      <protection locked="0"/>
    </xf>
    <xf numFmtId="0" fontId="77" fillId="3" borderId="331" xfId="0" applyFont="1" applyFill="1" applyBorder="1" applyAlignment="1" applyProtection="1">
      <alignment horizontal="center" vertical="center" wrapText="1" shrinkToFit="1"/>
      <protection locked="0"/>
    </xf>
    <xf numFmtId="0" fontId="32" fillId="9" borderId="15" xfId="0" applyFont="1" applyFill="1" applyBorder="1" applyAlignment="1">
      <alignment horizontal="center" vertical="center" wrapText="1" shrinkToFit="1"/>
    </xf>
    <xf numFmtId="0" fontId="32" fillId="0" borderId="16" xfId="0" applyFont="1" applyBorder="1" applyAlignment="1">
      <alignment horizontal="center" vertical="center" shrinkToFit="1"/>
    </xf>
    <xf numFmtId="0" fontId="32" fillId="0" borderId="17" xfId="0" applyFont="1" applyBorder="1" applyAlignment="1">
      <alignment horizontal="center" vertical="center" shrinkToFit="1"/>
    </xf>
    <xf numFmtId="0" fontId="32" fillId="2" borderId="86" xfId="0" applyFont="1" applyFill="1" applyBorder="1" applyProtection="1">
      <alignment vertical="center"/>
      <protection locked="0"/>
    </xf>
    <xf numFmtId="0" fontId="32" fillId="9" borderId="16" xfId="0" applyFont="1" applyFill="1" applyBorder="1">
      <alignment vertical="center"/>
    </xf>
    <xf numFmtId="0" fontId="32" fillId="9" borderId="17" xfId="0" applyFont="1" applyFill="1" applyBorder="1">
      <alignment vertical="center"/>
    </xf>
    <xf numFmtId="0" fontId="32" fillId="3" borderId="15" xfId="0" applyFont="1" applyFill="1" applyBorder="1" applyAlignment="1" applyProtection="1">
      <alignment horizontal="center" vertical="center" shrinkToFit="1"/>
      <protection locked="0"/>
    </xf>
    <xf numFmtId="0" fontId="32" fillId="0" borderId="16" xfId="0" applyFont="1" applyBorder="1" applyAlignment="1" applyProtection="1">
      <alignment horizontal="center" vertical="center" shrinkToFit="1"/>
      <protection locked="0"/>
    </xf>
    <xf numFmtId="0" fontId="32" fillId="2" borderId="4" xfId="0" applyFont="1" applyFill="1" applyBorder="1" applyAlignment="1" applyProtection="1">
      <alignment horizontal="center" vertical="center" shrinkToFit="1"/>
      <protection locked="0"/>
    </xf>
    <xf numFmtId="0" fontId="32" fillId="2" borderId="5" xfId="0" applyFont="1" applyFill="1" applyBorder="1" applyAlignment="1" applyProtection="1">
      <alignment horizontal="center" vertical="center" shrinkToFit="1"/>
      <protection locked="0"/>
    </xf>
    <xf numFmtId="0" fontId="32" fillId="0" borderId="5" xfId="0" applyFont="1" applyBorder="1" applyAlignment="1" applyProtection="1">
      <alignment horizontal="center" vertical="center" shrinkToFit="1"/>
      <protection locked="0"/>
    </xf>
    <xf numFmtId="0" fontId="32" fillId="2" borderId="9" xfId="0" applyFont="1" applyFill="1" applyBorder="1" applyAlignment="1" applyProtection="1">
      <alignment horizontal="center" vertical="center" shrinkToFit="1"/>
      <protection locked="0"/>
    </xf>
    <xf numFmtId="0" fontId="32" fillId="2" borderId="10" xfId="0" applyFont="1" applyFill="1" applyBorder="1" applyAlignment="1" applyProtection="1">
      <alignment horizontal="center" vertical="center" shrinkToFit="1"/>
      <protection locked="0"/>
    </xf>
    <xf numFmtId="0" fontId="32" fillId="0" borderId="10" xfId="0" applyFont="1" applyBorder="1" applyAlignment="1" applyProtection="1">
      <alignment horizontal="center" vertical="center" shrinkToFit="1"/>
      <protection locked="0"/>
    </xf>
    <xf numFmtId="0" fontId="32" fillId="3" borderId="134" xfId="0" applyFont="1" applyFill="1" applyBorder="1" applyAlignment="1" applyProtection="1">
      <alignment horizontal="center" vertical="center"/>
      <protection locked="0"/>
    </xf>
    <xf numFmtId="0" fontId="32" fillId="3" borderId="161" xfId="0" applyFont="1" applyFill="1" applyBorder="1" applyAlignment="1" applyProtection="1">
      <alignment horizontal="center" vertical="center"/>
      <protection locked="0"/>
    </xf>
    <xf numFmtId="0" fontId="32" fillId="3" borderId="162" xfId="0" applyFont="1" applyFill="1" applyBorder="1" applyAlignment="1" applyProtection="1">
      <alignment horizontal="center" vertical="center"/>
      <protection locked="0"/>
    </xf>
    <xf numFmtId="0" fontId="32" fillId="3" borderId="142" xfId="0" applyFont="1" applyFill="1" applyBorder="1" applyAlignment="1" applyProtection="1">
      <alignment horizontal="center" vertical="center"/>
      <protection locked="0"/>
    </xf>
    <xf numFmtId="0" fontId="32" fillId="3" borderId="146" xfId="0" applyFont="1" applyFill="1" applyBorder="1" applyAlignment="1" applyProtection="1">
      <alignment horizontal="center" vertical="center"/>
      <protection locked="0"/>
    </xf>
    <xf numFmtId="0" fontId="32" fillId="3" borderId="317" xfId="0" applyFont="1" applyFill="1" applyBorder="1" applyAlignment="1" applyProtection="1">
      <alignment horizontal="center" vertical="center"/>
      <protection locked="0"/>
    </xf>
    <xf numFmtId="0" fontId="32" fillId="3" borderId="274" xfId="0" applyFont="1" applyFill="1" applyBorder="1" applyAlignment="1" applyProtection="1">
      <alignment horizontal="center" vertical="center"/>
      <protection locked="0"/>
    </xf>
    <xf numFmtId="0" fontId="32" fillId="3" borderId="141" xfId="0" applyFont="1" applyFill="1" applyBorder="1" applyAlignment="1" applyProtection="1">
      <alignment horizontal="center" vertical="center"/>
      <protection locked="0"/>
    </xf>
    <xf numFmtId="0" fontId="32" fillId="3" borderId="145" xfId="0" applyFont="1" applyFill="1" applyBorder="1" applyAlignment="1" applyProtection="1">
      <alignment horizontal="center" vertical="center"/>
      <protection locked="0"/>
    </xf>
    <xf numFmtId="0" fontId="47" fillId="2" borderId="114" xfId="0" applyFont="1" applyFill="1" applyBorder="1" applyAlignment="1" applyProtection="1">
      <alignment vertical="center" wrapText="1"/>
      <protection locked="0"/>
    </xf>
    <xf numFmtId="0" fontId="47" fillId="2" borderId="90" xfId="0" applyFont="1" applyFill="1" applyBorder="1" applyAlignment="1" applyProtection="1">
      <alignment vertical="center" wrapText="1"/>
      <protection locked="0"/>
    </xf>
    <xf numFmtId="0" fontId="47" fillId="2" borderId="98" xfId="0" applyFont="1" applyFill="1" applyBorder="1" applyAlignment="1" applyProtection="1">
      <alignment vertical="center" wrapText="1"/>
      <protection locked="0"/>
    </xf>
    <xf numFmtId="0" fontId="47" fillId="9" borderId="9" xfId="0" applyFont="1" applyFill="1" applyBorder="1" applyAlignment="1">
      <alignment vertical="center" shrinkToFit="1"/>
    </xf>
    <xf numFmtId="0" fontId="47" fillId="9" borderId="10" xfId="0" applyFont="1" applyFill="1" applyBorder="1" applyAlignment="1">
      <alignment vertical="center" shrinkToFit="1"/>
    </xf>
    <xf numFmtId="0" fontId="32" fillId="9" borderId="11" xfId="0" applyFont="1" applyFill="1" applyBorder="1">
      <alignment vertical="center"/>
    </xf>
    <xf numFmtId="0" fontId="32" fillId="9" borderId="15" xfId="0" applyFont="1" applyFill="1" applyBorder="1" applyAlignment="1">
      <alignment vertical="center" wrapText="1"/>
    </xf>
    <xf numFmtId="0" fontId="32" fillId="9" borderId="16" xfId="0" applyFont="1" applyFill="1" applyBorder="1" applyAlignment="1">
      <alignment vertical="center" wrapText="1"/>
    </xf>
    <xf numFmtId="0" fontId="32" fillId="9" borderId="17" xfId="0" applyFont="1" applyFill="1" applyBorder="1" applyAlignment="1">
      <alignment vertical="center" wrapText="1"/>
    </xf>
    <xf numFmtId="0" fontId="47" fillId="3" borderId="90" xfId="0" applyFont="1" applyFill="1" applyBorder="1" applyAlignment="1" applyProtection="1">
      <alignment vertical="center" wrapText="1"/>
      <protection locked="0"/>
    </xf>
    <xf numFmtId="0" fontId="32" fillId="0" borderId="3" xfId="0" applyFont="1" applyBorder="1" applyAlignment="1">
      <alignment horizontal="center" vertical="center" wrapText="1"/>
    </xf>
    <xf numFmtId="0" fontId="32" fillId="3" borderId="15" xfId="0" applyFont="1" applyFill="1" applyBorder="1">
      <alignment vertical="center"/>
    </xf>
    <xf numFmtId="0" fontId="32" fillId="3" borderId="16" xfId="0" applyFont="1" applyFill="1" applyBorder="1">
      <alignment vertical="center"/>
    </xf>
    <xf numFmtId="0" fontId="32" fillId="3" borderId="17" xfId="0" applyFont="1" applyFill="1" applyBorder="1">
      <alignment vertical="center"/>
    </xf>
    <xf numFmtId="0" fontId="47" fillId="9" borderId="4" xfId="0" applyFont="1" applyFill="1" applyBorder="1" applyAlignment="1">
      <alignment horizontal="center" vertical="center" wrapText="1"/>
    </xf>
    <xf numFmtId="0" fontId="47" fillId="9" borderId="5" xfId="0" applyFont="1" applyFill="1" applyBorder="1" applyAlignment="1">
      <alignment horizontal="center" vertical="center" wrapText="1"/>
    </xf>
    <xf numFmtId="0" fontId="47" fillId="9" borderId="6" xfId="0" applyFont="1" applyFill="1" applyBorder="1" applyAlignment="1">
      <alignment horizontal="center" vertical="center" wrapText="1"/>
    </xf>
    <xf numFmtId="0" fontId="47" fillId="9" borderId="285" xfId="0" applyFont="1" applyFill="1" applyBorder="1" applyAlignment="1">
      <alignment horizontal="center" vertical="center" wrapText="1"/>
    </xf>
    <xf numFmtId="0" fontId="47" fillId="9" borderId="123" xfId="0" applyFont="1" applyFill="1" applyBorder="1" applyAlignment="1">
      <alignment horizontal="center" vertical="center" wrapText="1"/>
    </xf>
    <xf numFmtId="0" fontId="47" fillId="9" borderId="286" xfId="0" applyFont="1" applyFill="1" applyBorder="1" applyAlignment="1">
      <alignment horizontal="center" vertical="center" wrapText="1"/>
    </xf>
    <xf numFmtId="0" fontId="78" fillId="9" borderId="4" xfId="0" applyFont="1" applyFill="1" applyBorder="1" applyAlignment="1">
      <alignment horizontal="center" vertical="center" wrapText="1"/>
    </xf>
    <xf numFmtId="0" fontId="78" fillId="9" borderId="5" xfId="0" applyFont="1" applyFill="1" applyBorder="1" applyAlignment="1">
      <alignment horizontal="center" vertical="center" wrapText="1"/>
    </xf>
    <xf numFmtId="0" fontId="78" fillId="9" borderId="6" xfId="0" applyFont="1" applyFill="1" applyBorder="1" applyAlignment="1">
      <alignment horizontal="center" vertical="center" wrapText="1"/>
    </xf>
    <xf numFmtId="0" fontId="78" fillId="9" borderId="7" xfId="0" applyFont="1" applyFill="1" applyBorder="1" applyAlignment="1">
      <alignment horizontal="center" vertical="center" wrapText="1"/>
    </xf>
    <xf numFmtId="0" fontId="78" fillId="9" borderId="0" xfId="0" applyFont="1" applyFill="1" applyAlignment="1">
      <alignment horizontal="center" vertical="center" wrapText="1"/>
    </xf>
    <xf numFmtId="0" fontId="78" fillId="9" borderId="8" xfId="0" applyFont="1" applyFill="1" applyBorder="1" applyAlignment="1">
      <alignment horizontal="center" vertical="center" wrapText="1"/>
    </xf>
    <xf numFmtId="0" fontId="32" fillId="0" borderId="16" xfId="0" applyFont="1" applyBorder="1" applyAlignment="1">
      <alignment vertical="center" wrapText="1"/>
    </xf>
    <xf numFmtId="0" fontId="47" fillId="9" borderId="15" xfId="0" applyFont="1" applyFill="1" applyBorder="1" applyAlignment="1">
      <alignment vertical="center" shrinkToFit="1"/>
    </xf>
    <xf numFmtId="0" fontId="47" fillId="9" borderId="16" xfId="0" applyFont="1" applyFill="1" applyBorder="1" applyAlignment="1">
      <alignment vertical="center" shrinkToFit="1"/>
    </xf>
    <xf numFmtId="0" fontId="32" fillId="9" borderId="12" xfId="0" applyFont="1" applyFill="1" applyBorder="1" applyAlignment="1">
      <alignment vertical="center" wrapText="1"/>
    </xf>
    <xf numFmtId="0" fontId="32" fillId="9" borderId="9" xfId="0" applyFont="1" applyFill="1" applyBorder="1" applyAlignment="1">
      <alignment vertical="center" wrapText="1"/>
    </xf>
    <xf numFmtId="0" fontId="43" fillId="6" borderId="15" xfId="2" applyFont="1" applyFill="1" applyBorder="1" applyAlignment="1" applyProtection="1">
      <alignment horizontal="center" vertical="center" shrinkToFit="1"/>
    </xf>
    <xf numFmtId="0" fontId="65" fillId="6" borderId="16" xfId="2" applyFont="1" applyFill="1" applyBorder="1" applyAlignment="1" applyProtection="1">
      <alignment horizontal="center" vertical="center" shrinkToFit="1"/>
    </xf>
    <xf numFmtId="0" fontId="65" fillId="0" borderId="16" xfId="2" applyFont="1" applyBorder="1" applyAlignment="1">
      <alignment vertical="center" shrinkToFit="1"/>
    </xf>
    <xf numFmtId="0" fontId="65" fillId="0" borderId="17" xfId="2" applyFont="1" applyBorder="1" applyAlignment="1">
      <alignment vertical="center"/>
    </xf>
    <xf numFmtId="0" fontId="47" fillId="9" borderId="9" xfId="0" applyFont="1" applyFill="1" applyBorder="1" applyAlignment="1">
      <alignment vertical="center" wrapText="1"/>
    </xf>
    <xf numFmtId="0" fontId="32" fillId="0" borderId="10" xfId="0" applyFont="1" applyBorder="1" applyAlignment="1">
      <alignment vertical="center" wrapText="1"/>
    </xf>
    <xf numFmtId="0" fontId="47" fillId="0" borderId="90" xfId="0" applyFont="1" applyBorder="1" applyAlignment="1" applyProtection="1">
      <alignment vertical="center" wrapText="1"/>
      <protection locked="0"/>
    </xf>
    <xf numFmtId="0" fontId="47" fillId="0" borderId="98" xfId="0" applyFont="1" applyBorder="1" applyAlignment="1" applyProtection="1">
      <alignment vertical="center" wrapText="1"/>
      <protection locked="0"/>
    </xf>
    <xf numFmtId="0" fontId="32" fillId="2" borderId="7" xfId="0" applyFont="1" applyFill="1" applyBorder="1" applyAlignment="1" applyProtection="1">
      <alignment horizontal="center" vertical="center" shrinkToFit="1"/>
      <protection locked="0"/>
    </xf>
    <xf numFmtId="0" fontId="32" fillId="2" borderId="0" xfId="0" applyFont="1" applyFill="1"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0" fontId="32" fillId="0" borderId="3" xfId="0" applyFont="1" applyBorder="1" applyAlignment="1" applyProtection="1">
      <alignment horizontal="center" vertical="center" shrinkToFit="1"/>
      <protection locked="0"/>
    </xf>
    <xf numFmtId="0" fontId="32" fillId="9" borderId="4" xfId="0" applyFont="1" applyFill="1" applyBorder="1" applyAlignment="1">
      <alignment horizontal="center" vertical="center" wrapText="1" shrinkToFit="1"/>
    </xf>
    <xf numFmtId="0" fontId="32" fillId="9" borderId="5" xfId="0" applyFont="1" applyFill="1" applyBorder="1" applyAlignment="1">
      <alignment horizontal="center" vertical="center" shrinkToFit="1"/>
    </xf>
    <xf numFmtId="0" fontId="32" fillId="9" borderId="5" xfId="0" applyFont="1" applyFill="1" applyBorder="1" applyAlignment="1">
      <alignment horizontal="center" vertical="center" wrapText="1" shrinkToFit="1"/>
    </xf>
    <xf numFmtId="0" fontId="32" fillId="2" borderId="38" xfId="0" applyFont="1" applyFill="1" applyBorder="1" applyAlignment="1" applyProtection="1">
      <alignment horizontal="center" vertical="center"/>
      <protection locked="0"/>
    </xf>
    <xf numFmtId="0" fontId="32" fillId="0" borderId="39" xfId="0" applyFont="1" applyBorder="1" applyAlignment="1" applyProtection="1">
      <alignment horizontal="center" vertical="center"/>
      <protection locked="0"/>
    </xf>
    <xf numFmtId="0" fontId="32" fillId="0" borderId="40" xfId="0" applyFont="1" applyBorder="1" applyAlignment="1" applyProtection="1">
      <alignment horizontal="center" vertical="center"/>
      <protection locked="0"/>
    </xf>
    <xf numFmtId="0" fontId="32" fillId="2" borderId="15" xfId="0" applyFont="1" applyFill="1" applyBorder="1" applyProtection="1">
      <alignment vertical="center"/>
      <protection locked="0"/>
    </xf>
    <xf numFmtId="0" fontId="77" fillId="0" borderId="90" xfId="0" applyFont="1" applyBorder="1" applyAlignment="1" applyProtection="1">
      <alignment vertical="center" wrapText="1"/>
      <protection locked="0"/>
    </xf>
    <xf numFmtId="0" fontId="77" fillId="0" borderId="98" xfId="0" applyFont="1" applyBorder="1" applyAlignment="1" applyProtection="1">
      <alignment vertical="center" wrapText="1"/>
      <protection locked="0"/>
    </xf>
    <xf numFmtId="0" fontId="32" fillId="9" borderId="41" xfId="0" applyFont="1" applyFill="1" applyBorder="1" applyAlignment="1">
      <alignment horizontal="center" vertical="center"/>
    </xf>
    <xf numFmtId="0" fontId="32" fillId="3" borderId="15" xfId="0" applyFont="1" applyFill="1" applyBorder="1" applyAlignment="1" applyProtection="1">
      <alignment vertical="center" shrinkToFit="1"/>
      <protection locked="0"/>
    </xf>
    <xf numFmtId="0" fontId="32" fillId="3" borderId="16" xfId="0" applyFont="1" applyFill="1" applyBorder="1" applyAlignment="1" applyProtection="1">
      <alignment vertical="center" shrinkToFit="1"/>
      <protection locked="0"/>
    </xf>
    <xf numFmtId="0" fontId="64" fillId="6" borderId="15" xfId="2" applyFont="1" applyFill="1" applyBorder="1" applyAlignment="1" applyProtection="1">
      <alignment horizontal="center" vertical="center"/>
    </xf>
    <xf numFmtId="0" fontId="71" fillId="6" borderId="16" xfId="2" applyFont="1" applyFill="1" applyBorder="1" applyAlignment="1" applyProtection="1">
      <alignment horizontal="center" vertical="center"/>
    </xf>
    <xf numFmtId="0" fontId="71" fillId="6" borderId="17" xfId="2" applyFont="1" applyFill="1" applyBorder="1" applyAlignment="1" applyProtection="1">
      <alignment horizontal="center" vertical="center"/>
    </xf>
    <xf numFmtId="0" fontId="43" fillId="6" borderId="15" xfId="2" applyFont="1" applyFill="1" applyBorder="1" applyAlignment="1">
      <alignment horizontal="center" vertical="center" shrinkToFit="1"/>
    </xf>
    <xf numFmtId="0" fontId="65" fillId="6" borderId="16" xfId="2" applyFont="1" applyFill="1" applyBorder="1" applyAlignment="1">
      <alignment horizontal="center" vertical="center" shrinkToFit="1"/>
    </xf>
    <xf numFmtId="0" fontId="65" fillId="6" borderId="17" xfId="2" applyFont="1" applyFill="1" applyBorder="1" applyAlignment="1">
      <alignment horizontal="center" vertical="center" shrinkToFit="1"/>
    </xf>
    <xf numFmtId="0" fontId="32" fillId="3" borderId="14" xfId="0" applyFont="1" applyFill="1" applyBorder="1" applyAlignment="1" applyProtection="1">
      <alignment vertical="center" shrinkToFit="1"/>
      <protection locked="0"/>
    </xf>
    <xf numFmtId="0" fontId="32" fillId="9" borderId="4" xfId="0" applyFont="1" applyFill="1" applyBorder="1" applyAlignment="1">
      <alignment horizontal="center" vertical="center" shrinkToFit="1"/>
    </xf>
    <xf numFmtId="0" fontId="32" fillId="9" borderId="6" xfId="0" applyFont="1" applyFill="1" applyBorder="1" applyAlignment="1">
      <alignment horizontal="center" vertical="center" shrinkToFit="1"/>
    </xf>
    <xf numFmtId="0" fontId="32" fillId="9" borderId="7" xfId="0" applyFont="1" applyFill="1" applyBorder="1" applyAlignment="1">
      <alignment horizontal="center" vertical="center" shrinkToFit="1"/>
    </xf>
    <xf numFmtId="0" fontId="32" fillId="9" borderId="8" xfId="0" applyFont="1" applyFill="1" applyBorder="1" applyAlignment="1">
      <alignment horizontal="center" vertical="center" shrinkToFit="1"/>
    </xf>
    <xf numFmtId="0" fontId="32" fillId="9" borderId="9" xfId="0" applyFont="1" applyFill="1" applyBorder="1" applyAlignment="1">
      <alignment horizontal="center" vertical="center" shrinkToFit="1"/>
    </xf>
    <xf numFmtId="0" fontId="32" fillId="9" borderId="11" xfId="0" applyFont="1" applyFill="1" applyBorder="1" applyAlignment="1">
      <alignment horizontal="center" vertical="center" shrinkToFit="1"/>
    </xf>
    <xf numFmtId="0" fontId="32" fillId="2" borderId="24" xfId="0" applyFont="1" applyFill="1" applyBorder="1" applyAlignment="1" applyProtection="1">
      <alignment horizontal="center" vertical="center"/>
      <protection locked="0"/>
    </xf>
    <xf numFmtId="0" fontId="32" fillId="0" borderId="25" xfId="0" applyFont="1" applyBorder="1" applyAlignment="1" applyProtection="1">
      <alignment horizontal="center" vertical="center"/>
      <protection locked="0"/>
    </xf>
    <xf numFmtId="0" fontId="32" fillId="0" borderId="26" xfId="0" applyFont="1" applyBorder="1" applyAlignment="1" applyProtection="1">
      <alignment horizontal="center" vertical="center"/>
      <protection locked="0"/>
    </xf>
    <xf numFmtId="0" fontId="32" fillId="2" borderId="7" xfId="0" applyFont="1" applyFill="1" applyBorder="1" applyAlignment="1" applyProtection="1">
      <alignment vertical="center" shrinkToFit="1"/>
      <protection locked="0"/>
    </xf>
    <xf numFmtId="0" fontId="32" fillId="0" borderId="0" xfId="0" applyFont="1" applyAlignment="1" applyProtection="1">
      <alignment vertical="center" shrinkToFit="1"/>
      <protection locked="0"/>
    </xf>
    <xf numFmtId="0" fontId="32" fillId="2" borderId="92" xfId="0" applyFont="1" applyFill="1" applyBorder="1" applyAlignment="1" applyProtection="1">
      <alignment horizontal="center" vertical="center"/>
      <protection locked="0"/>
    </xf>
    <xf numFmtId="0" fontId="32" fillId="0" borderId="5" xfId="0" applyFont="1" applyBorder="1" applyAlignment="1">
      <alignment horizontal="center" vertical="center"/>
    </xf>
    <xf numFmtId="0" fontId="32" fillId="0" borderId="6" xfId="0" applyFont="1" applyBorder="1" applyAlignment="1">
      <alignment horizontal="center" vertical="center"/>
    </xf>
    <xf numFmtId="0" fontId="32" fillId="0" borderId="6" xfId="0" applyFont="1" applyBorder="1">
      <alignment vertical="center"/>
    </xf>
    <xf numFmtId="0" fontId="47" fillId="9" borderId="15" xfId="0" applyFont="1" applyFill="1" applyBorder="1" applyAlignment="1">
      <alignment horizontal="right" vertical="center" shrinkToFit="1"/>
    </xf>
    <xf numFmtId="0" fontId="32" fillId="9" borderId="16" xfId="0" applyFont="1" applyFill="1" applyBorder="1" applyAlignment="1">
      <alignment horizontal="right" vertical="center" shrinkToFit="1"/>
    </xf>
    <xf numFmtId="0" fontId="32" fillId="0" borderId="16" xfId="0" applyFont="1" applyBorder="1" applyAlignment="1">
      <alignment horizontal="right" vertical="center" shrinkToFit="1"/>
    </xf>
    <xf numFmtId="0" fontId="32" fillId="0" borderId="17" xfId="0" applyFont="1" applyBorder="1" applyAlignment="1">
      <alignment horizontal="right" vertical="center" shrinkToFit="1"/>
    </xf>
    <xf numFmtId="0" fontId="32" fillId="9" borderId="4" xfId="0" applyFont="1" applyFill="1" applyBorder="1" applyAlignment="1">
      <alignment vertical="center" wrapText="1"/>
    </xf>
    <xf numFmtId="0" fontId="32" fillId="2" borderId="117" xfId="0" applyFont="1" applyFill="1" applyBorder="1" applyAlignment="1" applyProtection="1">
      <alignment horizontal="center" vertical="center" shrinkToFit="1"/>
      <protection locked="0"/>
    </xf>
    <xf numFmtId="0" fontId="32" fillId="2" borderId="88" xfId="0" applyFont="1" applyFill="1" applyBorder="1" applyAlignment="1" applyProtection="1">
      <alignment horizontal="center" vertical="center" shrinkToFit="1"/>
      <protection locked="0"/>
    </xf>
    <xf numFmtId="0" fontId="32" fillId="2" borderId="118" xfId="0" applyFont="1" applyFill="1" applyBorder="1" applyAlignment="1" applyProtection="1">
      <alignment horizontal="center" vertical="center" shrinkToFit="1"/>
      <protection locked="0"/>
    </xf>
    <xf numFmtId="0" fontId="32" fillId="9" borderId="5" xfId="0" applyFont="1" applyFill="1" applyBorder="1" applyAlignment="1">
      <alignment vertical="center" wrapText="1"/>
    </xf>
    <xf numFmtId="0" fontId="32" fillId="0" borderId="9" xfId="0" applyFont="1" applyBorder="1">
      <alignment vertical="center"/>
    </xf>
    <xf numFmtId="0" fontId="32" fillId="0" borderId="176" xfId="0" applyFont="1" applyBorder="1">
      <alignment vertical="center"/>
    </xf>
    <xf numFmtId="0" fontId="32" fillId="0" borderId="177" xfId="0" applyFont="1" applyBorder="1">
      <alignment vertical="center"/>
    </xf>
    <xf numFmtId="0" fontId="32" fillId="9" borderId="3" xfId="0" applyFont="1" applyFill="1" applyBorder="1" applyAlignment="1">
      <alignment horizontal="center" vertical="center" shrinkToFit="1"/>
    </xf>
    <xf numFmtId="0" fontId="32" fillId="2" borderId="28" xfId="0" applyFont="1" applyFill="1" applyBorder="1" applyAlignment="1" applyProtection="1">
      <alignment horizontal="center" vertical="center"/>
      <protection locked="0"/>
    </xf>
    <xf numFmtId="0" fontId="32" fillId="0" borderId="29" xfId="0" applyFont="1" applyBorder="1" applyAlignment="1" applyProtection="1">
      <alignment horizontal="center" vertical="center"/>
      <protection locked="0"/>
    </xf>
    <xf numFmtId="0" fontId="32" fillId="0" borderId="30" xfId="0" applyFont="1" applyBorder="1" applyAlignment="1" applyProtection="1">
      <alignment horizontal="center" vertical="center"/>
      <protection locked="0"/>
    </xf>
    <xf numFmtId="0" fontId="47" fillId="0" borderId="90" xfId="0" applyFont="1" applyBorder="1" applyProtection="1">
      <alignment vertical="center"/>
      <protection locked="0"/>
    </xf>
    <xf numFmtId="0" fontId="47" fillId="0" borderId="98" xfId="0" applyFont="1" applyBorder="1" applyProtection="1">
      <alignment vertical="center"/>
      <protection locked="0"/>
    </xf>
    <xf numFmtId="0" fontId="32" fillId="0" borderId="3" xfId="0" applyFont="1" applyBorder="1" applyAlignment="1">
      <alignment vertical="center" shrinkToFit="1"/>
    </xf>
    <xf numFmtId="0" fontId="32" fillId="0" borderId="3" xfId="0" applyFont="1" applyBorder="1" applyAlignment="1" applyProtection="1">
      <alignment vertical="center" shrinkToFit="1"/>
      <protection locked="0"/>
    </xf>
    <xf numFmtId="0" fontId="32" fillId="9" borderId="3" xfId="0" applyFont="1" applyFill="1" applyBorder="1" applyAlignment="1">
      <alignment vertical="center" textRotation="255"/>
    </xf>
    <xf numFmtId="0" fontId="32" fillId="9" borderId="23" xfId="0" applyFont="1" applyFill="1" applyBorder="1">
      <alignment vertical="center"/>
    </xf>
    <xf numFmtId="0" fontId="32" fillId="9" borderId="27" xfId="0" applyFont="1" applyFill="1" applyBorder="1">
      <alignment vertical="center"/>
    </xf>
    <xf numFmtId="0" fontId="32" fillId="9" borderId="28" xfId="0" applyFont="1" applyFill="1" applyBorder="1">
      <alignment vertical="center"/>
    </xf>
    <xf numFmtId="0" fontId="32" fillId="9" borderId="41" xfId="0" applyFont="1" applyFill="1" applyBorder="1" applyAlignment="1">
      <alignment vertical="center" wrapText="1"/>
    </xf>
    <xf numFmtId="0" fontId="32" fillId="9" borderId="41" xfId="0" applyFont="1" applyFill="1" applyBorder="1">
      <alignment vertical="center"/>
    </xf>
    <xf numFmtId="0" fontId="32" fillId="2" borderId="114" xfId="0" applyFont="1" applyFill="1" applyBorder="1" applyProtection="1">
      <alignment vertical="center"/>
      <protection locked="0"/>
    </xf>
    <xf numFmtId="0" fontId="32" fillId="2" borderId="98" xfId="0" applyFont="1" applyFill="1" applyBorder="1" applyProtection="1">
      <alignment vertical="center"/>
      <protection locked="0"/>
    </xf>
    <xf numFmtId="0" fontId="77" fillId="9" borderId="13" xfId="0" applyFont="1" applyFill="1" applyBorder="1" applyAlignment="1">
      <alignment horizontal="center" vertical="center" wrapText="1"/>
    </xf>
    <xf numFmtId="0" fontId="77" fillId="9" borderId="13" xfId="0" applyFont="1" applyFill="1" applyBorder="1" applyAlignment="1">
      <alignment horizontal="center" vertical="center"/>
    </xf>
    <xf numFmtId="0" fontId="47" fillId="3" borderId="26" xfId="0" applyFont="1" applyFill="1" applyBorder="1" applyProtection="1">
      <alignment vertical="center"/>
      <protection locked="0"/>
    </xf>
    <xf numFmtId="0" fontId="32" fillId="0" borderId="23" xfId="0" applyFont="1" applyBorder="1" applyProtection="1">
      <alignment vertical="center"/>
      <protection locked="0"/>
    </xf>
    <xf numFmtId="0" fontId="77" fillId="3" borderId="206" xfId="0" applyFont="1" applyFill="1" applyBorder="1" applyAlignment="1" applyProtection="1">
      <alignment vertical="center" shrinkToFit="1"/>
      <protection locked="0"/>
    </xf>
    <xf numFmtId="0" fontId="77" fillId="0" borderId="206" xfId="0" applyFont="1" applyBorder="1" applyAlignment="1" applyProtection="1">
      <alignment vertical="center" shrinkToFit="1"/>
      <protection locked="0"/>
    </xf>
    <xf numFmtId="0" fontId="77" fillId="0" borderId="101" xfId="0" applyFont="1" applyBorder="1" applyAlignment="1" applyProtection="1">
      <alignment vertical="center" shrinkToFit="1"/>
      <protection locked="0"/>
    </xf>
    <xf numFmtId="0" fontId="77" fillId="0" borderId="131" xfId="0" applyFont="1" applyBorder="1" applyAlignment="1" applyProtection="1">
      <alignment vertical="center" shrinkToFit="1"/>
      <protection locked="0"/>
    </xf>
    <xf numFmtId="0" fontId="77" fillId="3" borderId="123" xfId="0" applyFont="1" applyFill="1" applyBorder="1" applyAlignment="1" applyProtection="1">
      <alignment vertical="center" wrapText="1"/>
      <protection locked="0"/>
    </xf>
    <xf numFmtId="0" fontId="77" fillId="0" borderId="123" xfId="0" applyFont="1" applyBorder="1" applyAlignment="1" applyProtection="1">
      <alignment vertical="center" wrapText="1"/>
      <protection locked="0"/>
    </xf>
    <xf numFmtId="0" fontId="77" fillId="0" borderId="99" xfId="0" applyFont="1" applyBorder="1" applyAlignment="1" applyProtection="1">
      <alignment vertical="center" wrapText="1"/>
      <protection locked="0"/>
    </xf>
    <xf numFmtId="0" fontId="47" fillId="3" borderId="122" xfId="0" applyFont="1" applyFill="1" applyBorder="1" applyAlignment="1" applyProtection="1">
      <alignment vertical="center" wrapText="1"/>
      <protection locked="0"/>
    </xf>
    <xf numFmtId="0" fontId="47" fillId="3" borderId="123" xfId="0" applyFont="1" applyFill="1" applyBorder="1" applyAlignment="1" applyProtection="1">
      <alignment vertical="center" wrapText="1"/>
      <protection locked="0"/>
    </xf>
    <xf numFmtId="0" fontId="32" fillId="3" borderId="90" xfId="0" applyFont="1" applyFill="1" applyBorder="1" applyProtection="1">
      <alignment vertical="center"/>
      <protection locked="0"/>
    </xf>
    <xf numFmtId="0" fontId="32" fillId="9" borderId="15" xfId="0" applyFont="1" applyFill="1" applyBorder="1" applyAlignment="1">
      <alignment vertical="center" wrapText="1" shrinkToFit="1"/>
    </xf>
    <xf numFmtId="0" fontId="32" fillId="0" borderId="16" xfId="0" applyFont="1" applyBorder="1" applyAlignment="1">
      <alignment vertical="center" wrapText="1" shrinkToFit="1"/>
    </xf>
    <xf numFmtId="0" fontId="32" fillId="0" borderId="17" xfId="0" applyFont="1" applyBorder="1" applyAlignment="1">
      <alignment vertical="center" wrapText="1" shrinkToFit="1"/>
    </xf>
    <xf numFmtId="0" fontId="32" fillId="3" borderId="16" xfId="0" applyFont="1" applyFill="1" applyBorder="1" applyAlignment="1" applyProtection="1">
      <alignment horizontal="center" vertical="center"/>
      <protection locked="0"/>
    </xf>
    <xf numFmtId="0" fontId="32" fillId="2" borderId="13" xfId="0" applyFont="1" applyFill="1" applyBorder="1" applyAlignment="1" applyProtection="1">
      <alignment vertical="center" shrinkToFit="1"/>
      <protection locked="0"/>
    </xf>
    <xf numFmtId="0" fontId="47" fillId="3" borderId="119" xfId="0" applyFont="1" applyFill="1" applyBorder="1" applyAlignment="1" applyProtection="1">
      <alignment horizontal="center" vertical="center" wrapText="1"/>
      <protection locked="0"/>
    </xf>
    <xf numFmtId="0" fontId="32" fillId="3" borderId="120" xfId="0" applyFont="1" applyFill="1" applyBorder="1" applyAlignment="1" applyProtection="1">
      <alignment horizontal="center" vertical="center" wrapText="1"/>
      <protection locked="0"/>
    </xf>
    <xf numFmtId="0" fontId="32" fillId="3" borderId="121" xfId="0" applyFont="1" applyFill="1" applyBorder="1" applyAlignment="1" applyProtection="1">
      <alignment horizontal="center" vertical="center" wrapText="1"/>
      <protection locked="0"/>
    </xf>
    <xf numFmtId="0" fontId="32" fillId="0" borderId="164" xfId="0" applyFont="1" applyBorder="1" applyAlignment="1" applyProtection="1">
      <alignment vertical="center" wrapText="1"/>
      <protection locked="0"/>
    </xf>
    <xf numFmtId="0" fontId="32" fillId="0" borderId="0" xfId="0" applyFont="1" applyAlignment="1" applyProtection="1">
      <alignment vertical="center" wrapText="1"/>
      <protection locked="0"/>
    </xf>
    <xf numFmtId="0" fontId="32" fillId="0" borderId="165" xfId="0" applyFont="1" applyBorder="1" applyAlignment="1" applyProtection="1">
      <alignment vertical="center" wrapText="1"/>
      <protection locked="0"/>
    </xf>
    <xf numFmtId="0" fontId="32" fillId="0" borderId="122" xfId="0" applyFont="1" applyBorder="1" applyAlignment="1" applyProtection="1">
      <alignment vertical="center" wrapText="1"/>
      <protection locked="0"/>
    </xf>
    <xf numFmtId="0" fontId="32" fillId="0" borderId="123" xfId="0" applyFont="1" applyBorder="1" applyAlignment="1" applyProtection="1">
      <alignment vertical="center" wrapText="1"/>
      <protection locked="0"/>
    </xf>
    <xf numFmtId="0" fontId="32" fillId="0" borderId="99" xfId="0" applyFont="1" applyBorder="1" applyAlignment="1" applyProtection="1">
      <alignment vertical="center" wrapText="1"/>
      <protection locked="0"/>
    </xf>
    <xf numFmtId="0" fontId="77" fillId="9" borderId="28" xfId="0" applyFont="1" applyFill="1" applyBorder="1" applyAlignment="1">
      <alignment vertical="center" shrinkToFit="1"/>
    </xf>
    <xf numFmtId="0" fontId="77" fillId="9" borderId="29" xfId="0" applyFont="1" applyFill="1" applyBorder="1" applyAlignment="1">
      <alignment vertical="center" shrinkToFit="1"/>
    </xf>
    <xf numFmtId="0" fontId="77" fillId="9" borderId="29" xfId="0" applyFont="1" applyFill="1" applyBorder="1">
      <alignment vertical="center"/>
    </xf>
    <xf numFmtId="0" fontId="47" fillId="3" borderId="127" xfId="0" applyFont="1" applyFill="1" applyBorder="1" applyAlignment="1" applyProtection="1">
      <alignment vertical="center" shrinkToFit="1"/>
      <protection locked="0"/>
    </xf>
    <xf numFmtId="0" fontId="47" fillId="3" borderId="128" xfId="0" applyFont="1" applyFill="1" applyBorder="1" applyAlignment="1" applyProtection="1">
      <alignment vertical="center" shrinkToFit="1"/>
      <protection locked="0"/>
    </xf>
    <xf numFmtId="0" fontId="47" fillId="3" borderId="129" xfId="0" applyFont="1" applyFill="1" applyBorder="1" applyAlignment="1" applyProtection="1">
      <alignment vertical="center" shrinkToFit="1"/>
      <protection locked="0"/>
    </xf>
    <xf numFmtId="0" fontId="47" fillId="3" borderId="86" xfId="0" applyFont="1" applyFill="1" applyBorder="1" applyAlignment="1" applyProtection="1">
      <alignment horizontal="left" vertical="top" wrapText="1"/>
      <protection locked="0"/>
    </xf>
    <xf numFmtId="38" fontId="32" fillId="3" borderId="86" xfId="1" applyFont="1" applyFill="1" applyBorder="1" applyAlignment="1" applyProtection="1">
      <alignment vertical="center" wrapText="1"/>
      <protection locked="0"/>
    </xf>
    <xf numFmtId="38" fontId="32" fillId="2" borderId="114" xfId="1" applyFont="1" applyFill="1" applyBorder="1" applyAlignment="1" applyProtection="1">
      <alignment vertical="center" shrinkToFit="1"/>
      <protection locked="0"/>
    </xf>
    <xf numFmtId="38" fontId="32" fillId="2" borderId="90" xfId="1" applyFont="1" applyFill="1" applyBorder="1" applyAlignment="1" applyProtection="1">
      <alignment vertical="center" shrinkToFit="1"/>
      <protection locked="0"/>
    </xf>
    <xf numFmtId="38" fontId="32" fillId="2" borderId="98" xfId="1" applyFont="1" applyFill="1" applyBorder="1" applyAlignment="1" applyProtection="1">
      <alignment vertical="center" shrinkToFit="1"/>
      <protection locked="0"/>
    </xf>
    <xf numFmtId="0" fontId="32" fillId="9" borderId="4" xfId="0" applyFont="1" applyFill="1" applyBorder="1" applyAlignment="1">
      <alignment vertical="center" shrinkToFit="1"/>
    </xf>
    <xf numFmtId="0" fontId="32" fillId="9" borderId="5" xfId="0" applyFont="1" applyFill="1" applyBorder="1" applyAlignment="1">
      <alignment vertical="center" shrinkToFit="1"/>
    </xf>
    <xf numFmtId="0" fontId="32" fillId="9" borderId="6" xfId="0" applyFont="1" applyFill="1" applyBorder="1" applyAlignment="1">
      <alignment vertical="center" shrinkToFit="1"/>
    </xf>
    <xf numFmtId="0" fontId="32" fillId="11" borderId="66" xfId="0" applyFont="1" applyFill="1" applyBorder="1">
      <alignment vertical="center"/>
    </xf>
    <xf numFmtId="0" fontId="32" fillId="0" borderId="64" xfId="0" applyFont="1" applyBorder="1">
      <alignment vertical="center"/>
    </xf>
    <xf numFmtId="0" fontId="32" fillId="0" borderId="102" xfId="0" applyFont="1" applyBorder="1">
      <alignment vertical="center"/>
    </xf>
    <xf numFmtId="0" fontId="32" fillId="0" borderId="66" xfId="0" applyFont="1" applyBorder="1">
      <alignment vertical="center"/>
    </xf>
    <xf numFmtId="0" fontId="32" fillId="3" borderId="17" xfId="0" applyFont="1" applyFill="1" applyBorder="1" applyProtection="1">
      <alignment vertical="center"/>
      <protection locked="0"/>
    </xf>
    <xf numFmtId="0" fontId="32" fillId="3" borderId="119" xfId="0" applyFont="1" applyFill="1" applyBorder="1" applyProtection="1">
      <alignment vertical="center"/>
      <protection locked="0"/>
    </xf>
    <xf numFmtId="0" fontId="32" fillId="3" borderId="121" xfId="0" applyFont="1" applyFill="1" applyBorder="1" applyProtection="1">
      <alignment vertical="center"/>
      <protection locked="0"/>
    </xf>
    <xf numFmtId="0" fontId="32" fillId="3" borderId="13" xfId="0" applyFont="1" applyFill="1" applyBorder="1" applyAlignment="1" applyProtection="1">
      <alignment vertical="center" shrinkToFit="1"/>
      <protection locked="0"/>
    </xf>
    <xf numFmtId="0" fontId="77" fillId="9" borderId="6" xfId="0" applyFont="1" applyFill="1" applyBorder="1" applyAlignment="1">
      <alignment vertical="center" wrapText="1" shrinkToFit="1"/>
    </xf>
    <xf numFmtId="0" fontId="77" fillId="9" borderId="13" xfId="0" applyFont="1" applyFill="1" applyBorder="1" applyAlignment="1">
      <alignment vertical="center" shrinkToFit="1"/>
    </xf>
    <xf numFmtId="0" fontId="32" fillId="0" borderId="13" xfId="0" applyFont="1" applyBorder="1" applyAlignment="1">
      <alignment vertical="center" shrinkToFit="1"/>
    </xf>
    <xf numFmtId="0" fontId="32" fillId="0" borderId="13" xfId="0" applyFont="1" applyBorder="1" applyAlignment="1">
      <alignment horizontal="center" vertical="center" shrinkToFit="1"/>
    </xf>
    <xf numFmtId="0" fontId="32" fillId="3" borderId="3" xfId="0" applyFont="1" applyFill="1" applyBorder="1" applyAlignment="1">
      <alignment vertical="center" shrinkToFit="1"/>
    </xf>
    <xf numFmtId="0" fontId="47" fillId="3" borderId="117" xfId="0" applyFont="1" applyFill="1" applyBorder="1" applyAlignment="1" applyProtection="1">
      <alignment vertical="center" wrapText="1"/>
      <protection locked="0"/>
    </xf>
    <xf numFmtId="0" fontId="47" fillId="3" borderId="88" xfId="0" applyFont="1" applyFill="1" applyBorder="1" applyAlignment="1" applyProtection="1">
      <alignment vertical="center" wrapText="1"/>
      <protection locked="0"/>
    </xf>
    <xf numFmtId="0" fontId="47" fillId="3" borderId="118" xfId="0" applyFont="1" applyFill="1" applyBorder="1" applyAlignment="1" applyProtection="1">
      <alignment vertical="center" wrapText="1"/>
      <protection locked="0"/>
    </xf>
    <xf numFmtId="0" fontId="32" fillId="2" borderId="15" xfId="0" applyFont="1" applyFill="1" applyBorder="1" applyAlignment="1" applyProtection="1">
      <alignment vertical="center" wrapText="1"/>
      <protection locked="0"/>
    </xf>
    <xf numFmtId="0" fontId="32" fillId="2" borderId="16" xfId="0" applyFont="1" applyFill="1" applyBorder="1" applyAlignment="1" applyProtection="1">
      <alignment vertical="center" wrapText="1"/>
      <protection locked="0"/>
    </xf>
    <xf numFmtId="0" fontId="32" fillId="2" borderId="17" xfId="0" applyFont="1" applyFill="1" applyBorder="1" applyAlignment="1" applyProtection="1">
      <alignment vertical="center" wrapText="1"/>
      <protection locked="0"/>
    </xf>
    <xf numFmtId="0" fontId="64" fillId="6" borderId="15" xfId="2" applyFont="1" applyFill="1" applyBorder="1" applyAlignment="1">
      <alignment horizontal="center" vertical="center" shrinkToFit="1"/>
    </xf>
    <xf numFmtId="0" fontId="71" fillId="6" borderId="16" xfId="2" applyFont="1" applyFill="1" applyBorder="1" applyAlignment="1">
      <alignment horizontal="center" vertical="center" shrinkToFit="1"/>
    </xf>
    <xf numFmtId="0" fontId="71" fillId="0" borderId="16" xfId="2" applyFont="1" applyBorder="1" applyAlignment="1">
      <alignment horizontal="center" vertical="center"/>
    </xf>
    <xf numFmtId="0" fontId="71" fillId="0" borderId="17" xfId="2" applyFont="1" applyBorder="1">
      <alignment vertical="center"/>
    </xf>
    <xf numFmtId="0" fontId="47" fillId="9" borderId="3" xfId="0" applyFont="1" applyFill="1" applyBorder="1" applyAlignment="1">
      <alignment vertical="center" wrapText="1"/>
    </xf>
    <xf numFmtId="0" fontId="47" fillId="9" borderId="3" xfId="0" applyFont="1" applyFill="1" applyBorder="1">
      <alignment vertical="center"/>
    </xf>
    <xf numFmtId="0" fontId="47" fillId="9" borderId="15" xfId="0" applyFont="1" applyFill="1" applyBorder="1">
      <alignment vertical="center"/>
    </xf>
    <xf numFmtId="0" fontId="47" fillId="9" borderId="15" xfId="0" applyFont="1" applyFill="1" applyBorder="1" applyAlignment="1">
      <alignment vertical="center" wrapText="1"/>
    </xf>
    <xf numFmtId="0" fontId="32" fillId="0" borderId="9" xfId="0" applyFont="1" applyBorder="1" applyAlignment="1">
      <alignment horizontal="center" vertical="center"/>
    </xf>
    <xf numFmtId="0" fontId="32" fillId="0" borderId="10" xfId="0" applyFont="1" applyBorder="1" applyAlignment="1">
      <alignment horizontal="center" vertical="center"/>
    </xf>
    <xf numFmtId="0" fontId="32" fillId="0" borderId="13" xfId="0" applyFont="1" applyBorder="1">
      <alignment vertical="center"/>
    </xf>
    <xf numFmtId="0" fontId="47" fillId="3" borderId="98" xfId="0" applyFont="1" applyFill="1" applyBorder="1" applyAlignment="1" applyProtection="1">
      <alignment vertical="center" wrapText="1"/>
      <protection locked="0"/>
    </xf>
    <xf numFmtId="0" fontId="77" fillId="9" borderId="4" xfId="0" applyFont="1" applyFill="1" applyBorder="1" applyAlignment="1">
      <alignment vertical="center" wrapText="1"/>
    </xf>
    <xf numFmtId="0" fontId="77" fillId="0" borderId="6" xfId="0" applyFont="1" applyBorder="1">
      <alignment vertical="center"/>
    </xf>
    <xf numFmtId="0" fontId="77" fillId="0" borderId="9" xfId="0" applyFont="1" applyBorder="1">
      <alignment vertical="center"/>
    </xf>
    <xf numFmtId="0" fontId="77" fillId="0" borderId="11" xfId="0" applyFont="1" applyBorder="1">
      <alignment vertical="center"/>
    </xf>
    <xf numFmtId="0" fontId="32" fillId="3" borderId="119" xfId="0" applyFont="1" applyFill="1" applyBorder="1" applyAlignment="1" applyProtection="1">
      <alignment vertical="center" shrinkToFit="1"/>
      <protection locked="0"/>
    </xf>
    <xf numFmtId="0" fontId="32" fillId="0" borderId="120" xfId="0" applyFont="1" applyBorder="1" applyAlignment="1" applyProtection="1">
      <alignment vertical="center" shrinkToFit="1"/>
      <protection locked="0"/>
    </xf>
    <xf numFmtId="0" fontId="32" fillId="0" borderId="90" xfId="0" applyFont="1" applyBorder="1" applyAlignment="1" applyProtection="1">
      <alignment vertical="center" shrinkToFit="1"/>
      <protection locked="0"/>
    </xf>
    <xf numFmtId="0" fontId="32" fillId="0" borderId="98" xfId="0" applyFont="1" applyBorder="1" applyAlignment="1" applyProtection="1">
      <alignment vertical="center" shrinkToFit="1"/>
      <protection locked="0"/>
    </xf>
    <xf numFmtId="0" fontId="32" fillId="9" borderId="13" xfId="0" applyFont="1" applyFill="1" applyBorder="1" applyAlignment="1">
      <alignment horizontal="center" vertical="center" wrapText="1"/>
    </xf>
    <xf numFmtId="0" fontId="32" fillId="2" borderId="17" xfId="0" applyFont="1" applyFill="1" applyBorder="1" applyAlignment="1" applyProtection="1">
      <alignment vertical="center" shrinkToFit="1"/>
      <protection locked="0"/>
    </xf>
    <xf numFmtId="0" fontId="32" fillId="2" borderId="3" xfId="0" applyFont="1" applyFill="1" applyBorder="1" applyAlignment="1" applyProtection="1">
      <alignment horizontal="left" vertical="center"/>
      <protection locked="0"/>
    </xf>
    <xf numFmtId="0" fontId="32" fillId="3" borderId="4" xfId="0" applyFont="1" applyFill="1" applyBorder="1" applyAlignment="1" applyProtection="1">
      <alignment horizontal="left" vertical="center" shrinkToFit="1"/>
      <protection locked="0"/>
    </xf>
    <xf numFmtId="0" fontId="32" fillId="3" borderId="5" xfId="0" applyFont="1" applyFill="1" applyBorder="1" applyAlignment="1" applyProtection="1">
      <alignment horizontal="left" vertical="center" shrinkToFit="1"/>
      <protection locked="0"/>
    </xf>
    <xf numFmtId="0" fontId="32" fillId="3" borderId="6" xfId="0" applyFont="1" applyFill="1" applyBorder="1" applyAlignment="1" applyProtection="1">
      <alignment horizontal="left" vertical="center" shrinkToFit="1"/>
      <protection locked="0"/>
    </xf>
    <xf numFmtId="0" fontId="32" fillId="3" borderId="16" xfId="0" applyFont="1" applyFill="1" applyBorder="1" applyProtection="1">
      <alignment vertical="center"/>
      <protection locked="0"/>
    </xf>
    <xf numFmtId="0" fontId="32" fillId="3" borderId="3" xfId="0" applyFont="1" applyFill="1" applyBorder="1" applyAlignment="1" applyProtection="1">
      <alignment vertical="center" shrinkToFit="1"/>
      <protection locked="0"/>
    </xf>
    <xf numFmtId="0" fontId="47" fillId="9" borderId="15" xfId="0" applyFont="1" applyFill="1" applyBorder="1" applyAlignment="1">
      <alignment horizontal="center" vertical="center" wrapText="1"/>
    </xf>
    <xf numFmtId="0" fontId="47" fillId="9" borderId="16" xfId="0" applyFont="1" applyFill="1" applyBorder="1" applyAlignment="1">
      <alignment horizontal="center" vertical="center"/>
    </xf>
    <xf numFmtId="0" fontId="32" fillId="9" borderId="147" xfId="0" applyFont="1" applyFill="1" applyBorder="1" applyAlignment="1">
      <alignment vertical="center" shrinkToFit="1"/>
    </xf>
    <xf numFmtId="0" fontId="32" fillId="0" borderId="148" xfId="0" applyFont="1" applyBorder="1">
      <alignment vertical="center"/>
    </xf>
    <xf numFmtId="0" fontId="32" fillId="0" borderId="149" xfId="0" applyFont="1" applyBorder="1">
      <alignment vertical="center"/>
    </xf>
    <xf numFmtId="0" fontId="32" fillId="9" borderId="13" xfId="0" applyFont="1" applyFill="1" applyBorder="1" applyAlignment="1">
      <alignment vertical="center" shrinkToFit="1"/>
    </xf>
    <xf numFmtId="0" fontId="32" fillId="2" borderId="114" xfId="0" applyFont="1" applyFill="1" applyBorder="1" applyAlignment="1" applyProtection="1">
      <alignment vertical="center" shrinkToFit="1"/>
      <protection locked="0"/>
    </xf>
    <xf numFmtId="0" fontId="32" fillId="2" borderId="98" xfId="0" applyFont="1" applyFill="1" applyBorder="1" applyAlignment="1" applyProtection="1">
      <alignment vertical="center" shrinkToFit="1"/>
      <protection locked="0"/>
    </xf>
    <xf numFmtId="0" fontId="32" fillId="9" borderId="285" xfId="0" applyFont="1" applyFill="1" applyBorder="1" applyAlignment="1">
      <alignment horizontal="center" vertical="center" shrinkToFit="1"/>
    </xf>
    <xf numFmtId="0" fontId="32" fillId="9" borderId="123" xfId="0" applyFont="1" applyFill="1" applyBorder="1" applyAlignment="1">
      <alignment horizontal="center" vertical="center" shrinkToFit="1"/>
    </xf>
    <xf numFmtId="0" fontId="32" fillId="9" borderId="286" xfId="0" applyFont="1" applyFill="1" applyBorder="1" applyAlignment="1">
      <alignment horizontal="center" vertical="center" shrinkToFit="1"/>
    </xf>
    <xf numFmtId="0" fontId="32" fillId="0" borderId="5" xfId="0" applyFont="1" applyBorder="1" applyAlignment="1">
      <alignment vertical="center" wrapText="1"/>
    </xf>
    <xf numFmtId="0" fontId="32" fillId="0" borderId="9" xfId="0" applyFont="1" applyBorder="1" applyAlignment="1">
      <alignment vertical="center" wrapText="1"/>
    </xf>
    <xf numFmtId="0" fontId="32" fillId="0" borderId="15" xfId="0" applyFont="1" applyBorder="1" applyAlignment="1" applyProtection="1">
      <alignment horizontal="center" vertical="center" shrinkToFit="1"/>
      <protection locked="0"/>
    </xf>
    <xf numFmtId="0" fontId="32" fillId="9" borderId="12" xfId="0" applyFont="1" applyFill="1" applyBorder="1">
      <alignment vertical="center"/>
    </xf>
    <xf numFmtId="0" fontId="71" fillId="6" borderId="17" xfId="2" applyFont="1" applyFill="1" applyBorder="1" applyAlignment="1">
      <alignment horizontal="center" vertical="center" shrinkToFit="1"/>
    </xf>
    <xf numFmtId="0" fontId="32" fillId="3" borderId="114" xfId="0" applyFont="1" applyFill="1" applyBorder="1" applyAlignment="1" applyProtection="1">
      <alignment vertical="center" wrapText="1"/>
      <protection locked="0"/>
    </xf>
    <xf numFmtId="0" fontId="32" fillId="3" borderId="90" xfId="0" applyFont="1" applyFill="1" applyBorder="1" applyAlignment="1" applyProtection="1">
      <alignment vertical="center" wrapText="1"/>
      <protection locked="0"/>
    </xf>
    <xf numFmtId="0" fontId="47" fillId="9" borderId="15" xfId="0" applyFont="1" applyFill="1" applyBorder="1" applyAlignment="1">
      <alignment vertical="center" wrapText="1" shrinkToFit="1"/>
    </xf>
    <xf numFmtId="0" fontId="47" fillId="0" borderId="16" xfId="0" applyFont="1" applyBorder="1">
      <alignment vertical="center"/>
    </xf>
    <xf numFmtId="0" fontId="47" fillId="0" borderId="15" xfId="0" applyFont="1" applyBorder="1">
      <alignment vertical="center"/>
    </xf>
    <xf numFmtId="0" fontId="32" fillId="3" borderId="114" xfId="0" applyFont="1" applyFill="1" applyBorder="1" applyAlignment="1" applyProtection="1">
      <alignment horizontal="center" vertical="center"/>
      <protection locked="0"/>
    </xf>
    <xf numFmtId="0" fontId="32" fillId="3" borderId="68" xfId="0" applyFont="1" applyFill="1" applyBorder="1" applyAlignment="1" applyProtection="1">
      <alignment horizontal="center" vertical="center"/>
      <protection locked="0"/>
    </xf>
    <xf numFmtId="0" fontId="32" fillId="3" borderId="276" xfId="0" applyFont="1" applyFill="1" applyBorder="1" applyAlignment="1" applyProtection="1">
      <alignment horizontal="center" vertical="center"/>
      <protection locked="0"/>
    </xf>
    <xf numFmtId="0" fontId="32" fillId="2" borderId="68" xfId="0" applyFont="1" applyFill="1" applyBorder="1" applyAlignment="1" applyProtection="1">
      <alignment horizontal="center" vertical="center"/>
      <protection locked="0"/>
    </xf>
    <xf numFmtId="0" fontId="32" fillId="2" borderId="70" xfId="0" applyFont="1" applyFill="1" applyBorder="1" applyAlignment="1" applyProtection="1">
      <alignment horizontal="center" vertical="center"/>
      <protection locked="0"/>
    </xf>
    <xf numFmtId="0" fontId="32" fillId="9" borderId="72" xfId="0" applyFont="1" applyFill="1" applyBorder="1" applyAlignment="1">
      <alignment horizontal="center" vertical="center"/>
    </xf>
    <xf numFmtId="0" fontId="32" fillId="9" borderId="73" xfId="0" applyFont="1" applyFill="1" applyBorder="1" applyAlignment="1">
      <alignment horizontal="center" vertical="center"/>
    </xf>
    <xf numFmtId="0" fontId="32" fillId="9" borderId="68" xfId="0" applyFont="1" applyFill="1" applyBorder="1" applyAlignment="1">
      <alignment horizontal="center" vertical="center"/>
    </xf>
    <xf numFmtId="0" fontId="32" fillId="9" borderId="68" xfId="0" applyFont="1" applyFill="1" applyBorder="1" applyAlignment="1">
      <alignment vertical="center" shrinkToFit="1"/>
    </xf>
    <xf numFmtId="0" fontId="32" fillId="9" borderId="69" xfId="0" applyFont="1" applyFill="1" applyBorder="1" applyAlignment="1">
      <alignment vertical="center" shrinkToFit="1"/>
    </xf>
    <xf numFmtId="0" fontId="32" fillId="3" borderId="92" xfId="0" applyFont="1" applyFill="1" applyBorder="1" applyAlignment="1" applyProtection="1">
      <alignment vertical="center" shrinkToFit="1"/>
      <protection locked="0"/>
    </xf>
    <xf numFmtId="0" fontId="32" fillId="2" borderId="117" xfId="0" applyFont="1" applyFill="1" applyBorder="1" applyAlignment="1" applyProtection="1">
      <alignment vertical="center" shrinkToFit="1"/>
      <protection locked="0"/>
    </xf>
    <xf numFmtId="0" fontId="32" fillId="2" borderId="88" xfId="0" applyFont="1" applyFill="1" applyBorder="1" applyAlignment="1" applyProtection="1">
      <alignment vertical="center" shrinkToFit="1"/>
      <protection locked="0"/>
    </xf>
    <xf numFmtId="0" fontId="32" fillId="2" borderId="92" xfId="0" applyFont="1" applyFill="1" applyBorder="1" applyAlignment="1" applyProtection="1">
      <alignment vertical="center" shrinkToFit="1"/>
      <protection locked="0"/>
    </xf>
    <xf numFmtId="0" fontId="47" fillId="9" borderId="67" xfId="0" applyFont="1" applyFill="1" applyBorder="1" applyAlignment="1">
      <alignment horizontal="center" vertical="center" wrapText="1"/>
    </xf>
    <xf numFmtId="0" fontId="47" fillId="9" borderId="68" xfId="0" applyFont="1" applyFill="1" applyBorder="1" applyAlignment="1">
      <alignment horizontal="center" vertical="center" wrapText="1"/>
    </xf>
    <xf numFmtId="0" fontId="47" fillId="9" borderId="69" xfId="0" applyFont="1" applyFill="1" applyBorder="1" applyAlignment="1">
      <alignment horizontal="center" vertical="center" wrapText="1"/>
    </xf>
    <xf numFmtId="0" fontId="32" fillId="9" borderId="183" xfId="0" applyFont="1" applyFill="1" applyBorder="1" applyAlignment="1">
      <alignment vertical="center" wrapText="1"/>
    </xf>
    <xf numFmtId="0" fontId="32" fillId="2" borderId="67" xfId="0" applyFont="1" applyFill="1" applyBorder="1" applyAlignment="1" applyProtection="1">
      <alignment horizontal="center" vertical="center"/>
      <protection locked="0"/>
    </xf>
    <xf numFmtId="0" fontId="32" fillId="2" borderId="69" xfId="0" applyFont="1" applyFill="1" applyBorder="1" applyAlignment="1" applyProtection="1">
      <alignment horizontal="center" vertical="center"/>
      <protection locked="0"/>
    </xf>
    <xf numFmtId="0" fontId="77" fillId="9" borderId="67" xfId="0" applyFont="1" applyFill="1" applyBorder="1" applyAlignment="1">
      <alignment horizontal="center" vertical="center" wrapText="1"/>
    </xf>
    <xf numFmtId="0" fontId="77" fillId="9" borderId="68" xfId="0" applyFont="1" applyFill="1" applyBorder="1" applyAlignment="1">
      <alignment horizontal="center" vertical="center" wrapText="1"/>
    </xf>
    <xf numFmtId="0" fontId="77" fillId="9" borderId="69" xfId="0" applyFont="1" applyFill="1" applyBorder="1" applyAlignment="1">
      <alignment horizontal="center" vertical="center" wrapText="1"/>
    </xf>
    <xf numFmtId="0" fontId="32" fillId="2" borderId="118" xfId="0" applyFont="1" applyFill="1" applyBorder="1" applyAlignment="1" applyProtection="1">
      <alignment vertical="center" shrinkToFit="1"/>
      <protection locked="0"/>
    </xf>
    <xf numFmtId="0" fontId="32" fillId="12" borderId="65" xfId="0" applyFont="1" applyFill="1" applyBorder="1">
      <alignment vertical="center"/>
    </xf>
    <xf numFmtId="0" fontId="32" fillId="0" borderId="17" xfId="0" applyFont="1" applyBorder="1" applyAlignment="1" applyProtection="1">
      <alignment horizontal="center" vertical="center" shrinkToFit="1"/>
      <protection locked="0"/>
    </xf>
    <xf numFmtId="0" fontId="47" fillId="9" borderId="3" xfId="0" applyFont="1" applyFill="1" applyBorder="1" applyAlignment="1">
      <alignment horizontal="center" vertical="center" wrapText="1" shrinkToFit="1"/>
    </xf>
    <xf numFmtId="0" fontId="47" fillId="9" borderId="3" xfId="0" applyFont="1" applyFill="1" applyBorder="1" applyAlignment="1">
      <alignment horizontal="center" vertical="center" shrinkToFit="1"/>
    </xf>
    <xf numFmtId="0" fontId="32" fillId="3" borderId="31" xfId="0" applyFont="1" applyFill="1" applyBorder="1" applyAlignment="1" applyProtection="1">
      <alignment horizontal="center" vertical="center"/>
      <protection locked="0"/>
    </xf>
    <xf numFmtId="0" fontId="32" fillId="3" borderId="32" xfId="0" applyFont="1" applyFill="1" applyBorder="1" applyAlignment="1" applyProtection="1">
      <alignment horizontal="center" vertical="center"/>
      <protection locked="0"/>
    </xf>
    <xf numFmtId="0" fontId="32" fillId="3" borderId="33" xfId="0" applyFont="1" applyFill="1" applyBorder="1" applyAlignment="1" applyProtection="1">
      <alignment horizontal="center" vertical="center"/>
      <protection locked="0"/>
    </xf>
    <xf numFmtId="0" fontId="32" fillId="9" borderId="9" xfId="0" applyFont="1" applyFill="1" applyBorder="1" applyAlignment="1">
      <alignment horizontal="center" vertical="center"/>
    </xf>
    <xf numFmtId="0" fontId="32" fillId="9" borderId="11" xfId="0" applyFont="1" applyFill="1" applyBorder="1" applyAlignment="1">
      <alignment horizontal="center" vertical="center"/>
    </xf>
    <xf numFmtId="0" fontId="47" fillId="9" borderId="83" xfId="0" applyFont="1" applyFill="1" applyBorder="1" applyAlignment="1">
      <alignment horizontal="center" vertical="center"/>
    </xf>
    <xf numFmtId="0" fontId="47" fillId="9" borderId="84" xfId="0" applyFont="1" applyFill="1" applyBorder="1" applyAlignment="1">
      <alignment horizontal="center" vertical="center"/>
    </xf>
    <xf numFmtId="0" fontId="47" fillId="9" borderId="85" xfId="0" applyFont="1" applyFill="1" applyBorder="1" applyAlignment="1">
      <alignment horizontal="center" vertical="center"/>
    </xf>
    <xf numFmtId="38" fontId="32" fillId="3" borderId="114" xfId="1" applyFont="1" applyFill="1" applyBorder="1" applyAlignment="1" applyProtection="1">
      <alignment vertical="center"/>
      <protection locked="0"/>
    </xf>
    <xf numFmtId="38" fontId="32" fillId="3" borderId="90" xfId="1" applyFont="1" applyFill="1" applyBorder="1" applyAlignment="1" applyProtection="1">
      <alignment vertical="center"/>
      <protection locked="0"/>
    </xf>
    <xf numFmtId="38" fontId="32" fillId="3" borderId="98" xfId="1" applyFont="1" applyFill="1" applyBorder="1" applyAlignment="1" applyProtection="1">
      <alignment vertical="center"/>
      <protection locked="0"/>
    </xf>
    <xf numFmtId="0" fontId="32" fillId="9" borderId="24" xfId="0" applyFont="1" applyFill="1" applyBorder="1" applyAlignment="1">
      <alignment horizontal="center" vertical="center" wrapText="1"/>
    </xf>
    <xf numFmtId="0" fontId="47" fillId="9" borderId="93" xfId="0" applyFont="1" applyFill="1" applyBorder="1" applyAlignment="1">
      <alignment horizontal="left" vertical="center" wrapText="1"/>
    </xf>
    <xf numFmtId="0" fontId="47" fillId="9" borderId="89" xfId="0" applyFont="1" applyFill="1" applyBorder="1" applyAlignment="1">
      <alignment horizontal="left" vertical="center"/>
    </xf>
    <xf numFmtId="0" fontId="32" fillId="2" borderId="98" xfId="0" applyFont="1" applyFill="1" applyBorder="1" applyAlignment="1" applyProtection="1">
      <alignment horizontal="center" vertical="center" shrinkToFit="1"/>
      <protection locked="0"/>
    </xf>
    <xf numFmtId="0" fontId="32" fillId="2" borderId="86" xfId="0" applyFont="1" applyFill="1" applyBorder="1" applyAlignment="1" applyProtection="1">
      <alignment horizontal="center" vertical="center" shrinkToFit="1"/>
      <protection locked="0"/>
    </xf>
    <xf numFmtId="0" fontId="47" fillId="2" borderId="124" xfId="0" applyFont="1" applyFill="1" applyBorder="1" applyAlignment="1" applyProtection="1">
      <alignment vertical="center" shrinkToFit="1"/>
      <protection locked="0"/>
    </xf>
    <xf numFmtId="0" fontId="32" fillId="0" borderId="125" xfId="0" applyFont="1" applyBorder="1" applyAlignment="1" applyProtection="1">
      <alignment vertical="center" shrinkToFit="1"/>
      <protection locked="0"/>
    </xf>
    <xf numFmtId="0" fontId="32" fillId="0" borderId="126" xfId="0" applyFont="1" applyBorder="1" applyAlignment="1" applyProtection="1">
      <alignment vertical="center" shrinkToFit="1"/>
      <protection locked="0"/>
    </xf>
    <xf numFmtId="38" fontId="32" fillId="2" borderId="122" xfId="1" applyFont="1" applyFill="1" applyBorder="1" applyAlignment="1" applyProtection="1">
      <alignment vertical="center"/>
      <protection locked="0"/>
    </xf>
    <xf numFmtId="38" fontId="32" fillId="2" borderId="123" xfId="1" applyFont="1" applyFill="1" applyBorder="1" applyAlignment="1" applyProtection="1">
      <alignment vertical="center"/>
      <protection locked="0"/>
    </xf>
    <xf numFmtId="38" fontId="32" fillId="2" borderId="99" xfId="1" applyFont="1" applyFill="1" applyBorder="1" applyAlignment="1" applyProtection="1">
      <alignment vertical="center"/>
      <protection locked="0"/>
    </xf>
    <xf numFmtId="0" fontId="32" fillId="3" borderId="137" xfId="0" applyFont="1" applyFill="1" applyBorder="1" applyAlignment="1" applyProtection="1">
      <alignment vertical="center" shrinkToFit="1"/>
      <protection locked="0"/>
    </xf>
    <xf numFmtId="0" fontId="32" fillId="3" borderId="138" xfId="0" applyFont="1" applyFill="1" applyBorder="1" applyAlignment="1" applyProtection="1">
      <alignment vertical="center" shrinkToFit="1"/>
      <protection locked="0"/>
    </xf>
    <xf numFmtId="0" fontId="32" fillId="3" borderId="139" xfId="0" applyFont="1" applyFill="1" applyBorder="1" applyAlignment="1" applyProtection="1">
      <alignment vertical="center" shrinkToFit="1"/>
      <protection locked="0"/>
    </xf>
    <xf numFmtId="0" fontId="32" fillId="9" borderId="112" xfId="0" applyFont="1" applyFill="1" applyBorder="1">
      <alignment vertical="center"/>
    </xf>
    <xf numFmtId="0" fontId="32" fillId="9" borderId="73" xfId="0" applyFont="1" applyFill="1" applyBorder="1">
      <alignment vertical="center"/>
    </xf>
    <xf numFmtId="0" fontId="32" fillId="9" borderId="109" xfId="0" applyFont="1" applyFill="1" applyBorder="1">
      <alignment vertical="center"/>
    </xf>
    <xf numFmtId="0" fontId="32" fillId="0" borderId="13" xfId="0" applyFont="1" applyBorder="1" applyAlignment="1">
      <alignment horizontal="center" vertical="center"/>
    </xf>
    <xf numFmtId="0" fontId="32" fillId="0" borderId="3" xfId="0" applyFont="1" applyBorder="1" applyAlignment="1" applyProtection="1">
      <alignment horizontal="center" vertical="center"/>
      <protection locked="0"/>
    </xf>
    <xf numFmtId="38" fontId="32" fillId="2" borderId="86" xfId="1" applyFont="1" applyFill="1" applyBorder="1" applyAlignment="1" applyProtection="1">
      <alignment vertical="center"/>
      <protection locked="0"/>
    </xf>
    <xf numFmtId="0" fontId="32" fillId="0" borderId="86" xfId="0" applyFont="1" applyBorder="1" applyProtection="1">
      <alignment vertical="center"/>
      <protection locked="0"/>
    </xf>
    <xf numFmtId="0" fontId="32" fillId="2" borderId="15" xfId="0" applyFont="1" applyFill="1" applyBorder="1">
      <alignment vertical="center"/>
    </xf>
    <xf numFmtId="0" fontId="32" fillId="2" borderId="16" xfId="0" applyFont="1" applyFill="1" applyBorder="1">
      <alignment vertical="center"/>
    </xf>
    <xf numFmtId="0" fontId="32" fillId="2" borderId="17" xfId="0" applyFont="1" applyFill="1" applyBorder="1">
      <alignment vertical="center"/>
    </xf>
    <xf numFmtId="0" fontId="78" fillId="9" borderId="3" xfId="0" applyFont="1" applyFill="1" applyBorder="1" applyAlignment="1">
      <alignment horizontal="center" vertical="center" wrapText="1"/>
    </xf>
    <xf numFmtId="0" fontId="78" fillId="9" borderId="3" xfId="0" applyFont="1" applyFill="1" applyBorder="1" applyAlignment="1">
      <alignment horizontal="center" vertical="center"/>
    </xf>
    <xf numFmtId="0" fontId="77" fillId="9" borderId="3" xfId="0" applyFont="1" applyFill="1" applyBorder="1" applyAlignment="1">
      <alignment vertical="center" wrapText="1"/>
    </xf>
    <xf numFmtId="38" fontId="36" fillId="5" borderId="207" xfId="1" applyFont="1" applyFill="1" applyBorder="1" applyAlignment="1">
      <alignment vertical="center"/>
    </xf>
    <xf numFmtId="38" fontId="36" fillId="5" borderId="82" xfId="1" applyFont="1" applyFill="1" applyBorder="1" applyAlignment="1">
      <alignment vertical="center"/>
    </xf>
    <xf numFmtId="0" fontId="32" fillId="5" borderId="208" xfId="0" applyFont="1" applyFill="1" applyBorder="1">
      <alignment vertical="center"/>
    </xf>
    <xf numFmtId="38" fontId="32" fillId="5" borderId="71" xfId="1" applyFont="1" applyFill="1" applyBorder="1" applyAlignment="1">
      <alignment vertical="center"/>
    </xf>
    <xf numFmtId="38" fontId="32" fillId="5" borderId="209" xfId="1" applyFont="1" applyFill="1" applyBorder="1" applyAlignment="1">
      <alignment vertical="center"/>
    </xf>
    <xf numFmtId="0" fontId="32" fillId="5" borderId="210" xfId="0" applyFont="1" applyFill="1" applyBorder="1">
      <alignment vertical="center"/>
    </xf>
    <xf numFmtId="0" fontId="29" fillId="0" borderId="16" xfId="0" applyFont="1" applyBorder="1" applyAlignment="1">
      <alignment vertical="center" shrinkToFit="1"/>
    </xf>
    <xf numFmtId="0" fontId="29" fillId="0" borderId="16" xfId="0" applyFont="1" applyBorder="1">
      <alignment vertical="center"/>
    </xf>
    <xf numFmtId="0" fontId="47" fillId="9" borderId="13" xfId="0" applyFont="1" applyFill="1" applyBorder="1">
      <alignment vertical="center"/>
    </xf>
    <xf numFmtId="0" fontId="32" fillId="0" borderId="5" xfId="0" applyFont="1" applyBorder="1" applyAlignment="1">
      <alignment vertical="center" shrinkToFit="1"/>
    </xf>
    <xf numFmtId="0" fontId="32" fillId="0" borderId="6" xfId="0" applyFont="1" applyBorder="1" applyAlignment="1">
      <alignment vertical="center" shrinkToFit="1"/>
    </xf>
    <xf numFmtId="40" fontId="36" fillId="2" borderId="114" xfId="1" applyNumberFormat="1" applyFont="1" applyFill="1" applyBorder="1" applyAlignment="1" applyProtection="1">
      <alignment vertical="center"/>
      <protection locked="0"/>
    </xf>
    <xf numFmtId="40" fontId="36" fillId="2" borderId="90" xfId="1" applyNumberFormat="1" applyFont="1" applyFill="1" applyBorder="1" applyAlignment="1" applyProtection="1">
      <alignment vertical="center"/>
      <protection locked="0"/>
    </xf>
    <xf numFmtId="40" fontId="36" fillId="2" borderId="98" xfId="1" applyNumberFormat="1" applyFont="1" applyFill="1" applyBorder="1" applyAlignment="1" applyProtection="1">
      <alignment vertical="center"/>
      <protection locked="0"/>
    </xf>
    <xf numFmtId="0" fontId="32" fillId="2" borderId="122" xfId="0" applyFont="1" applyFill="1" applyBorder="1" applyProtection="1">
      <alignment vertical="center"/>
      <protection locked="0"/>
    </xf>
    <xf numFmtId="0" fontId="32" fillId="9" borderId="3" xfId="0" applyFont="1" applyFill="1" applyBorder="1" applyAlignment="1">
      <alignment vertical="top" wrapText="1"/>
    </xf>
    <xf numFmtId="0" fontId="32" fillId="9" borderId="3" xfId="0" applyFont="1" applyFill="1" applyBorder="1" applyAlignment="1">
      <alignment vertical="top"/>
    </xf>
    <xf numFmtId="0" fontId="32" fillId="11" borderId="81" xfId="0" applyFont="1" applyFill="1" applyBorder="1">
      <alignment vertical="center"/>
    </xf>
    <xf numFmtId="0" fontId="32" fillId="0" borderId="208" xfId="0" applyFont="1" applyBorder="1">
      <alignment vertical="center"/>
    </xf>
    <xf numFmtId="0" fontId="32" fillId="0" borderId="342" xfId="0" applyFont="1" applyBorder="1">
      <alignment vertical="center"/>
    </xf>
    <xf numFmtId="0" fontId="32" fillId="0" borderId="6" xfId="0" applyFont="1" applyBorder="1" applyAlignment="1">
      <alignment horizontal="center" vertical="center" wrapText="1"/>
    </xf>
    <xf numFmtId="0" fontId="32" fillId="0" borderId="285" xfId="0" applyFont="1" applyBorder="1">
      <alignment vertical="center"/>
    </xf>
    <xf numFmtId="0" fontId="32" fillId="0" borderId="123" xfId="0" applyFont="1" applyBorder="1">
      <alignment vertical="center"/>
    </xf>
    <xf numFmtId="0" fontId="32" fillId="0" borderId="286" xfId="0" applyFont="1" applyBorder="1">
      <alignment vertical="center"/>
    </xf>
    <xf numFmtId="0" fontId="78" fillId="9" borderId="3" xfId="0" applyFont="1" applyFill="1" applyBorder="1" applyAlignment="1">
      <alignment vertical="center" textRotation="255" wrapText="1"/>
    </xf>
    <xf numFmtId="0" fontId="78" fillId="0" borderId="3" xfId="0" applyFont="1" applyBorder="1" applyAlignment="1">
      <alignment vertical="center" textRotation="255"/>
    </xf>
    <xf numFmtId="0" fontId="78" fillId="3" borderId="90" xfId="0" applyFont="1" applyFill="1" applyBorder="1" applyAlignment="1" applyProtection="1">
      <alignment vertical="center" wrapText="1"/>
      <protection locked="0"/>
    </xf>
    <xf numFmtId="0" fontId="78" fillId="0" borderId="98" xfId="0" applyFont="1" applyBorder="1" applyAlignment="1" applyProtection="1">
      <alignment vertical="center" wrapText="1"/>
      <protection locked="0"/>
    </xf>
    <xf numFmtId="38" fontId="32" fillId="3" borderId="114" xfId="1" applyFont="1" applyFill="1" applyBorder="1" applyAlignment="1" applyProtection="1">
      <alignment vertical="center" shrinkToFit="1"/>
      <protection locked="0"/>
    </xf>
    <xf numFmtId="38" fontId="32" fillId="3" borderId="90" xfId="1" applyFont="1" applyFill="1" applyBorder="1" applyAlignment="1" applyProtection="1">
      <alignment vertical="center" shrinkToFit="1"/>
      <protection locked="0"/>
    </xf>
    <xf numFmtId="38" fontId="32" fillId="3" borderId="98" xfId="1" applyFont="1" applyFill="1" applyBorder="1" applyAlignment="1" applyProtection="1">
      <alignment vertical="center" shrinkToFit="1"/>
      <protection locked="0"/>
    </xf>
    <xf numFmtId="0" fontId="32" fillId="9" borderId="42" xfId="0" applyFont="1" applyFill="1" applyBorder="1">
      <alignment vertical="center"/>
    </xf>
    <xf numFmtId="0" fontId="32" fillId="9" borderId="71" xfId="0" applyFont="1" applyFill="1" applyBorder="1">
      <alignment vertical="center"/>
    </xf>
    <xf numFmtId="0" fontId="77" fillId="3" borderId="122" xfId="0" applyFont="1" applyFill="1" applyBorder="1" applyAlignment="1" applyProtection="1">
      <alignment vertical="center" wrapText="1"/>
      <protection locked="0"/>
    </xf>
    <xf numFmtId="0" fontId="47" fillId="9" borderId="340" xfId="0" applyFont="1" applyFill="1" applyBorder="1" applyAlignment="1">
      <alignment vertical="center" shrinkToFit="1"/>
    </xf>
    <xf numFmtId="0" fontId="47" fillId="0" borderId="39" xfId="0" applyFont="1" applyBorder="1" applyAlignment="1">
      <alignment vertical="center" shrinkToFit="1"/>
    </xf>
    <xf numFmtId="0" fontId="47" fillId="0" borderId="202" xfId="0" applyFont="1" applyBorder="1" applyAlignment="1">
      <alignment vertical="center" shrinkToFit="1"/>
    </xf>
    <xf numFmtId="0" fontId="77" fillId="9" borderId="341" xfId="0" applyFont="1" applyFill="1" applyBorder="1" applyAlignment="1">
      <alignment vertical="center" shrinkToFit="1"/>
    </xf>
    <xf numFmtId="0" fontId="77" fillId="0" borderId="10" xfId="0" applyFont="1" applyBorder="1" applyAlignment="1">
      <alignment vertical="center" shrinkToFit="1"/>
    </xf>
    <xf numFmtId="0" fontId="77" fillId="0" borderId="200" xfId="0" applyFont="1" applyBorder="1" applyAlignment="1">
      <alignment vertical="center" shrinkToFit="1"/>
    </xf>
    <xf numFmtId="0" fontId="77" fillId="3" borderId="205" xfId="0" applyFont="1" applyFill="1" applyBorder="1" applyAlignment="1" applyProtection="1">
      <alignment vertical="center" shrinkToFit="1"/>
      <protection locked="0"/>
    </xf>
    <xf numFmtId="0" fontId="47" fillId="3" borderId="23" xfId="0" applyFont="1" applyFill="1" applyBorder="1" applyProtection="1">
      <alignment vertical="center"/>
      <protection locked="0"/>
    </xf>
    <xf numFmtId="0" fontId="32" fillId="3" borderId="13" xfId="0" applyFont="1" applyFill="1" applyBorder="1" applyProtection="1">
      <alignment vertical="center"/>
      <protection locked="0"/>
    </xf>
    <xf numFmtId="0" fontId="64" fillId="6" borderId="15" xfId="2" applyFont="1" applyFill="1" applyBorder="1" applyAlignment="1" applyProtection="1">
      <alignment horizontal="center" vertical="center" shrinkToFit="1"/>
    </xf>
    <xf numFmtId="0" fontId="71" fillId="6" borderId="16" xfId="2" applyFont="1" applyFill="1" applyBorder="1" applyAlignment="1" applyProtection="1">
      <alignment horizontal="center" vertical="center" shrinkToFit="1"/>
    </xf>
    <xf numFmtId="0" fontId="71" fillId="6" borderId="17" xfId="2" applyFont="1" applyFill="1" applyBorder="1" applyAlignment="1" applyProtection="1">
      <alignment horizontal="center" vertical="center" shrinkToFit="1"/>
    </xf>
    <xf numFmtId="0" fontId="29" fillId="3" borderId="3" xfId="0" applyFont="1" applyFill="1" applyBorder="1">
      <alignment vertical="center"/>
    </xf>
    <xf numFmtId="0" fontId="32" fillId="3" borderId="3" xfId="0" applyFont="1" applyFill="1" applyBorder="1">
      <alignment vertical="center"/>
    </xf>
    <xf numFmtId="0" fontId="47" fillId="0" borderId="17" xfId="0" applyFont="1" applyBorder="1">
      <alignment vertical="center"/>
    </xf>
    <xf numFmtId="0" fontId="32" fillId="9" borderId="95" xfId="0" applyFont="1" applyFill="1" applyBorder="1" applyAlignment="1">
      <alignment horizontal="center" vertical="center"/>
    </xf>
    <xf numFmtId="0" fontId="32" fillId="9" borderId="63" xfId="0" applyFont="1" applyFill="1" applyBorder="1" applyAlignment="1">
      <alignment horizontal="center" vertical="center"/>
    </xf>
    <xf numFmtId="0" fontId="32" fillId="9" borderId="96" xfId="0" applyFont="1" applyFill="1" applyBorder="1" applyAlignment="1">
      <alignment horizontal="center" vertical="center"/>
    </xf>
    <xf numFmtId="0" fontId="47" fillId="3" borderId="283" xfId="0" applyFont="1" applyFill="1" applyBorder="1" applyAlignment="1" applyProtection="1">
      <alignment horizontal="center" vertical="center" shrinkToFit="1"/>
      <protection locked="0"/>
    </xf>
    <xf numFmtId="0" fontId="47" fillId="3" borderId="154" xfId="0" applyFont="1" applyFill="1" applyBorder="1" applyAlignment="1" applyProtection="1">
      <alignment horizontal="center" vertical="center" shrinkToFit="1"/>
      <protection locked="0"/>
    </xf>
    <xf numFmtId="0" fontId="47" fillId="3" borderId="121" xfId="0" applyFont="1" applyFill="1" applyBorder="1" applyAlignment="1" applyProtection="1">
      <alignment horizontal="left" vertical="center" wrapText="1"/>
      <protection locked="0"/>
    </xf>
    <xf numFmtId="0" fontId="47" fillId="3" borderId="165" xfId="0" applyFont="1" applyFill="1" applyBorder="1" applyAlignment="1" applyProtection="1">
      <alignment horizontal="left" vertical="center" wrapText="1"/>
      <protection locked="0"/>
    </xf>
    <xf numFmtId="0" fontId="47" fillId="3" borderId="99" xfId="0" applyFont="1" applyFill="1" applyBorder="1" applyAlignment="1" applyProtection="1">
      <alignment horizontal="left" vertical="center" wrapText="1"/>
      <protection locked="0"/>
    </xf>
    <xf numFmtId="0" fontId="47" fillId="3" borderId="284" xfId="0" applyFont="1" applyFill="1" applyBorder="1" applyAlignment="1" applyProtection="1">
      <alignment horizontal="center" vertical="center" shrinkToFit="1"/>
      <protection locked="0"/>
    </xf>
    <xf numFmtId="0" fontId="32" fillId="3" borderId="119" xfId="0" applyFont="1" applyFill="1" applyBorder="1" applyAlignment="1" applyProtection="1">
      <alignment vertical="center" wrapText="1"/>
      <protection locked="0"/>
    </xf>
    <xf numFmtId="0" fontId="32" fillId="3" borderId="120" xfId="0" applyFont="1" applyFill="1" applyBorder="1" applyAlignment="1" applyProtection="1">
      <alignment vertical="center" wrapText="1"/>
      <protection locked="0"/>
    </xf>
    <xf numFmtId="0" fontId="32" fillId="0" borderId="120" xfId="0" applyFont="1" applyBorder="1" applyAlignment="1" applyProtection="1">
      <alignment vertical="center" wrapText="1"/>
      <protection locked="0"/>
    </xf>
    <xf numFmtId="0" fontId="32" fillId="0" borderId="90" xfId="0" applyFont="1" applyBorder="1" applyAlignment="1" applyProtection="1">
      <alignment vertical="center" wrapText="1"/>
      <protection locked="0"/>
    </xf>
    <xf numFmtId="0" fontId="32" fillId="0" borderId="98" xfId="0" applyFont="1" applyBorder="1" applyAlignment="1" applyProtection="1">
      <alignment vertical="center" wrapText="1"/>
      <protection locked="0"/>
    </xf>
    <xf numFmtId="179" fontId="32" fillId="0" borderId="230" xfId="5" applyNumberFormat="1" applyFont="1" applyFill="1" applyBorder="1" applyAlignment="1">
      <alignment vertical="center"/>
    </xf>
    <xf numFmtId="179" fontId="32" fillId="0" borderId="179" xfId="5" applyNumberFormat="1" applyFont="1" applyFill="1" applyBorder="1" applyAlignment="1">
      <alignment vertical="center"/>
    </xf>
    <xf numFmtId="0" fontId="32" fillId="9" borderId="14" xfId="0" applyFont="1" applyFill="1" applyBorder="1" applyAlignment="1">
      <alignment vertical="center" textRotation="255"/>
    </xf>
    <xf numFmtId="0" fontId="32" fillId="9" borderId="14" xfId="0" applyFont="1" applyFill="1" applyBorder="1">
      <alignment vertical="center"/>
    </xf>
    <xf numFmtId="0" fontId="32" fillId="2" borderId="119" xfId="0" applyFont="1" applyFill="1" applyBorder="1" applyProtection="1">
      <alignment vertical="center"/>
      <protection locked="0"/>
    </xf>
    <xf numFmtId="0" fontId="32" fillId="0" borderId="121" xfId="0" applyFont="1" applyBorder="1" applyProtection="1">
      <alignment vertical="center"/>
      <protection locked="0"/>
    </xf>
    <xf numFmtId="0" fontId="43" fillId="6" borderId="15" xfId="2" applyFont="1" applyFill="1" applyBorder="1" applyAlignment="1">
      <alignment horizontal="center" vertical="center"/>
    </xf>
    <xf numFmtId="0" fontId="65" fillId="6" borderId="16" xfId="2" applyFont="1" applyFill="1" applyBorder="1" applyAlignment="1">
      <alignment horizontal="center" vertical="center"/>
    </xf>
    <xf numFmtId="0" fontId="65" fillId="6" borderId="17" xfId="2" applyFont="1" applyFill="1" applyBorder="1" applyAlignment="1">
      <alignment horizontal="center" vertical="center"/>
    </xf>
    <xf numFmtId="179" fontId="32" fillId="0" borderId="67" xfId="5" applyNumberFormat="1" applyFont="1" applyFill="1" applyBorder="1" applyAlignment="1" applyProtection="1">
      <alignment vertical="center"/>
    </xf>
    <xf numFmtId="179" fontId="32" fillId="0" borderId="68" xfId="5" applyNumberFormat="1" applyFont="1" applyFill="1" applyBorder="1" applyAlignment="1" applyProtection="1">
      <alignment vertical="center"/>
    </xf>
    <xf numFmtId="0" fontId="32" fillId="9" borderId="13" xfId="0" applyFont="1" applyFill="1" applyBorder="1" applyAlignment="1">
      <alignment horizontal="left" vertical="center"/>
    </xf>
    <xf numFmtId="0" fontId="32" fillId="9" borderId="5" xfId="0" applyFont="1" applyFill="1" applyBorder="1" applyAlignment="1">
      <alignment horizontal="center" vertical="center" wrapText="1"/>
    </xf>
    <xf numFmtId="0" fontId="32" fillId="9" borderId="16" xfId="0" applyFont="1" applyFill="1" applyBorder="1" applyAlignment="1">
      <alignment horizontal="center" vertical="center" wrapText="1"/>
    </xf>
    <xf numFmtId="0" fontId="47" fillId="0" borderId="0" xfId="0" applyFont="1" applyAlignment="1">
      <alignment horizontal="left" vertical="center" shrinkToFit="1"/>
    </xf>
    <xf numFmtId="0" fontId="32" fillId="2" borderId="153" xfId="0" applyFont="1" applyFill="1" applyBorder="1" applyProtection="1">
      <alignment vertical="center"/>
      <protection locked="0"/>
    </xf>
    <xf numFmtId="0" fontId="32" fillId="2" borderId="154" xfId="0" applyFont="1" applyFill="1" applyBorder="1" applyProtection="1">
      <alignment vertical="center"/>
      <protection locked="0"/>
    </xf>
    <xf numFmtId="0" fontId="43" fillId="6" borderId="3" xfId="2" applyFont="1" applyFill="1" applyBorder="1" applyAlignment="1">
      <alignment horizontal="center" vertical="center"/>
    </xf>
    <xf numFmtId="0" fontId="65" fillId="6" borderId="3" xfId="2" applyFont="1" applyFill="1" applyBorder="1" applyAlignment="1">
      <alignment horizontal="center" vertical="center"/>
    </xf>
    <xf numFmtId="0" fontId="36" fillId="0" borderId="3" xfId="0" applyFont="1" applyBorder="1" applyAlignment="1">
      <alignment horizontal="center" vertical="center"/>
    </xf>
    <xf numFmtId="0" fontId="36" fillId="0" borderId="3" xfId="0" applyFont="1" applyBorder="1">
      <alignment vertical="center"/>
    </xf>
    <xf numFmtId="0" fontId="36" fillId="0" borderId="15" xfId="0" applyFont="1" applyBorder="1">
      <alignment vertical="center"/>
    </xf>
    <xf numFmtId="0" fontId="36" fillId="2" borderId="117" xfId="0" applyFont="1" applyFill="1" applyBorder="1" applyAlignment="1" applyProtection="1">
      <alignment vertical="center" wrapText="1" shrinkToFit="1"/>
      <protection locked="0"/>
    </xf>
    <xf numFmtId="0" fontId="36" fillId="2" borderId="88" xfId="0" applyFont="1" applyFill="1" applyBorder="1" applyAlignment="1" applyProtection="1">
      <alignment vertical="center" wrapText="1" shrinkToFit="1"/>
      <protection locked="0"/>
    </xf>
    <xf numFmtId="0" fontId="36" fillId="2" borderId="118" xfId="0" applyFont="1" applyFill="1" applyBorder="1" applyAlignment="1" applyProtection="1">
      <alignment vertical="center" wrapText="1" shrinkToFit="1"/>
      <protection locked="0"/>
    </xf>
    <xf numFmtId="0" fontId="36" fillId="0" borderId="3" xfId="0" applyFont="1" applyBorder="1" applyAlignment="1">
      <alignment vertical="center" textRotation="255" shrinkToFit="1"/>
    </xf>
    <xf numFmtId="0" fontId="32" fillId="0" borderId="11" xfId="0" applyFont="1" applyBorder="1" applyAlignment="1">
      <alignment horizontal="center" vertical="center"/>
    </xf>
    <xf numFmtId="0" fontId="36" fillId="0" borderId="3" xfId="0" applyFont="1" applyBorder="1" applyAlignment="1">
      <alignment vertical="center" wrapText="1"/>
    </xf>
    <xf numFmtId="0" fontId="36" fillId="2" borderId="117" xfId="0" applyFont="1" applyFill="1" applyBorder="1" applyAlignment="1" applyProtection="1">
      <alignment vertical="center" wrapText="1"/>
      <protection locked="0"/>
    </xf>
    <xf numFmtId="0" fontId="36" fillId="2" borderId="88" xfId="0" applyFont="1" applyFill="1" applyBorder="1" applyAlignment="1" applyProtection="1">
      <alignment vertical="center" wrapText="1"/>
      <protection locked="0"/>
    </xf>
    <xf numFmtId="0" fontId="36" fillId="2" borderId="118" xfId="0" applyFont="1" applyFill="1" applyBorder="1" applyAlignment="1" applyProtection="1">
      <alignment vertical="center" wrapText="1"/>
      <protection locked="0"/>
    </xf>
    <xf numFmtId="0" fontId="32" fillId="0" borderId="12" xfId="0" applyFont="1" applyBorder="1" applyAlignment="1">
      <alignment horizontal="center" vertical="center"/>
    </xf>
    <xf numFmtId="0" fontId="36" fillId="3" borderId="117" xfId="0" applyFont="1" applyFill="1" applyBorder="1" applyAlignment="1" applyProtection="1">
      <alignment vertical="center" wrapText="1" shrinkToFit="1"/>
      <protection locked="0"/>
    </xf>
    <xf numFmtId="0" fontId="36" fillId="3" borderId="118" xfId="0" applyFont="1" applyFill="1" applyBorder="1" applyAlignment="1" applyProtection="1">
      <alignment vertical="center" wrapText="1" shrinkToFit="1"/>
      <protection locked="0"/>
    </xf>
    <xf numFmtId="0" fontId="36" fillId="3" borderId="117" xfId="0" applyFont="1" applyFill="1" applyBorder="1" applyAlignment="1" applyProtection="1">
      <alignment vertical="center" wrapText="1"/>
      <protection locked="0"/>
    </xf>
    <xf numFmtId="0" fontId="36" fillId="3" borderId="88" xfId="0" applyFont="1" applyFill="1" applyBorder="1" applyAlignment="1" applyProtection="1">
      <alignment vertical="center" wrapText="1"/>
      <protection locked="0"/>
    </xf>
    <xf numFmtId="0" fontId="36" fillId="3" borderId="118" xfId="0" applyFont="1" applyFill="1" applyBorder="1" applyAlignment="1" applyProtection="1">
      <alignment vertical="center" wrapText="1"/>
      <protection locked="0"/>
    </xf>
    <xf numFmtId="0" fontId="82" fillId="0" borderId="0" xfId="0" applyFont="1" applyAlignment="1">
      <alignment horizontal="center" vertical="center"/>
    </xf>
    <xf numFmtId="0" fontId="83" fillId="0" borderId="0" xfId="0" applyFont="1" applyAlignment="1">
      <alignment horizontal="center" vertical="center"/>
    </xf>
    <xf numFmtId="0" fontId="55" fillId="6" borderId="15" xfId="0" applyFont="1" applyFill="1" applyBorder="1" applyAlignment="1">
      <alignment horizontal="center" vertical="center"/>
    </xf>
    <xf numFmtId="0" fontId="92" fillId="0" borderId="17" xfId="0" applyFont="1" applyBorder="1" applyAlignment="1">
      <alignment horizontal="center" vertical="center"/>
    </xf>
    <xf numFmtId="0" fontId="32" fillId="0" borderId="15" xfId="0" applyFont="1" applyBorder="1" applyAlignment="1">
      <alignment horizontal="center" vertical="center" shrinkToFit="1"/>
    </xf>
    <xf numFmtId="0" fontId="32" fillId="3" borderId="323" xfId="0" applyFont="1" applyFill="1" applyBorder="1" applyAlignment="1" applyProtection="1">
      <alignment horizontal="center" vertical="center"/>
      <protection locked="0"/>
    </xf>
    <xf numFmtId="0" fontId="32" fillId="3" borderId="181" xfId="0" applyFont="1" applyFill="1" applyBorder="1" applyAlignment="1" applyProtection="1">
      <alignment horizontal="center" vertical="center"/>
      <protection locked="0"/>
    </xf>
    <xf numFmtId="0" fontId="32" fillId="3" borderId="325" xfId="0" applyFont="1" applyFill="1" applyBorder="1" applyAlignment="1" applyProtection="1">
      <alignment horizontal="center" vertical="center"/>
      <protection locked="0"/>
    </xf>
    <xf numFmtId="0" fontId="32" fillId="9" borderId="182" xfId="0" applyFont="1" applyFill="1" applyBorder="1" applyAlignment="1">
      <alignment horizontal="center" vertical="center"/>
    </xf>
    <xf numFmtId="0" fontId="64" fillId="6" borderId="3" xfId="2" applyFont="1" applyFill="1" applyBorder="1" applyAlignment="1">
      <alignment horizontal="center" vertical="center" shrinkToFit="1"/>
    </xf>
    <xf numFmtId="0" fontId="71" fillId="6" borderId="3" xfId="2" applyFont="1" applyFill="1" applyBorder="1" applyAlignment="1">
      <alignment horizontal="center" vertical="center" shrinkToFit="1"/>
    </xf>
    <xf numFmtId="0" fontId="32" fillId="0" borderId="17" xfId="0" applyFont="1" applyBorder="1" applyAlignment="1" applyProtection="1">
      <alignment horizontal="center" vertical="center"/>
      <protection locked="0"/>
    </xf>
    <xf numFmtId="49" fontId="32" fillId="2" borderId="15" xfId="0" applyNumberFormat="1" applyFont="1" applyFill="1" applyBorder="1" applyAlignment="1" applyProtection="1">
      <alignment horizontal="center" vertical="center" shrinkToFit="1"/>
      <protection locked="0"/>
    </xf>
    <xf numFmtId="0" fontId="32" fillId="2" borderId="163" xfId="0" applyFont="1" applyFill="1" applyBorder="1" applyProtection="1">
      <alignment vertical="center"/>
      <protection locked="0"/>
    </xf>
    <xf numFmtId="0" fontId="32" fillId="2" borderId="97" xfId="0" applyFont="1" applyFill="1" applyBorder="1" applyProtection="1">
      <alignment vertical="center"/>
      <protection locked="0"/>
    </xf>
    <xf numFmtId="0" fontId="32" fillId="10" borderId="4" xfId="0" applyFont="1" applyFill="1" applyBorder="1">
      <alignment vertical="center"/>
    </xf>
    <xf numFmtId="0" fontId="32" fillId="10" borderId="6" xfId="0" applyFont="1" applyFill="1" applyBorder="1">
      <alignment vertical="center"/>
    </xf>
    <xf numFmtId="0" fontId="32" fillId="10" borderId="9" xfId="0" applyFont="1" applyFill="1" applyBorder="1">
      <alignment vertical="center"/>
    </xf>
    <xf numFmtId="0" fontId="32" fillId="10" borderId="11" xfId="0" applyFont="1" applyFill="1" applyBorder="1">
      <alignment vertical="center"/>
    </xf>
    <xf numFmtId="0" fontId="32" fillId="10" borderId="5" xfId="0" applyFont="1" applyFill="1" applyBorder="1">
      <alignment vertical="center"/>
    </xf>
    <xf numFmtId="0" fontId="32" fillId="3" borderId="339" xfId="0" applyFont="1" applyFill="1" applyBorder="1" applyAlignment="1" applyProtection="1">
      <alignment horizontal="center" vertical="center"/>
      <protection locked="0"/>
    </xf>
    <xf numFmtId="0" fontId="32" fillId="3" borderId="338" xfId="0" applyFont="1" applyFill="1" applyBorder="1" applyAlignment="1" applyProtection="1">
      <alignment horizontal="center" vertical="center"/>
      <protection locked="0"/>
    </xf>
    <xf numFmtId="0" fontId="32" fillId="2" borderId="213" xfId="0" applyFont="1" applyFill="1" applyBorder="1" applyProtection="1">
      <alignment vertical="center"/>
      <protection locked="0"/>
    </xf>
    <xf numFmtId="0" fontId="32" fillId="3" borderId="171" xfId="0" applyFont="1" applyFill="1" applyBorder="1" applyAlignment="1" applyProtection="1">
      <alignment horizontal="center" vertical="center"/>
      <protection locked="0"/>
    </xf>
    <xf numFmtId="0" fontId="32" fillId="3" borderId="172" xfId="0" applyFont="1" applyFill="1" applyBorder="1" applyAlignment="1" applyProtection="1">
      <alignment horizontal="center" vertical="center"/>
      <protection locked="0"/>
    </xf>
    <xf numFmtId="0" fontId="32" fillId="3" borderId="173" xfId="0" applyFont="1" applyFill="1" applyBorder="1" applyAlignment="1" applyProtection="1">
      <alignment horizontal="center" vertical="center"/>
      <protection locked="0"/>
    </xf>
    <xf numFmtId="0" fontId="32" fillId="0" borderId="183" xfId="0" applyFont="1" applyBorder="1" applyAlignment="1">
      <alignment vertical="center" shrinkToFit="1"/>
    </xf>
    <xf numFmtId="0" fontId="32" fillId="9" borderId="9" xfId="0" applyFont="1" applyFill="1" applyBorder="1" applyAlignment="1">
      <alignment vertical="center" shrinkToFit="1"/>
    </xf>
    <xf numFmtId="0" fontId="32" fillId="0" borderId="10" xfId="0" applyFont="1" applyBorder="1" applyAlignment="1">
      <alignment vertical="center" shrinkToFit="1"/>
    </xf>
    <xf numFmtId="0" fontId="32" fillId="0" borderId="200" xfId="0" applyFont="1" applyBorder="1" applyAlignment="1">
      <alignment vertical="center" shrinkToFit="1"/>
    </xf>
    <xf numFmtId="0" fontId="32" fillId="2" borderId="17" xfId="0" applyFont="1" applyFill="1" applyBorder="1" applyProtection="1">
      <alignment vertical="center"/>
      <protection locked="0"/>
    </xf>
    <xf numFmtId="0" fontId="77" fillId="3" borderId="166" xfId="0" applyFont="1" applyFill="1" applyBorder="1" applyAlignment="1" applyProtection="1">
      <alignment horizontal="center" vertical="center" wrapText="1"/>
      <protection locked="0"/>
    </xf>
    <xf numFmtId="0" fontId="32" fillId="9" borderId="65" xfId="0" applyFont="1" applyFill="1" applyBorder="1">
      <alignment vertical="center"/>
    </xf>
    <xf numFmtId="0" fontId="32" fillId="9" borderId="14" xfId="0" applyFont="1" applyFill="1" applyBorder="1" applyAlignment="1">
      <alignment horizontal="center" vertical="center"/>
    </xf>
    <xf numFmtId="0" fontId="32" fillId="9" borderId="12" xfId="0" applyFont="1" applyFill="1" applyBorder="1" applyAlignment="1">
      <alignment horizontal="center" vertical="center"/>
    </xf>
    <xf numFmtId="0" fontId="0" fillId="0" borderId="10" xfId="0" applyBorder="1" applyAlignment="1">
      <alignment horizontal="center" vertical="center"/>
    </xf>
    <xf numFmtId="0" fontId="5" fillId="0" borderId="293" xfId="0" applyFont="1" applyBorder="1" applyAlignment="1">
      <alignment horizontal="left" vertical="center" wrapText="1"/>
    </xf>
    <xf numFmtId="0" fontId="0" fillId="9" borderId="3" xfId="0" applyFill="1" applyBorder="1">
      <alignment vertical="center"/>
    </xf>
    <xf numFmtId="0" fontId="0" fillId="9" borderId="15" xfId="0" applyFill="1" applyBorder="1">
      <alignment vertical="center"/>
    </xf>
    <xf numFmtId="0" fontId="3" fillId="3" borderId="114" xfId="0" applyFont="1" applyFill="1" applyBorder="1" applyAlignment="1">
      <alignment vertical="center" wrapText="1"/>
    </xf>
    <xf numFmtId="0" fontId="3" fillId="3" borderId="90" xfId="0" applyFont="1" applyFill="1" applyBorder="1" applyAlignment="1">
      <alignment vertical="center" wrapText="1"/>
    </xf>
    <xf numFmtId="0" fontId="3" fillId="3" borderId="98" xfId="0" applyFont="1" applyFill="1" applyBorder="1" applyAlignment="1">
      <alignment vertical="center" wrapText="1"/>
    </xf>
    <xf numFmtId="0" fontId="0" fillId="9" borderId="13" xfId="0" applyFill="1" applyBorder="1" applyAlignment="1">
      <alignment horizontal="center" vertical="center"/>
    </xf>
    <xf numFmtId="0" fontId="0" fillId="9" borderId="3" xfId="0" applyFill="1" applyBorder="1" applyAlignment="1">
      <alignment horizontal="center" vertical="center"/>
    </xf>
    <xf numFmtId="0" fontId="0" fillId="9" borderId="4" xfId="0" applyFill="1" applyBorder="1" applyAlignment="1">
      <alignment horizontal="center" vertical="center"/>
    </xf>
    <xf numFmtId="0" fontId="0" fillId="9" borderId="5" xfId="0" applyFill="1" applyBorder="1" applyAlignment="1">
      <alignment horizontal="center" vertical="center"/>
    </xf>
    <xf numFmtId="0" fontId="0" fillId="9" borderId="6" xfId="0" applyFill="1" applyBorder="1" applyAlignment="1">
      <alignment horizontal="center" vertical="center"/>
    </xf>
    <xf numFmtId="0" fontId="0" fillId="2" borderId="117" xfId="0" applyFill="1" applyBorder="1" applyAlignment="1">
      <alignment vertical="center" shrinkToFit="1"/>
    </xf>
    <xf numFmtId="0" fontId="0" fillId="2" borderId="88" xfId="0" applyFill="1" applyBorder="1" applyAlignment="1">
      <alignment vertical="center" shrinkToFit="1"/>
    </xf>
    <xf numFmtId="0" fontId="0" fillId="2" borderId="118" xfId="0" applyFill="1" applyBorder="1" applyAlignment="1">
      <alignment vertical="center" shrinkToFit="1"/>
    </xf>
    <xf numFmtId="0" fontId="0" fillId="2" borderId="17" xfId="0" applyFill="1" applyBorder="1">
      <alignment vertical="center"/>
    </xf>
    <xf numFmtId="0" fontId="0" fillId="2" borderId="3" xfId="0" applyFill="1" applyBorder="1">
      <alignment vertical="center"/>
    </xf>
    <xf numFmtId="0" fontId="0" fillId="2" borderId="15" xfId="0" applyFill="1" applyBorder="1">
      <alignment vertical="center"/>
    </xf>
    <xf numFmtId="0" fontId="0" fillId="2" borderId="3" xfId="0" applyFill="1" applyBorder="1" applyAlignment="1">
      <alignment vertical="center" shrinkToFit="1"/>
    </xf>
    <xf numFmtId="0" fontId="0" fillId="2" borderId="15" xfId="0" applyFill="1" applyBorder="1" applyAlignment="1">
      <alignment vertical="center" shrinkToFit="1"/>
    </xf>
    <xf numFmtId="0" fontId="3" fillId="3" borderId="117" xfId="0" applyFont="1" applyFill="1" applyBorder="1" applyAlignment="1">
      <alignment vertical="center" wrapText="1"/>
    </xf>
    <xf numFmtId="0" fontId="3" fillId="3" borderId="88" xfId="0" applyFont="1" applyFill="1" applyBorder="1" applyAlignment="1">
      <alignment vertical="center" wrapText="1"/>
    </xf>
    <xf numFmtId="0" fontId="3" fillId="3" borderId="118" xfId="0" applyFont="1" applyFill="1" applyBorder="1" applyAlignment="1">
      <alignment vertical="center" wrapText="1"/>
    </xf>
    <xf numFmtId="0" fontId="0" fillId="9" borderId="3" xfId="0" applyFill="1" applyBorder="1" applyAlignment="1">
      <alignment vertical="center" shrinkToFit="1"/>
    </xf>
    <xf numFmtId="0" fontId="0" fillId="9" borderId="15" xfId="0" applyFill="1" applyBorder="1" applyAlignment="1">
      <alignment vertical="center" shrinkToFit="1"/>
    </xf>
    <xf numFmtId="0" fontId="0" fillId="3" borderId="117" xfId="0" applyFill="1" applyBorder="1" applyAlignment="1">
      <alignment vertical="center" shrinkToFit="1"/>
    </xf>
    <xf numFmtId="0" fontId="0" fillId="3" borderId="88" xfId="0" applyFill="1" applyBorder="1" applyAlignment="1">
      <alignment vertical="center" shrinkToFit="1"/>
    </xf>
    <xf numFmtId="0" fontId="0" fillId="3" borderId="118" xfId="0" applyFill="1" applyBorder="1" applyAlignment="1">
      <alignment vertical="center" shrinkToFit="1"/>
    </xf>
    <xf numFmtId="0" fontId="0" fillId="2" borderId="3" xfId="0" applyFill="1" applyBorder="1" applyAlignment="1">
      <alignment horizontal="center" vertical="center"/>
    </xf>
    <xf numFmtId="0" fontId="0" fillId="2" borderId="13" xfId="0" applyFill="1" applyBorder="1" applyAlignment="1">
      <alignment vertical="center" shrinkToFit="1"/>
    </xf>
    <xf numFmtId="0" fontId="32" fillId="3" borderId="3" xfId="0" applyFont="1" applyFill="1" applyBorder="1" applyAlignment="1">
      <alignment horizontal="center" vertical="center"/>
    </xf>
    <xf numFmtId="0" fontId="32" fillId="3" borderId="15" xfId="0" applyFont="1" applyFill="1" applyBorder="1" applyAlignment="1">
      <alignment horizontal="center" vertical="center"/>
    </xf>
    <xf numFmtId="0" fontId="32" fillId="3" borderId="117" xfId="0" applyFont="1" applyFill="1" applyBorder="1" applyAlignment="1">
      <alignment horizontal="left" vertical="center" shrinkToFit="1"/>
    </xf>
    <xf numFmtId="0" fontId="32" fillId="3" borderId="88" xfId="0" applyFont="1" applyFill="1" applyBorder="1" applyAlignment="1">
      <alignment horizontal="left" vertical="center" shrinkToFit="1"/>
    </xf>
    <xf numFmtId="0" fontId="32" fillId="3" borderId="118" xfId="0" applyFont="1" applyFill="1" applyBorder="1" applyAlignment="1">
      <alignment horizontal="left" vertical="center" shrinkToFit="1"/>
    </xf>
    <xf numFmtId="0" fontId="0" fillId="0" borderId="3" xfId="0" applyBorder="1">
      <alignment vertical="center"/>
    </xf>
    <xf numFmtId="0" fontId="0" fillId="0" borderId="3" xfId="0" applyBorder="1" applyAlignment="1">
      <alignment horizontal="center" vertical="center" shrinkToFit="1"/>
    </xf>
    <xf numFmtId="0" fontId="0" fillId="9" borderId="16" xfId="0" applyFill="1" applyBorder="1">
      <alignment vertical="center"/>
    </xf>
    <xf numFmtId="0" fontId="0" fillId="0" borderId="3" xfId="0" applyBorder="1" applyAlignment="1">
      <alignment vertical="center" shrinkToFit="1"/>
    </xf>
    <xf numFmtId="0" fontId="30" fillId="9" borderId="16" xfId="0" applyFont="1" applyFill="1" applyBorder="1" applyAlignment="1">
      <alignment vertical="center" shrinkToFit="1"/>
    </xf>
    <xf numFmtId="0" fontId="0" fillId="3" borderId="17" xfId="0" applyFill="1" applyBorder="1">
      <alignment vertical="center"/>
    </xf>
    <xf numFmtId="0" fontId="0" fillId="3" borderId="3" xfId="0" applyFill="1" applyBorder="1">
      <alignment vertical="center"/>
    </xf>
    <xf numFmtId="0" fontId="0" fillId="3" borderId="15" xfId="0" applyFill="1" applyBorder="1">
      <alignment vertical="center"/>
    </xf>
    <xf numFmtId="0" fontId="32" fillId="2" borderId="3" xfId="0" applyFont="1" applyFill="1" applyBorder="1" applyAlignment="1">
      <alignment horizontal="center" vertical="center"/>
    </xf>
    <xf numFmtId="0" fontId="32" fillId="2" borderId="15" xfId="0" applyFont="1" applyFill="1" applyBorder="1" applyAlignment="1">
      <alignment horizontal="center" vertical="center"/>
    </xf>
    <xf numFmtId="0" fontId="15" fillId="3" borderId="117" xfId="2" quotePrefix="1" applyFill="1" applyBorder="1" applyAlignment="1">
      <alignment horizontal="left" vertical="center" shrinkToFit="1"/>
    </xf>
    <xf numFmtId="0" fontId="32" fillId="2" borderId="4" xfId="0" applyFont="1" applyFill="1" applyBorder="1" applyAlignment="1">
      <alignment horizontal="left" vertical="center" wrapText="1"/>
    </xf>
    <xf numFmtId="0" fontId="32" fillId="2" borderId="5" xfId="0" applyFont="1" applyFill="1" applyBorder="1" applyAlignment="1">
      <alignment horizontal="left" vertical="center"/>
    </xf>
    <xf numFmtId="0" fontId="32" fillId="2" borderId="6" xfId="0" applyFont="1" applyFill="1" applyBorder="1" applyAlignment="1">
      <alignment horizontal="left" vertical="center"/>
    </xf>
    <xf numFmtId="0" fontId="32" fillId="2" borderId="7" xfId="0" applyFont="1" applyFill="1" applyBorder="1" applyAlignment="1">
      <alignment horizontal="left" vertical="center"/>
    </xf>
    <xf numFmtId="0" fontId="32" fillId="2" borderId="0" xfId="0" applyFont="1" applyFill="1" applyAlignment="1">
      <alignment horizontal="left" vertical="center"/>
    </xf>
    <xf numFmtId="0" fontId="32" fillId="2" borderId="8" xfId="0" applyFont="1" applyFill="1" applyBorder="1" applyAlignment="1">
      <alignment horizontal="left" vertical="center"/>
    </xf>
    <xf numFmtId="0" fontId="32" fillId="3" borderId="4" xfId="0" applyFont="1" applyFill="1" applyBorder="1" applyAlignment="1">
      <alignment horizontal="left" vertical="top" wrapText="1"/>
    </xf>
    <xf numFmtId="0" fontId="32" fillId="3" borderId="5" xfId="0" applyFont="1" applyFill="1" applyBorder="1" applyAlignment="1">
      <alignment horizontal="left" vertical="top" wrapText="1"/>
    </xf>
    <xf numFmtId="0" fontId="32" fillId="3" borderId="6" xfId="0" applyFont="1" applyFill="1" applyBorder="1" applyAlignment="1">
      <alignment horizontal="left" vertical="top" wrapText="1"/>
    </xf>
    <xf numFmtId="0" fontId="32" fillId="3" borderId="7" xfId="0" applyFont="1" applyFill="1" applyBorder="1" applyAlignment="1">
      <alignment horizontal="left" vertical="top" wrapText="1"/>
    </xf>
    <xf numFmtId="0" fontId="32" fillId="3" borderId="0" xfId="0" applyFont="1" applyFill="1" applyAlignment="1">
      <alignment horizontal="left" vertical="top" wrapText="1"/>
    </xf>
    <xf numFmtId="0" fontId="32" fillId="3" borderId="8" xfId="0" applyFont="1" applyFill="1" applyBorder="1" applyAlignment="1">
      <alignment horizontal="left" vertical="top" wrapText="1"/>
    </xf>
    <xf numFmtId="0" fontId="32" fillId="3" borderId="9" xfId="0" applyFont="1" applyFill="1" applyBorder="1" applyAlignment="1">
      <alignment horizontal="left" vertical="top" wrapText="1"/>
    </xf>
    <xf numFmtId="0" fontId="32" fillId="3" borderId="10" xfId="0" applyFont="1" applyFill="1" applyBorder="1" applyAlignment="1">
      <alignment horizontal="left" vertical="top" wrapText="1"/>
    </xf>
    <xf numFmtId="0" fontId="32" fillId="3" borderId="11" xfId="0" applyFont="1" applyFill="1" applyBorder="1" applyAlignment="1">
      <alignment horizontal="left" vertical="top" wrapText="1"/>
    </xf>
    <xf numFmtId="0" fontId="32" fillId="2" borderId="9" xfId="0" applyFont="1" applyFill="1" applyBorder="1" applyAlignment="1">
      <alignment horizontal="left" vertical="center"/>
    </xf>
    <xf numFmtId="0" fontId="32" fillId="2" borderId="10" xfId="0" applyFont="1" applyFill="1" applyBorder="1" applyAlignment="1">
      <alignment horizontal="left" vertical="center"/>
    </xf>
    <xf numFmtId="0" fontId="32" fillId="2" borderId="11" xfId="0" applyFont="1" applyFill="1" applyBorder="1" applyAlignment="1">
      <alignment horizontal="left" vertical="center"/>
    </xf>
    <xf numFmtId="0" fontId="45" fillId="0" borderId="3" xfId="0" applyFont="1" applyBorder="1" applyAlignment="1">
      <alignment horizontal="center" vertical="center"/>
    </xf>
    <xf numFmtId="0" fontId="0" fillId="0" borderId="12" xfId="0" applyBorder="1" applyAlignment="1">
      <alignment horizontal="center" vertical="center"/>
    </xf>
    <xf numFmtId="0" fontId="35" fillId="0" borderId="3" xfId="0" applyFont="1" applyBorder="1" applyAlignment="1">
      <alignment vertical="center" wrapText="1"/>
    </xf>
    <xf numFmtId="0" fontId="35" fillId="0" borderId="3" xfId="0" applyFont="1" applyBorder="1">
      <alignment vertical="center"/>
    </xf>
    <xf numFmtId="0" fontId="35" fillId="3" borderId="117" xfId="0" applyFont="1" applyFill="1" applyBorder="1" applyAlignment="1">
      <alignment vertical="center" wrapText="1" shrinkToFit="1"/>
    </xf>
    <xf numFmtId="0" fontId="35" fillId="3" borderId="118" xfId="0" applyFont="1" applyFill="1" applyBorder="1" applyAlignment="1">
      <alignment vertical="center" wrapText="1" shrinkToFit="1"/>
    </xf>
    <xf numFmtId="0" fontId="35" fillId="3" borderId="117" xfId="0" applyFont="1" applyFill="1" applyBorder="1" applyAlignment="1">
      <alignment vertical="center" wrapText="1"/>
    </xf>
    <xf numFmtId="0" fontId="35" fillId="3" borderId="88" xfId="0" applyFont="1" applyFill="1" applyBorder="1" applyAlignment="1">
      <alignment vertical="center" wrapText="1"/>
    </xf>
    <xf numFmtId="0" fontId="35" fillId="3" borderId="118" xfId="0" applyFont="1" applyFill="1" applyBorder="1" applyAlignment="1">
      <alignment vertical="center" wrapText="1"/>
    </xf>
    <xf numFmtId="0" fontId="35" fillId="0" borderId="15" xfId="0" applyFont="1" applyBorder="1">
      <alignment vertical="center"/>
    </xf>
    <xf numFmtId="0" fontId="35" fillId="2" borderId="117" xfId="0" applyFont="1" applyFill="1" applyBorder="1" applyAlignment="1">
      <alignment vertical="center" wrapText="1" shrinkToFit="1"/>
    </xf>
    <xf numFmtId="0" fontId="35" fillId="2" borderId="88" xfId="0" applyFont="1" applyFill="1" applyBorder="1" applyAlignment="1">
      <alignment vertical="center" wrapText="1" shrinkToFit="1"/>
    </xf>
    <xf numFmtId="0" fontId="35" fillId="2" borderId="118" xfId="0" applyFont="1" applyFill="1" applyBorder="1" applyAlignment="1">
      <alignment vertical="center" wrapText="1" shrinkToFit="1"/>
    </xf>
    <xf numFmtId="0" fontId="35" fillId="2" borderId="117" xfId="0" applyFont="1" applyFill="1" applyBorder="1" applyAlignment="1">
      <alignment vertical="center" wrapText="1"/>
    </xf>
    <xf numFmtId="0" fontId="35" fillId="2" borderId="88" xfId="0" applyFont="1" applyFill="1" applyBorder="1" applyAlignment="1">
      <alignment vertical="center" wrapText="1"/>
    </xf>
    <xf numFmtId="0" fontId="35" fillId="2" borderId="118" xfId="0" applyFont="1" applyFill="1" applyBorder="1" applyAlignment="1">
      <alignment vertical="center" wrapText="1"/>
    </xf>
    <xf numFmtId="0" fontId="35" fillId="0" borderId="3" xfId="0" applyFont="1" applyBorder="1" applyAlignment="1">
      <alignment vertical="center" textRotation="255" shrinkToFit="1"/>
    </xf>
    <xf numFmtId="0" fontId="2" fillId="3" borderId="86" xfId="0" applyFont="1" applyFill="1" applyBorder="1" applyAlignment="1">
      <alignment horizontal="left" vertical="top" wrapText="1"/>
    </xf>
    <xf numFmtId="0" fontId="35" fillId="0" borderId="3" xfId="0" applyFont="1" applyBorder="1" applyAlignment="1">
      <alignment horizontal="center" vertical="center"/>
    </xf>
    <xf numFmtId="0" fontId="56" fillId="0" borderId="17" xfId="0" applyFont="1" applyBorder="1" applyAlignment="1">
      <alignment horizontal="center" vertical="center"/>
    </xf>
    <xf numFmtId="0" fontId="0" fillId="0" borderId="15"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vertical="center" shrinkToFit="1"/>
    </xf>
    <xf numFmtId="0" fontId="43" fillId="6" borderId="16" xfId="2" applyFont="1" applyFill="1" applyBorder="1" applyAlignment="1" applyProtection="1">
      <alignment horizontal="center" vertical="center" shrinkToFit="1"/>
    </xf>
    <xf numFmtId="0" fontId="0" fillId="0" borderId="16" xfId="0" applyBorder="1">
      <alignment vertical="center"/>
    </xf>
    <xf numFmtId="0" fontId="0" fillId="0" borderId="17" xfId="0" applyBorder="1">
      <alignment vertical="center"/>
    </xf>
    <xf numFmtId="0" fontId="32" fillId="2" borderId="153" xfId="0" applyFont="1" applyFill="1" applyBorder="1">
      <alignment vertical="center"/>
    </xf>
    <xf numFmtId="0" fontId="32" fillId="2" borderId="154" xfId="0" applyFont="1" applyFill="1" applyBorder="1">
      <alignment vertical="center"/>
    </xf>
    <xf numFmtId="0" fontId="32" fillId="2" borderId="163" xfId="0" applyFont="1" applyFill="1" applyBorder="1">
      <alignment vertical="center"/>
    </xf>
    <xf numFmtId="0" fontId="32" fillId="2" borderId="97" xfId="0" applyFont="1" applyFill="1" applyBorder="1">
      <alignment vertical="center"/>
    </xf>
    <xf numFmtId="0" fontId="32" fillId="2" borderId="213" xfId="0" applyFont="1" applyFill="1" applyBorder="1">
      <alignment vertical="center"/>
    </xf>
    <xf numFmtId="0" fontId="32" fillId="3" borderId="15" xfId="0" applyFont="1" applyFill="1" applyBorder="1" applyAlignment="1">
      <alignment horizontal="center" vertical="center" shrinkToFit="1"/>
    </xf>
    <xf numFmtId="0" fontId="32" fillId="2" borderId="15" xfId="0" applyFont="1" applyFill="1" applyBorder="1" applyAlignment="1">
      <alignment horizontal="center" vertical="center" shrinkToFit="1"/>
    </xf>
    <xf numFmtId="0" fontId="32" fillId="2" borderId="16" xfId="0" applyFont="1" applyFill="1" applyBorder="1" applyAlignment="1">
      <alignment horizontal="center" vertical="center" shrinkToFit="1"/>
    </xf>
    <xf numFmtId="0" fontId="32" fillId="2" borderId="17" xfId="0" applyFont="1" applyFill="1" applyBorder="1" applyAlignment="1">
      <alignment horizontal="center" vertical="center" shrinkToFit="1"/>
    </xf>
    <xf numFmtId="0" fontId="43" fillId="6" borderId="15" xfId="2" applyFont="1" applyFill="1" applyBorder="1" applyAlignment="1" applyProtection="1">
      <alignment horizontal="center" vertical="center"/>
    </xf>
    <xf numFmtId="0" fontId="43" fillId="6" borderId="16" xfId="2" applyFont="1" applyFill="1" applyBorder="1" applyAlignment="1" applyProtection="1">
      <alignment horizontal="center" vertical="center"/>
    </xf>
    <xf numFmtId="0" fontId="43" fillId="6" borderId="17" xfId="2" applyFont="1" applyFill="1" applyBorder="1" applyAlignment="1" applyProtection="1">
      <alignment horizontal="center" vertical="center"/>
    </xf>
    <xf numFmtId="0" fontId="43" fillId="6" borderId="3" xfId="2" applyFont="1" applyFill="1" applyBorder="1" applyAlignment="1" applyProtection="1">
      <alignment horizontal="center" vertical="center"/>
    </xf>
    <xf numFmtId="0" fontId="0" fillId="0" borderId="16" xfId="0" applyBorder="1" applyAlignment="1">
      <alignment vertical="center" shrinkToFit="1"/>
    </xf>
    <xf numFmtId="0" fontId="32" fillId="2" borderId="119" xfId="0" applyFont="1" applyFill="1" applyBorder="1">
      <alignment vertical="center"/>
    </xf>
    <xf numFmtId="0" fontId="32" fillId="0" borderId="121" xfId="0" applyFont="1" applyBorder="1">
      <alignment vertical="center"/>
    </xf>
    <xf numFmtId="179" fontId="32" fillId="0" borderId="230" xfId="5" applyNumberFormat="1" applyFont="1" applyFill="1" applyBorder="1" applyAlignment="1" applyProtection="1">
      <alignment vertical="center"/>
    </xf>
    <xf numFmtId="179" fontId="32" fillId="0" borderId="179" xfId="5" applyNumberFormat="1" applyFont="1" applyFill="1" applyBorder="1" applyAlignment="1" applyProtection="1">
      <alignment vertical="center"/>
    </xf>
    <xf numFmtId="0" fontId="32" fillId="2" borderId="86" xfId="0" applyFont="1" applyFill="1" applyBorder="1">
      <alignment vertical="center"/>
    </xf>
    <xf numFmtId="0" fontId="47" fillId="0" borderId="293" xfId="0" applyFont="1" applyBorder="1" applyAlignment="1">
      <alignment horizontal="left" vertical="center" shrinkToFit="1"/>
    </xf>
    <xf numFmtId="0" fontId="47" fillId="3" borderId="86" xfId="0" applyFont="1" applyFill="1" applyBorder="1" applyAlignment="1">
      <alignment vertical="center" wrapText="1"/>
    </xf>
    <xf numFmtId="0" fontId="77" fillId="3" borderId="117" xfId="0" applyFont="1" applyFill="1" applyBorder="1" applyAlignment="1">
      <alignment vertical="center" wrapText="1"/>
    </xf>
    <xf numFmtId="0" fontId="77" fillId="3" borderId="88" xfId="0" applyFont="1" applyFill="1" applyBorder="1" applyAlignment="1">
      <alignment vertical="center" wrapText="1"/>
    </xf>
    <xf numFmtId="0" fontId="77" fillId="3" borderId="118" xfId="0" applyFont="1" applyFill="1" applyBorder="1" applyAlignment="1">
      <alignment vertical="center" wrapText="1"/>
    </xf>
    <xf numFmtId="0" fontId="32" fillId="3" borderId="134" xfId="0" applyFont="1" applyFill="1" applyBorder="1" applyAlignment="1">
      <alignment horizontal="center" vertical="center"/>
    </xf>
    <xf numFmtId="0" fontId="32" fillId="3" borderId="161" xfId="0" applyFont="1" applyFill="1" applyBorder="1" applyAlignment="1">
      <alignment horizontal="center" vertical="center"/>
    </xf>
    <xf numFmtId="0" fontId="32" fillId="3" borderId="162" xfId="0" applyFont="1" applyFill="1" applyBorder="1" applyAlignment="1">
      <alignment horizontal="center" vertical="center"/>
    </xf>
    <xf numFmtId="0" fontId="32" fillId="3" borderId="127" xfId="0" applyFont="1" applyFill="1" applyBorder="1" applyAlignment="1">
      <alignment horizontal="center" vertical="center"/>
    </xf>
    <xf numFmtId="0" fontId="32" fillId="3" borderId="128" xfId="0" applyFont="1" applyFill="1" applyBorder="1" applyAlignment="1">
      <alignment horizontal="center" vertical="center"/>
    </xf>
    <xf numFmtId="0" fontId="32" fillId="3" borderId="129" xfId="0" applyFont="1" applyFill="1" applyBorder="1" applyAlignment="1">
      <alignment horizontal="center" vertical="center"/>
    </xf>
    <xf numFmtId="0" fontId="32" fillId="2" borderId="16" xfId="0" applyFont="1" applyFill="1" applyBorder="1" applyAlignment="1">
      <alignment horizontal="center" vertical="center"/>
    </xf>
    <xf numFmtId="0" fontId="3" fillId="3" borderId="24" xfId="0" applyFont="1" applyFill="1" applyBorder="1" applyAlignment="1">
      <alignment horizontal="center" vertical="center" wrapText="1" shrinkToFit="1"/>
    </xf>
    <xf numFmtId="0" fontId="3" fillId="3" borderId="25" xfId="0" applyFont="1" applyFill="1" applyBorder="1" applyAlignment="1">
      <alignment horizontal="center" vertical="center" wrapText="1" shrinkToFit="1"/>
    </xf>
    <xf numFmtId="0" fontId="3" fillId="3" borderId="333" xfId="0" applyFont="1" applyFill="1" applyBorder="1" applyAlignment="1">
      <alignment horizontal="center" vertical="center" wrapText="1" shrinkToFit="1"/>
    </xf>
    <xf numFmtId="0" fontId="3" fillId="3" borderId="38" xfId="0" applyFont="1" applyFill="1" applyBorder="1" applyAlignment="1">
      <alignment horizontal="center" vertical="center" wrapText="1"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330"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77" fillId="3" borderId="117" xfId="0" applyFont="1" applyFill="1" applyBorder="1" applyAlignment="1">
      <alignment horizontal="center" vertical="center" wrapText="1"/>
    </xf>
    <xf numFmtId="0" fontId="77" fillId="3" borderId="88" xfId="0" applyFont="1" applyFill="1" applyBorder="1" applyAlignment="1">
      <alignment horizontal="center" vertical="center" wrapText="1"/>
    </xf>
    <xf numFmtId="0" fontId="77" fillId="3" borderId="118" xfId="0" applyFont="1" applyFill="1" applyBorder="1" applyAlignment="1">
      <alignment horizontal="center" vertical="center" wrapText="1"/>
    </xf>
    <xf numFmtId="0" fontId="3" fillId="3" borderId="231" xfId="0" applyFont="1" applyFill="1" applyBorder="1" applyAlignment="1">
      <alignment horizontal="center" vertical="center" wrapText="1" shrinkToFit="1"/>
    </xf>
    <xf numFmtId="0" fontId="3" fillId="3" borderId="232" xfId="0" applyFont="1" applyFill="1" applyBorder="1" applyAlignment="1">
      <alignment horizontal="center" vertical="center" wrapText="1" shrinkToFit="1"/>
    </xf>
    <xf numFmtId="0" fontId="3" fillId="3" borderId="233" xfId="0" applyFont="1" applyFill="1" applyBorder="1" applyAlignment="1">
      <alignment horizontal="center" vertical="center" wrapText="1" shrinkToFit="1"/>
    </xf>
    <xf numFmtId="0" fontId="3" fillId="3" borderId="331" xfId="0" applyFont="1" applyFill="1" applyBorder="1" applyAlignment="1">
      <alignment horizontal="center" vertical="center" wrapText="1" shrinkToFit="1"/>
    </xf>
    <xf numFmtId="0" fontId="32" fillId="3" borderId="95" xfId="0" applyFont="1" applyFill="1" applyBorder="1" applyAlignment="1">
      <alignment horizontal="center" vertical="center"/>
    </xf>
    <xf numFmtId="0" fontId="32" fillId="3" borderId="63" xfId="0" applyFont="1" applyFill="1" applyBorder="1" applyAlignment="1">
      <alignment horizontal="center" vertical="center"/>
    </xf>
    <xf numFmtId="0" fontId="32" fillId="3" borderId="96" xfId="0" applyFont="1" applyFill="1" applyBorder="1" applyAlignment="1">
      <alignment horizontal="center" vertical="center"/>
    </xf>
    <xf numFmtId="0" fontId="47" fillId="3" borderId="28" xfId="0" applyFont="1" applyFill="1" applyBorder="1" applyAlignment="1">
      <alignment horizontal="center" vertical="center" wrapText="1"/>
    </xf>
    <xf numFmtId="0" fontId="47" fillId="3" borderId="29" xfId="0" applyFont="1" applyFill="1" applyBorder="1" applyAlignment="1">
      <alignment horizontal="center" vertical="center" wrapText="1"/>
    </xf>
    <xf numFmtId="0" fontId="47" fillId="3" borderId="30" xfId="0" applyFont="1" applyFill="1" applyBorder="1" applyAlignment="1">
      <alignment horizontal="center" vertical="center" wrapText="1"/>
    </xf>
    <xf numFmtId="0" fontId="32" fillId="3" borderId="326" xfId="0" applyFont="1" applyFill="1" applyBorder="1" applyAlignment="1">
      <alignment horizontal="center" vertical="center"/>
    </xf>
    <xf numFmtId="0" fontId="32" fillId="3" borderId="327" xfId="0" applyFont="1" applyFill="1" applyBorder="1" applyAlignment="1">
      <alignment horizontal="center" vertical="center"/>
    </xf>
    <xf numFmtId="0" fontId="32" fillId="3" borderId="329" xfId="0" applyFont="1" applyFill="1" applyBorder="1" applyAlignment="1">
      <alignment horizontal="center" vertical="center"/>
    </xf>
    <xf numFmtId="0" fontId="32" fillId="3" borderId="328" xfId="0" applyFont="1" applyFill="1" applyBorder="1" applyAlignment="1">
      <alignment horizontal="center" vertical="center"/>
    </xf>
    <xf numFmtId="0" fontId="32" fillId="3" borderId="323" xfId="0" applyFont="1" applyFill="1" applyBorder="1" applyAlignment="1">
      <alignment horizontal="center" vertical="center"/>
    </xf>
    <xf numFmtId="0" fontId="32" fillId="3" borderId="181" xfId="0" applyFont="1" applyFill="1" applyBorder="1" applyAlignment="1">
      <alignment horizontal="center" vertical="center"/>
    </xf>
    <xf numFmtId="0" fontId="32" fillId="3" borderId="325" xfId="0" applyFont="1" applyFill="1" applyBorder="1" applyAlignment="1">
      <alignment horizontal="center" vertical="center"/>
    </xf>
    <xf numFmtId="0" fontId="32" fillId="3" borderId="324" xfId="0" applyFont="1" applyFill="1" applyBorder="1" applyAlignment="1">
      <alignment horizontal="center" vertical="center"/>
    </xf>
    <xf numFmtId="0" fontId="32" fillId="3" borderId="287" xfId="0" applyFont="1" applyFill="1" applyBorder="1" applyAlignment="1">
      <alignment horizontal="center" vertical="center" shrinkToFit="1"/>
    </xf>
    <xf numFmtId="0" fontId="32" fillId="3" borderId="288" xfId="0" applyFont="1" applyFill="1" applyBorder="1" applyAlignment="1">
      <alignment horizontal="center" vertical="center" shrinkToFit="1"/>
    </xf>
    <xf numFmtId="0" fontId="32" fillId="3" borderId="289" xfId="0" applyFont="1" applyFill="1" applyBorder="1" applyAlignment="1">
      <alignment horizontal="center" vertical="center" shrinkToFit="1"/>
    </xf>
    <xf numFmtId="0" fontId="32" fillId="3" borderId="322" xfId="0" applyFont="1" applyFill="1" applyBorder="1" applyAlignment="1">
      <alignment horizontal="center" vertical="center" shrinkToFit="1"/>
    </xf>
    <xf numFmtId="0" fontId="5" fillId="3" borderId="24" xfId="0" applyFont="1" applyFill="1" applyBorder="1" applyAlignment="1">
      <alignment horizontal="center" vertical="center" wrapText="1" shrinkToFit="1"/>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5" fillId="3" borderId="38" xfId="0" applyFont="1" applyFill="1" applyBorder="1" applyAlignment="1">
      <alignment horizontal="center" vertical="center" wrapText="1" shrinkToFi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77" fillId="3" borderId="114" xfId="0" applyFont="1" applyFill="1" applyBorder="1" applyAlignment="1">
      <alignment horizontal="center" vertical="center" wrapText="1"/>
    </xf>
    <xf numFmtId="0" fontId="77" fillId="3" borderId="90" xfId="0" applyFont="1" applyFill="1" applyBorder="1" applyAlignment="1">
      <alignment horizontal="center" vertical="center" wrapText="1"/>
    </xf>
    <xf numFmtId="0" fontId="77" fillId="3" borderId="98" xfId="0" applyFont="1" applyFill="1" applyBorder="1" applyAlignment="1">
      <alignment horizontal="center" vertical="center" wrapText="1"/>
    </xf>
    <xf numFmtId="0" fontId="77" fillId="3" borderId="332" xfId="0" applyFont="1" applyFill="1" applyBorder="1" applyAlignment="1">
      <alignment horizontal="center" vertical="center" wrapText="1"/>
    </xf>
    <xf numFmtId="0" fontId="5" fillId="3" borderId="231" xfId="0" applyFont="1" applyFill="1" applyBorder="1" applyAlignment="1">
      <alignment horizontal="center" vertical="center" wrapText="1" shrinkToFit="1"/>
    </xf>
    <xf numFmtId="0" fontId="5" fillId="3" borderId="232" xfId="0" applyFont="1" applyFill="1" applyBorder="1" applyAlignment="1">
      <alignment horizontal="center" vertical="center" wrapText="1" shrinkToFit="1"/>
    </xf>
    <xf numFmtId="0" fontId="5" fillId="3" borderId="233" xfId="0" applyFont="1" applyFill="1" applyBorder="1" applyAlignment="1">
      <alignment horizontal="center" vertical="center" wrapText="1" shrinkToFit="1"/>
    </xf>
    <xf numFmtId="0" fontId="32" fillId="3" borderId="334" xfId="0" applyFont="1" applyFill="1" applyBorder="1" applyAlignment="1">
      <alignment horizontal="center" vertical="center"/>
    </xf>
    <xf numFmtId="0" fontId="32" fillId="3" borderId="335" xfId="0" applyFont="1" applyFill="1" applyBorder="1" applyAlignment="1">
      <alignment horizontal="center" vertical="center"/>
    </xf>
    <xf numFmtId="0" fontId="32" fillId="3" borderId="337" xfId="0" applyFont="1" applyFill="1" applyBorder="1" applyAlignment="1">
      <alignment horizontal="center" vertical="center"/>
    </xf>
    <xf numFmtId="0" fontId="32" fillId="3" borderId="38" xfId="0" applyFont="1" applyFill="1" applyBorder="1" applyAlignment="1">
      <alignment horizontal="center" vertical="center"/>
    </xf>
    <xf numFmtId="0" fontId="32" fillId="3" borderId="39" xfId="0" applyFont="1" applyFill="1" applyBorder="1" applyAlignment="1">
      <alignment horizontal="center" vertical="center"/>
    </xf>
    <xf numFmtId="0" fontId="32" fillId="3" borderId="40" xfId="0" applyFont="1" applyFill="1" applyBorder="1" applyAlignment="1">
      <alignment horizontal="center" vertical="center"/>
    </xf>
    <xf numFmtId="0" fontId="32" fillId="3" borderId="330" xfId="0" applyFont="1" applyFill="1" applyBorder="1" applyAlignment="1">
      <alignment horizontal="center" vertical="center"/>
    </xf>
    <xf numFmtId="0" fontId="32" fillId="3" borderId="336" xfId="0" applyFont="1" applyFill="1" applyBorder="1" applyAlignment="1">
      <alignment horizontal="center" vertical="center"/>
    </xf>
    <xf numFmtId="0" fontId="32" fillId="3" borderId="170" xfId="0" applyFont="1" applyFill="1" applyBorder="1" applyAlignment="1">
      <alignment horizontal="center" vertical="center" shrinkToFit="1"/>
    </xf>
    <xf numFmtId="0" fontId="32" fillId="3" borderId="171" xfId="0" applyFont="1" applyFill="1" applyBorder="1" applyAlignment="1">
      <alignment horizontal="center" vertical="center"/>
    </xf>
    <xf numFmtId="0" fontId="32" fillId="3" borderId="172" xfId="0" applyFont="1" applyFill="1" applyBorder="1" applyAlignment="1">
      <alignment horizontal="center" vertical="center"/>
    </xf>
    <xf numFmtId="0" fontId="32" fillId="3" borderId="173" xfId="0" applyFont="1" applyFill="1" applyBorder="1" applyAlignment="1">
      <alignment horizontal="center" vertical="center"/>
    </xf>
    <xf numFmtId="0" fontId="32" fillId="2" borderId="12" xfId="0" applyFont="1" applyFill="1" applyBorder="1" applyAlignment="1">
      <alignment horizontal="center" vertical="center" shrinkToFit="1"/>
    </xf>
    <xf numFmtId="0" fontId="32" fillId="2" borderId="117" xfId="0" applyFont="1" applyFill="1" applyBorder="1" applyAlignment="1">
      <alignment horizontal="center" vertical="center"/>
    </xf>
    <xf numFmtId="0" fontId="32" fillId="2" borderId="88" xfId="0" applyFont="1" applyFill="1" applyBorder="1" applyAlignment="1">
      <alignment horizontal="center" vertical="center"/>
    </xf>
    <xf numFmtId="0" fontId="32" fillId="2" borderId="118" xfId="0" applyFont="1" applyFill="1" applyBorder="1" applyAlignment="1">
      <alignment horizontal="center" vertical="center"/>
    </xf>
    <xf numFmtId="0" fontId="32" fillId="3" borderId="117" xfId="0" applyFont="1" applyFill="1" applyBorder="1" applyAlignment="1">
      <alignment horizontal="center" vertical="center"/>
    </xf>
    <xf numFmtId="0" fontId="32" fillId="3" borderId="88" xfId="0" applyFont="1" applyFill="1" applyBorder="1" applyAlignment="1">
      <alignment horizontal="center" vertical="center"/>
    </xf>
    <xf numFmtId="0" fontId="32" fillId="3" borderId="118" xfId="0" applyFont="1" applyFill="1" applyBorder="1" applyAlignment="1">
      <alignment horizontal="center" vertical="center"/>
    </xf>
    <xf numFmtId="0" fontId="32" fillId="3" borderId="15" xfId="0" applyFont="1" applyFill="1" applyBorder="1" applyAlignment="1">
      <alignment vertical="center" shrinkToFit="1"/>
    </xf>
    <xf numFmtId="0" fontId="32" fillId="3" borderId="16" xfId="0" applyFont="1" applyFill="1" applyBorder="1" applyAlignment="1">
      <alignment vertical="center" shrinkToFit="1"/>
    </xf>
    <xf numFmtId="0" fontId="32" fillId="2" borderId="117" xfId="0" applyFont="1" applyFill="1" applyBorder="1" applyAlignment="1">
      <alignment vertical="center" wrapText="1"/>
    </xf>
    <xf numFmtId="0" fontId="32" fillId="2" borderId="88" xfId="0" applyFont="1" applyFill="1" applyBorder="1" applyAlignment="1">
      <alignment vertical="center" wrapText="1"/>
    </xf>
    <xf numFmtId="0" fontId="32" fillId="2" borderId="118" xfId="0" applyFont="1" applyFill="1" applyBorder="1" applyAlignment="1">
      <alignment vertical="center" wrapText="1"/>
    </xf>
    <xf numFmtId="0" fontId="32" fillId="2" borderId="24" xfId="0" applyFont="1" applyFill="1" applyBorder="1" applyAlignment="1">
      <alignment horizontal="center" vertical="center" shrinkToFit="1"/>
    </xf>
    <xf numFmtId="0" fontId="32" fillId="2" borderId="25" xfId="0" applyFont="1" applyFill="1" applyBorder="1" applyAlignment="1">
      <alignment horizontal="center" vertical="center" shrinkToFit="1"/>
    </xf>
    <xf numFmtId="0" fontId="32" fillId="2" borderId="26" xfId="0" applyFont="1" applyFill="1" applyBorder="1" applyAlignment="1">
      <alignment horizontal="center" vertical="center" shrinkToFit="1"/>
    </xf>
    <xf numFmtId="0" fontId="32" fillId="2" borderId="38" xfId="0" applyFont="1" applyFill="1" applyBorder="1" applyAlignment="1">
      <alignment horizontal="center" vertical="center" shrinkToFit="1"/>
    </xf>
    <xf numFmtId="0" fontId="32" fillId="2" borderId="39" xfId="0" applyFont="1" applyFill="1" applyBorder="1" applyAlignment="1">
      <alignment horizontal="center" vertical="center" shrinkToFit="1"/>
    </xf>
    <xf numFmtId="0" fontId="32" fillId="2" borderId="40" xfId="0" applyFont="1" applyFill="1" applyBorder="1" applyAlignment="1">
      <alignment horizontal="center" vertical="center" shrinkToFit="1"/>
    </xf>
    <xf numFmtId="0" fontId="32" fillId="3" borderId="38" xfId="0" applyFont="1" applyFill="1" applyBorder="1" applyAlignment="1">
      <alignment horizontal="center" vertical="center" shrinkToFit="1"/>
    </xf>
    <xf numFmtId="0" fontId="32" fillId="3" borderId="39" xfId="0" applyFont="1" applyFill="1" applyBorder="1" applyAlignment="1">
      <alignment horizontal="center" vertical="center" shrinkToFit="1"/>
    </xf>
    <xf numFmtId="0" fontId="32" fillId="3" borderId="40" xfId="0" applyFont="1" applyFill="1" applyBorder="1" applyAlignment="1">
      <alignment horizontal="center" vertical="center" shrinkToFit="1"/>
    </xf>
    <xf numFmtId="0" fontId="32" fillId="3" borderId="28" xfId="0" applyFont="1" applyFill="1" applyBorder="1" applyAlignment="1">
      <alignment horizontal="center" vertical="center" shrinkToFit="1"/>
    </xf>
    <xf numFmtId="0" fontId="32" fillId="3" borderId="29" xfId="0" applyFont="1" applyFill="1" applyBorder="1" applyAlignment="1">
      <alignment horizontal="center" vertical="center" shrinkToFit="1"/>
    </xf>
    <xf numFmtId="0" fontId="32" fillId="3" borderId="30" xfId="0" applyFont="1" applyFill="1" applyBorder="1" applyAlignment="1">
      <alignment horizontal="center" vertical="center" shrinkToFit="1"/>
    </xf>
    <xf numFmtId="0" fontId="0" fillId="9" borderId="4" xfId="0" applyFill="1" applyBorder="1" applyAlignment="1">
      <alignment horizontal="left" vertical="center"/>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15" xfId="0" applyFill="1" applyBorder="1" applyAlignment="1">
      <alignment horizontal="left" vertical="center" wrapText="1"/>
    </xf>
    <xf numFmtId="0" fontId="0" fillId="9" borderId="17" xfId="0" applyFill="1" applyBorder="1" applyAlignment="1">
      <alignment horizontal="left" vertical="center" wrapText="1"/>
    </xf>
    <xf numFmtId="0" fontId="0" fillId="9" borderId="16" xfId="0" applyFill="1" applyBorder="1" applyAlignment="1">
      <alignment horizontal="left" vertical="center" wrapText="1"/>
    </xf>
    <xf numFmtId="0" fontId="32" fillId="2" borderId="3" xfId="0" applyFont="1" applyFill="1" applyBorder="1" applyAlignment="1">
      <alignment horizontal="center" vertical="center" shrinkToFit="1"/>
    </xf>
    <xf numFmtId="0" fontId="32" fillId="2" borderId="86" xfId="0" applyFont="1" applyFill="1" applyBorder="1" applyAlignment="1">
      <alignment horizontal="center" vertical="center" wrapText="1" shrinkToFit="1"/>
    </xf>
    <xf numFmtId="0" fontId="0" fillId="2" borderId="15"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6" xfId="0" applyFill="1" applyBorder="1" applyAlignment="1">
      <alignment horizontal="center" vertical="center" wrapText="1"/>
    </xf>
    <xf numFmtId="0" fontId="47" fillId="3" borderId="119" xfId="0" applyFont="1" applyFill="1" applyBorder="1" applyAlignment="1">
      <alignment horizontal="left" vertical="center" wrapText="1"/>
    </xf>
    <xf numFmtId="0" fontId="47" fillId="3" borderId="120" xfId="0" applyFont="1" applyFill="1" applyBorder="1" applyAlignment="1">
      <alignment horizontal="left" vertical="center" wrapText="1"/>
    </xf>
    <xf numFmtId="0" fontId="47" fillId="3" borderId="164" xfId="0" applyFont="1" applyFill="1" applyBorder="1" applyAlignment="1">
      <alignment horizontal="left" vertical="center" wrapText="1"/>
    </xf>
    <xf numFmtId="0" fontId="47" fillId="3" borderId="0" xfId="0" applyFont="1" applyFill="1" applyAlignment="1">
      <alignment horizontal="left" vertical="center" wrapText="1"/>
    </xf>
    <xf numFmtId="0" fontId="47" fillId="3" borderId="122" xfId="0" applyFont="1" applyFill="1" applyBorder="1" applyAlignment="1">
      <alignment horizontal="left" vertical="center" wrapText="1"/>
    </xf>
    <xf numFmtId="0" fontId="47" fillId="3" borderId="123" xfId="0" applyFont="1" applyFill="1" applyBorder="1" applyAlignment="1">
      <alignment horizontal="left" vertical="center" wrapText="1"/>
    </xf>
    <xf numFmtId="0" fontId="47" fillId="3" borderId="205" xfId="0" applyFont="1" applyFill="1" applyBorder="1" applyAlignment="1">
      <alignment horizontal="left" vertical="center" wrapText="1"/>
    </xf>
    <xf numFmtId="0" fontId="47" fillId="3" borderId="206" xfId="0" applyFont="1" applyFill="1" applyBorder="1" applyAlignment="1">
      <alignment horizontal="left" vertical="center" wrapText="1"/>
    </xf>
    <xf numFmtId="0" fontId="47" fillId="3" borderId="296" xfId="0" applyFont="1" applyFill="1" applyBorder="1" applyAlignment="1">
      <alignment horizontal="left" vertical="center" wrapText="1"/>
    </xf>
    <xf numFmtId="0" fontId="77" fillId="3" borderId="4" xfId="0" applyFont="1" applyFill="1" applyBorder="1" applyAlignment="1">
      <alignment horizontal="center" vertical="center" wrapText="1"/>
    </xf>
    <xf numFmtId="0" fontId="77" fillId="3" borderId="6" xfId="0" applyFont="1" applyFill="1" applyBorder="1" applyAlignment="1">
      <alignment horizontal="center" vertical="center" wrapText="1"/>
    </xf>
    <xf numFmtId="0" fontId="77" fillId="3" borderId="7" xfId="0" applyFont="1" applyFill="1" applyBorder="1" applyAlignment="1">
      <alignment horizontal="center" vertical="center" wrapText="1"/>
    </xf>
    <xf numFmtId="0" fontId="77" fillId="3" borderId="8" xfId="0" applyFont="1" applyFill="1" applyBorder="1" applyAlignment="1">
      <alignment horizontal="center" vertical="center" wrapText="1"/>
    </xf>
    <xf numFmtId="0" fontId="77" fillId="3" borderId="9" xfId="0" applyFont="1" applyFill="1" applyBorder="1" applyAlignment="1">
      <alignment horizontal="center" vertical="center" wrapText="1"/>
    </xf>
    <xf numFmtId="0" fontId="77" fillId="3" borderId="11" xfId="0" applyFont="1" applyFill="1" applyBorder="1" applyAlignment="1">
      <alignment horizontal="center" vertical="center" wrapText="1"/>
    </xf>
    <xf numFmtId="0" fontId="32" fillId="3" borderId="114" xfId="0" applyFont="1" applyFill="1" applyBorder="1" applyAlignment="1">
      <alignment horizontal="center" vertical="center" shrinkToFit="1"/>
    </xf>
    <xf numFmtId="0" fontId="32" fillId="3" borderId="98" xfId="0" applyFont="1" applyFill="1" applyBorder="1" applyAlignment="1">
      <alignment horizontal="center" vertical="center" shrinkToFit="1"/>
    </xf>
    <xf numFmtId="0" fontId="32" fillId="3" borderId="119" xfId="0" applyFont="1" applyFill="1" applyBorder="1" applyAlignment="1">
      <alignment horizontal="center" vertical="center" shrinkToFit="1"/>
    </xf>
    <xf numFmtId="0" fontId="32" fillId="3" borderId="120" xfId="0" applyFont="1" applyFill="1" applyBorder="1" applyAlignment="1">
      <alignment horizontal="center" vertical="center" shrinkToFit="1"/>
    </xf>
    <xf numFmtId="0" fontId="32" fillId="3" borderId="90" xfId="0" applyFont="1" applyFill="1" applyBorder="1" applyAlignment="1">
      <alignment horizontal="center" vertical="center" shrinkToFit="1"/>
    </xf>
    <xf numFmtId="0" fontId="47" fillId="3" borderId="132" xfId="0" applyFont="1" applyFill="1" applyBorder="1" applyAlignment="1">
      <alignment horizontal="left" vertical="center" shrinkToFit="1"/>
    </xf>
    <xf numFmtId="0" fontId="47" fillId="3" borderId="100" xfId="0" applyFont="1" applyFill="1" applyBorder="1" applyAlignment="1">
      <alignment horizontal="left" vertical="center" shrinkToFit="1"/>
    </xf>
    <xf numFmtId="0" fontId="47" fillId="3" borderId="133" xfId="0" applyFont="1" applyFill="1" applyBorder="1" applyAlignment="1">
      <alignment horizontal="left" vertical="center" shrinkToFit="1"/>
    </xf>
    <xf numFmtId="57" fontId="32" fillId="3" borderId="119" xfId="0" applyNumberFormat="1" applyFont="1" applyFill="1" applyBorder="1" applyAlignment="1">
      <alignment horizontal="center" vertical="center" shrinkToFit="1"/>
    </xf>
    <xf numFmtId="57" fontId="32" fillId="3" borderId="121" xfId="0" applyNumberFormat="1" applyFont="1" applyFill="1" applyBorder="1" applyAlignment="1">
      <alignment horizontal="center" vertical="center" shrinkToFit="1"/>
    </xf>
    <xf numFmtId="57" fontId="32" fillId="3" borderId="120" xfId="0" applyNumberFormat="1" applyFont="1" applyFill="1" applyBorder="1" applyAlignment="1">
      <alignment horizontal="center" vertical="center" shrinkToFit="1"/>
    </xf>
    <xf numFmtId="0" fontId="32" fillId="3" borderId="119" xfId="0" applyFont="1" applyFill="1" applyBorder="1" applyAlignment="1">
      <alignment horizontal="center" vertical="center"/>
    </xf>
    <xf numFmtId="0" fontId="32" fillId="3" borderId="90" xfId="0" applyFont="1" applyFill="1" applyBorder="1" applyAlignment="1">
      <alignment horizontal="center" vertical="center"/>
    </xf>
    <xf numFmtId="0" fontId="32" fillId="3" borderId="98" xfId="0" applyFont="1" applyFill="1" applyBorder="1" applyAlignment="1">
      <alignment horizontal="center" vertical="center"/>
    </xf>
    <xf numFmtId="0" fontId="2" fillId="3" borderId="86" xfId="0" applyFont="1" applyFill="1" applyBorder="1" applyAlignment="1">
      <alignment horizontal="center" vertical="center" shrinkToFit="1"/>
    </xf>
    <xf numFmtId="38" fontId="2" fillId="3" borderId="86" xfId="1" applyFont="1" applyFill="1" applyBorder="1" applyAlignment="1" applyProtection="1">
      <alignment vertical="center" shrinkToFit="1"/>
    </xf>
    <xf numFmtId="0" fontId="2" fillId="3" borderId="283" xfId="0" applyFont="1" applyFill="1" applyBorder="1" applyAlignment="1">
      <alignment horizontal="center" vertical="center" shrinkToFit="1"/>
    </xf>
    <xf numFmtId="0" fontId="2" fillId="3" borderId="154" xfId="0" applyFont="1" applyFill="1" applyBorder="1" applyAlignment="1">
      <alignment horizontal="center" vertical="center" shrinkToFit="1"/>
    </xf>
    <xf numFmtId="0" fontId="2" fillId="3" borderId="284" xfId="0" applyFont="1" applyFill="1" applyBorder="1" applyAlignment="1">
      <alignment horizontal="center" vertical="center" shrinkToFit="1"/>
    </xf>
    <xf numFmtId="0" fontId="0" fillId="9" borderId="15" xfId="0" applyFill="1" applyBorder="1" applyAlignment="1">
      <alignment horizontal="center" vertical="center"/>
    </xf>
    <xf numFmtId="0" fontId="0" fillId="9" borderId="182" xfId="0" applyFill="1" applyBorder="1" applyAlignment="1">
      <alignment horizontal="center" vertical="center"/>
    </xf>
    <xf numFmtId="0" fontId="0" fillId="2" borderId="114" xfId="0" applyFill="1" applyBorder="1">
      <alignment vertical="center"/>
    </xf>
    <xf numFmtId="0" fontId="0" fillId="2" borderId="98" xfId="0" applyFill="1" applyBorder="1">
      <alignment vertical="center"/>
    </xf>
    <xf numFmtId="38" fontId="0" fillId="2" borderId="114" xfId="1" applyFont="1" applyFill="1" applyBorder="1" applyAlignment="1" applyProtection="1">
      <alignment vertical="center" shrinkToFit="1"/>
    </xf>
    <xf numFmtId="38" fontId="0" fillId="2" borderId="90" xfId="1" applyFont="1" applyFill="1" applyBorder="1" applyAlignment="1" applyProtection="1">
      <alignment vertical="center" shrinkToFit="1"/>
    </xf>
    <xf numFmtId="38" fontId="0" fillId="2" borderId="98" xfId="1" applyFont="1" applyFill="1" applyBorder="1" applyAlignment="1" applyProtection="1">
      <alignment vertical="center" shrinkToFit="1"/>
    </xf>
    <xf numFmtId="0" fontId="0" fillId="9" borderId="65" xfId="0" applyFill="1" applyBorder="1">
      <alignment vertical="center"/>
    </xf>
    <xf numFmtId="0" fontId="0" fillId="9" borderId="71" xfId="0" applyFill="1" applyBorder="1">
      <alignment vertical="center"/>
    </xf>
    <xf numFmtId="0" fontId="0" fillId="9" borderId="42" xfId="0" applyFill="1" applyBorder="1">
      <alignment vertical="center"/>
    </xf>
    <xf numFmtId="0" fontId="0" fillId="9" borderId="41" xfId="0" applyFill="1" applyBorder="1">
      <alignment vertical="center"/>
    </xf>
    <xf numFmtId="0" fontId="0" fillId="9" borderId="14" xfId="0" applyFill="1" applyBorder="1" applyAlignment="1">
      <alignment horizontal="center" vertical="center"/>
    </xf>
    <xf numFmtId="0" fontId="0" fillId="9" borderId="12" xfId="0" applyFill="1" applyBorder="1" applyAlignment="1">
      <alignment horizontal="center" vertical="center"/>
    </xf>
    <xf numFmtId="0" fontId="0" fillId="2" borderId="4" xfId="0" applyFill="1" applyBorder="1" applyAlignment="1">
      <alignment horizontal="center" vertical="center"/>
    </xf>
    <xf numFmtId="0" fontId="0" fillId="0" borderId="5" xfId="0" applyBorder="1" applyAlignment="1">
      <alignment horizontal="center" vertical="center"/>
    </xf>
    <xf numFmtId="0" fontId="0" fillId="0" borderId="5" xfId="0" applyBorder="1">
      <alignment vertical="center"/>
    </xf>
    <xf numFmtId="0" fontId="0" fillId="0" borderId="6" xfId="0" applyBorder="1">
      <alignment vertical="center"/>
    </xf>
    <xf numFmtId="0" fontId="0" fillId="9" borderId="4" xfId="0" applyFill="1" applyBorder="1">
      <alignment vertical="center"/>
    </xf>
    <xf numFmtId="0" fontId="0" fillId="9" borderId="7" xfId="0" applyFill="1" applyBorder="1">
      <alignment vertical="center"/>
    </xf>
    <xf numFmtId="0" fontId="0" fillId="0" borderId="0" xfId="0">
      <alignment vertical="center"/>
    </xf>
    <xf numFmtId="0" fontId="0" fillId="0" borderId="9" xfId="0" applyBorder="1">
      <alignment vertical="center"/>
    </xf>
    <xf numFmtId="0" fontId="0" fillId="0" borderId="10" xfId="0" applyBorder="1">
      <alignment vertical="center"/>
    </xf>
    <xf numFmtId="0" fontId="0" fillId="3" borderId="119" xfId="0" applyFill="1" applyBorder="1" applyAlignment="1">
      <alignment vertical="center" wrapText="1"/>
    </xf>
    <xf numFmtId="0" fontId="0" fillId="3" borderId="120" xfId="0" applyFill="1" applyBorder="1" applyAlignment="1">
      <alignment vertical="center" wrapText="1"/>
    </xf>
    <xf numFmtId="0" fontId="0" fillId="0" borderId="120" xfId="0" applyBorder="1" applyAlignment="1">
      <alignment vertical="center" wrapText="1"/>
    </xf>
    <xf numFmtId="0" fontId="0" fillId="0" borderId="90" xfId="0" applyBorder="1" applyAlignment="1">
      <alignment vertical="center" wrapText="1"/>
    </xf>
    <xf numFmtId="0" fontId="0" fillId="0" borderId="98" xfId="0" applyBorder="1" applyAlignment="1">
      <alignment vertical="center" wrapText="1"/>
    </xf>
    <xf numFmtId="0" fontId="0" fillId="3" borderId="15" xfId="0" applyFill="1" applyBorder="1" applyAlignment="1">
      <alignment vertical="center" shrinkToFit="1"/>
    </xf>
    <xf numFmtId="0" fontId="0" fillId="3" borderId="16" xfId="0" applyFill="1" applyBorder="1" applyAlignment="1">
      <alignment vertical="center" shrinkToFit="1"/>
    </xf>
    <xf numFmtId="0" fontId="2" fillId="9" borderId="15" xfId="0" applyFont="1" applyFill="1" applyBorder="1" applyAlignment="1">
      <alignment vertical="center" wrapText="1"/>
    </xf>
    <xf numFmtId="0" fontId="4" fillId="0" borderId="16" xfId="0" applyFont="1" applyBorder="1">
      <alignment vertical="center"/>
    </xf>
    <xf numFmtId="0" fontId="4" fillId="0" borderId="17" xfId="0" applyFont="1" applyBorder="1">
      <alignment vertical="center"/>
    </xf>
    <xf numFmtId="0" fontId="0" fillId="3" borderId="123" xfId="0" applyFill="1" applyBorder="1" applyAlignment="1">
      <alignment vertical="center" wrapText="1" shrinkToFit="1"/>
    </xf>
    <xf numFmtId="0" fontId="0" fillId="0" borderId="123" xfId="0" applyBorder="1" applyAlignment="1">
      <alignment vertical="center" shrinkToFit="1"/>
    </xf>
    <xf numFmtId="0" fontId="0" fillId="0" borderId="123" xfId="0" applyBorder="1">
      <alignment vertical="center"/>
    </xf>
    <xf numFmtId="0" fontId="0" fillId="0" borderId="99" xfId="0" applyBorder="1">
      <alignment vertical="center"/>
    </xf>
    <xf numFmtId="0" fontId="0" fillId="3" borderId="3" xfId="0" applyFill="1" applyBorder="1" applyAlignment="1">
      <alignment horizontal="center" vertical="center"/>
    </xf>
    <xf numFmtId="0" fontId="0" fillId="3" borderId="3" xfId="0" applyFill="1" applyBorder="1" applyAlignment="1">
      <alignment horizontal="center" vertical="center" wrapText="1"/>
    </xf>
    <xf numFmtId="0" fontId="7" fillId="8" borderId="0" xfId="0" applyFont="1" applyFill="1" applyAlignment="1">
      <alignment horizontal="center" vertical="center" shrinkToFit="1"/>
    </xf>
    <xf numFmtId="0" fontId="0" fillId="0" borderId="0" xfId="0" applyAlignment="1">
      <alignment horizontal="center" vertical="center" shrinkToFit="1"/>
    </xf>
    <xf numFmtId="0" fontId="0" fillId="9" borderId="13" xfId="0" applyFill="1" applyBorder="1" applyAlignment="1">
      <alignment horizontal="center" vertical="center" wrapText="1"/>
    </xf>
    <xf numFmtId="0" fontId="64" fillId="6" borderId="17" xfId="2" applyFont="1" applyFill="1" applyBorder="1" applyAlignment="1" applyProtection="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9" borderId="4" xfId="0" applyFill="1" applyBorder="1" applyAlignment="1">
      <alignment horizontal="center" vertical="center" wrapText="1"/>
    </xf>
    <xf numFmtId="0" fontId="0" fillId="9" borderId="148" xfId="0" applyFill="1" applyBorder="1" applyAlignment="1">
      <alignment horizontal="center" vertical="center" wrapText="1"/>
    </xf>
    <xf numFmtId="0" fontId="0" fillId="9" borderId="149" xfId="0" applyFill="1" applyBorder="1" applyAlignment="1">
      <alignment horizontal="center" vertical="center" wrapText="1"/>
    </xf>
    <xf numFmtId="0" fontId="0" fillId="9" borderId="147" xfId="0" applyFill="1" applyBorder="1" applyAlignment="1">
      <alignment horizontal="center" vertical="center"/>
    </xf>
    <xf numFmtId="0" fontId="0" fillId="9" borderId="148" xfId="0" applyFill="1" applyBorder="1" applyAlignment="1">
      <alignment horizontal="center" vertical="center"/>
    </xf>
    <xf numFmtId="0" fontId="0" fillId="9" borderId="149" xfId="0" applyFill="1" applyBorder="1" applyAlignment="1">
      <alignment horizontal="center" vertical="center"/>
    </xf>
    <xf numFmtId="0" fontId="0" fillId="9" borderId="15" xfId="0" applyFill="1" applyBorder="1" applyAlignment="1">
      <alignment horizontal="center" vertical="center" wrapText="1"/>
    </xf>
    <xf numFmtId="0" fontId="0" fillId="9" borderId="17" xfId="0" applyFill="1" applyBorder="1" applyAlignment="1">
      <alignment horizontal="center" vertical="center" wrapText="1"/>
    </xf>
    <xf numFmtId="0" fontId="4" fillId="9" borderId="4" xfId="0" applyFont="1" applyFill="1" applyBorder="1" applyAlignment="1">
      <alignment horizontal="center" vertical="center" wrapText="1"/>
    </xf>
    <xf numFmtId="0" fontId="0" fillId="0" borderId="285" xfId="0" applyBorder="1">
      <alignment vertical="center"/>
    </xf>
    <xf numFmtId="0" fontId="0" fillId="0" borderId="286" xfId="0" applyBorder="1">
      <alignment vertical="center"/>
    </xf>
    <xf numFmtId="0" fontId="0" fillId="9" borderId="3" xfId="0" applyFill="1" applyBorder="1" applyAlignment="1">
      <alignment vertical="center" wrapText="1"/>
    </xf>
    <xf numFmtId="38" fontId="0" fillId="3" borderId="114" xfId="1" applyFont="1" applyFill="1" applyBorder="1" applyAlignment="1" applyProtection="1">
      <alignment vertical="center" shrinkToFit="1"/>
    </xf>
    <xf numFmtId="38" fontId="0" fillId="3" borderId="90" xfId="1" applyFont="1" applyFill="1" applyBorder="1" applyAlignment="1" applyProtection="1">
      <alignment vertical="center" shrinkToFit="1"/>
    </xf>
    <xf numFmtId="38" fontId="0" fillId="3" borderId="98" xfId="1" applyFont="1" applyFill="1" applyBorder="1" applyAlignment="1" applyProtection="1">
      <alignment vertical="center" shrinkToFit="1"/>
    </xf>
    <xf numFmtId="0" fontId="4" fillId="3" borderId="119" xfId="0" applyFont="1" applyFill="1" applyBorder="1" applyAlignment="1">
      <alignment horizontal="center" vertical="center" wrapText="1"/>
    </xf>
    <xf numFmtId="0" fontId="0" fillId="3" borderId="120" xfId="0" applyFill="1" applyBorder="1" applyAlignment="1">
      <alignment horizontal="center" vertical="center" wrapText="1"/>
    </xf>
    <xf numFmtId="0" fontId="0" fillId="3" borderId="121" xfId="0" applyFill="1" applyBorder="1" applyAlignment="1">
      <alignment horizontal="center" vertical="center" wrapText="1"/>
    </xf>
    <xf numFmtId="0" fontId="0" fillId="0" borderId="164" xfId="0" applyBorder="1" applyAlignment="1">
      <alignment vertical="center" wrapText="1"/>
    </xf>
    <xf numFmtId="0" fontId="0" fillId="0" borderId="0" xfId="0" applyAlignment="1">
      <alignment vertical="center" wrapText="1"/>
    </xf>
    <xf numFmtId="0" fontId="0" fillId="0" borderId="165" xfId="0" applyBorder="1" applyAlignment="1">
      <alignment vertical="center" wrapText="1"/>
    </xf>
    <xf numFmtId="0" fontId="0" fillId="0" borderId="122" xfId="0" applyBorder="1" applyAlignment="1">
      <alignment vertical="center" wrapText="1"/>
    </xf>
    <xf numFmtId="0" fontId="0" fillId="0" borderId="123" xfId="0" applyBorder="1" applyAlignment="1">
      <alignment vertical="center" wrapText="1"/>
    </xf>
    <xf numFmtId="0" fontId="0" fillId="0" borderId="99" xfId="0" applyBorder="1" applyAlignment="1">
      <alignment vertical="center" wrapText="1"/>
    </xf>
    <xf numFmtId="0" fontId="0" fillId="9" borderId="3" xfId="0" applyFill="1" applyBorder="1" applyAlignment="1">
      <alignment horizontal="left" vertical="center"/>
    </xf>
    <xf numFmtId="0" fontId="0" fillId="3" borderId="3" xfId="0" applyFill="1" applyBorder="1" applyAlignment="1">
      <alignment horizontal="center" vertical="center" shrinkToFit="1"/>
    </xf>
    <xf numFmtId="0" fontId="0" fillId="3" borderId="114" xfId="0" applyFill="1" applyBorder="1" applyAlignment="1">
      <alignment horizontal="center" vertical="center" shrinkToFit="1"/>
    </xf>
    <xf numFmtId="0" fontId="0" fillId="3" borderId="90" xfId="0" applyFill="1" applyBorder="1" applyAlignment="1">
      <alignment horizontal="center" vertical="center" shrinkToFit="1"/>
    </xf>
    <xf numFmtId="0" fontId="0" fillId="3" borderId="166" xfId="0" applyFill="1" applyBorder="1" applyAlignment="1">
      <alignment horizontal="center" vertical="center" shrinkToFit="1"/>
    </xf>
    <xf numFmtId="0" fontId="0" fillId="3" borderId="15" xfId="0" applyFill="1" applyBorder="1" applyAlignment="1">
      <alignment horizontal="center" vertical="center"/>
    </xf>
    <xf numFmtId="0" fontId="0" fillId="3" borderId="17" xfId="0" applyFill="1" applyBorder="1" applyAlignment="1">
      <alignment horizontal="center" vertical="center"/>
    </xf>
    <xf numFmtId="0" fontId="2" fillId="3" borderId="92" xfId="0" applyFont="1" applyFill="1" applyBorder="1" applyAlignment="1">
      <alignment horizontal="left" vertical="center" shrinkToFit="1"/>
    </xf>
    <xf numFmtId="0" fontId="2" fillId="3" borderId="90" xfId="0" applyFont="1" applyFill="1" applyBorder="1" applyAlignment="1">
      <alignment horizontal="left" vertical="center" shrinkToFit="1"/>
    </xf>
    <xf numFmtId="0" fontId="2" fillId="3" borderId="98" xfId="0" applyFont="1" applyFill="1" applyBorder="1" applyAlignment="1">
      <alignment horizontal="left" vertical="center" shrinkToFit="1"/>
    </xf>
    <xf numFmtId="0" fontId="2" fillId="3" borderId="86" xfId="0" applyFont="1" applyFill="1" applyBorder="1" applyAlignment="1">
      <alignment vertical="center" wrapText="1"/>
    </xf>
    <xf numFmtId="38" fontId="0" fillId="3" borderId="86" xfId="1" applyFont="1" applyFill="1" applyBorder="1" applyAlignment="1" applyProtection="1">
      <alignment vertical="center" wrapText="1"/>
    </xf>
    <xf numFmtId="0" fontId="0" fillId="0" borderId="17" xfId="0" applyBorder="1" applyAlignment="1">
      <alignment horizontal="center" vertical="center"/>
    </xf>
    <xf numFmtId="0" fontId="0" fillId="9" borderId="4" xfId="0" applyFill="1" applyBorder="1" applyAlignment="1">
      <alignment vertical="center" shrinkToFit="1"/>
    </xf>
    <xf numFmtId="0" fontId="0" fillId="9" borderId="5" xfId="0" applyFill="1" applyBorder="1" applyAlignment="1">
      <alignment vertical="center" shrinkToFit="1"/>
    </xf>
    <xf numFmtId="0" fontId="0" fillId="9" borderId="6" xfId="0" applyFill="1" applyBorder="1" applyAlignment="1">
      <alignment vertical="center" shrinkToFit="1"/>
    </xf>
    <xf numFmtId="0" fontId="0" fillId="9" borderId="5" xfId="0" applyFill="1" applyBorder="1">
      <alignment vertical="center"/>
    </xf>
    <xf numFmtId="49" fontId="0" fillId="3" borderId="15" xfId="0" applyNumberFormat="1" applyFill="1" applyBorder="1" applyAlignment="1">
      <alignment horizontal="center" vertical="center" shrinkToFit="1"/>
    </xf>
    <xf numFmtId="0" fontId="0" fillId="3" borderId="16" xfId="0" applyFill="1" applyBorder="1" applyAlignment="1">
      <alignment horizontal="center" vertical="center" shrinkToFit="1"/>
    </xf>
    <xf numFmtId="0" fontId="0" fillId="3" borderId="114" xfId="0" applyFill="1" applyBorder="1">
      <alignment vertical="center"/>
    </xf>
    <xf numFmtId="0" fontId="0" fillId="3" borderId="98" xfId="0" applyFill="1" applyBorder="1">
      <alignment vertical="center"/>
    </xf>
    <xf numFmtId="178" fontId="0" fillId="0" borderId="15" xfId="0" applyNumberFormat="1" applyBorder="1">
      <alignment vertical="center"/>
    </xf>
    <xf numFmtId="178" fontId="0" fillId="0" borderId="16" xfId="0" applyNumberFormat="1" applyBorder="1">
      <alignment vertical="center"/>
    </xf>
    <xf numFmtId="49" fontId="0" fillId="2" borderId="15" xfId="0" applyNumberFormat="1" applyFill="1" applyBorder="1" applyAlignment="1">
      <alignment horizontal="center" vertical="center" shrinkToFit="1"/>
    </xf>
    <xf numFmtId="0" fontId="0" fillId="2" borderId="16" xfId="0" applyFill="1" applyBorder="1" applyAlignment="1">
      <alignment horizontal="center" vertical="center" shrinkToFit="1"/>
    </xf>
    <xf numFmtId="0" fontId="0" fillId="9" borderId="17" xfId="0" applyFill="1" applyBorder="1">
      <alignment vertical="center"/>
    </xf>
    <xf numFmtId="0" fontId="0" fillId="3" borderId="16" xfId="0" applyFill="1" applyBorder="1" applyAlignment="1">
      <alignment horizontal="center" vertical="center"/>
    </xf>
    <xf numFmtId="0" fontId="52" fillId="3" borderId="90" xfId="0" applyFont="1" applyFill="1" applyBorder="1" applyAlignment="1">
      <alignment vertical="center" wrapText="1"/>
    </xf>
    <xf numFmtId="0" fontId="52" fillId="0" borderId="98" xfId="0" applyFont="1" applyBorder="1" applyAlignment="1">
      <alignment vertical="center" wrapText="1"/>
    </xf>
    <xf numFmtId="0" fontId="5" fillId="9" borderId="13" xfId="0" applyFont="1" applyFill="1" applyBorder="1" applyAlignment="1">
      <alignment horizontal="center" vertical="center" wrapText="1"/>
    </xf>
    <xf numFmtId="0" fontId="5" fillId="9" borderId="13" xfId="0" applyFont="1" applyFill="1" applyBorder="1" applyAlignment="1">
      <alignment horizontal="center" vertical="center"/>
    </xf>
    <xf numFmtId="0" fontId="5" fillId="9" borderId="6" xfId="0" applyFont="1" applyFill="1" applyBorder="1" applyAlignment="1">
      <alignment vertical="center" wrapText="1" shrinkToFit="1"/>
    </xf>
    <xf numFmtId="0" fontId="5" fillId="9" borderId="13" xfId="0" applyFont="1" applyFill="1" applyBorder="1" applyAlignment="1">
      <alignment vertical="center" shrinkToFit="1"/>
    </xf>
    <xf numFmtId="0" fontId="0" fillId="0" borderId="13" xfId="0" applyBorder="1" applyAlignment="1">
      <alignment vertical="center" shrinkToFit="1"/>
    </xf>
    <xf numFmtId="0" fontId="64" fillId="6" borderId="16" xfId="2" applyFont="1" applyFill="1" applyBorder="1" applyAlignment="1" applyProtection="1">
      <alignment horizontal="center" vertical="center" shrinkToFit="1"/>
    </xf>
    <xf numFmtId="0" fontId="64" fillId="6" borderId="17" xfId="2" applyFont="1" applyFill="1" applyBorder="1" applyAlignment="1" applyProtection="1">
      <alignment horizontal="center" vertical="center" shrinkToFit="1"/>
    </xf>
    <xf numFmtId="0" fontId="64" fillId="6" borderId="3" xfId="2" applyFont="1" applyFill="1" applyBorder="1" applyAlignment="1" applyProtection="1">
      <alignment horizontal="center" vertical="center" shrinkToFit="1"/>
    </xf>
    <xf numFmtId="0" fontId="7" fillId="3" borderId="3" xfId="0" applyFont="1" applyFill="1" applyBorder="1">
      <alignment vertical="center"/>
    </xf>
    <xf numFmtId="0" fontId="0" fillId="9" borderId="13" xfId="0" applyFill="1" applyBorder="1" applyAlignment="1">
      <alignment vertical="center" shrinkToFit="1"/>
    </xf>
    <xf numFmtId="0" fontId="0" fillId="9" borderId="13" xfId="0" applyFill="1" applyBorder="1" applyAlignment="1">
      <alignment vertical="center" wrapText="1"/>
    </xf>
    <xf numFmtId="0" fontId="32" fillId="3" borderId="117" xfId="0" applyFont="1" applyFill="1" applyBorder="1" applyAlignment="1">
      <alignment horizontal="left" vertical="center" wrapText="1"/>
    </xf>
    <xf numFmtId="0" fontId="32" fillId="3" borderId="88" xfId="0" applyFont="1" applyFill="1" applyBorder="1" applyAlignment="1">
      <alignment horizontal="left" vertical="center" wrapText="1"/>
    </xf>
    <xf numFmtId="0" fontId="32" fillId="3" borderId="118" xfId="0" applyFont="1" applyFill="1" applyBorder="1" applyAlignment="1">
      <alignment horizontal="left" vertical="center" wrapText="1"/>
    </xf>
    <xf numFmtId="0" fontId="32" fillId="2" borderId="17"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6" xfId="0" applyFont="1" applyFill="1" applyBorder="1" applyAlignment="1">
      <alignment horizontal="center" vertical="center"/>
    </xf>
    <xf numFmtId="0" fontId="0" fillId="2" borderId="13" xfId="0" applyFill="1" applyBorder="1">
      <alignment vertical="center"/>
    </xf>
    <xf numFmtId="0" fontId="0" fillId="2" borderId="15" xfId="0" applyFill="1" applyBorder="1" applyAlignment="1">
      <alignment horizontal="center" vertical="center" shrinkToFit="1"/>
    </xf>
    <xf numFmtId="0" fontId="2" fillId="3" borderId="122" xfId="0" applyFont="1" applyFill="1" applyBorder="1" applyAlignment="1">
      <alignment vertical="center" wrapText="1"/>
    </xf>
    <xf numFmtId="0" fontId="2" fillId="3" borderId="123" xfId="0" applyFont="1" applyFill="1" applyBorder="1" applyAlignment="1">
      <alignment vertical="center" wrapText="1"/>
    </xf>
    <xf numFmtId="0" fontId="2" fillId="3" borderId="90" xfId="0" applyFont="1" applyFill="1" applyBorder="1" applyAlignment="1">
      <alignment vertical="center" wrapText="1"/>
    </xf>
    <xf numFmtId="0" fontId="0" fillId="0" borderId="98" xfId="0" applyBorder="1">
      <alignment vertical="center"/>
    </xf>
    <xf numFmtId="0" fontId="0" fillId="3" borderId="13" xfId="0" applyFill="1" applyBorder="1" applyAlignment="1">
      <alignment vertical="center" shrinkToFit="1"/>
    </xf>
    <xf numFmtId="0" fontId="0" fillId="3" borderId="13" xfId="0" applyFill="1" applyBorder="1">
      <alignment vertical="center"/>
    </xf>
    <xf numFmtId="0" fontId="2" fillId="3" borderId="23" xfId="0" applyFont="1" applyFill="1" applyBorder="1">
      <alignment vertical="center"/>
    </xf>
    <xf numFmtId="0" fontId="0" fillId="0" borderId="23" xfId="0" applyBorder="1">
      <alignment vertical="center"/>
    </xf>
    <xf numFmtId="0" fontId="2" fillId="9" borderId="39" xfId="0" applyFont="1" applyFill="1" applyBorder="1" applyAlignment="1">
      <alignment vertical="center" shrinkToFit="1"/>
    </xf>
    <xf numFmtId="0" fontId="4" fillId="0" borderId="39" xfId="0" applyFont="1" applyBorder="1" applyAlignment="1">
      <alignment vertical="center" shrinkToFit="1"/>
    </xf>
    <xf numFmtId="0" fontId="4" fillId="0" borderId="202" xfId="0" applyFont="1" applyBorder="1" applyAlignment="1">
      <alignment vertical="center" shrinkToFit="1"/>
    </xf>
    <xf numFmtId="0" fontId="3" fillId="3" borderId="205" xfId="0" applyFont="1" applyFill="1" applyBorder="1" applyAlignment="1">
      <alignment vertical="center" shrinkToFit="1"/>
    </xf>
    <xf numFmtId="0" fontId="3" fillId="0" borderId="206" xfId="0" applyFont="1" applyBorder="1" applyAlignment="1">
      <alignment vertical="center" shrinkToFit="1"/>
    </xf>
    <xf numFmtId="0" fontId="3" fillId="0" borderId="101" xfId="0" applyFont="1" applyBorder="1" applyAlignment="1">
      <alignment vertical="center" shrinkToFit="1"/>
    </xf>
    <xf numFmtId="0" fontId="3" fillId="0" borderId="131" xfId="0" applyFont="1" applyBorder="1" applyAlignment="1">
      <alignment vertical="center" shrinkToFit="1"/>
    </xf>
    <xf numFmtId="0" fontId="5" fillId="9" borderId="10" xfId="0" applyFont="1" applyFill="1" applyBorder="1" applyAlignment="1">
      <alignment vertical="center" shrinkToFit="1"/>
    </xf>
    <xf numFmtId="0" fontId="5" fillId="0" borderId="10" xfId="0" applyFont="1" applyBorder="1" applyAlignment="1">
      <alignment vertical="center" shrinkToFit="1"/>
    </xf>
    <xf numFmtId="0" fontId="5" fillId="0" borderId="200" xfId="0" applyFont="1" applyBorder="1" applyAlignment="1">
      <alignment vertical="center" shrinkToFit="1"/>
    </xf>
    <xf numFmtId="0" fontId="3" fillId="3" borderId="122" xfId="0" applyFont="1" applyFill="1" applyBorder="1" applyAlignment="1">
      <alignment vertical="center" wrapText="1"/>
    </xf>
    <xf numFmtId="0" fontId="5" fillId="0" borderId="123" xfId="0" applyFont="1" applyBorder="1" applyAlignment="1">
      <alignment vertical="center" wrapText="1"/>
    </xf>
    <xf numFmtId="0" fontId="5" fillId="0" borderId="99" xfId="0" applyFont="1" applyBorder="1" applyAlignment="1">
      <alignment vertical="center" wrapText="1"/>
    </xf>
    <xf numFmtId="0" fontId="4" fillId="0" borderId="0" xfId="0" applyFont="1" applyAlignment="1">
      <alignment horizontal="left" vertical="center" shrinkToFit="1"/>
    </xf>
    <xf numFmtId="0" fontId="4" fillId="0" borderId="293" xfId="0" applyFont="1" applyBorder="1" applyAlignment="1">
      <alignment horizontal="left" vertical="center" shrinkToFit="1"/>
    </xf>
    <xf numFmtId="0" fontId="0" fillId="9" borderId="27" xfId="0" applyFill="1" applyBorder="1">
      <alignment vertical="center"/>
    </xf>
    <xf numFmtId="0" fontId="0" fillId="9" borderId="28" xfId="0" applyFill="1" applyBorder="1">
      <alignment vertical="center"/>
    </xf>
    <xf numFmtId="0" fontId="0" fillId="2" borderId="3" xfId="0" applyFill="1" applyBorder="1" applyAlignment="1">
      <alignment horizontal="center" vertical="center" shrinkToFit="1"/>
    </xf>
    <xf numFmtId="0" fontId="0" fillId="9" borderId="3" xfId="0" applyFill="1" applyBorder="1" applyAlignment="1">
      <alignment vertical="center" textRotation="255"/>
    </xf>
    <xf numFmtId="0" fontId="0" fillId="9" borderId="23" xfId="0" applyFill="1" applyBorder="1">
      <alignment vertical="center"/>
    </xf>
    <xf numFmtId="0" fontId="0" fillId="9" borderId="24" xfId="0" applyFill="1" applyBorder="1">
      <alignment vertical="center"/>
    </xf>
    <xf numFmtId="0" fontId="0" fillId="2" borderId="13" xfId="0" applyFill="1" applyBorder="1" applyAlignment="1">
      <alignment horizontal="center" vertical="center"/>
    </xf>
    <xf numFmtId="0" fontId="0" fillId="0" borderId="13" xfId="0" applyBorder="1">
      <alignment vertical="center"/>
    </xf>
    <xf numFmtId="0" fontId="9" fillId="9" borderId="3" xfId="0" applyFont="1" applyFill="1" applyBorder="1" applyAlignment="1">
      <alignment vertical="center" textRotation="255" wrapText="1"/>
    </xf>
    <xf numFmtId="0" fontId="9" fillId="0" borderId="3" xfId="0" applyFont="1" applyBorder="1" applyAlignment="1">
      <alignment vertical="center" textRotation="255"/>
    </xf>
    <xf numFmtId="0" fontId="0" fillId="3" borderId="90" xfId="0" applyFill="1" applyBorder="1">
      <alignment vertical="center"/>
    </xf>
    <xf numFmtId="0" fontId="0" fillId="0" borderId="15" xfId="0" applyBorder="1">
      <alignment vertical="center"/>
    </xf>
    <xf numFmtId="0" fontId="5" fillId="9" borderId="28" xfId="0" applyFont="1" applyFill="1" applyBorder="1" applyAlignment="1">
      <alignment vertical="center" shrinkToFit="1"/>
    </xf>
    <xf numFmtId="0" fontId="5" fillId="9" borderId="29" xfId="0" applyFont="1" applyFill="1" applyBorder="1" applyAlignment="1">
      <alignment vertical="center" shrinkToFit="1"/>
    </xf>
    <xf numFmtId="0" fontId="5" fillId="9" borderId="29" xfId="0" applyFont="1" applyFill="1" applyBorder="1">
      <alignment vertical="center"/>
    </xf>
    <xf numFmtId="0" fontId="2" fillId="3" borderId="127" xfId="0" applyFont="1" applyFill="1" applyBorder="1" applyAlignment="1">
      <alignment vertical="center" shrinkToFit="1"/>
    </xf>
    <xf numFmtId="0" fontId="2" fillId="3" borderId="128" xfId="0" applyFont="1" applyFill="1" applyBorder="1" applyAlignment="1">
      <alignment vertical="center" shrinkToFit="1"/>
    </xf>
    <xf numFmtId="0" fontId="2" fillId="3" borderId="129" xfId="0" applyFont="1" applyFill="1" applyBorder="1" applyAlignment="1">
      <alignment vertical="center" shrinkToFit="1"/>
    </xf>
    <xf numFmtId="0" fontId="0" fillId="0" borderId="6" xfId="0" applyBorder="1" applyAlignment="1">
      <alignment horizontal="center" vertical="center" wrapText="1"/>
    </xf>
    <xf numFmtId="0" fontId="2" fillId="3" borderId="26" xfId="0" applyFont="1" applyFill="1" applyBorder="1">
      <alignment vertical="center"/>
    </xf>
    <xf numFmtId="0" fontId="3" fillId="3" borderId="206" xfId="0" applyFont="1" applyFill="1" applyBorder="1" applyAlignment="1">
      <alignment vertical="center" shrinkToFit="1"/>
    </xf>
    <xf numFmtId="0" fontId="3" fillId="3" borderId="123" xfId="0" applyFont="1" applyFill="1" applyBorder="1" applyAlignment="1">
      <alignment vertical="center" wrapText="1"/>
    </xf>
    <xf numFmtId="0" fontId="0" fillId="9" borderId="41" xfId="0" applyFill="1" applyBorder="1" applyAlignment="1">
      <alignment vertical="center" wrapText="1"/>
    </xf>
    <xf numFmtId="0" fontId="0" fillId="0" borderId="16" xfId="0" applyBorder="1" applyAlignment="1">
      <alignment horizontal="center" vertical="center"/>
    </xf>
    <xf numFmtId="0" fontId="0" fillId="0" borderId="6" xfId="0" applyBorder="1" applyAlignment="1">
      <alignment horizontal="center" vertical="center"/>
    </xf>
    <xf numFmtId="0" fontId="0" fillId="2" borderId="122" xfId="0" applyFill="1" applyBorder="1">
      <alignment vertical="center"/>
    </xf>
    <xf numFmtId="0" fontId="0" fillId="2" borderId="16" xfId="0" applyFill="1" applyBorder="1" applyAlignment="1">
      <alignment vertical="center" shrinkToFit="1"/>
    </xf>
    <xf numFmtId="0" fontId="0" fillId="2" borderId="17" xfId="0" applyFill="1" applyBorder="1" applyAlignment="1">
      <alignment vertical="center" shrinkToFit="1"/>
    </xf>
    <xf numFmtId="0" fontId="3" fillId="3" borderId="130" xfId="0" applyFont="1" applyFill="1" applyBorder="1" applyAlignment="1">
      <alignment vertical="center" shrinkToFit="1"/>
    </xf>
    <xf numFmtId="0" fontId="0" fillId="0" borderId="101" xfId="0" applyBorder="1" applyAlignment="1">
      <alignment vertical="center" shrinkToFit="1"/>
    </xf>
    <xf numFmtId="0" fontId="0" fillId="0" borderId="131" xfId="0" applyBorder="1" applyAlignment="1">
      <alignment vertical="center" shrinkToFit="1"/>
    </xf>
    <xf numFmtId="0" fontId="3" fillId="3" borderId="132" xfId="0" applyFont="1" applyFill="1" applyBorder="1" applyAlignment="1">
      <alignment vertical="center" shrinkToFit="1"/>
    </xf>
    <xf numFmtId="0" fontId="0" fillId="0" borderId="100" xfId="0" applyBorder="1" applyAlignment="1">
      <alignment vertical="center" shrinkToFit="1"/>
    </xf>
    <xf numFmtId="0" fontId="0" fillId="0" borderId="133" xfId="0" applyBorder="1" applyAlignment="1">
      <alignment vertical="center" shrinkToFit="1"/>
    </xf>
    <xf numFmtId="0" fontId="0" fillId="11" borderId="81" xfId="0" applyFill="1" applyBorder="1">
      <alignment vertical="center"/>
    </xf>
    <xf numFmtId="0" fontId="0" fillId="0" borderId="208" xfId="0" applyBorder="1">
      <alignment vertical="center"/>
    </xf>
    <xf numFmtId="0" fontId="0" fillId="0" borderId="66" xfId="0" applyBorder="1">
      <alignment vertical="center"/>
    </xf>
    <xf numFmtId="0" fontId="0" fillId="0" borderId="102" xfId="0" applyBorder="1">
      <alignment vertical="center"/>
    </xf>
    <xf numFmtId="0" fontId="0" fillId="0" borderId="176" xfId="0" applyBorder="1">
      <alignment vertical="center"/>
    </xf>
    <xf numFmtId="0" fontId="0" fillId="0" borderId="342" xfId="0" applyBorder="1">
      <alignment vertical="center"/>
    </xf>
    <xf numFmtId="0" fontId="3" fillId="0" borderId="4" xfId="0" applyFont="1" applyBorder="1" applyAlignment="1">
      <alignment horizontal="right" vertical="center"/>
    </xf>
    <xf numFmtId="0" fontId="3" fillId="0" borderId="9" xfId="0" applyFont="1" applyBorder="1" applyAlignment="1">
      <alignment horizontal="right" vertical="center"/>
    </xf>
    <xf numFmtId="0" fontId="0" fillId="11" borderId="66" xfId="0" applyFill="1" applyBorder="1">
      <alignment vertical="center"/>
    </xf>
    <xf numFmtId="0" fontId="0" fillId="0" borderId="64" xfId="0" applyBorder="1">
      <alignment vertical="center"/>
    </xf>
    <xf numFmtId="0" fontId="0" fillId="2" borderId="119" xfId="0" applyFill="1" applyBorder="1">
      <alignment vertical="center"/>
    </xf>
    <xf numFmtId="0" fontId="0" fillId="2" borderId="121" xfId="0" applyFill="1" applyBorder="1">
      <alignment vertical="center"/>
    </xf>
    <xf numFmtId="0" fontId="3" fillId="3" borderId="101" xfId="0" applyFont="1" applyFill="1" applyBorder="1" applyAlignment="1">
      <alignment vertical="center" shrinkToFit="1"/>
    </xf>
    <xf numFmtId="0" fontId="3" fillId="3" borderId="131" xfId="0" applyFont="1" applyFill="1" applyBorder="1" applyAlignment="1">
      <alignment vertical="center" shrinkToFit="1"/>
    </xf>
    <xf numFmtId="0" fontId="3" fillId="3" borderId="100" xfId="0" applyFont="1" applyFill="1" applyBorder="1" applyAlignment="1">
      <alignment vertical="center" shrinkToFit="1"/>
    </xf>
    <xf numFmtId="0" fontId="3" fillId="3" borderId="133" xfId="0" applyFont="1" applyFill="1" applyBorder="1" applyAlignment="1">
      <alignment vertical="center" shrinkToFit="1"/>
    </xf>
    <xf numFmtId="0" fontId="3" fillId="2" borderId="117" xfId="0" applyFont="1" applyFill="1" applyBorder="1" applyAlignment="1">
      <alignment vertical="center" wrapText="1"/>
    </xf>
    <xf numFmtId="0" fontId="3" fillId="2" borderId="88" xfId="0" applyFont="1" applyFill="1" applyBorder="1" applyAlignment="1">
      <alignment vertical="center" wrapText="1"/>
    </xf>
    <xf numFmtId="0" fontId="3" fillId="2" borderId="118" xfId="0" applyFont="1" applyFill="1" applyBorder="1" applyAlignment="1">
      <alignment vertical="center" wrapText="1"/>
    </xf>
    <xf numFmtId="0" fontId="42" fillId="0" borderId="16" xfId="0" applyFont="1" applyBorder="1" applyAlignment="1">
      <alignment vertical="center" shrinkToFit="1"/>
    </xf>
    <xf numFmtId="0" fontId="42" fillId="0" borderId="16" xfId="0" applyFont="1" applyBorder="1">
      <alignment vertical="center"/>
    </xf>
    <xf numFmtId="0" fontId="0" fillId="9" borderId="16" xfId="0" applyFill="1" applyBorder="1" applyAlignment="1">
      <alignment horizontal="center" vertical="center"/>
    </xf>
    <xf numFmtId="40" fontId="45" fillId="2" borderId="114" xfId="1" applyNumberFormat="1" applyFont="1" applyFill="1" applyBorder="1" applyAlignment="1" applyProtection="1">
      <alignment vertical="center"/>
    </xf>
    <xf numFmtId="40" fontId="45" fillId="2" borderId="90" xfId="1" applyNumberFormat="1" applyFont="1" applyFill="1" applyBorder="1" applyAlignment="1" applyProtection="1">
      <alignment vertical="center"/>
    </xf>
    <xf numFmtId="40" fontId="45" fillId="2" borderId="98" xfId="1" applyNumberFormat="1" applyFont="1" applyFill="1" applyBorder="1" applyAlignment="1" applyProtection="1">
      <alignment vertical="center"/>
    </xf>
    <xf numFmtId="38" fontId="45" fillId="5" borderId="207" xfId="1" applyFont="1" applyFill="1" applyBorder="1" applyAlignment="1" applyProtection="1">
      <alignment vertical="center"/>
    </xf>
    <xf numFmtId="38" fontId="45" fillId="5" borderId="82" xfId="1" applyFont="1" applyFill="1" applyBorder="1" applyAlignment="1" applyProtection="1">
      <alignment vertical="center"/>
    </xf>
    <xf numFmtId="0" fontId="0" fillId="5" borderId="208" xfId="0" applyFill="1" applyBorder="1">
      <alignment vertical="center"/>
    </xf>
    <xf numFmtId="38" fontId="0" fillId="5" borderId="71" xfId="1" applyFont="1" applyFill="1" applyBorder="1" applyAlignment="1" applyProtection="1">
      <alignment vertical="center"/>
    </xf>
    <xf numFmtId="38" fontId="0" fillId="5" borderId="209" xfId="1" applyFont="1" applyFill="1" applyBorder="1" applyAlignment="1" applyProtection="1">
      <alignment vertical="center"/>
    </xf>
    <xf numFmtId="0" fontId="0" fillId="5" borderId="210" xfId="0" applyFill="1" applyBorder="1">
      <alignment vertical="center"/>
    </xf>
    <xf numFmtId="0" fontId="3" fillId="3" borderId="117" xfId="0" applyFont="1" applyFill="1" applyBorder="1" applyAlignment="1">
      <alignment vertical="center" shrinkToFit="1"/>
    </xf>
    <xf numFmtId="0" fontId="3" fillId="3" borderId="88" xfId="0" applyFont="1" applyFill="1" applyBorder="1" applyAlignment="1">
      <alignment vertical="center" shrinkToFit="1"/>
    </xf>
    <xf numFmtId="0" fontId="3" fillId="3" borderId="118" xfId="0" applyFont="1" applyFill="1" applyBorder="1" applyAlignment="1">
      <alignment vertical="center" shrinkToFit="1"/>
    </xf>
    <xf numFmtId="0" fontId="5" fillId="9" borderId="3" xfId="0" applyFont="1" applyFill="1" applyBorder="1" applyAlignment="1">
      <alignment horizontal="center" vertical="center" wrapText="1"/>
    </xf>
    <xf numFmtId="0" fontId="5" fillId="9" borderId="3" xfId="0" applyFont="1" applyFill="1" applyBorder="1" applyAlignment="1">
      <alignment horizontal="center" vertical="center"/>
    </xf>
    <xf numFmtId="0" fontId="5" fillId="0" borderId="15" xfId="0" applyFont="1" applyBorder="1" applyAlignment="1">
      <alignment horizontal="center" vertical="center"/>
    </xf>
    <xf numFmtId="0" fontId="0" fillId="9" borderId="13" xfId="0" applyFill="1" applyBorder="1">
      <alignment vertical="center"/>
    </xf>
    <xf numFmtId="40" fontId="0" fillId="0" borderId="15" xfId="1" applyNumberFormat="1" applyFont="1" applyFill="1" applyBorder="1" applyAlignment="1" applyProtection="1">
      <alignment vertical="center"/>
    </xf>
    <xf numFmtId="40" fontId="0" fillId="0" borderId="16" xfId="1" applyNumberFormat="1" applyFont="1" applyFill="1" applyBorder="1" applyAlignment="1" applyProtection="1">
      <alignment vertical="center"/>
    </xf>
    <xf numFmtId="40" fontId="45" fillId="2" borderId="114" xfId="1" applyNumberFormat="1" applyFont="1" applyFill="1" applyBorder="1" applyProtection="1">
      <alignment vertical="center"/>
    </xf>
    <xf numFmtId="40" fontId="45" fillId="2" borderId="90" xfId="1" applyNumberFormat="1" applyFont="1" applyFill="1" applyBorder="1" applyProtection="1">
      <alignment vertical="center"/>
    </xf>
    <xf numFmtId="40" fontId="45" fillId="2" borderId="98" xfId="1" applyNumberFormat="1" applyFont="1" applyFill="1" applyBorder="1" applyProtection="1">
      <alignment vertical="center"/>
    </xf>
    <xf numFmtId="0" fontId="0" fillId="9" borderId="302" xfId="0" applyFill="1" applyBorder="1" applyAlignment="1">
      <alignment horizontal="center" vertical="center" shrinkToFit="1"/>
    </xf>
    <xf numFmtId="0" fontId="0" fillId="9" borderId="303" xfId="0" applyFill="1" applyBorder="1" applyAlignment="1">
      <alignment horizontal="center" vertical="center" shrinkToFit="1"/>
    </xf>
    <xf numFmtId="0" fontId="0" fillId="9" borderId="304" xfId="0" applyFill="1" applyBorder="1" applyAlignment="1">
      <alignment horizontal="center" vertical="center" shrinkToFit="1"/>
    </xf>
    <xf numFmtId="0" fontId="2" fillId="3" borderId="114" xfId="0" applyFont="1" applyFill="1" applyBorder="1" applyAlignment="1">
      <alignment vertical="center" wrapText="1"/>
    </xf>
    <xf numFmtId="38" fontId="2" fillId="3" borderId="164"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165" xfId="1" applyFont="1" applyFill="1" applyBorder="1" applyAlignment="1" applyProtection="1">
      <alignment horizontal="center" vertical="center" shrinkToFit="1"/>
    </xf>
    <xf numFmtId="0" fontId="2" fillId="3" borderId="306" xfId="0" applyFont="1" applyFill="1" applyBorder="1" applyAlignment="1">
      <alignment horizontal="center" vertical="center" shrinkToFit="1"/>
    </xf>
    <xf numFmtId="0" fontId="2" fillId="3" borderId="307" xfId="0" applyFont="1" applyFill="1" applyBorder="1" applyAlignment="1">
      <alignment horizontal="center" vertical="center" shrinkToFit="1"/>
    </xf>
    <xf numFmtId="0" fontId="2" fillId="3" borderId="308" xfId="0" applyFont="1" applyFill="1" applyBorder="1" applyAlignment="1">
      <alignment horizontal="center" vertical="center" shrinkToFit="1"/>
    </xf>
    <xf numFmtId="38" fontId="2" fillId="3" borderId="309" xfId="1" applyFont="1" applyFill="1" applyBorder="1" applyAlignment="1" applyProtection="1">
      <alignment horizontal="right" vertical="center" shrinkToFit="1"/>
    </xf>
    <xf numFmtId="38" fontId="2" fillId="3" borderId="310" xfId="1" applyFont="1" applyFill="1" applyBorder="1" applyAlignment="1" applyProtection="1">
      <alignment horizontal="right" vertical="center" shrinkToFit="1"/>
    </xf>
    <xf numFmtId="38" fontId="2" fillId="3" borderId="311" xfId="1" applyFont="1" applyFill="1" applyBorder="1" applyAlignment="1" applyProtection="1">
      <alignment horizontal="right" vertical="center" shrinkToFit="1"/>
    </xf>
    <xf numFmtId="0" fontId="0" fillId="9" borderId="6" xfId="0" applyFill="1" applyBorder="1">
      <alignment vertical="center"/>
    </xf>
    <xf numFmtId="0" fontId="0" fillId="9" borderId="0" xfId="0" applyFill="1">
      <alignment vertical="center"/>
    </xf>
    <xf numFmtId="0" fontId="0" fillId="9" borderId="8" xfId="0" applyFill="1" applyBorder="1">
      <alignment vertical="center"/>
    </xf>
    <xf numFmtId="0" fontId="0" fillId="9" borderId="299" xfId="0" applyFill="1" applyBorder="1" applyAlignment="1">
      <alignment horizontal="center" vertical="center"/>
    </xf>
    <xf numFmtId="0" fontId="0" fillId="9" borderId="300" xfId="0" applyFill="1" applyBorder="1" applyAlignment="1">
      <alignment horizontal="center" vertical="center"/>
    </xf>
    <xf numFmtId="0" fontId="0" fillId="9" borderId="301" xfId="0" applyFill="1" applyBorder="1" applyAlignment="1">
      <alignment horizontal="center" vertical="center"/>
    </xf>
    <xf numFmtId="0" fontId="0" fillId="9" borderId="299" xfId="0" applyFill="1" applyBorder="1" applyAlignment="1">
      <alignment horizontal="center" vertical="center" shrinkToFit="1"/>
    </xf>
    <xf numFmtId="0" fontId="0" fillId="9" borderId="300" xfId="0" applyFill="1" applyBorder="1" applyAlignment="1">
      <alignment horizontal="center" vertical="center" shrinkToFit="1"/>
    </xf>
    <xf numFmtId="0" fontId="0" fillId="9" borderId="301" xfId="0" applyFill="1" applyBorder="1" applyAlignment="1">
      <alignment horizontal="center" vertical="center" shrinkToFit="1"/>
    </xf>
    <xf numFmtId="0" fontId="0" fillId="9" borderId="314" xfId="0" applyFill="1" applyBorder="1" applyAlignment="1">
      <alignment horizontal="center" vertical="center" shrinkToFit="1"/>
    </xf>
    <xf numFmtId="0" fontId="0" fillId="9" borderId="315" xfId="0" applyFill="1" applyBorder="1" applyAlignment="1">
      <alignment horizontal="center" vertical="center" shrinkToFit="1"/>
    </xf>
    <xf numFmtId="0" fontId="0" fillId="9" borderId="316" xfId="0" applyFill="1" applyBorder="1" applyAlignment="1">
      <alignment horizontal="center" vertical="center" shrinkToFit="1"/>
    </xf>
    <xf numFmtId="0" fontId="2" fillId="3" borderId="86" xfId="0" applyFont="1" applyFill="1" applyBorder="1" applyAlignment="1">
      <alignment vertical="center" shrinkToFit="1"/>
    </xf>
    <xf numFmtId="0" fontId="2" fillId="3" borderId="17"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0" fontId="4" fillId="3" borderId="15" xfId="0" applyFont="1" applyFill="1" applyBorder="1" applyAlignment="1">
      <alignment horizontal="center" vertical="center" shrinkToFit="1"/>
    </xf>
    <xf numFmtId="0" fontId="4" fillId="3" borderId="86" xfId="0" applyFont="1" applyFill="1" applyBorder="1" applyAlignment="1">
      <alignment horizontal="center" vertical="center" shrinkToFit="1"/>
    </xf>
    <xf numFmtId="0" fontId="4" fillId="3" borderId="86" xfId="0" applyFont="1" applyFill="1" applyBorder="1" applyAlignment="1">
      <alignment vertical="center" shrinkToFit="1"/>
    </xf>
    <xf numFmtId="0" fontId="0" fillId="3" borderId="86" xfId="0" applyFill="1" applyBorder="1" applyAlignment="1">
      <alignment vertical="center" shrinkToFit="1"/>
    </xf>
    <xf numFmtId="0" fontId="2" fillId="9" borderId="13"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9" borderId="13" xfId="0" applyFont="1" applyFill="1" applyBorder="1">
      <alignment vertical="center"/>
    </xf>
    <xf numFmtId="0" fontId="0" fillId="0" borderId="5" xfId="0" applyBorder="1" applyAlignment="1">
      <alignment vertical="center" shrinkToFit="1"/>
    </xf>
    <xf numFmtId="0" fontId="0" fillId="0" borderId="6" xfId="0" applyBorder="1" applyAlignment="1">
      <alignment vertical="center" shrinkToFit="1"/>
    </xf>
    <xf numFmtId="0" fontId="3" fillId="9" borderId="3" xfId="0" applyFont="1" applyFill="1" applyBorder="1" applyAlignment="1">
      <alignment vertical="center" wrapText="1"/>
    </xf>
    <xf numFmtId="0" fontId="5" fillId="9" borderId="3" xfId="0" applyFont="1" applyFill="1" applyBorder="1" applyAlignment="1">
      <alignment vertical="center" wrapText="1"/>
    </xf>
    <xf numFmtId="0" fontId="0" fillId="3" borderId="86" xfId="0" applyFill="1" applyBorder="1" applyAlignment="1">
      <alignment horizontal="center" vertical="center" shrinkToFit="1"/>
    </xf>
    <xf numFmtId="0" fontId="30" fillId="3" borderId="17" xfId="0" applyFont="1" applyFill="1" applyBorder="1" applyAlignment="1">
      <alignment horizontal="center" vertical="center" shrinkToFit="1"/>
    </xf>
    <xf numFmtId="0" fontId="30" fillId="3" borderId="3" xfId="0" applyFont="1" applyFill="1" applyBorder="1" applyAlignment="1">
      <alignment horizontal="center" vertical="center" shrinkToFit="1"/>
    </xf>
    <xf numFmtId="0" fontId="30" fillId="3" borderId="3" xfId="0" applyFont="1" applyFill="1" applyBorder="1" applyAlignment="1">
      <alignment horizontal="center" vertical="center" wrapText="1"/>
    </xf>
    <xf numFmtId="0" fontId="30" fillId="3" borderId="3" xfId="0" applyFont="1" applyFill="1" applyBorder="1" applyAlignment="1">
      <alignment horizontal="center" vertical="center"/>
    </xf>
    <xf numFmtId="0" fontId="0" fillId="9" borderId="3" xfId="0" applyFill="1" applyBorder="1" applyAlignment="1">
      <alignment horizontal="center" vertical="center" wrapText="1"/>
    </xf>
    <xf numFmtId="0" fontId="9" fillId="9" borderId="3" xfId="0" applyFont="1" applyFill="1" applyBorder="1" applyAlignment="1">
      <alignment horizontal="center" vertical="center" wrapText="1"/>
    </xf>
    <xf numFmtId="0" fontId="9" fillId="9" borderId="3" xfId="0" applyFont="1" applyFill="1" applyBorder="1" applyAlignment="1">
      <alignment horizontal="center" vertical="center"/>
    </xf>
    <xf numFmtId="38" fontId="0" fillId="2" borderId="122" xfId="1" applyFont="1" applyFill="1" applyBorder="1" applyAlignment="1" applyProtection="1">
      <alignment vertical="center"/>
    </xf>
    <xf numFmtId="38" fontId="0" fillId="2" borderId="123" xfId="1" applyFont="1" applyFill="1" applyBorder="1" applyAlignment="1" applyProtection="1">
      <alignment vertical="center"/>
    </xf>
    <xf numFmtId="38" fontId="0" fillId="2" borderId="99" xfId="1" applyFont="1" applyFill="1" applyBorder="1" applyAlignment="1" applyProtection="1">
      <alignment vertical="center"/>
    </xf>
    <xf numFmtId="0" fontId="0" fillId="3" borderId="137" xfId="0" applyFill="1" applyBorder="1" applyAlignment="1">
      <alignment vertical="center" shrinkToFit="1"/>
    </xf>
    <xf numFmtId="0" fontId="0" fillId="3" borderId="138" xfId="0" applyFill="1" applyBorder="1" applyAlignment="1">
      <alignment vertical="center" shrinkToFit="1"/>
    </xf>
    <xf numFmtId="0" fontId="0" fillId="3" borderId="139" xfId="0" applyFill="1" applyBorder="1" applyAlignment="1">
      <alignment vertical="center" shrinkToFit="1"/>
    </xf>
    <xf numFmtId="0" fontId="0" fillId="0" borderId="13" xfId="0" applyBorder="1" applyAlignment="1">
      <alignment horizontal="center" vertical="center"/>
    </xf>
    <xf numFmtId="0" fontId="0" fillId="9" borderId="24" xfId="0" applyFill="1" applyBorder="1" applyAlignment="1">
      <alignment horizontal="center" vertical="center" wrapText="1"/>
    </xf>
    <xf numFmtId="0" fontId="0" fillId="9" borderId="25" xfId="0" applyFill="1" applyBorder="1" applyAlignment="1">
      <alignment horizontal="center" vertical="center"/>
    </xf>
    <xf numFmtId="0" fontId="0" fillId="0" borderId="3" xfId="0" applyBorder="1" applyAlignment="1">
      <alignment horizontal="center" vertical="center"/>
    </xf>
    <xf numFmtId="0" fontId="2" fillId="9" borderId="93" xfId="0" applyFont="1" applyFill="1" applyBorder="1" applyAlignment="1">
      <alignment horizontal="left" vertical="center" wrapText="1"/>
    </xf>
    <xf numFmtId="0" fontId="4" fillId="9" borderId="89" xfId="0" applyFont="1" applyFill="1" applyBorder="1" applyAlignment="1">
      <alignment horizontal="left" vertical="center"/>
    </xf>
    <xf numFmtId="38" fontId="0" fillId="3" borderId="114" xfId="1" applyFont="1" applyFill="1" applyBorder="1" applyAlignment="1" applyProtection="1">
      <alignment vertical="center"/>
    </xf>
    <xf numFmtId="38" fontId="0" fillId="3" borderId="90" xfId="1" applyFont="1" applyFill="1" applyBorder="1" applyAlignment="1" applyProtection="1">
      <alignment vertical="center"/>
    </xf>
    <xf numFmtId="38" fontId="0" fillId="3" borderId="98" xfId="1" applyFont="1" applyFill="1" applyBorder="1" applyAlignment="1" applyProtection="1">
      <alignment vertical="center"/>
    </xf>
    <xf numFmtId="0" fontId="0" fillId="9" borderId="9" xfId="0" applyFill="1" applyBorder="1" applyAlignment="1">
      <alignment horizontal="center" vertical="center"/>
    </xf>
    <xf numFmtId="0" fontId="0" fillId="9" borderId="11" xfId="0" applyFill="1" applyBorder="1" applyAlignment="1">
      <alignment horizontal="center" vertical="center"/>
    </xf>
    <xf numFmtId="0" fontId="0" fillId="9" borderId="17" xfId="0" applyFill="1" applyBorder="1" applyAlignment="1">
      <alignment horizontal="center" vertical="center"/>
    </xf>
    <xf numFmtId="0" fontId="0" fillId="0" borderId="17" xfId="0" applyBorder="1" applyAlignment="1">
      <alignment horizontal="center" vertical="center" shrinkToFit="1"/>
    </xf>
    <xf numFmtId="0" fontId="2" fillId="9" borderId="83" xfId="0" applyFont="1" applyFill="1" applyBorder="1" applyAlignment="1">
      <alignment horizontal="center" vertical="center"/>
    </xf>
    <xf numFmtId="0" fontId="4" fillId="9" borderId="84" xfId="0" applyFont="1" applyFill="1" applyBorder="1" applyAlignment="1">
      <alignment horizontal="center" vertical="center"/>
    </xf>
    <xf numFmtId="0" fontId="0" fillId="2" borderId="98" xfId="0" applyFill="1" applyBorder="1" applyAlignment="1">
      <alignment horizontal="center" vertical="center" shrinkToFit="1"/>
    </xf>
    <xf numFmtId="0" fontId="0" fillId="2" borderId="86" xfId="0" applyFill="1" applyBorder="1" applyAlignment="1">
      <alignment horizontal="center" vertical="center" shrinkToFit="1"/>
    </xf>
    <xf numFmtId="38" fontId="0" fillId="2" borderId="86" xfId="1" applyFont="1" applyFill="1" applyBorder="1" applyAlignment="1" applyProtection="1">
      <alignment vertical="center"/>
    </xf>
    <xf numFmtId="0" fontId="0" fillId="0" borderId="86" xfId="0" applyBorder="1">
      <alignment vertical="center"/>
    </xf>
    <xf numFmtId="0" fontId="0" fillId="0" borderId="9" xfId="0" applyBorder="1" applyAlignment="1">
      <alignment horizontal="center" vertical="center"/>
    </xf>
    <xf numFmtId="0" fontId="0" fillId="9" borderId="112" xfId="0" applyFill="1" applyBorder="1">
      <alignment vertical="center"/>
    </xf>
    <xf numFmtId="0" fontId="0" fillId="9" borderId="73" xfId="0" applyFill="1" applyBorder="1">
      <alignment vertical="center"/>
    </xf>
    <xf numFmtId="0" fontId="0" fillId="9" borderId="109" xfId="0" applyFill="1" applyBorder="1">
      <alignment vertical="center"/>
    </xf>
    <xf numFmtId="0" fontId="0" fillId="2" borderId="114" xfId="0" applyFill="1" applyBorder="1" applyAlignment="1">
      <alignment vertical="center" shrinkToFit="1"/>
    </xf>
    <xf numFmtId="0" fontId="0" fillId="0" borderId="90" xfId="0" applyBorder="1" applyAlignment="1">
      <alignment vertical="center" shrinkToFit="1"/>
    </xf>
    <xf numFmtId="0" fontId="0" fillId="0" borderId="98" xfId="0" applyBorder="1" applyAlignment="1">
      <alignment vertical="center" shrinkToFit="1"/>
    </xf>
    <xf numFmtId="0" fontId="2" fillId="2" borderId="124" xfId="0" applyFont="1" applyFill="1" applyBorder="1" applyAlignment="1">
      <alignment vertical="center" shrinkToFit="1"/>
    </xf>
    <xf numFmtId="0" fontId="0" fillId="0" borderId="125" xfId="0" applyBorder="1" applyAlignment="1">
      <alignment vertical="center" shrinkToFit="1"/>
    </xf>
    <xf numFmtId="0" fontId="0" fillId="0" borderId="126" xfId="0" applyBorder="1" applyAlignment="1">
      <alignment vertical="center" shrinkToFit="1"/>
    </xf>
    <xf numFmtId="38" fontId="0" fillId="2" borderId="114" xfId="1" applyFont="1" applyFill="1" applyBorder="1" applyAlignment="1" applyProtection="1">
      <alignment vertical="center"/>
    </xf>
    <xf numFmtId="38" fontId="0" fillId="2" borderId="90" xfId="1" applyFont="1" applyFill="1" applyBorder="1" applyAlignment="1" applyProtection="1">
      <alignment vertical="center"/>
    </xf>
    <xf numFmtId="38" fontId="0" fillId="2" borderId="98" xfId="1" applyFont="1" applyFill="1" applyBorder="1" applyAlignment="1" applyProtection="1">
      <alignment vertical="center"/>
    </xf>
    <xf numFmtId="0" fontId="0" fillId="2" borderId="16" xfId="0" applyFill="1" applyBorder="1">
      <alignment vertical="center"/>
    </xf>
    <xf numFmtId="0" fontId="0" fillId="9" borderId="15" xfId="0" applyFill="1" applyBorder="1" applyAlignment="1">
      <alignment horizontal="center" vertical="center" shrinkToFit="1"/>
    </xf>
    <xf numFmtId="0" fontId="0" fillId="3" borderId="31" xfId="0" applyFill="1" applyBorder="1" applyAlignment="1">
      <alignment horizontal="center" vertical="center"/>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4" fillId="9" borderId="83" xfId="0" applyFont="1" applyFill="1" applyBorder="1" applyAlignment="1">
      <alignment horizontal="center" vertical="center"/>
    </xf>
    <xf numFmtId="0" fontId="4" fillId="9" borderId="85" xfId="0" applyFont="1" applyFill="1" applyBorder="1" applyAlignment="1">
      <alignment horizontal="center" vertical="center"/>
    </xf>
    <xf numFmtId="0" fontId="32" fillId="3" borderId="117" xfId="0" applyFont="1" applyFill="1" applyBorder="1" applyAlignment="1">
      <alignment vertical="center" shrinkToFit="1"/>
    </xf>
    <xf numFmtId="0" fontId="32" fillId="3" borderId="88" xfId="0" applyFont="1" applyFill="1" applyBorder="1" applyAlignment="1">
      <alignment vertical="center" shrinkToFit="1"/>
    </xf>
    <xf numFmtId="0" fontId="32" fillId="3" borderId="118" xfId="0" applyFont="1" applyFill="1" applyBorder="1" applyAlignment="1">
      <alignment vertical="center" shrinkToFit="1"/>
    </xf>
    <xf numFmtId="0" fontId="0" fillId="9" borderId="16" xfId="0" applyFill="1" applyBorder="1" applyAlignment="1">
      <alignment horizontal="center" vertical="center" shrinkToFit="1"/>
    </xf>
    <xf numFmtId="0" fontId="2" fillId="9" borderId="3" xfId="0" applyFont="1" applyFill="1" applyBorder="1" applyAlignment="1">
      <alignment horizontal="center" vertical="center" wrapText="1" shrinkToFit="1"/>
    </xf>
    <xf numFmtId="0" fontId="4" fillId="9" borderId="3" xfId="0" applyFont="1" applyFill="1" applyBorder="1" applyAlignment="1">
      <alignment horizontal="center" vertical="center" shrinkToFit="1"/>
    </xf>
    <xf numFmtId="0" fontId="0" fillId="12" borderId="65" xfId="0" applyFill="1" applyBorder="1">
      <alignment vertical="center"/>
    </xf>
    <xf numFmtId="0" fontId="0" fillId="2" borderId="90" xfId="0" applyFill="1" applyBorder="1">
      <alignment vertical="center"/>
    </xf>
    <xf numFmtId="0" fontId="0" fillId="0" borderId="15" xfId="0" applyBorder="1" applyAlignment="1">
      <alignment vertical="center" shrinkToFit="1"/>
    </xf>
    <xf numFmtId="0" fontId="30" fillId="9" borderId="13" xfId="0" applyFont="1" applyFill="1" applyBorder="1" applyAlignment="1">
      <alignment vertical="center" wrapText="1"/>
    </xf>
    <xf numFmtId="0" fontId="0" fillId="3" borderId="116" xfId="0" applyFill="1" applyBorder="1" applyAlignment="1">
      <alignment vertical="center" shrinkToFit="1"/>
    </xf>
    <xf numFmtId="38" fontId="0" fillId="3" borderId="116" xfId="1" applyFont="1" applyFill="1" applyBorder="1" applyAlignment="1" applyProtection="1">
      <alignment vertical="center" shrinkToFit="1"/>
    </xf>
    <xf numFmtId="0" fontId="0" fillId="3" borderId="27" xfId="0" applyFill="1" applyBorder="1" applyAlignment="1">
      <alignment horizontal="center" vertical="center"/>
    </xf>
    <xf numFmtId="0" fontId="0" fillId="3" borderId="37" xfId="0" applyFill="1" applyBorder="1" applyAlignment="1">
      <alignment horizontal="center" vertical="center"/>
    </xf>
    <xf numFmtId="0" fontId="0" fillId="3" borderId="87" xfId="0" applyFill="1" applyBorder="1" applyAlignment="1">
      <alignment vertical="center" shrinkToFit="1"/>
    </xf>
    <xf numFmtId="38" fontId="0" fillId="3" borderId="87" xfId="1" applyFont="1" applyFill="1" applyBorder="1" applyAlignment="1" applyProtection="1">
      <alignment vertical="center" shrinkToFit="1"/>
    </xf>
    <xf numFmtId="0" fontId="0" fillId="9" borderId="9" xfId="0" applyFill="1" applyBorder="1">
      <alignment vertical="center"/>
    </xf>
    <xf numFmtId="0" fontId="0" fillId="9" borderId="10" xfId="0" applyFill="1" applyBorder="1">
      <alignment vertical="center"/>
    </xf>
    <xf numFmtId="0" fontId="0" fillId="0" borderId="114" xfId="0" applyBorder="1">
      <alignment vertical="center"/>
    </xf>
    <xf numFmtId="0" fontId="0" fillId="0" borderId="90" xfId="0" applyBorder="1">
      <alignment vertical="center"/>
    </xf>
    <xf numFmtId="0" fontId="0" fillId="3" borderId="115" xfId="0" applyFill="1" applyBorder="1" applyAlignment="1">
      <alignment vertical="center" shrinkToFit="1"/>
    </xf>
    <xf numFmtId="38" fontId="0" fillId="3" borderId="115" xfId="1" applyFont="1" applyFill="1" applyBorder="1" applyAlignment="1" applyProtection="1">
      <alignment vertical="center" shrinkToFit="1"/>
    </xf>
    <xf numFmtId="0" fontId="0" fillId="3" borderId="23" xfId="0" applyFill="1" applyBorder="1" applyAlignment="1">
      <alignment horizontal="center" vertical="center"/>
    </xf>
    <xf numFmtId="0" fontId="4" fillId="9" borderId="3" xfId="0" applyFont="1" applyFill="1" applyBorder="1" applyAlignment="1">
      <alignment horizontal="center" vertical="center" wrapText="1"/>
    </xf>
    <xf numFmtId="38" fontId="0" fillId="3" borderId="86" xfId="1" applyFont="1" applyFill="1" applyBorder="1" applyAlignment="1" applyProtection="1">
      <alignment vertical="center" shrinkToFit="1"/>
    </xf>
    <xf numFmtId="0" fontId="0" fillId="9" borderId="11" xfId="0" applyFill="1" applyBorder="1">
      <alignment vertical="center"/>
    </xf>
    <xf numFmtId="0" fontId="0" fillId="9" borderId="7" xfId="0" applyFill="1" applyBorder="1" applyAlignment="1">
      <alignment horizontal="center" vertical="center"/>
    </xf>
    <xf numFmtId="0" fontId="0" fillId="9" borderId="0" xfId="0" applyFill="1" applyAlignment="1">
      <alignment horizontal="center" vertical="center"/>
    </xf>
    <xf numFmtId="0" fontId="0" fillId="9" borderId="8" xfId="0" applyFill="1" applyBorder="1" applyAlignment="1">
      <alignment horizontal="center" vertical="center"/>
    </xf>
    <xf numFmtId="0" fontId="3" fillId="9" borderId="67" xfId="0" applyFont="1" applyFill="1" applyBorder="1" applyAlignment="1">
      <alignment horizontal="center" vertical="center" wrapText="1"/>
    </xf>
    <xf numFmtId="0" fontId="3" fillId="9" borderId="68" xfId="0" applyFont="1" applyFill="1" applyBorder="1" applyAlignment="1">
      <alignment horizontal="center" vertical="center" wrapText="1"/>
    </xf>
    <xf numFmtId="0" fontId="0" fillId="2" borderId="68" xfId="0" applyFill="1" applyBorder="1" applyAlignment="1">
      <alignment horizontal="center" vertical="center"/>
    </xf>
    <xf numFmtId="0" fontId="0" fillId="2" borderId="69" xfId="0" applyFill="1" applyBorder="1" applyAlignment="1">
      <alignment horizontal="center" vertical="center"/>
    </xf>
    <xf numFmtId="0" fontId="3" fillId="9" borderId="69" xfId="0" applyFont="1" applyFill="1" applyBorder="1" applyAlignment="1">
      <alignment horizontal="center" vertical="center" wrapText="1"/>
    </xf>
    <xf numFmtId="0" fontId="0" fillId="9" borderId="15" xfId="0" applyFill="1" applyBorder="1" applyAlignment="1">
      <alignment vertical="center" wrapText="1"/>
    </xf>
    <xf numFmtId="0" fontId="0" fillId="9" borderId="16" xfId="0" applyFill="1" applyBorder="1" applyAlignment="1">
      <alignment vertical="center" wrapText="1"/>
    </xf>
    <xf numFmtId="0" fontId="0" fillId="9" borderId="183" xfId="0" applyFill="1" applyBorder="1" applyAlignment="1">
      <alignment vertical="center" wrapText="1"/>
    </xf>
    <xf numFmtId="0" fontId="0" fillId="2" borderId="67" xfId="0" applyFill="1" applyBorder="1" applyAlignment="1">
      <alignment horizontal="center" vertical="center"/>
    </xf>
    <xf numFmtId="0" fontId="0" fillId="2" borderId="92" xfId="0" applyFill="1" applyBorder="1" applyAlignment="1">
      <alignment vertical="center" shrinkToFit="1"/>
    </xf>
    <xf numFmtId="0" fontId="2" fillId="9" borderId="67" xfId="0" applyFont="1" applyFill="1" applyBorder="1" applyAlignment="1">
      <alignment horizontal="center" vertical="center" wrapText="1"/>
    </xf>
    <xf numFmtId="0" fontId="4" fillId="9" borderId="68" xfId="0" applyFont="1" applyFill="1" applyBorder="1" applyAlignment="1">
      <alignment horizontal="center" vertical="center" wrapText="1"/>
    </xf>
    <xf numFmtId="0" fontId="4" fillId="9" borderId="69" xfId="0" applyFont="1" applyFill="1" applyBorder="1" applyAlignment="1">
      <alignment horizontal="center" vertical="center" wrapText="1"/>
    </xf>
    <xf numFmtId="0" fontId="0" fillId="3" borderId="114" xfId="0" applyFill="1" applyBorder="1" applyAlignment="1">
      <alignment horizontal="center" vertical="center"/>
    </xf>
    <xf numFmtId="0" fontId="0" fillId="3" borderId="90" xfId="0" applyFill="1" applyBorder="1" applyAlignment="1">
      <alignment horizontal="center" vertical="center"/>
    </xf>
    <xf numFmtId="0" fontId="0" fillId="3" borderId="98" xfId="0" applyFill="1" applyBorder="1" applyAlignment="1">
      <alignment horizontal="center" vertical="center"/>
    </xf>
    <xf numFmtId="0" fontId="0" fillId="3" borderId="92" xfId="0" applyFill="1" applyBorder="1" applyAlignment="1">
      <alignment vertical="center" shrinkToFit="1"/>
    </xf>
    <xf numFmtId="0" fontId="0" fillId="9" borderId="72" xfId="0" applyFill="1" applyBorder="1" applyAlignment="1">
      <alignment horizontal="center" vertical="center"/>
    </xf>
    <xf numFmtId="0" fontId="0" fillId="9" borderId="73" xfId="0" applyFill="1" applyBorder="1" applyAlignment="1">
      <alignment horizontal="center" vertical="center"/>
    </xf>
    <xf numFmtId="0" fontId="0" fillId="9" borderId="68" xfId="0" applyFill="1" applyBorder="1" applyAlignment="1">
      <alignment horizontal="center" vertical="center"/>
    </xf>
    <xf numFmtId="0" fontId="0" fillId="9" borderId="68" xfId="0" applyFill="1" applyBorder="1" applyAlignment="1">
      <alignment vertical="center" shrinkToFit="1"/>
    </xf>
    <xf numFmtId="0" fontId="0" fillId="9" borderId="69" xfId="0" applyFill="1" applyBorder="1" applyAlignment="1">
      <alignment vertical="center" shrinkToFit="1"/>
    </xf>
    <xf numFmtId="0" fontId="0" fillId="3" borderId="68" xfId="0" applyFill="1" applyBorder="1" applyAlignment="1">
      <alignment horizontal="center" vertical="center"/>
    </xf>
    <xf numFmtId="0" fontId="0" fillId="3" borderId="276" xfId="0" applyFill="1" applyBorder="1" applyAlignment="1">
      <alignment horizontal="center" vertical="center"/>
    </xf>
    <xf numFmtId="0" fontId="0" fillId="2" borderId="70" xfId="0" applyFill="1" applyBorder="1" applyAlignment="1">
      <alignment horizontal="center" vertical="center"/>
    </xf>
    <xf numFmtId="0" fontId="4" fillId="9" borderId="3" xfId="0" applyFont="1" applyFill="1" applyBorder="1" applyAlignment="1">
      <alignment vertical="center" wrapText="1"/>
    </xf>
    <xf numFmtId="0" fontId="32" fillId="3" borderId="114" xfId="0" applyFont="1" applyFill="1" applyBorder="1" applyAlignment="1">
      <alignment vertical="center" wrapText="1"/>
    </xf>
    <xf numFmtId="0" fontId="32" fillId="3" borderId="90" xfId="0" applyFont="1" applyFill="1" applyBorder="1" applyAlignment="1">
      <alignment vertical="center" wrapText="1"/>
    </xf>
    <xf numFmtId="0" fontId="32" fillId="3" borderId="90" xfId="0" applyFont="1" applyFill="1" applyBorder="1">
      <alignment vertical="center"/>
    </xf>
    <xf numFmtId="0" fontId="32" fillId="3" borderId="98" xfId="0" applyFont="1" applyFill="1" applyBorder="1">
      <alignment vertical="center"/>
    </xf>
    <xf numFmtId="0" fontId="47" fillId="3" borderId="114" xfId="0" applyFont="1" applyFill="1" applyBorder="1" applyAlignment="1">
      <alignment vertical="center" wrapText="1"/>
    </xf>
    <xf numFmtId="0" fontId="47" fillId="0" borderId="90" xfId="0" applyFont="1" applyBorder="1">
      <alignment vertical="center"/>
    </xf>
    <xf numFmtId="0" fontId="47" fillId="0" borderId="98" xfId="0" applyFont="1" applyBorder="1">
      <alignment vertical="center"/>
    </xf>
    <xf numFmtId="0" fontId="32" fillId="3" borderId="142" xfId="0" applyFont="1" applyFill="1" applyBorder="1" applyAlignment="1">
      <alignment horizontal="center" vertical="center"/>
    </xf>
    <xf numFmtId="0" fontId="32" fillId="3" borderId="146" xfId="0" applyFont="1" applyFill="1" applyBorder="1" applyAlignment="1">
      <alignment horizontal="center" vertical="center"/>
    </xf>
    <xf numFmtId="0" fontId="32" fillId="3" borderId="141" xfId="0" applyFont="1" applyFill="1" applyBorder="1" applyAlignment="1">
      <alignment horizontal="center" vertical="center"/>
    </xf>
    <xf numFmtId="0" fontId="32" fillId="3" borderId="145" xfId="0" applyFont="1" applyFill="1" applyBorder="1" applyAlignment="1">
      <alignment horizontal="center" vertical="center"/>
    </xf>
    <xf numFmtId="0" fontId="32" fillId="3" borderId="317" xfId="0" applyFont="1" applyFill="1" applyBorder="1" applyAlignment="1">
      <alignment horizontal="center" vertical="center"/>
    </xf>
    <xf numFmtId="0" fontId="32" fillId="3" borderId="274" xfId="0" applyFont="1" applyFill="1" applyBorder="1" applyAlignment="1">
      <alignment horizontal="center" vertical="center"/>
    </xf>
    <xf numFmtId="0" fontId="47" fillId="0" borderId="90" xfId="0" applyFont="1" applyBorder="1" applyAlignment="1">
      <alignment vertical="center" wrapText="1"/>
    </xf>
    <xf numFmtId="0" fontId="47" fillId="0" borderId="98" xfId="0" applyFont="1" applyBorder="1" applyAlignment="1">
      <alignment vertical="center" wrapText="1"/>
    </xf>
    <xf numFmtId="0" fontId="43" fillId="6" borderId="17" xfId="2" applyFont="1" applyFill="1" applyBorder="1" applyAlignment="1" applyProtection="1">
      <alignment horizontal="center" vertical="center" shrinkToFit="1"/>
    </xf>
    <xf numFmtId="0" fontId="32" fillId="0" borderId="90" xfId="0" applyFont="1" applyBorder="1">
      <alignment vertical="center"/>
    </xf>
    <xf numFmtId="0" fontId="32" fillId="0" borderId="98" xfId="0" applyFont="1" applyBorder="1">
      <alignment vertical="center"/>
    </xf>
    <xf numFmtId="0" fontId="2" fillId="9" borderId="15" xfId="0" applyFont="1" applyFill="1" applyBorder="1" applyAlignment="1">
      <alignment vertical="center" shrinkToFit="1"/>
    </xf>
    <xf numFmtId="0" fontId="4" fillId="9" borderId="16" xfId="0" applyFont="1" applyFill="1" applyBorder="1" applyAlignment="1">
      <alignment vertical="center" shrinkToFit="1"/>
    </xf>
    <xf numFmtId="0" fontId="0" fillId="3" borderId="16" xfId="0" applyFill="1" applyBorder="1">
      <alignment vertical="center"/>
    </xf>
    <xf numFmtId="0" fontId="2" fillId="9" borderId="9" xfId="0" applyFont="1" applyFill="1" applyBorder="1" applyAlignment="1">
      <alignment vertical="center" shrinkToFit="1"/>
    </xf>
    <xf numFmtId="0" fontId="4" fillId="9" borderId="10" xfId="0" applyFont="1" applyFill="1" applyBorder="1" applyAlignment="1">
      <alignment vertical="center" shrinkToFit="1"/>
    </xf>
    <xf numFmtId="0" fontId="47" fillId="3" borderId="90" xfId="0" applyFont="1" applyFill="1" applyBorder="1" applyAlignment="1">
      <alignment vertical="center" wrapText="1"/>
    </xf>
    <xf numFmtId="0" fontId="47" fillId="3" borderId="98" xfId="0" applyFont="1" applyFill="1" applyBorder="1" applyAlignment="1">
      <alignment vertical="center" wrapText="1"/>
    </xf>
    <xf numFmtId="0" fontId="32" fillId="3" borderId="17" xfId="0" applyFont="1" applyFill="1" applyBorder="1" applyAlignment="1">
      <alignment horizontal="center" vertical="center"/>
    </xf>
    <xf numFmtId="0" fontId="0" fillId="9" borderId="16" xfId="0" applyFill="1" applyBorder="1" applyAlignment="1">
      <alignment vertical="center" shrinkToFit="1"/>
    </xf>
    <xf numFmtId="0" fontId="2" fillId="9" borderId="15" xfId="0" applyFont="1" applyFill="1" applyBorder="1" applyAlignment="1">
      <alignment horizontal="right" vertical="center" shrinkToFit="1"/>
    </xf>
    <xf numFmtId="0" fontId="0" fillId="9" borderId="16" xfId="0" applyFill="1" applyBorder="1" applyAlignment="1">
      <alignment horizontal="right" vertical="center" shrinkToFit="1"/>
    </xf>
    <xf numFmtId="0" fontId="0" fillId="0" borderId="16" xfId="0" applyBorder="1" applyAlignment="1">
      <alignment horizontal="right" vertical="center" shrinkToFit="1"/>
    </xf>
    <xf numFmtId="0" fontId="0" fillId="0" borderId="17" xfId="0" applyBorder="1" applyAlignment="1">
      <alignment horizontal="right" vertical="center" shrinkToFit="1"/>
    </xf>
    <xf numFmtId="0" fontId="64" fillId="6" borderId="16" xfId="2" applyFont="1" applyFill="1" applyBorder="1" applyAlignment="1" applyProtection="1">
      <alignment horizontal="center" vertical="center"/>
    </xf>
    <xf numFmtId="0" fontId="64" fillId="0" borderId="16" xfId="2" applyFont="1" applyBorder="1" applyAlignment="1" applyProtection="1">
      <alignment horizontal="center" vertical="center"/>
    </xf>
    <xf numFmtId="0" fontId="64" fillId="0" borderId="17" xfId="2" applyFont="1" applyBorder="1" applyProtection="1">
      <alignment vertical="center"/>
    </xf>
    <xf numFmtId="0" fontId="0" fillId="2" borderId="3" xfId="0" applyFill="1" applyBorder="1" applyAlignment="1">
      <alignment horizontal="left" vertical="center"/>
    </xf>
    <xf numFmtId="0" fontId="32" fillId="3" borderId="3" xfId="0" applyFont="1" applyFill="1" applyBorder="1" applyAlignment="1">
      <alignment horizontal="center" vertical="center" shrinkToFit="1"/>
    </xf>
    <xf numFmtId="0" fontId="32" fillId="2" borderId="7" xfId="0" applyFont="1" applyFill="1" applyBorder="1" applyAlignment="1">
      <alignment vertical="center" shrinkToFit="1"/>
    </xf>
    <xf numFmtId="0" fontId="47" fillId="2" borderId="114" xfId="0" applyFont="1" applyFill="1" applyBorder="1" applyAlignment="1">
      <alignment vertical="center" wrapText="1"/>
    </xf>
    <xf numFmtId="0" fontId="47" fillId="2" borderId="90" xfId="0" applyFont="1" applyFill="1" applyBorder="1" applyAlignment="1">
      <alignment vertical="center" wrapText="1"/>
    </xf>
    <xf numFmtId="0" fontId="47" fillId="2" borderId="98" xfId="0" applyFont="1" applyFill="1" applyBorder="1" applyAlignment="1">
      <alignment vertical="center" wrapText="1"/>
    </xf>
    <xf numFmtId="0" fontId="32" fillId="2" borderId="4" xfId="0" applyFont="1" applyFill="1" applyBorder="1" applyAlignment="1">
      <alignment horizontal="center" vertical="center" shrinkToFit="1"/>
    </xf>
    <xf numFmtId="0" fontId="32" fillId="2" borderId="5" xfId="0" applyFont="1" applyFill="1" applyBorder="1" applyAlignment="1">
      <alignment horizontal="center" vertical="center" shrinkToFit="1"/>
    </xf>
    <xf numFmtId="0" fontId="32" fillId="0" borderId="5" xfId="0" applyFont="1" applyBorder="1" applyAlignment="1">
      <alignment horizontal="center" vertical="center" shrinkToFit="1"/>
    </xf>
    <xf numFmtId="0" fontId="32" fillId="2" borderId="9" xfId="0" applyFont="1" applyFill="1" applyBorder="1" applyAlignment="1">
      <alignment horizontal="center" vertical="center" shrinkToFit="1"/>
    </xf>
    <xf numFmtId="0" fontId="32" fillId="2" borderId="10" xfId="0" applyFont="1" applyFill="1" applyBorder="1" applyAlignment="1">
      <alignment horizontal="center" vertical="center" shrinkToFit="1"/>
    </xf>
    <xf numFmtId="0" fontId="32" fillId="0" borderId="10" xfId="0" applyFont="1" applyBorder="1" applyAlignment="1">
      <alignment horizontal="center" vertical="center" shrinkToFit="1"/>
    </xf>
    <xf numFmtId="0" fontId="32" fillId="3" borderId="14" xfId="0" applyFont="1" applyFill="1" applyBorder="1" applyAlignment="1">
      <alignment vertical="center" shrinkToFit="1"/>
    </xf>
    <xf numFmtId="0" fontId="32" fillId="2" borderId="7" xfId="0" applyFont="1" applyFill="1" applyBorder="1" applyAlignment="1">
      <alignment horizontal="center" vertical="center" shrinkToFit="1"/>
    </xf>
    <xf numFmtId="0" fontId="32" fillId="2" borderId="0" xfId="0" applyFont="1" applyFill="1" applyAlignment="1">
      <alignment horizontal="center" vertical="center" shrinkToFit="1"/>
    </xf>
    <xf numFmtId="0" fontId="32" fillId="3" borderId="13" xfId="0" applyFont="1" applyFill="1" applyBorder="1" applyAlignment="1">
      <alignment vertical="center" shrinkToFit="1"/>
    </xf>
    <xf numFmtId="0" fontId="0" fillId="3" borderId="3" xfId="0" applyFill="1" applyBorder="1" applyAlignment="1">
      <alignment vertical="center" shrinkToFit="1"/>
    </xf>
    <xf numFmtId="0" fontId="0" fillId="9" borderId="12" xfId="0" applyFill="1" applyBorder="1">
      <alignment vertical="center"/>
    </xf>
    <xf numFmtId="0" fontId="64" fillId="0" borderId="16" xfId="2" applyFont="1" applyBorder="1" applyAlignment="1" applyProtection="1">
      <alignment vertical="center" shrinkToFit="1"/>
    </xf>
    <xf numFmtId="0" fontId="64" fillId="0" borderId="17" xfId="2" applyFont="1" applyBorder="1" applyAlignment="1" applyProtection="1">
      <alignment vertical="center"/>
    </xf>
    <xf numFmtId="0" fontId="0" fillId="2" borderId="117" xfId="0" applyFill="1" applyBorder="1" applyAlignment="1">
      <alignment horizontal="center" vertical="center"/>
    </xf>
    <xf numFmtId="0" fontId="0" fillId="2" borderId="88" xfId="0" applyFill="1" applyBorder="1" applyAlignment="1">
      <alignment horizontal="center" vertical="center"/>
    </xf>
    <xf numFmtId="0" fontId="0" fillId="2" borderId="92" xfId="0" applyFill="1" applyBorder="1" applyAlignment="1">
      <alignment horizontal="center" vertical="center"/>
    </xf>
    <xf numFmtId="0" fontId="3" fillId="0" borderId="90" xfId="0" applyFont="1" applyBorder="1" applyAlignment="1">
      <alignment vertical="center" wrapText="1"/>
    </xf>
    <xf numFmtId="0" fontId="3" fillId="0" borderId="98" xfId="0" applyFont="1" applyBorder="1" applyAlignment="1">
      <alignment vertical="center" wrapText="1"/>
    </xf>
    <xf numFmtId="0" fontId="0" fillId="2" borderId="118" xfId="0" applyFill="1" applyBorder="1" applyAlignment="1">
      <alignment horizontal="center" vertical="center"/>
    </xf>
    <xf numFmtId="0" fontId="5" fillId="0" borderId="90" xfId="0" applyFont="1" applyBorder="1" applyAlignment="1">
      <alignment vertical="center" wrapText="1"/>
    </xf>
    <xf numFmtId="0" fontId="5" fillId="0" borderId="98" xfId="0" applyFont="1" applyBorder="1" applyAlignment="1">
      <alignment vertical="center" wrapText="1"/>
    </xf>
    <xf numFmtId="0" fontId="32" fillId="2" borderId="114" xfId="0" applyFont="1" applyFill="1" applyBorder="1" applyAlignment="1">
      <alignment vertical="center" shrinkToFit="1"/>
    </xf>
    <xf numFmtId="0" fontId="32" fillId="2" borderId="98" xfId="0" applyFont="1" applyFill="1" applyBorder="1" applyAlignment="1">
      <alignment vertical="center" shrinkToFit="1"/>
    </xf>
    <xf numFmtId="0" fontId="32" fillId="2" borderId="117" xfId="0" applyFont="1" applyFill="1" applyBorder="1" applyAlignment="1">
      <alignment horizontal="center" vertical="center" shrinkToFit="1"/>
    </xf>
    <xf numFmtId="0" fontId="32" fillId="2" borderId="88" xfId="0" applyFont="1" applyFill="1" applyBorder="1" applyAlignment="1">
      <alignment horizontal="center" vertical="center" shrinkToFit="1"/>
    </xf>
    <xf numFmtId="0" fontId="32" fillId="2" borderId="118" xfId="0" applyFont="1" applyFill="1" applyBorder="1" applyAlignment="1">
      <alignment horizontal="center" vertical="center" shrinkToFit="1"/>
    </xf>
    <xf numFmtId="0" fontId="2" fillId="9" borderId="15" xfId="0" applyFont="1" applyFill="1" applyBorder="1" applyAlignment="1">
      <alignment horizontal="center" vertical="center" wrapText="1"/>
    </xf>
    <xf numFmtId="0" fontId="4" fillId="9" borderId="16" xfId="0" applyFont="1" applyFill="1" applyBorder="1" applyAlignment="1">
      <alignment horizontal="center" vertical="center"/>
    </xf>
    <xf numFmtId="0" fontId="0" fillId="9" borderId="147" xfId="0" applyFill="1" applyBorder="1" applyAlignment="1">
      <alignment vertical="center" shrinkToFit="1"/>
    </xf>
    <xf numFmtId="0" fontId="0" fillId="0" borderId="148" xfId="0" applyBorder="1">
      <alignment vertical="center"/>
    </xf>
    <xf numFmtId="0" fontId="0" fillId="0" borderId="149" xfId="0" applyBorder="1">
      <alignment vertical="center"/>
    </xf>
    <xf numFmtId="0" fontId="0" fillId="2" borderId="24" xfId="0"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2" borderId="38" xfId="0"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2" borderId="28" xfId="0" applyFill="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9" borderId="9" xfId="0" applyFill="1" applyBorder="1" applyAlignment="1">
      <alignment vertical="center" wrapText="1"/>
    </xf>
    <xf numFmtId="0" fontId="2" fillId="0" borderId="90" xfId="0" applyFont="1" applyBorder="1">
      <alignment vertical="center"/>
    </xf>
    <xf numFmtId="0" fontId="2" fillId="0" borderId="98" xfId="0" applyFont="1" applyBorder="1">
      <alignment vertical="center"/>
    </xf>
    <xf numFmtId="0" fontId="0" fillId="3" borderId="119" xfId="0" applyFill="1" applyBorder="1" applyAlignment="1">
      <alignment vertical="center" shrinkToFit="1"/>
    </xf>
    <xf numFmtId="0" fontId="0" fillId="0" borderId="120" xfId="0" applyBorder="1" applyAlignment="1">
      <alignment vertical="center" shrinkToFit="1"/>
    </xf>
    <xf numFmtId="0" fontId="80" fillId="15" borderId="292" xfId="0" applyFont="1" applyFill="1" applyBorder="1" applyAlignment="1">
      <alignment horizontal="center" vertical="center"/>
    </xf>
    <xf numFmtId="0" fontId="80" fillId="15" borderId="0" xfId="0" applyFont="1" applyFill="1" applyAlignment="1">
      <alignment horizontal="center" vertical="center"/>
    </xf>
    <xf numFmtId="0" fontId="80" fillId="15" borderId="293" xfId="0" applyFont="1" applyFill="1" applyBorder="1" applyAlignment="1">
      <alignment horizontal="center" vertical="center"/>
    </xf>
    <xf numFmtId="0" fontId="2" fillId="3" borderId="117" xfId="0" applyFont="1" applyFill="1" applyBorder="1" applyAlignment="1">
      <alignment vertical="center" wrapText="1"/>
    </xf>
    <xf numFmtId="0" fontId="2" fillId="3" borderId="88" xfId="0" applyFont="1" applyFill="1" applyBorder="1" applyAlignment="1">
      <alignment vertical="center" wrapText="1"/>
    </xf>
    <xf numFmtId="0" fontId="2" fillId="3" borderId="118" xfId="0" applyFont="1" applyFill="1" applyBorder="1" applyAlignment="1">
      <alignment vertical="center" wrapText="1"/>
    </xf>
    <xf numFmtId="0" fontId="0" fillId="2" borderId="15" xfId="0" applyFill="1" applyBorder="1" applyAlignment="1">
      <alignment vertical="center" wrapTex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3" borderId="4" xfId="0" applyFill="1" applyBorder="1" applyAlignment="1">
      <alignment horizontal="left" vertical="center" shrinkToFit="1"/>
    </xf>
    <xf numFmtId="0" fontId="0" fillId="3" borderId="5" xfId="0" applyFill="1" applyBorder="1" applyAlignment="1">
      <alignment horizontal="left" vertical="center" shrinkToFit="1"/>
    </xf>
    <xf numFmtId="0" fontId="0" fillId="3" borderId="6" xfId="0" applyFill="1" applyBorder="1" applyAlignment="1">
      <alignment horizontal="left" vertical="center" shrinkToFit="1"/>
    </xf>
    <xf numFmtId="0" fontId="0" fillId="6" borderId="113" xfId="0" applyFill="1" applyBorder="1" applyAlignment="1">
      <alignment horizontal="center" vertical="center" shrinkToFit="1"/>
    </xf>
    <xf numFmtId="0" fontId="0" fillId="6" borderId="79" xfId="0" applyFill="1" applyBorder="1" applyAlignment="1">
      <alignment horizontal="center" vertical="center" shrinkToFit="1"/>
    </xf>
    <xf numFmtId="0" fontId="0" fillId="6" borderId="103" xfId="0" applyFill="1" applyBorder="1" applyAlignment="1">
      <alignment horizontal="center" vertical="center" shrinkToFit="1"/>
    </xf>
    <xf numFmtId="0" fontId="8" fillId="0" borderId="3" xfId="0" applyFont="1" applyBorder="1" applyAlignment="1">
      <alignment horizontal="center" vertical="center"/>
    </xf>
    <xf numFmtId="0" fontId="10" fillId="0" borderId="15" xfId="0" applyFont="1" applyBorder="1" applyAlignment="1">
      <alignment horizontal="center" vertical="center" shrinkToFit="1"/>
    </xf>
    <xf numFmtId="0" fontId="53" fillId="6" borderId="104" xfId="0" applyFont="1" applyFill="1" applyBorder="1" applyAlignment="1">
      <alignment horizontal="center" vertical="center" shrinkToFit="1"/>
    </xf>
    <xf numFmtId="0" fontId="53" fillId="6" borderId="45" xfId="0" applyFont="1" applyFill="1" applyBorder="1" applyAlignment="1">
      <alignment horizontal="center" vertical="center" shrinkToFit="1"/>
    </xf>
    <xf numFmtId="0" fontId="0" fillId="6" borderId="45" xfId="0" applyFill="1" applyBorder="1" applyAlignment="1">
      <alignment horizontal="center" vertical="center" shrinkToFit="1"/>
    </xf>
    <xf numFmtId="0" fontId="0" fillId="6" borderId="44" xfId="0" applyFill="1" applyBorder="1">
      <alignment vertical="center"/>
    </xf>
    <xf numFmtId="0" fontId="0" fillId="0" borderId="22" xfId="0" applyBorder="1">
      <alignment vertical="center"/>
    </xf>
    <xf numFmtId="0" fontId="0" fillId="0" borderId="20" xfId="0" applyBorder="1">
      <alignment vertical="center"/>
    </xf>
    <xf numFmtId="0" fontId="0" fillId="0" borderId="279" xfId="0" applyBorder="1">
      <alignment vertical="center"/>
    </xf>
    <xf numFmtId="0" fontId="7" fillId="6" borderId="18"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8" xfId="0" applyFont="1" applyFill="1" applyBorder="1" applyAlignment="1">
      <alignment horizontal="center" vertical="center" shrinkToFit="1"/>
    </xf>
    <xf numFmtId="0" fontId="7" fillId="7" borderId="18" xfId="0" applyFont="1" applyFill="1" applyBorder="1" applyAlignment="1">
      <alignment horizontal="center" vertical="center" shrinkToFit="1"/>
    </xf>
    <xf numFmtId="0" fontId="0" fillId="0" borderId="1" xfId="0" applyBorder="1">
      <alignment vertical="center"/>
    </xf>
    <xf numFmtId="0" fontId="32" fillId="9" borderId="248" xfId="0" applyFont="1" applyFill="1" applyBorder="1" applyAlignment="1">
      <alignment vertical="center" wrapText="1"/>
    </xf>
    <xf numFmtId="0" fontId="32" fillId="9" borderId="263" xfId="0" applyFont="1" applyFill="1" applyBorder="1">
      <alignment vertical="center"/>
    </xf>
    <xf numFmtId="0" fontId="32" fillId="9" borderId="266" xfId="0" applyFont="1" applyFill="1" applyBorder="1">
      <alignment vertical="center"/>
    </xf>
    <xf numFmtId="0" fontId="0" fillId="7" borderId="113" xfId="0" applyFill="1" applyBorder="1" applyAlignment="1">
      <alignment horizontal="center" vertical="center"/>
    </xf>
    <xf numFmtId="0" fontId="0" fillId="7" borderId="79" xfId="0" applyFill="1" applyBorder="1" applyAlignment="1">
      <alignment horizontal="center" vertical="center"/>
    </xf>
    <xf numFmtId="0" fontId="0" fillId="7" borderId="103" xfId="0" applyFill="1" applyBorder="1" applyAlignment="1">
      <alignment horizontal="center" vertical="center"/>
    </xf>
    <xf numFmtId="0" fontId="36" fillId="0" borderId="29" xfId="0" applyFont="1" applyBorder="1" applyAlignment="1">
      <alignment vertical="center" shrinkToFit="1"/>
    </xf>
    <xf numFmtId="0" fontId="32" fillId="0" borderId="29" xfId="0" applyFont="1" applyBorder="1" applyAlignment="1">
      <alignment vertical="center" shrinkToFit="1"/>
    </xf>
    <xf numFmtId="0" fontId="32" fillId="0" borderId="29" xfId="0" applyFont="1" applyBorder="1">
      <alignment vertical="center"/>
    </xf>
    <xf numFmtId="0" fontId="72" fillId="6" borderId="15" xfId="2" applyFont="1" applyFill="1" applyBorder="1" applyAlignment="1" applyProtection="1">
      <alignment horizontal="center" vertical="center"/>
    </xf>
    <xf numFmtId="0" fontId="72" fillId="6" borderId="16" xfId="2" applyFont="1" applyFill="1" applyBorder="1" applyAlignment="1" applyProtection="1">
      <alignment horizontal="center" vertical="center"/>
    </xf>
    <xf numFmtId="0" fontId="72" fillId="0" borderId="16" xfId="2" applyFont="1" applyBorder="1" applyProtection="1">
      <alignment vertical="center"/>
    </xf>
    <xf numFmtId="0" fontId="72" fillId="0" borderId="17" xfId="2" applyFont="1" applyBorder="1" applyProtection="1">
      <alignment vertical="center"/>
    </xf>
    <xf numFmtId="0" fontId="69" fillId="0" borderId="4" xfId="0" applyFont="1" applyBorder="1" applyAlignment="1">
      <alignment vertical="center" wrapText="1"/>
    </xf>
    <xf numFmtId="0" fontId="0" fillId="0" borderId="11" xfId="0" applyBorder="1">
      <alignment vertical="center"/>
    </xf>
    <xf numFmtId="0" fontId="36" fillId="0" borderId="4" xfId="0" applyFont="1" applyBorder="1" applyAlignment="1">
      <alignment vertical="center" shrinkToFit="1"/>
    </xf>
    <xf numFmtId="0" fontId="35" fillId="0" borderId="5" xfId="0" applyFont="1" applyBorder="1" applyAlignment="1">
      <alignment vertical="center" shrinkToFit="1"/>
    </xf>
    <xf numFmtId="0" fontId="35" fillId="0" borderId="9" xfId="0" applyFont="1" applyBorder="1" applyAlignment="1">
      <alignment vertical="center" shrinkToFit="1"/>
    </xf>
    <xf numFmtId="0" fontId="35" fillId="0" borderId="10" xfId="0" applyFont="1" applyBorder="1" applyAlignment="1">
      <alignment vertical="center" shrinkToFit="1"/>
    </xf>
    <xf numFmtId="0" fontId="0" fillId="0" borderId="11" xfId="0" applyBorder="1" applyAlignment="1">
      <alignment vertical="center" shrinkToFit="1"/>
    </xf>
    <xf numFmtId="0" fontId="36" fillId="0" borderId="63" xfId="0" applyFont="1" applyBorder="1" applyAlignment="1">
      <alignment vertical="center" shrinkToFit="1"/>
    </xf>
    <xf numFmtId="0" fontId="32" fillId="0" borderId="63" xfId="0" applyFont="1" applyBorder="1" applyAlignment="1">
      <alignment vertical="center" shrinkToFit="1"/>
    </xf>
    <xf numFmtId="0" fontId="32" fillId="0" borderId="63" xfId="0" applyFont="1" applyBorder="1">
      <alignment vertical="center"/>
    </xf>
    <xf numFmtId="0" fontId="36" fillId="0" borderId="39" xfId="0" applyFont="1" applyBorder="1" applyAlignment="1">
      <alignment vertical="center" shrinkToFit="1"/>
    </xf>
    <xf numFmtId="0" fontId="32" fillId="0" borderId="39" xfId="0" applyFont="1" applyBorder="1" applyAlignment="1">
      <alignment vertical="center" shrinkToFit="1"/>
    </xf>
    <xf numFmtId="0" fontId="32" fillId="0" borderId="39" xfId="0" applyFont="1" applyBorder="1">
      <alignment vertical="center"/>
    </xf>
    <xf numFmtId="0" fontId="19" fillId="0" borderId="0" xfId="3" quotePrefix="1" applyFont="1" applyAlignment="1">
      <alignment horizontal="center" vertical="center"/>
    </xf>
    <xf numFmtId="0" fontId="18" fillId="0" borderId="0" xfId="3" applyFont="1">
      <alignment vertical="center"/>
    </xf>
    <xf numFmtId="0" fontId="48" fillId="3" borderId="18" xfId="3" applyFont="1" applyFill="1" applyBorder="1" applyAlignment="1" applyProtection="1">
      <alignment vertical="center" wrapText="1"/>
      <protection locked="0"/>
    </xf>
    <xf numFmtId="0" fontId="0" fillId="3" borderId="19"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23" fillId="8" borderId="15" xfId="3" applyFont="1" applyFill="1" applyBorder="1" applyAlignment="1">
      <alignment horizontal="center" vertical="center"/>
    </xf>
    <xf numFmtId="0" fontId="0" fillId="8" borderId="16" xfId="0" applyFill="1" applyBorder="1" applyAlignment="1">
      <alignment horizontal="center" vertical="center"/>
    </xf>
    <xf numFmtId="0" fontId="0" fillId="8" borderId="17" xfId="0" applyFill="1" applyBorder="1" applyAlignment="1">
      <alignment horizontal="center" vertical="center"/>
    </xf>
    <xf numFmtId="0" fontId="19" fillId="0" borderId="15" xfId="3" applyFont="1" applyBorder="1" applyAlignment="1">
      <alignment horizontal="center" vertical="center" shrinkToFit="1"/>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12" fillId="9" borderId="18"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1" xfId="0" applyBorder="1" applyAlignment="1">
      <alignment horizontal="center" vertical="center" wrapText="1"/>
    </xf>
    <xf numFmtId="0" fontId="12" fillId="9" borderId="18" xfId="0" applyFont="1" applyFill="1" applyBorder="1" applyAlignment="1">
      <alignment horizontal="center" vertical="center"/>
    </xf>
    <xf numFmtId="0" fontId="0" fillId="0" borderId="19" xfId="0" applyBorder="1" applyAlignment="1">
      <alignment horizontal="center" vertical="center"/>
    </xf>
    <xf numFmtId="0" fontId="0" fillId="0" borderId="1" xfId="0"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0" fillId="0" borderId="194" xfId="0" applyBorder="1" applyAlignment="1">
      <alignment horizontal="center" vertical="center"/>
    </xf>
    <xf numFmtId="0" fontId="0" fillId="0" borderId="198" xfId="0" applyBorder="1" applyAlignment="1">
      <alignment horizontal="center" vertical="center"/>
    </xf>
    <xf numFmtId="0" fontId="0" fillId="0" borderId="188" xfId="0" applyBorder="1" applyAlignment="1">
      <alignment horizontal="left" vertical="center" shrinkToFit="1"/>
    </xf>
    <xf numFmtId="0" fontId="0" fillId="0" borderId="187" xfId="0" applyBorder="1" applyAlignment="1">
      <alignment horizontal="left" vertical="center" shrinkToFit="1"/>
    </xf>
    <xf numFmtId="0" fontId="0" fillId="0" borderId="194" xfId="0" applyBorder="1" applyAlignment="1">
      <alignment horizontal="center" vertical="center" wrapText="1"/>
    </xf>
    <xf numFmtId="0" fontId="0" fillId="0" borderId="187" xfId="0" applyBorder="1" applyAlignment="1">
      <alignment horizontal="center" vertical="center"/>
    </xf>
    <xf numFmtId="0" fontId="0" fillId="0" borderId="78" xfId="0" applyBorder="1" applyAlignment="1">
      <alignment horizontal="center" vertical="center" shrinkToFit="1"/>
    </xf>
    <xf numFmtId="0" fontId="0" fillId="0" borderId="103" xfId="0" applyBorder="1" applyAlignment="1">
      <alignment horizontal="center" vertical="center" shrinkToFit="1"/>
    </xf>
    <xf numFmtId="0" fontId="0" fillId="0" borderId="80" xfId="0" applyBorder="1" applyAlignment="1">
      <alignment horizontal="center" vertical="center" shrinkToFit="1"/>
    </xf>
    <xf numFmtId="0" fontId="60" fillId="0" borderId="0" xfId="0" applyFont="1">
      <alignment vertical="center"/>
    </xf>
    <xf numFmtId="182" fontId="34" fillId="0" borderId="167" xfId="0" applyNumberFormat="1" applyFont="1" applyBorder="1" applyAlignment="1">
      <alignment horizontal="center" vertical="center"/>
    </xf>
    <xf numFmtId="182" fontId="34" fillId="0" borderId="19" xfId="0" applyNumberFormat="1" applyFont="1" applyBorder="1" applyAlignment="1">
      <alignment horizontal="center" vertical="center"/>
    </xf>
    <xf numFmtId="182" fontId="34" fillId="0" borderId="1" xfId="0" applyNumberFormat="1" applyFont="1" applyBorder="1" applyAlignment="1">
      <alignment horizontal="center" vertical="center"/>
    </xf>
    <xf numFmtId="0" fontId="7" fillId="0" borderId="20" xfId="0" applyFont="1" applyBorder="1" applyAlignment="1">
      <alignment horizontal="left" vertical="center" shrinkToFit="1"/>
    </xf>
    <xf numFmtId="0" fontId="30" fillId="0" borderId="104" xfId="0" applyFont="1" applyBorder="1" applyAlignment="1">
      <alignment horizontal="center" vertical="center" shrinkToFit="1"/>
    </xf>
    <xf numFmtId="0" fontId="30" fillId="0" borderId="22" xfId="0" applyFont="1" applyBorder="1" applyAlignment="1">
      <alignment horizontal="center" vertical="center" shrinkToFit="1"/>
    </xf>
    <xf numFmtId="0" fontId="30" fillId="0" borderId="76" xfId="0" applyFont="1" applyBorder="1" applyAlignment="1">
      <alignment horizontal="center" vertical="center" shrinkToFit="1"/>
    </xf>
    <xf numFmtId="0" fontId="30" fillId="0" borderId="75" xfId="0" applyFont="1" applyBorder="1" applyAlignment="1">
      <alignment horizontal="center" vertical="center" shrinkToFit="1"/>
    </xf>
    <xf numFmtId="0" fontId="0" fillId="0" borderId="76" xfId="0"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wrapText="1"/>
    </xf>
    <xf numFmtId="0" fontId="0" fillId="0" borderId="75" xfId="0" applyBorder="1" applyAlignment="1">
      <alignment horizontal="center" vertical="center" wrapText="1"/>
    </xf>
    <xf numFmtId="0" fontId="0" fillId="0" borderId="195" xfId="0" applyBorder="1" applyAlignment="1">
      <alignment horizontal="center" vertical="center"/>
    </xf>
    <xf numFmtId="0" fontId="0" fillId="0" borderId="188" xfId="0" applyBorder="1" applyAlignment="1">
      <alignment horizontal="center" vertical="center"/>
    </xf>
    <xf numFmtId="0" fontId="34" fillId="0" borderId="167" xfId="0" applyFont="1" applyBorder="1" applyAlignment="1">
      <alignment horizontal="center" vertical="center" shrinkToFit="1"/>
    </xf>
    <xf numFmtId="0" fontId="14" fillId="0" borderId="1" xfId="0" applyFont="1" applyBorder="1" applyAlignment="1">
      <alignment horizontal="center" vertical="center" shrinkToFit="1"/>
    </xf>
    <xf numFmtId="0" fontId="34" fillId="0" borderId="19" xfId="0" applyFont="1" applyBorder="1" applyAlignment="1">
      <alignment horizontal="center" vertical="center" shrinkToFit="1"/>
    </xf>
    <xf numFmtId="0" fontId="34" fillId="0" borderId="1" xfId="0" applyFont="1" applyBorder="1" applyAlignment="1">
      <alignment horizontal="center" vertical="center" shrinkToFit="1"/>
    </xf>
    <xf numFmtId="0" fontId="61" fillId="9" borderId="3" xfId="3" applyFont="1" applyFill="1" applyBorder="1" applyAlignment="1">
      <alignment horizontal="center" vertical="center"/>
    </xf>
    <xf numFmtId="0" fontId="61" fillId="0" borderId="15" xfId="3" applyFont="1" applyBorder="1" applyAlignment="1">
      <alignment horizontal="center" vertical="center" shrinkToFit="1"/>
    </xf>
    <xf numFmtId="0" fontId="0" fillId="3" borderId="117" xfId="0" applyFill="1" applyBorder="1" applyAlignment="1" applyProtection="1">
      <alignment vertical="center" shrinkToFit="1"/>
      <protection locked="0"/>
    </xf>
    <xf numFmtId="0" fontId="0" fillId="3" borderId="88" xfId="0" applyFill="1" applyBorder="1" applyAlignment="1" applyProtection="1">
      <alignment vertical="center" shrinkToFit="1"/>
      <protection locked="0"/>
    </xf>
    <xf numFmtId="0" fontId="0" fillId="3" borderId="118" xfId="0" applyFill="1" applyBorder="1" applyAlignment="1" applyProtection="1">
      <alignment vertical="center" shrinkToFit="1"/>
      <protection locked="0"/>
    </xf>
    <xf numFmtId="0" fontId="0" fillId="3" borderId="3" xfId="0" applyFill="1" applyBorder="1" applyAlignment="1" applyProtection="1">
      <alignment horizontal="center" vertical="center"/>
      <protection locked="0"/>
    </xf>
    <xf numFmtId="0" fontId="0" fillId="3" borderId="226" xfId="0" applyFill="1" applyBorder="1" applyAlignment="1" applyProtection="1">
      <alignment vertical="center" shrinkToFit="1"/>
      <protection locked="0"/>
    </xf>
    <xf numFmtId="0" fontId="0" fillId="3" borderId="227" xfId="0" applyFill="1" applyBorder="1" applyAlignment="1" applyProtection="1">
      <alignment vertical="center" shrinkToFit="1"/>
      <protection locked="0"/>
    </xf>
    <xf numFmtId="0" fontId="0" fillId="3" borderId="228" xfId="0" applyFill="1" applyBorder="1" applyAlignment="1" applyProtection="1">
      <alignment vertical="center" shrinkToFit="1"/>
      <protection locked="0"/>
    </xf>
    <xf numFmtId="0" fontId="0" fillId="3" borderId="127" xfId="0" applyFill="1" applyBorder="1" applyAlignment="1" applyProtection="1">
      <alignment vertical="center" shrinkToFit="1"/>
      <protection locked="0"/>
    </xf>
    <xf numFmtId="0" fontId="0" fillId="3" borderId="128" xfId="0" applyFill="1" applyBorder="1" applyAlignment="1" applyProtection="1">
      <alignment vertical="center" shrinkToFit="1"/>
      <protection locked="0"/>
    </xf>
    <xf numFmtId="0" fontId="0" fillId="3" borderId="129" xfId="0" applyFill="1" applyBorder="1" applyAlignment="1" applyProtection="1">
      <alignment vertical="center" shrinkToFit="1"/>
      <protection locked="0"/>
    </xf>
    <xf numFmtId="0" fontId="2" fillId="3" borderId="117" xfId="0" applyFont="1" applyFill="1" applyBorder="1" applyAlignment="1" applyProtection="1">
      <alignment vertical="center" wrapText="1"/>
      <protection locked="0"/>
    </xf>
    <xf numFmtId="0" fontId="2" fillId="3" borderId="88" xfId="0" applyFont="1" applyFill="1" applyBorder="1" applyAlignment="1" applyProtection="1">
      <alignment vertical="center" wrapText="1"/>
      <protection locked="0"/>
    </xf>
    <xf numFmtId="0" fontId="2" fillId="3" borderId="118" xfId="0" applyFont="1" applyFill="1" applyBorder="1" applyAlignment="1" applyProtection="1">
      <alignment vertical="center" wrapText="1"/>
      <protection locked="0"/>
    </xf>
    <xf numFmtId="0" fontId="0" fillId="9" borderId="4" xfId="0" applyFill="1" applyBorder="1" applyAlignment="1">
      <alignment horizontal="center" vertical="center" shrinkToFit="1"/>
    </xf>
    <xf numFmtId="0" fontId="0" fillId="0" borderId="5" xfId="0" applyBorder="1" applyAlignment="1">
      <alignment horizontal="center" vertical="center" shrinkToFit="1"/>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0" fillId="3" borderId="166" xfId="0" applyFill="1" applyBorder="1" applyAlignment="1" applyProtection="1">
      <alignment vertical="center" shrinkToFit="1"/>
      <protection locked="0"/>
    </xf>
    <xf numFmtId="0" fontId="0" fillId="3" borderId="178" xfId="0" applyFill="1" applyBorder="1" applyAlignment="1" applyProtection="1">
      <alignment vertical="center" shrinkToFit="1"/>
      <protection locked="0"/>
    </xf>
    <xf numFmtId="0" fontId="0" fillId="3" borderId="179" xfId="0" applyFill="1" applyBorder="1" applyAlignment="1" applyProtection="1">
      <alignment vertical="center" shrinkToFit="1"/>
      <protection locked="0"/>
    </xf>
    <xf numFmtId="0" fontId="0" fillId="3" borderId="180" xfId="0" applyFill="1" applyBorder="1" applyAlignment="1" applyProtection="1">
      <alignment vertical="center" shrinkToFit="1"/>
      <protection locked="0"/>
    </xf>
    <xf numFmtId="0" fontId="0" fillId="9" borderId="17" xfId="0" applyFill="1" applyBorder="1" applyAlignment="1">
      <alignment horizontal="center" vertical="center" shrinkToFit="1"/>
    </xf>
    <xf numFmtId="0" fontId="0" fillId="3" borderId="15"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86" fillId="9" borderId="15" xfId="0" applyFont="1" applyFill="1" applyBorder="1" applyAlignment="1">
      <alignment horizontal="left" vertical="center" wrapText="1" shrinkToFit="1"/>
    </xf>
    <xf numFmtId="0" fontId="86" fillId="9" borderId="17" xfId="0" applyFont="1" applyFill="1" applyBorder="1" applyAlignment="1">
      <alignment horizontal="left" vertical="center" shrinkToFit="1"/>
    </xf>
    <xf numFmtId="0" fontId="0" fillId="3" borderId="114" xfId="0" applyFill="1" applyBorder="1" applyProtection="1">
      <alignment vertical="center"/>
      <protection locked="0"/>
    </xf>
    <xf numFmtId="0" fontId="0" fillId="3" borderId="98" xfId="0" applyFill="1" applyBorder="1" applyProtection="1">
      <alignment vertical="center"/>
      <protection locked="0"/>
    </xf>
    <xf numFmtId="0" fontId="0" fillId="9" borderId="16" xfId="0" applyFill="1" applyBorder="1" applyAlignment="1">
      <alignment horizontal="center" vertical="center" wrapText="1"/>
    </xf>
    <xf numFmtId="0" fontId="0" fillId="9" borderId="5" xfId="0" applyFill="1" applyBorder="1" applyAlignment="1">
      <alignment horizontal="center" vertical="center" wrapText="1"/>
    </xf>
    <xf numFmtId="0" fontId="2" fillId="3" borderId="7" xfId="0" applyFont="1" applyFill="1" applyBorder="1" applyAlignment="1" applyProtection="1">
      <alignment horizontal="left" vertical="center" wrapText="1"/>
      <protection locked="0"/>
    </xf>
    <xf numFmtId="0" fontId="2" fillId="3" borderId="0" xfId="0" applyFont="1" applyFill="1" applyAlignment="1" applyProtection="1">
      <alignment horizontal="left" vertical="center" wrapText="1"/>
      <protection locked="0"/>
    </xf>
    <xf numFmtId="0" fontId="2" fillId="3" borderId="8" xfId="0" applyFont="1" applyFill="1" applyBorder="1" applyAlignment="1" applyProtection="1">
      <alignment horizontal="left" vertical="center" wrapText="1"/>
      <protection locked="0"/>
    </xf>
    <xf numFmtId="0" fontId="0" fillId="3" borderId="74"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0" fontId="0" fillId="3" borderId="38" xfId="0" applyFill="1" applyBorder="1" applyAlignment="1" applyProtection="1">
      <alignment horizontal="center" vertical="center" shrinkToFit="1"/>
      <protection locked="0"/>
    </xf>
    <xf numFmtId="0" fontId="0" fillId="3" borderId="39" xfId="0" applyFill="1" applyBorder="1" applyAlignment="1" applyProtection="1">
      <alignment horizontal="center" vertical="center" shrinkToFit="1"/>
      <protection locked="0"/>
    </xf>
    <xf numFmtId="0" fontId="0" fillId="3" borderId="40" xfId="0" applyFill="1" applyBorder="1" applyAlignment="1" applyProtection="1">
      <alignment horizontal="center" vertical="center" shrinkToFit="1"/>
      <protection locked="0"/>
    </xf>
    <xf numFmtId="0" fontId="2" fillId="3" borderId="3" xfId="0" applyFont="1" applyFill="1" applyBorder="1" applyAlignment="1" applyProtection="1">
      <alignment vertical="center" wrapText="1"/>
      <protection locked="0"/>
    </xf>
    <xf numFmtId="0" fontId="0" fillId="3" borderId="3" xfId="0" applyFill="1" applyBorder="1" applyProtection="1">
      <alignment vertical="center"/>
      <protection locked="0"/>
    </xf>
    <xf numFmtId="0" fontId="0" fillId="3" borderId="24"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0" fontId="0" fillId="3" borderId="28"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3" borderId="28" xfId="0" applyFill="1" applyBorder="1" applyAlignment="1" applyProtection="1">
      <alignment horizontal="center" vertical="center" shrinkToFit="1"/>
      <protection locked="0"/>
    </xf>
    <xf numFmtId="0" fontId="0" fillId="3" borderId="29" xfId="0" applyFill="1" applyBorder="1" applyAlignment="1" applyProtection="1">
      <alignment horizontal="center" vertical="center" shrinkToFit="1"/>
      <protection locked="0"/>
    </xf>
    <xf numFmtId="0" fontId="0" fillId="3" borderId="30" xfId="0" applyFill="1" applyBorder="1" applyAlignment="1" applyProtection="1">
      <alignment horizontal="center" vertical="center" shrinkToFit="1"/>
      <protection locked="0"/>
    </xf>
    <xf numFmtId="0" fontId="0" fillId="3" borderId="15" xfId="0" applyFill="1" applyBorder="1" applyAlignment="1" applyProtection="1">
      <alignment horizontal="center" vertical="center" shrinkToFit="1"/>
      <protection locked="0"/>
    </xf>
    <xf numFmtId="0" fontId="0" fillId="3" borderId="16" xfId="0" applyFill="1" applyBorder="1" applyAlignment="1" applyProtection="1">
      <alignment horizontal="center" vertical="center" shrinkToFit="1"/>
      <protection locked="0"/>
    </xf>
    <xf numFmtId="0" fontId="0" fillId="3" borderId="17" xfId="0" applyFill="1" applyBorder="1" applyAlignment="1" applyProtection="1">
      <alignment horizontal="center" vertical="center" shrinkToFit="1"/>
      <protection locked="0"/>
    </xf>
    <xf numFmtId="0" fontId="2" fillId="3" borderId="3" xfId="0" applyFont="1" applyFill="1" applyBorder="1" applyProtection="1">
      <alignment vertical="center"/>
      <protection locked="0"/>
    </xf>
    <xf numFmtId="0" fontId="0" fillId="3" borderId="24" xfId="0" applyFill="1" applyBorder="1" applyAlignment="1" applyProtection="1">
      <alignment horizontal="center" vertical="center" shrinkToFit="1"/>
      <protection locked="0"/>
    </xf>
    <xf numFmtId="0" fontId="0" fillId="3" borderId="25" xfId="0" applyFill="1" applyBorder="1" applyAlignment="1" applyProtection="1">
      <alignment horizontal="center" vertical="center" shrinkToFit="1"/>
      <protection locked="0"/>
    </xf>
    <xf numFmtId="0" fontId="0" fillId="3" borderId="26" xfId="0" applyFill="1" applyBorder="1" applyAlignment="1" applyProtection="1">
      <alignment horizontal="center" vertical="center" shrinkToFit="1"/>
      <protection locked="0"/>
    </xf>
    <xf numFmtId="0" fontId="0" fillId="3" borderId="23" xfId="0" applyFill="1" applyBorder="1" applyAlignment="1" applyProtection="1">
      <alignment horizontal="center" vertical="center"/>
      <protection locked="0"/>
    </xf>
    <xf numFmtId="0" fontId="0" fillId="3" borderId="37" xfId="0" applyFill="1" applyBorder="1" applyAlignment="1" applyProtection="1">
      <alignment horizontal="center" vertical="center"/>
      <protection locked="0"/>
    </xf>
    <xf numFmtId="0" fontId="0" fillId="3" borderId="27" xfId="0" applyFill="1" applyBorder="1" applyAlignment="1" applyProtection="1">
      <alignment horizontal="center" vertical="center"/>
      <protection locked="0"/>
    </xf>
    <xf numFmtId="0" fontId="0" fillId="9" borderId="3" xfId="0" applyFill="1" applyBorder="1" applyAlignment="1">
      <alignment horizontal="center" vertical="center" shrinkToFit="1"/>
    </xf>
    <xf numFmtId="0" fontId="0" fillId="3" borderId="3" xfId="0" applyFill="1" applyBorder="1" applyAlignment="1" applyProtection="1">
      <alignment horizontal="center" vertical="center" shrinkToFit="1"/>
      <protection locked="0"/>
    </xf>
    <xf numFmtId="0" fontId="0" fillId="0" borderId="7" xfId="0" applyBorder="1" applyAlignment="1">
      <alignment vertical="center" shrinkToFit="1"/>
    </xf>
    <xf numFmtId="0" fontId="0" fillId="0" borderId="0" xfId="0" applyAlignment="1">
      <alignment vertical="center" shrinkToFit="1"/>
    </xf>
    <xf numFmtId="0" fontId="0" fillId="0" borderId="8" xfId="0" applyBorder="1" applyAlignment="1">
      <alignment vertical="center" shrinkToFit="1"/>
    </xf>
    <xf numFmtId="0" fontId="0" fillId="0" borderId="9" xfId="0" applyBorder="1" applyAlignment="1">
      <alignment vertical="center" shrinkToFit="1"/>
    </xf>
    <xf numFmtId="0" fontId="0" fillId="0" borderId="10" xfId="0" applyBorder="1" applyAlignment="1">
      <alignment vertical="center" shrinkToFit="1"/>
    </xf>
    <xf numFmtId="0" fontId="0" fillId="0" borderId="93" xfId="0" applyBorder="1" applyAlignment="1">
      <alignment horizontal="right" vertical="center" textRotation="255" shrinkToFit="1"/>
    </xf>
    <xf numFmtId="0" fontId="0" fillId="0" borderId="7" xfId="0" applyBorder="1" applyAlignment="1">
      <alignment horizontal="right" vertical="center" textRotation="255" shrinkToFit="1"/>
    </xf>
    <xf numFmtId="0" fontId="0" fillId="0" borderId="93" xfId="0" applyBorder="1" applyAlignment="1">
      <alignment vertical="top" wrapText="1"/>
    </xf>
    <xf numFmtId="0" fontId="0" fillId="0" borderId="91" xfId="0" applyBorder="1">
      <alignment vertical="center"/>
    </xf>
    <xf numFmtId="0" fontId="32" fillId="0" borderId="93" xfId="0" applyFont="1" applyBorder="1" applyAlignment="1">
      <alignment vertical="top" wrapText="1"/>
    </xf>
    <xf numFmtId="0" fontId="0" fillId="0" borderId="91" xfId="0" applyBorder="1" applyAlignment="1">
      <alignment vertical="center" wrapText="1"/>
    </xf>
    <xf numFmtId="0" fontId="75" fillId="0" borderId="4" xfId="0" applyFont="1" applyBorder="1" applyAlignment="1">
      <alignment vertical="center" wrapText="1"/>
    </xf>
    <xf numFmtId="0" fontId="75" fillId="0" borderId="6" xfId="0" applyFont="1" applyBorder="1">
      <alignment vertical="center"/>
    </xf>
    <xf numFmtId="0" fontId="75" fillId="0" borderId="24" xfId="0" applyFont="1" applyBorder="1" applyAlignment="1">
      <alignment vertical="center" wrapText="1"/>
    </xf>
    <xf numFmtId="0" fontId="75" fillId="0" borderId="26" xfId="0" applyFont="1" applyBorder="1">
      <alignment vertical="center"/>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6B1B2681-7EB0-474C-A52F-A8E72F5F1932}"/>
            </a:ext>
          </a:extLst>
        </xdr:cNvPr>
        <xdr:cNvPicPr>
          <a:picLocks noChangeAspect="1"/>
        </xdr:cNvPicPr>
      </xdr:nvPicPr>
      <xdr:blipFill>
        <a:blip xmlns:r="http://schemas.openxmlformats.org/officeDocument/2006/relationships" r:embed="rId1"/>
        <a:stretch>
          <a:fillRect/>
        </a:stretch>
      </xdr:blipFill>
      <xdr:spPr>
        <a:xfrm>
          <a:off x="19639684" y="12226842"/>
          <a:ext cx="8424894" cy="61588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2" name="図 1">
          <a:extLst>
            <a:ext uri="{FF2B5EF4-FFF2-40B4-BE49-F238E27FC236}">
              <a16:creationId xmlns:a16="http://schemas.microsoft.com/office/drawing/2014/main" id="{70AF3CE0-BA3A-4AD4-881B-B2DCC0696BFC}"/>
            </a:ext>
          </a:extLst>
        </xdr:cNvPr>
        <xdr:cNvPicPr>
          <a:picLocks noChangeAspect="1"/>
        </xdr:cNvPicPr>
      </xdr:nvPicPr>
      <xdr:blipFill>
        <a:blip xmlns:r="http://schemas.openxmlformats.org/officeDocument/2006/relationships" r:embed="rId1"/>
        <a:stretch>
          <a:fillRect/>
        </a:stretch>
      </xdr:blipFill>
      <xdr:spPr>
        <a:xfrm>
          <a:off x="83303" y="449542"/>
          <a:ext cx="11525436" cy="7340462"/>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3" name="図 2">
          <a:extLst>
            <a:ext uri="{FF2B5EF4-FFF2-40B4-BE49-F238E27FC236}">
              <a16:creationId xmlns:a16="http://schemas.microsoft.com/office/drawing/2014/main" id="{1B79E697-8C29-4640-A097-453E7F02730E}"/>
            </a:ext>
          </a:extLst>
        </xdr:cNvPr>
        <xdr:cNvPicPr>
          <a:picLocks noChangeAspect="1"/>
        </xdr:cNvPicPr>
      </xdr:nvPicPr>
      <xdr:blipFill>
        <a:blip xmlns:r="http://schemas.openxmlformats.org/officeDocument/2006/relationships" r:embed="rId2"/>
        <a:stretch>
          <a:fillRect/>
        </a:stretch>
      </xdr:blipFill>
      <xdr:spPr>
        <a:xfrm>
          <a:off x="64058" y="17221947"/>
          <a:ext cx="11548042" cy="8455026"/>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4" name="正方形/長方形 3">
          <a:extLst>
            <a:ext uri="{FF2B5EF4-FFF2-40B4-BE49-F238E27FC236}">
              <a16:creationId xmlns:a16="http://schemas.microsoft.com/office/drawing/2014/main" id="{D738763A-BE23-4AF8-97E6-2AA578C61175}"/>
            </a:ext>
          </a:extLst>
        </xdr:cNvPr>
        <xdr:cNvSpPr/>
      </xdr:nvSpPr>
      <xdr:spPr>
        <a:xfrm>
          <a:off x="64059" y="460188"/>
          <a:ext cx="11555694" cy="740055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56030</xdr:colOff>
      <xdr:row>104</xdr:row>
      <xdr:rowOff>3174</xdr:rowOff>
    </xdr:to>
    <xdr:sp macro="" textlink="">
      <xdr:nvSpPr>
        <xdr:cNvPr id="5" name="正方形/長方形 4">
          <a:extLst>
            <a:ext uri="{FF2B5EF4-FFF2-40B4-BE49-F238E27FC236}">
              <a16:creationId xmlns:a16="http://schemas.microsoft.com/office/drawing/2014/main" id="{2F31AF14-E6AD-4EAB-86D6-654C6741CBA9}"/>
            </a:ext>
          </a:extLst>
        </xdr:cNvPr>
        <xdr:cNvSpPr/>
      </xdr:nvSpPr>
      <xdr:spPr>
        <a:xfrm>
          <a:off x="64064" y="7981763"/>
          <a:ext cx="11489201" cy="8527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6" name="図 5">
          <a:extLst>
            <a:ext uri="{FF2B5EF4-FFF2-40B4-BE49-F238E27FC236}">
              <a16:creationId xmlns:a16="http://schemas.microsoft.com/office/drawing/2014/main" id="{70526532-5E43-4B82-B5E1-7F71AF1D7C0E}"/>
            </a:ext>
          </a:extLst>
        </xdr:cNvPr>
        <xdr:cNvPicPr>
          <a:picLocks noChangeAspect="1"/>
        </xdr:cNvPicPr>
      </xdr:nvPicPr>
      <xdr:blipFill>
        <a:blip xmlns:r="http://schemas.openxmlformats.org/officeDocument/2006/relationships" r:embed="rId3"/>
        <a:stretch>
          <a:fillRect/>
        </a:stretch>
      </xdr:blipFill>
      <xdr:spPr>
        <a:xfrm>
          <a:off x="97118" y="8324102"/>
          <a:ext cx="11410179" cy="8458984"/>
        </a:xfrm>
        <a:prstGeom prst="rect">
          <a:avLst/>
        </a:prstGeom>
      </xdr:spPr>
    </xdr:pic>
    <xdr:clientData/>
  </xdr:twoCellAnchor>
  <xdr:twoCellAnchor>
    <xdr:from>
      <xdr:col>0</xdr:col>
      <xdr:colOff>88531</xdr:colOff>
      <xdr:row>105</xdr:row>
      <xdr:rowOff>59768</xdr:rowOff>
    </xdr:from>
    <xdr:to>
      <xdr:col>19</xdr:col>
      <xdr:colOff>78441</xdr:colOff>
      <xdr:row>159</xdr:row>
      <xdr:rowOff>7471</xdr:rowOff>
    </xdr:to>
    <xdr:sp macro="" textlink="">
      <xdr:nvSpPr>
        <xdr:cNvPr id="7" name="正方形/長方形 6">
          <a:extLst>
            <a:ext uri="{FF2B5EF4-FFF2-40B4-BE49-F238E27FC236}">
              <a16:creationId xmlns:a16="http://schemas.microsoft.com/office/drawing/2014/main" id="{E30FB0E6-0D8F-4712-B7FA-29A0DFE0FE5F}"/>
            </a:ext>
          </a:extLst>
        </xdr:cNvPr>
        <xdr:cNvSpPr/>
      </xdr:nvSpPr>
      <xdr:spPr>
        <a:xfrm>
          <a:off x="88531" y="16666886"/>
          <a:ext cx="11487145" cy="841935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8" name="テキスト ボックス 7">
          <a:extLst>
            <a:ext uri="{FF2B5EF4-FFF2-40B4-BE49-F238E27FC236}">
              <a16:creationId xmlns:a16="http://schemas.microsoft.com/office/drawing/2014/main" id="{EBDA3093-E873-4E8F-AD08-3CA37EBA058B}"/>
            </a:ext>
          </a:extLst>
        </xdr:cNvPr>
        <xdr:cNvSpPr txBox="1"/>
      </xdr:nvSpPr>
      <xdr:spPr>
        <a:xfrm>
          <a:off x="8752167" y="7456207"/>
          <a:ext cx="2732928"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9" name="テキスト ボックス 8">
          <a:extLst>
            <a:ext uri="{FF2B5EF4-FFF2-40B4-BE49-F238E27FC236}">
              <a16:creationId xmlns:a16="http://schemas.microsoft.com/office/drawing/2014/main" id="{49D53058-65E1-422D-BA47-77163F409750}"/>
            </a:ext>
          </a:extLst>
        </xdr:cNvPr>
        <xdr:cNvSpPr txBox="1"/>
      </xdr:nvSpPr>
      <xdr:spPr>
        <a:xfrm>
          <a:off x="8993841" y="16762880"/>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E8287B2D-87F5-4F90-9D4B-0EDF69FACB02}"/>
            </a:ext>
          </a:extLst>
        </xdr:cNvPr>
        <xdr:cNvSpPr txBox="1"/>
      </xdr:nvSpPr>
      <xdr:spPr>
        <a:xfrm>
          <a:off x="8971429" y="25619635"/>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11" name="テキスト ボックス 10">
          <a:extLst>
            <a:ext uri="{FF2B5EF4-FFF2-40B4-BE49-F238E27FC236}">
              <a16:creationId xmlns:a16="http://schemas.microsoft.com/office/drawing/2014/main" id="{51BB6E3F-E929-4338-9CDF-62984DEA3024}"/>
            </a:ext>
          </a:extLst>
        </xdr:cNvPr>
        <xdr:cNvSpPr txBox="1"/>
      </xdr:nvSpPr>
      <xdr:spPr>
        <a:xfrm>
          <a:off x="324970" y="621553"/>
          <a:ext cx="640043" cy="49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2" name="テキスト ボックス 11">
          <a:extLst>
            <a:ext uri="{FF2B5EF4-FFF2-40B4-BE49-F238E27FC236}">
              <a16:creationId xmlns:a16="http://schemas.microsoft.com/office/drawing/2014/main" id="{E8A857A2-E0D0-4A68-B164-4FB05CB07B7F}"/>
            </a:ext>
          </a:extLst>
        </xdr:cNvPr>
        <xdr:cNvSpPr txBox="1"/>
      </xdr:nvSpPr>
      <xdr:spPr>
        <a:xfrm>
          <a:off x="294528" y="8448675"/>
          <a:ext cx="6305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3" name="テキスト ボックス 12">
          <a:extLst>
            <a:ext uri="{FF2B5EF4-FFF2-40B4-BE49-F238E27FC236}">
              <a16:creationId xmlns:a16="http://schemas.microsoft.com/office/drawing/2014/main" id="{A4E4E05B-CBD4-407E-9F03-F0135FE1A563}"/>
            </a:ext>
          </a:extLst>
        </xdr:cNvPr>
        <xdr:cNvSpPr txBox="1"/>
      </xdr:nvSpPr>
      <xdr:spPr>
        <a:xfrm>
          <a:off x="164913" y="17353429"/>
          <a:ext cx="6432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79375</xdr:colOff>
      <xdr:row>8</xdr:row>
      <xdr:rowOff>47625</xdr:rowOff>
    </xdr:from>
    <xdr:to>
      <xdr:col>42</xdr:col>
      <xdr:colOff>1428750</xdr:colOff>
      <xdr:row>14</xdr:row>
      <xdr:rowOff>158750</xdr:rowOff>
    </xdr:to>
    <xdr:sp macro="" textlink="">
      <xdr:nvSpPr>
        <xdr:cNvPr id="2" name="正方形/長方形 1">
          <a:extLst>
            <a:ext uri="{FF2B5EF4-FFF2-40B4-BE49-F238E27FC236}">
              <a16:creationId xmlns:a16="http://schemas.microsoft.com/office/drawing/2014/main" id="{5600ADF5-84F2-449B-82E5-B928649FA874}"/>
            </a:ext>
          </a:extLst>
        </xdr:cNvPr>
        <xdr:cNvSpPr/>
      </xdr:nvSpPr>
      <xdr:spPr>
        <a:xfrm>
          <a:off x="1301750" y="1339850"/>
          <a:ext cx="24911050" cy="1089025"/>
        </a:xfrm>
        <a:prstGeom prst="rect">
          <a:avLst/>
        </a:prstGeom>
        <a:solidFill>
          <a:schemeClr val="bg1">
            <a:lumMod val="50000"/>
            <a:alpha val="76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latin typeface="ＭＳ ゴシック" panose="020B0609070205080204" pitchFamily="49" charset="-128"/>
              <a:ea typeface="ＭＳ ゴシック" panose="020B0609070205080204" pitchFamily="49" charset="-128"/>
            </a:rPr>
            <a:t>不要な行は適宜削除</a:t>
          </a:r>
        </a:p>
      </xdr:txBody>
    </xdr:sp>
    <xdr:clientData/>
  </xdr:twoCellAnchor>
  <xdr:twoCellAnchor>
    <xdr:from>
      <xdr:col>5</xdr:col>
      <xdr:colOff>31749</xdr:colOff>
      <xdr:row>16</xdr:row>
      <xdr:rowOff>31750</xdr:rowOff>
    </xdr:from>
    <xdr:to>
      <xdr:col>5</xdr:col>
      <xdr:colOff>777874</xdr:colOff>
      <xdr:row>16</xdr:row>
      <xdr:rowOff>206375</xdr:rowOff>
    </xdr:to>
    <xdr:sp macro="" textlink="">
      <xdr:nvSpPr>
        <xdr:cNvPr id="3" name="右中かっこ 2">
          <a:extLst>
            <a:ext uri="{FF2B5EF4-FFF2-40B4-BE49-F238E27FC236}">
              <a16:creationId xmlns:a16="http://schemas.microsoft.com/office/drawing/2014/main" id="{13B676B7-292F-4D56-9566-C2E9A9439E03}"/>
            </a:ext>
          </a:extLst>
        </xdr:cNvPr>
        <xdr:cNvSpPr/>
      </xdr:nvSpPr>
      <xdr:spPr>
        <a:xfrm rot="5400000">
          <a:off x="3303586" y="2392363"/>
          <a:ext cx="130175" cy="584200"/>
        </a:xfrm>
        <a:prstGeom prst="rightBrace">
          <a:avLst/>
        </a:prstGeom>
        <a:ln w="38100"/>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28574</xdr:colOff>
      <xdr:row>17</xdr:row>
      <xdr:rowOff>82550</xdr:rowOff>
    </xdr:from>
    <xdr:to>
      <xdr:col>10</xdr:col>
      <xdr:colOff>142874</xdr:colOff>
      <xdr:row>18</xdr:row>
      <xdr:rowOff>190500</xdr:rowOff>
    </xdr:to>
    <xdr:sp macro="" textlink="">
      <xdr:nvSpPr>
        <xdr:cNvPr id="4" name="正方形/長方形 3">
          <a:extLst>
            <a:ext uri="{FF2B5EF4-FFF2-40B4-BE49-F238E27FC236}">
              <a16:creationId xmlns:a16="http://schemas.microsoft.com/office/drawing/2014/main" id="{6D52B3A0-175A-41EE-B61E-C6DE89E26C0C}"/>
            </a:ext>
          </a:extLst>
        </xdr:cNvPr>
        <xdr:cNvSpPr/>
      </xdr:nvSpPr>
      <xdr:spPr>
        <a:xfrm>
          <a:off x="3079749" y="2838450"/>
          <a:ext cx="3162300"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セルの幅は適宜広げてください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23</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149086</xdr:colOff>
      <xdr:row>100</xdr:row>
      <xdr:rowOff>124237</xdr:rowOff>
    </xdr:from>
    <xdr:to>
      <xdr:col>17</xdr:col>
      <xdr:colOff>289890</xdr:colOff>
      <xdr:row>139</xdr:row>
      <xdr:rowOff>91108</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49086" y="18652433"/>
          <a:ext cx="5524500" cy="764484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72</xdr:row>
      <xdr:rowOff>66261</xdr:rowOff>
    </xdr:from>
    <xdr:to>
      <xdr:col>17</xdr:col>
      <xdr:colOff>265043</xdr:colOff>
      <xdr:row>99</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159302</xdr:colOff>
      <xdr:row>25</xdr:row>
      <xdr:rowOff>105741</xdr:rowOff>
    </xdr:from>
    <xdr:to>
      <xdr:col>17</xdr:col>
      <xdr:colOff>265043</xdr:colOff>
      <xdr:row>70</xdr:row>
      <xdr:rowOff>143979</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59302" y="4586632"/>
          <a:ext cx="5489437" cy="817176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3432174</xdr:colOff>
      <xdr:row>184</xdr:row>
      <xdr:rowOff>215900</xdr:rowOff>
    </xdr:from>
    <xdr:to>
      <xdr:col>3</xdr:col>
      <xdr:colOff>8117993</xdr:colOff>
      <xdr:row>191</xdr:row>
      <xdr:rowOff>193674</xdr:rowOff>
    </xdr:to>
    <xdr:pic>
      <xdr:nvPicPr>
        <xdr:cNvPr id="2" name="図 1">
          <a:extLst>
            <a:ext uri="{FF2B5EF4-FFF2-40B4-BE49-F238E27FC236}">
              <a16:creationId xmlns:a16="http://schemas.microsoft.com/office/drawing/2014/main" id="{44E488CC-8A99-4DFF-9955-401FBA6F43D7}"/>
            </a:ext>
          </a:extLst>
        </xdr:cNvPr>
        <xdr:cNvPicPr>
          <a:picLocks noChangeAspect="1"/>
        </xdr:cNvPicPr>
      </xdr:nvPicPr>
      <xdr:blipFill>
        <a:blip xmlns:r="http://schemas.openxmlformats.org/officeDocument/2006/relationships" r:embed="rId1"/>
        <a:stretch>
          <a:fillRect/>
        </a:stretch>
      </xdr:blipFill>
      <xdr:spPr>
        <a:xfrm>
          <a:off x="4594224" y="43119675"/>
          <a:ext cx="4685819" cy="15049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www.mhlw.go.jp/stf/seisakunitsuite/bunya/koyou_roudou/koyoukintou/seisaku06/index.html"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1.bin"/><Relationship Id="rId4" Type="http://schemas.openxmlformats.org/officeDocument/2006/relationships/hyperlink" Target="https://www.mext.go.jp/a_menu/shisetu/shuppan/1291462.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7" Type="http://schemas.openxmlformats.org/officeDocument/2006/relationships/drawing" Target="../drawings/drawing5.xml"/><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printerSettings" Target="../printerSettings/printerSettings18.bin"/><Relationship Id="rId5" Type="http://schemas.openxmlformats.org/officeDocument/2006/relationships/hyperlink" Target="https://www.mext.go.jp/a_menu/shotou/gakko-hyoka/1295916.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www.mhlw.go.jp/stf/seisakunitsuite/bunya/koyou_roudou/koyoukintou/seisaku06/index.html"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3.bin"/><Relationship Id="rId4" Type="http://schemas.openxmlformats.org/officeDocument/2006/relationships/hyperlink" Target="https://www.mext.go.jp/a_menu/shisetu/shuppan/1291462.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K1519"/>
  <sheetViews>
    <sheetView showGridLines="0" view="pageBreakPreview" topLeftCell="A9" zoomScaleNormal="100" zoomScaleSheetLayoutView="100" workbookViewId="0">
      <selection activeCell="V623" sqref="V623"/>
    </sheetView>
  </sheetViews>
  <sheetFormatPr defaultColWidth="8.75" defaultRowHeight="13.5" x14ac:dyDescent="0.15"/>
  <cols>
    <col min="1" max="1" width="2.875" style="63" customWidth="1"/>
    <col min="2" max="2" width="3.625" style="63" customWidth="1"/>
    <col min="3" max="3" width="4.125" style="63" customWidth="1"/>
    <col min="4" max="38" width="4.625" style="63" customWidth="1"/>
    <col min="39" max="39" width="4.5" style="63" customWidth="1"/>
    <col min="40" max="40" width="4.625" style="63" customWidth="1"/>
    <col min="41" max="41" width="4.75" style="63" customWidth="1"/>
    <col min="42" max="65" width="4.625" style="63" customWidth="1"/>
    <col min="66" max="72" width="4.875" style="63" customWidth="1"/>
    <col min="73" max="81" width="4.625" style="63" customWidth="1"/>
    <col min="82" max="90" width="4.875" style="63" customWidth="1"/>
    <col min="91" max="16384" width="8.75" style="63"/>
  </cols>
  <sheetData>
    <row r="1" spans="3:25" ht="44.45" customHeight="1" x14ac:dyDescent="0.15">
      <c r="X1" s="554" t="s">
        <v>2001</v>
      </c>
      <c r="Y1" s="798">
        <v>8</v>
      </c>
    </row>
    <row r="2" spans="3:25" ht="22.5" customHeight="1" x14ac:dyDescent="0.15">
      <c r="R2" s="1012" t="s">
        <v>1097</v>
      </c>
      <c r="S2" s="1012"/>
      <c r="T2" s="1024"/>
      <c r="U2" s="1710"/>
      <c r="V2" s="1710"/>
      <c r="W2" s="1710"/>
    </row>
    <row r="3" spans="3:25" ht="22.5" customHeight="1" x14ac:dyDescent="0.15">
      <c r="R3" s="1012" t="s">
        <v>474</v>
      </c>
      <c r="S3" s="1012"/>
      <c r="T3" s="1012"/>
      <c r="U3" s="1722"/>
      <c r="V3" s="1722"/>
      <c r="W3" s="1722"/>
    </row>
    <row r="4" spans="3:25" ht="22.5" customHeight="1" x14ac:dyDescent="0.15">
      <c r="R4" s="1012" t="s">
        <v>469</v>
      </c>
      <c r="S4" s="1012"/>
      <c r="T4" s="1012"/>
      <c r="U4" s="954"/>
      <c r="V4" s="954"/>
      <c r="W4" s="954"/>
    </row>
    <row r="5" spans="3:25" ht="59.1" customHeight="1" x14ac:dyDescent="0.15"/>
    <row r="6" spans="3:25" ht="34.5" customHeight="1" x14ac:dyDescent="0.15">
      <c r="C6" s="1728" t="str">
        <f>"令和"&amp;Y1&amp;"年度　私立学校（高等学校等）検査調書"</f>
        <v>令和8年度　私立学校（高等学校等）検査調書</v>
      </c>
      <c r="D6" s="1729"/>
      <c r="E6" s="1729"/>
      <c r="F6" s="1729"/>
      <c r="G6" s="1729"/>
      <c r="H6" s="1729"/>
      <c r="I6" s="1729"/>
      <c r="J6" s="1729"/>
      <c r="K6" s="1729"/>
      <c r="L6" s="1729"/>
      <c r="M6" s="1729"/>
      <c r="N6" s="1729"/>
      <c r="O6" s="1729"/>
      <c r="P6" s="1729"/>
      <c r="Q6" s="1729"/>
      <c r="R6" s="1729"/>
      <c r="S6" s="1729"/>
      <c r="T6" s="1729"/>
      <c r="U6" s="1729"/>
      <c r="V6" s="1729"/>
      <c r="W6" s="1729"/>
    </row>
    <row r="8" spans="3:25" ht="126.95" customHeight="1" x14ac:dyDescent="0.15"/>
    <row r="9" spans="3:25" ht="29.1" customHeight="1" x14ac:dyDescent="0.15">
      <c r="M9" s="1711" t="s">
        <v>30</v>
      </c>
      <c r="N9" s="1711"/>
      <c r="O9" s="1711"/>
      <c r="P9" s="1712"/>
      <c r="Q9" s="1713"/>
      <c r="R9" s="1714"/>
      <c r="S9" s="1714"/>
      <c r="T9" s="1714"/>
      <c r="U9" s="1714"/>
      <c r="V9" s="1714"/>
      <c r="W9" s="1714"/>
      <c r="X9" s="1715"/>
    </row>
    <row r="10" spans="3:25" ht="29.1" customHeight="1" x14ac:dyDescent="0.15">
      <c r="M10" s="1711" t="s">
        <v>470</v>
      </c>
      <c r="N10" s="1711"/>
      <c r="O10" s="1711"/>
      <c r="P10" s="1712"/>
      <c r="Q10" s="1713"/>
      <c r="R10" s="1714"/>
      <c r="S10" s="1714"/>
      <c r="T10" s="1714"/>
      <c r="U10" s="1714"/>
      <c r="V10" s="1714"/>
      <c r="W10" s="1714"/>
      <c r="X10" s="1715"/>
    </row>
    <row r="11" spans="3:25" ht="29.1" customHeight="1" x14ac:dyDescent="0.15">
      <c r="M11" s="1716" t="s">
        <v>1085</v>
      </c>
      <c r="N11" s="1711" t="s">
        <v>471</v>
      </c>
      <c r="O11" s="1711"/>
      <c r="P11" s="1712"/>
      <c r="Q11" s="1713"/>
      <c r="R11" s="1714"/>
      <c r="S11" s="1714"/>
      <c r="T11" s="1714"/>
      <c r="U11" s="1714"/>
      <c r="V11" s="1714"/>
      <c r="W11" s="1714"/>
      <c r="X11" s="1715"/>
    </row>
    <row r="12" spans="3:25" ht="29.1" customHeight="1" x14ac:dyDescent="0.15">
      <c r="M12" s="1716"/>
      <c r="N12" s="1711" t="s">
        <v>472</v>
      </c>
      <c r="O12" s="1711"/>
      <c r="P12" s="1712"/>
      <c r="Q12" s="1713"/>
      <c r="R12" s="1714"/>
      <c r="S12" s="1714"/>
      <c r="T12" s="1714"/>
      <c r="U12" s="1714"/>
      <c r="V12" s="1714"/>
      <c r="W12" s="1714"/>
      <c r="X12" s="1715"/>
    </row>
    <row r="13" spans="3:25" ht="29.1" customHeight="1" x14ac:dyDescent="0.15">
      <c r="M13" s="1716"/>
      <c r="N13" s="1711" t="s">
        <v>473</v>
      </c>
      <c r="O13" s="1711"/>
      <c r="P13" s="1712"/>
      <c r="Q13" s="1713"/>
      <c r="R13" s="1714"/>
      <c r="S13" s="1714"/>
      <c r="T13" s="1714"/>
      <c r="U13" s="1714"/>
      <c r="V13" s="1714"/>
      <c r="W13" s="1714"/>
      <c r="X13" s="1715"/>
    </row>
    <row r="14" spans="3:25" ht="29.1" customHeight="1" x14ac:dyDescent="0.15">
      <c r="M14" s="1716"/>
      <c r="N14" s="1711" t="s">
        <v>761</v>
      </c>
      <c r="O14" s="1711"/>
      <c r="P14" s="1712"/>
      <c r="Q14" s="1713"/>
      <c r="R14" s="1714"/>
      <c r="S14" s="1714"/>
      <c r="T14" s="1714"/>
      <c r="U14" s="1714"/>
      <c r="V14" s="1714"/>
      <c r="W14" s="1714"/>
      <c r="X14" s="1715"/>
    </row>
    <row r="15" spans="3:25" ht="32.1" customHeight="1" x14ac:dyDescent="0.15">
      <c r="M15" s="1718" t="s">
        <v>1661</v>
      </c>
      <c r="N15" s="1711"/>
      <c r="O15" s="1711"/>
      <c r="P15" s="1711"/>
      <c r="Q15" s="799" t="s">
        <v>475</v>
      </c>
      <c r="R15" s="1713"/>
      <c r="S15" s="1715"/>
      <c r="T15" s="800" t="s">
        <v>309</v>
      </c>
      <c r="U15" s="1719"/>
      <c r="V15" s="1720"/>
      <c r="W15" s="1720"/>
      <c r="X15" s="1721"/>
    </row>
    <row r="16" spans="3:25" ht="5.0999999999999996" customHeight="1" x14ac:dyDescent="0.15">
      <c r="M16" s="801"/>
      <c r="N16" s="150"/>
      <c r="O16" s="150"/>
      <c r="P16" s="150"/>
      <c r="Q16" s="150"/>
      <c r="R16" s="150"/>
      <c r="S16" s="150"/>
      <c r="T16" s="150"/>
      <c r="U16" s="150"/>
      <c r="V16" s="150"/>
      <c r="W16" s="150"/>
      <c r="X16" s="150"/>
    </row>
    <row r="17" spans="2:24" ht="20.45" customHeight="1" x14ac:dyDescent="0.15">
      <c r="M17" s="802" t="s">
        <v>476</v>
      </c>
      <c r="N17" s="150"/>
      <c r="O17" s="150"/>
      <c r="P17" s="150"/>
      <c r="Q17" s="150"/>
      <c r="R17" s="150"/>
      <c r="S17" s="150"/>
      <c r="T17" s="150"/>
      <c r="U17" s="150"/>
      <c r="V17" s="150"/>
      <c r="W17" s="150"/>
      <c r="X17" s="150"/>
    </row>
    <row r="18" spans="2:24" ht="27.6" customHeight="1" x14ac:dyDescent="0.15">
      <c r="M18" s="1718" t="s">
        <v>1662</v>
      </c>
      <c r="N18" s="1718"/>
      <c r="O18" s="1718"/>
      <c r="P18" s="1718"/>
      <c r="Q18" s="803" t="s">
        <v>475</v>
      </c>
      <c r="R18" s="1723"/>
      <c r="S18" s="1724"/>
      <c r="T18" s="804" t="s">
        <v>309</v>
      </c>
      <c r="U18" s="1725"/>
      <c r="V18" s="1726"/>
      <c r="W18" s="1726"/>
      <c r="X18" s="1727"/>
    </row>
    <row r="19" spans="2:24" ht="27.6" customHeight="1" x14ac:dyDescent="0.15">
      <c r="M19" s="1711"/>
      <c r="N19" s="1711"/>
      <c r="O19" s="1711"/>
      <c r="P19" s="1711"/>
      <c r="Q19" s="803" t="s">
        <v>475</v>
      </c>
      <c r="R19" s="1723"/>
      <c r="S19" s="1724"/>
      <c r="T19" s="804" t="s">
        <v>309</v>
      </c>
      <c r="U19" s="1725"/>
      <c r="V19" s="1726"/>
      <c r="W19" s="1726"/>
      <c r="X19" s="1727"/>
    </row>
    <row r="20" spans="2:24" ht="27.6" customHeight="1" x14ac:dyDescent="0.15">
      <c r="M20" s="1711"/>
      <c r="N20" s="1711"/>
      <c r="O20" s="1711"/>
      <c r="P20" s="1711"/>
      <c r="Q20" s="803" t="s">
        <v>475</v>
      </c>
      <c r="R20" s="1723"/>
      <c r="S20" s="1724"/>
      <c r="T20" s="804" t="s">
        <v>309</v>
      </c>
      <c r="U20" s="1725"/>
      <c r="V20" s="1726"/>
      <c r="W20" s="1726"/>
      <c r="X20" s="1727"/>
    </row>
    <row r="21" spans="2:24" ht="27.6" customHeight="1" x14ac:dyDescent="0.15">
      <c r="M21" s="150"/>
      <c r="N21" s="150"/>
      <c r="O21" s="150"/>
      <c r="P21" s="150"/>
      <c r="Q21" s="805"/>
      <c r="R21" s="150"/>
      <c r="S21" s="150"/>
      <c r="T21" s="150"/>
      <c r="U21" s="150"/>
      <c r="V21" s="150"/>
      <c r="W21" s="150"/>
      <c r="X21" s="150"/>
    </row>
    <row r="22" spans="2:24" ht="27.6" customHeight="1" x14ac:dyDescent="0.15">
      <c r="M22" s="1718" t="s">
        <v>491</v>
      </c>
      <c r="N22" s="1718"/>
      <c r="O22" s="1718"/>
      <c r="P22" s="1718"/>
      <c r="Q22" s="1710"/>
      <c r="R22" s="1711"/>
      <c r="S22" s="1711"/>
      <c r="T22" s="1711"/>
      <c r="U22" s="1711"/>
      <c r="V22" s="1711"/>
      <c r="W22" s="1711"/>
      <c r="X22" s="1711"/>
    </row>
    <row r="23" spans="2:24" ht="27.6" customHeight="1" x14ac:dyDescent="0.15">
      <c r="M23" s="1711"/>
      <c r="N23" s="1711"/>
      <c r="O23" s="1711"/>
      <c r="P23" s="1711"/>
      <c r="Q23" s="1710"/>
      <c r="R23" s="1711"/>
      <c r="S23" s="1711"/>
      <c r="T23" s="1711"/>
      <c r="U23" s="1711"/>
      <c r="V23" s="1711"/>
      <c r="W23" s="1711"/>
      <c r="X23" s="1711"/>
    </row>
    <row r="24" spans="2:24" ht="27.6" customHeight="1" x14ac:dyDescent="0.15">
      <c r="M24" s="1711"/>
      <c r="N24" s="1711"/>
      <c r="O24" s="1711"/>
      <c r="P24" s="1711"/>
      <c r="Q24" s="1710"/>
      <c r="R24" s="1711"/>
      <c r="S24" s="1711"/>
      <c r="T24" s="1711"/>
      <c r="U24" s="1711"/>
      <c r="V24" s="1711"/>
      <c r="W24" s="1711"/>
      <c r="X24" s="1711"/>
    </row>
    <row r="26" spans="2:24" ht="17.45" customHeight="1" x14ac:dyDescent="0.15">
      <c r="M26" s="63" t="s">
        <v>1767</v>
      </c>
    </row>
    <row r="29" spans="2:24" ht="14.25" x14ac:dyDescent="0.15">
      <c r="B29" s="555" t="s">
        <v>477</v>
      </c>
    </row>
    <row r="30" spans="2:24" ht="14.25" x14ac:dyDescent="0.15">
      <c r="B30" s="555"/>
      <c r="C30" s="806" t="s">
        <v>1879</v>
      </c>
    </row>
    <row r="31" spans="2:24" ht="14.25" x14ac:dyDescent="0.15">
      <c r="B31" s="555"/>
    </row>
    <row r="32" spans="2:24" ht="15.95" customHeight="1" x14ac:dyDescent="0.15">
      <c r="C32" s="63" t="s">
        <v>1880</v>
      </c>
    </row>
    <row r="33" spans="1:11" ht="15.95" customHeight="1" x14ac:dyDescent="0.15">
      <c r="C33" s="63" t="s">
        <v>1881</v>
      </c>
    </row>
    <row r="34" spans="1:11" ht="23.45" customHeight="1" x14ac:dyDescent="0.15"/>
    <row r="35" spans="1:11" ht="21.95" customHeight="1" x14ac:dyDescent="0.15">
      <c r="D35" s="807"/>
      <c r="E35" s="807"/>
      <c r="F35" s="63" t="s">
        <v>478</v>
      </c>
      <c r="J35" s="63" t="s">
        <v>1882</v>
      </c>
    </row>
    <row r="36" spans="1:11" ht="7.5" customHeight="1" x14ac:dyDescent="0.15"/>
    <row r="37" spans="1:11" ht="21.95" customHeight="1" x14ac:dyDescent="0.15">
      <c r="D37" s="808"/>
      <c r="E37" s="808"/>
      <c r="F37" s="63" t="s">
        <v>623</v>
      </c>
      <c r="J37" s="63" t="s">
        <v>1883</v>
      </c>
    </row>
    <row r="38" spans="1:11" ht="7.5" customHeight="1" x14ac:dyDescent="0.15"/>
    <row r="39" spans="1:11" ht="21.95" customHeight="1" x14ac:dyDescent="0.15">
      <c r="D39" s="558"/>
      <c r="E39" s="570"/>
      <c r="F39" s="63" t="s">
        <v>479</v>
      </c>
      <c r="J39" s="63" t="s">
        <v>1884</v>
      </c>
    </row>
    <row r="40" spans="1:11" ht="7.5" customHeight="1" x14ac:dyDescent="0.15"/>
    <row r="41" spans="1:11" ht="21.95" customHeight="1" x14ac:dyDescent="0.15">
      <c r="D41" s="809"/>
      <c r="E41" s="810"/>
      <c r="F41" s="63" t="s">
        <v>480</v>
      </c>
      <c r="J41" s="63" t="s">
        <v>1885</v>
      </c>
    </row>
    <row r="42" spans="1:11" ht="6.95" customHeight="1" x14ac:dyDescent="0.15"/>
    <row r="43" spans="1:11" ht="21.95" customHeight="1" x14ac:dyDescent="0.15">
      <c r="D43" s="1730" t="s">
        <v>545</v>
      </c>
      <c r="E43" s="1731"/>
      <c r="F43" s="63" t="s">
        <v>624</v>
      </c>
      <c r="J43" s="63" t="s">
        <v>1481</v>
      </c>
      <c r="K43" s="63" t="s">
        <v>1886</v>
      </c>
    </row>
    <row r="44" spans="1:11" ht="21.95" customHeight="1" x14ac:dyDescent="0.15">
      <c r="E44" s="811"/>
      <c r="K44" s="109" t="s">
        <v>1479</v>
      </c>
    </row>
    <row r="45" spans="1:11" ht="21.95" customHeight="1" x14ac:dyDescent="0.15">
      <c r="E45" s="811"/>
      <c r="K45" s="109" t="s">
        <v>1480</v>
      </c>
    </row>
    <row r="48" spans="1:11" ht="17.25" x14ac:dyDescent="0.15">
      <c r="A48" s="812" t="s">
        <v>712</v>
      </c>
    </row>
    <row r="49" spans="3:24" ht="15.95" customHeight="1" x14ac:dyDescent="0.15">
      <c r="O49" s="63" t="s">
        <v>1663</v>
      </c>
      <c r="R49" s="1732">
        <f>Q$9</f>
        <v>0</v>
      </c>
      <c r="S49" s="1325"/>
      <c r="T49" s="1325"/>
      <c r="U49" s="1325"/>
      <c r="V49" s="1325"/>
      <c r="W49" s="1325"/>
      <c r="X49" s="1286"/>
    </row>
    <row r="51" spans="3:24" x14ac:dyDescent="0.15">
      <c r="C51" s="63" t="s">
        <v>713</v>
      </c>
      <c r="I51" s="63" t="s">
        <v>18</v>
      </c>
      <c r="J51" s="788"/>
      <c r="K51" s="63" t="s">
        <v>19</v>
      </c>
      <c r="L51" s="788"/>
      <c r="M51" s="63" t="s">
        <v>20</v>
      </c>
      <c r="N51" s="788"/>
      <c r="O51" s="63" t="s">
        <v>21</v>
      </c>
    </row>
    <row r="52" spans="3:24" ht="4.5" customHeight="1" x14ac:dyDescent="0.15"/>
    <row r="53" spans="3:24" x14ac:dyDescent="0.15">
      <c r="C53" s="63" t="s">
        <v>714</v>
      </c>
    </row>
    <row r="54" spans="3:24" ht="5.45" customHeight="1" x14ac:dyDescent="0.15"/>
    <row r="55" spans="3:24" x14ac:dyDescent="0.15">
      <c r="C55" s="956" t="s">
        <v>715</v>
      </c>
      <c r="D55" s="956"/>
      <c r="E55" s="956"/>
      <c r="F55" s="956"/>
      <c r="G55" s="956"/>
      <c r="H55" s="956"/>
      <c r="I55" s="956"/>
      <c r="J55" s="956" t="s">
        <v>716</v>
      </c>
      <c r="K55" s="956"/>
      <c r="L55" s="956"/>
      <c r="M55" s="956"/>
      <c r="N55" s="956"/>
      <c r="O55" s="956"/>
      <c r="P55" s="956"/>
      <c r="Q55" s="956"/>
      <c r="R55" s="956"/>
      <c r="S55" s="956"/>
      <c r="T55" s="956"/>
      <c r="U55" s="956"/>
      <c r="V55" s="956"/>
      <c r="W55" s="956"/>
      <c r="X55" s="956"/>
    </row>
    <row r="56" spans="3:24" ht="69.95" customHeight="1" x14ac:dyDescent="0.15">
      <c r="C56" s="1486"/>
      <c r="D56" s="1486"/>
      <c r="E56" s="1486"/>
      <c r="F56" s="1486"/>
      <c r="G56" s="1486"/>
      <c r="H56" s="1486"/>
      <c r="I56" s="1486"/>
      <c r="J56" s="1486"/>
      <c r="K56" s="1486"/>
      <c r="L56" s="1486"/>
      <c r="M56" s="1486"/>
      <c r="N56" s="1486"/>
      <c r="O56" s="1486"/>
      <c r="P56" s="1486"/>
      <c r="Q56" s="1486"/>
      <c r="R56" s="1486"/>
      <c r="S56" s="1486"/>
      <c r="T56" s="1486"/>
      <c r="U56" s="1486"/>
      <c r="V56" s="1486"/>
      <c r="W56" s="1486"/>
      <c r="X56" s="1486"/>
    </row>
    <row r="57" spans="3:24" ht="69.95" customHeight="1" x14ac:dyDescent="0.15">
      <c r="C57" s="1486"/>
      <c r="D57" s="1486"/>
      <c r="E57" s="1486"/>
      <c r="F57" s="1486"/>
      <c r="G57" s="1486"/>
      <c r="H57" s="1486"/>
      <c r="I57" s="1486"/>
      <c r="J57" s="1486"/>
      <c r="K57" s="1486"/>
      <c r="L57" s="1486"/>
      <c r="M57" s="1486"/>
      <c r="N57" s="1486"/>
      <c r="O57" s="1486"/>
      <c r="P57" s="1486"/>
      <c r="Q57" s="1486"/>
      <c r="R57" s="1486"/>
      <c r="S57" s="1486"/>
      <c r="T57" s="1486"/>
      <c r="U57" s="1486"/>
      <c r="V57" s="1486"/>
      <c r="W57" s="1486"/>
      <c r="X57" s="1486"/>
    </row>
    <row r="58" spans="3:24" ht="69.95" customHeight="1" x14ac:dyDescent="0.15">
      <c r="C58" s="1486"/>
      <c r="D58" s="1486"/>
      <c r="E58" s="1486"/>
      <c r="F58" s="1486"/>
      <c r="G58" s="1486"/>
      <c r="H58" s="1486"/>
      <c r="I58" s="1486"/>
      <c r="J58" s="1486"/>
      <c r="K58" s="1486"/>
      <c r="L58" s="1486"/>
      <c r="M58" s="1486"/>
      <c r="N58" s="1486"/>
      <c r="O58" s="1486"/>
      <c r="P58" s="1486"/>
      <c r="Q58" s="1486"/>
      <c r="R58" s="1486"/>
      <c r="S58" s="1486"/>
      <c r="T58" s="1486"/>
      <c r="U58" s="1486"/>
      <c r="V58" s="1486"/>
      <c r="W58" s="1486"/>
      <c r="X58" s="1486"/>
    </row>
    <row r="59" spans="3:24" ht="69.95" customHeight="1" x14ac:dyDescent="0.15">
      <c r="C59" s="1486"/>
      <c r="D59" s="1486"/>
      <c r="E59" s="1486"/>
      <c r="F59" s="1486"/>
      <c r="G59" s="1486"/>
      <c r="H59" s="1486"/>
      <c r="I59" s="1486"/>
      <c r="J59" s="1486"/>
      <c r="K59" s="1486"/>
      <c r="L59" s="1486"/>
      <c r="M59" s="1486"/>
      <c r="N59" s="1486"/>
      <c r="O59" s="1486"/>
      <c r="P59" s="1486"/>
      <c r="Q59" s="1486"/>
      <c r="R59" s="1486"/>
      <c r="S59" s="1486"/>
      <c r="T59" s="1486"/>
      <c r="U59" s="1486"/>
      <c r="V59" s="1486"/>
      <c r="W59" s="1486"/>
      <c r="X59" s="1486"/>
    </row>
    <row r="60" spans="3:24" ht="69.95" customHeight="1" x14ac:dyDescent="0.15">
      <c r="C60" s="1486"/>
      <c r="D60" s="1486"/>
      <c r="E60" s="1486"/>
      <c r="F60" s="1486"/>
      <c r="G60" s="1486"/>
      <c r="H60" s="1486"/>
      <c r="I60" s="1486"/>
      <c r="J60" s="1486"/>
      <c r="K60" s="1486"/>
      <c r="L60" s="1486"/>
      <c r="M60" s="1486"/>
      <c r="N60" s="1486"/>
      <c r="O60" s="1486"/>
      <c r="P60" s="1486"/>
      <c r="Q60" s="1486"/>
      <c r="R60" s="1486"/>
      <c r="S60" s="1486"/>
      <c r="T60" s="1486"/>
      <c r="U60" s="1486"/>
      <c r="V60" s="1486"/>
      <c r="W60" s="1486"/>
      <c r="X60" s="1486"/>
    </row>
    <row r="61" spans="3:24" ht="69.95" customHeight="1" x14ac:dyDescent="0.15">
      <c r="C61" s="1486"/>
      <c r="D61" s="1486"/>
      <c r="E61" s="1486"/>
      <c r="F61" s="1486"/>
      <c r="G61" s="1486"/>
      <c r="H61" s="1486"/>
      <c r="I61" s="1486"/>
      <c r="J61" s="1486"/>
      <c r="K61" s="1486"/>
      <c r="L61" s="1486"/>
      <c r="M61" s="1486"/>
      <c r="N61" s="1486"/>
      <c r="O61" s="1486"/>
      <c r="P61" s="1486"/>
      <c r="Q61" s="1486"/>
      <c r="R61" s="1486"/>
      <c r="S61" s="1486"/>
      <c r="T61" s="1486"/>
      <c r="U61" s="1486"/>
      <c r="V61" s="1486"/>
      <c r="W61" s="1486"/>
      <c r="X61" s="1486"/>
    </row>
    <row r="62" spans="3:24" ht="69.95" customHeight="1" x14ac:dyDescent="0.15">
      <c r="C62" s="1486"/>
      <c r="D62" s="1486"/>
      <c r="E62" s="1486"/>
      <c r="F62" s="1486"/>
      <c r="G62" s="1486"/>
      <c r="H62" s="1486"/>
      <c r="I62" s="1486"/>
      <c r="J62" s="1486"/>
      <c r="K62" s="1486"/>
      <c r="L62" s="1486"/>
      <c r="M62" s="1486"/>
      <c r="N62" s="1486"/>
      <c r="O62" s="1486"/>
      <c r="P62" s="1486"/>
      <c r="Q62" s="1486"/>
      <c r="R62" s="1486"/>
      <c r="S62" s="1486"/>
      <c r="T62" s="1486"/>
      <c r="U62" s="1486"/>
      <c r="V62" s="1486"/>
      <c r="W62" s="1486"/>
      <c r="X62" s="1486"/>
    </row>
    <row r="63" spans="3:24" ht="69.95" customHeight="1" x14ac:dyDescent="0.15">
      <c r="C63" s="1486"/>
      <c r="D63" s="1486"/>
      <c r="E63" s="1486"/>
      <c r="F63" s="1486"/>
      <c r="G63" s="1486"/>
      <c r="H63" s="1486"/>
      <c r="I63" s="1486"/>
      <c r="J63" s="1486"/>
      <c r="K63" s="1486"/>
      <c r="L63" s="1486"/>
      <c r="M63" s="1486"/>
      <c r="N63" s="1486"/>
      <c r="O63" s="1486"/>
      <c r="P63" s="1486"/>
      <c r="Q63" s="1486"/>
      <c r="R63" s="1486"/>
      <c r="S63" s="1486"/>
      <c r="T63" s="1486"/>
      <c r="U63" s="1486"/>
      <c r="V63" s="1486"/>
      <c r="W63" s="1486"/>
      <c r="X63" s="1486"/>
    </row>
    <row r="64" spans="3:24" ht="69.95" customHeight="1" x14ac:dyDescent="0.15">
      <c r="C64" s="1486"/>
      <c r="D64" s="1486"/>
      <c r="E64" s="1486"/>
      <c r="F64" s="1486"/>
      <c r="G64" s="1486"/>
      <c r="H64" s="1486"/>
      <c r="I64" s="1486"/>
      <c r="J64" s="1486"/>
      <c r="K64" s="1486"/>
      <c r="L64" s="1486"/>
      <c r="M64" s="1486"/>
      <c r="N64" s="1486"/>
      <c r="O64" s="1486"/>
      <c r="P64" s="1486"/>
      <c r="Q64" s="1486"/>
      <c r="R64" s="1486"/>
      <c r="S64" s="1486"/>
      <c r="T64" s="1486"/>
      <c r="U64" s="1486"/>
      <c r="V64" s="1486"/>
      <c r="W64" s="1486"/>
      <c r="X64" s="1486"/>
    </row>
    <row r="65" spans="3:24" ht="69.95" customHeight="1" x14ac:dyDescent="0.15">
      <c r="C65" s="1486"/>
      <c r="D65" s="1486"/>
      <c r="E65" s="1486"/>
      <c r="F65" s="1486"/>
      <c r="G65" s="1486"/>
      <c r="H65" s="1486"/>
      <c r="I65" s="1486"/>
      <c r="J65" s="1486"/>
      <c r="K65" s="1486"/>
      <c r="L65" s="1486"/>
      <c r="M65" s="1486"/>
      <c r="N65" s="1486"/>
      <c r="O65" s="1486"/>
      <c r="P65" s="1486"/>
      <c r="Q65" s="1486"/>
      <c r="R65" s="1486"/>
      <c r="S65" s="1486"/>
      <c r="T65" s="1486"/>
      <c r="U65" s="1486"/>
      <c r="V65" s="1486"/>
      <c r="W65" s="1486"/>
      <c r="X65" s="1486"/>
    </row>
    <row r="66" spans="3:24" ht="69.95" customHeight="1" x14ac:dyDescent="0.15">
      <c r="C66" s="1486"/>
      <c r="D66" s="1486"/>
      <c r="E66" s="1486"/>
      <c r="F66" s="1486"/>
      <c r="G66" s="1486"/>
      <c r="H66" s="1486"/>
      <c r="I66" s="1486"/>
      <c r="J66" s="1486"/>
      <c r="K66" s="1486"/>
      <c r="L66" s="1486"/>
      <c r="M66" s="1486"/>
      <c r="N66" s="1486"/>
      <c r="O66" s="1486"/>
      <c r="P66" s="1486"/>
      <c r="Q66" s="1486"/>
      <c r="R66" s="1486"/>
      <c r="S66" s="1486"/>
      <c r="T66" s="1486"/>
      <c r="U66" s="1486"/>
      <c r="V66" s="1486"/>
      <c r="W66" s="1486"/>
      <c r="X66" s="1486"/>
    </row>
    <row r="67" spans="3:24" ht="69.95" customHeight="1" x14ac:dyDescent="0.15">
      <c r="C67" s="1486"/>
      <c r="D67" s="1486"/>
      <c r="E67" s="1486"/>
      <c r="F67" s="1486"/>
      <c r="G67" s="1486"/>
      <c r="H67" s="1486"/>
      <c r="I67" s="1486"/>
      <c r="J67" s="1486"/>
      <c r="K67" s="1486"/>
      <c r="L67" s="1486"/>
      <c r="M67" s="1486"/>
      <c r="N67" s="1486"/>
      <c r="O67" s="1486"/>
      <c r="P67" s="1486"/>
      <c r="Q67" s="1486"/>
      <c r="R67" s="1486"/>
      <c r="S67" s="1486"/>
      <c r="T67" s="1486"/>
      <c r="U67" s="1486"/>
      <c r="V67" s="1486"/>
      <c r="W67" s="1486"/>
      <c r="X67" s="1486"/>
    </row>
    <row r="68" spans="3:24" ht="69.95" customHeight="1" x14ac:dyDescent="0.15">
      <c r="C68" s="1486"/>
      <c r="D68" s="1486"/>
      <c r="E68" s="1486"/>
      <c r="F68" s="1486"/>
      <c r="G68" s="1486"/>
      <c r="H68" s="1486"/>
      <c r="I68" s="1486"/>
      <c r="J68" s="1486"/>
      <c r="K68" s="1486"/>
      <c r="L68" s="1486"/>
      <c r="M68" s="1486"/>
      <c r="N68" s="1486"/>
      <c r="O68" s="1486"/>
      <c r="P68" s="1486"/>
      <c r="Q68" s="1486"/>
      <c r="R68" s="1486"/>
      <c r="S68" s="1486"/>
      <c r="T68" s="1486"/>
      <c r="U68" s="1486"/>
      <c r="V68" s="1486"/>
      <c r="W68" s="1486"/>
      <c r="X68" s="1486"/>
    </row>
    <row r="69" spans="3:24" ht="69.95" customHeight="1" x14ac:dyDescent="0.15">
      <c r="C69" s="1486"/>
      <c r="D69" s="1486"/>
      <c r="E69" s="1486"/>
      <c r="F69" s="1486"/>
      <c r="G69" s="1486"/>
      <c r="H69" s="1486"/>
      <c r="I69" s="1486"/>
      <c r="J69" s="1486"/>
      <c r="K69" s="1486"/>
      <c r="L69" s="1486"/>
      <c r="M69" s="1486"/>
      <c r="N69" s="1486"/>
      <c r="O69" s="1486"/>
      <c r="P69" s="1486"/>
      <c r="Q69" s="1486"/>
      <c r="R69" s="1486"/>
      <c r="S69" s="1486"/>
      <c r="T69" s="1486"/>
      <c r="U69" s="1486"/>
      <c r="V69" s="1486"/>
      <c r="W69" s="1486"/>
      <c r="X69" s="1486"/>
    </row>
    <row r="70" spans="3:24" ht="69.95" customHeight="1" x14ac:dyDescent="0.15">
      <c r="C70" s="1486"/>
      <c r="D70" s="1486"/>
      <c r="E70" s="1486"/>
      <c r="F70" s="1486"/>
      <c r="G70" s="1486"/>
      <c r="H70" s="1486"/>
      <c r="I70" s="1486"/>
      <c r="J70" s="1486"/>
      <c r="K70" s="1486"/>
      <c r="L70" s="1486"/>
      <c r="M70" s="1486"/>
      <c r="N70" s="1486"/>
      <c r="O70" s="1486"/>
      <c r="P70" s="1486"/>
      <c r="Q70" s="1486"/>
      <c r="R70" s="1486"/>
      <c r="S70" s="1486"/>
      <c r="T70" s="1486"/>
      <c r="U70" s="1486"/>
      <c r="V70" s="1486"/>
      <c r="W70" s="1486"/>
      <c r="X70" s="1486"/>
    </row>
    <row r="71" spans="3:24" ht="69.95" customHeight="1" x14ac:dyDescent="0.15">
      <c r="C71" s="1486"/>
      <c r="D71" s="1486"/>
      <c r="E71" s="1486"/>
      <c r="F71" s="1486"/>
      <c r="G71" s="1486"/>
      <c r="H71" s="1486"/>
      <c r="I71" s="1486"/>
      <c r="J71" s="1486"/>
      <c r="K71" s="1486"/>
      <c r="L71" s="1486"/>
      <c r="M71" s="1486"/>
      <c r="N71" s="1486"/>
      <c r="O71" s="1486"/>
      <c r="P71" s="1486"/>
      <c r="Q71" s="1486"/>
      <c r="R71" s="1486"/>
      <c r="S71" s="1486"/>
      <c r="T71" s="1486"/>
      <c r="U71" s="1486"/>
      <c r="V71" s="1486"/>
      <c r="W71" s="1486"/>
      <c r="X71" s="1486"/>
    </row>
    <row r="72" spans="3:24" ht="69.95" customHeight="1" x14ac:dyDescent="0.15">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row>
    <row r="73" spans="3:24" ht="69.95" customHeight="1" x14ac:dyDescent="0.15">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row>
    <row r="74" spans="3:24" ht="69.95" customHeight="1" x14ac:dyDescent="0.15">
      <c r="C74" s="1486"/>
      <c r="D74" s="1486"/>
      <c r="E74" s="1486"/>
      <c r="F74" s="1486"/>
      <c r="G74" s="1486"/>
      <c r="H74" s="1486"/>
      <c r="I74" s="1486"/>
      <c r="J74" s="1486"/>
      <c r="K74" s="1486"/>
      <c r="L74" s="1486"/>
      <c r="M74" s="1486"/>
      <c r="N74" s="1486"/>
      <c r="O74" s="1486"/>
      <c r="P74" s="1486"/>
      <c r="Q74" s="1486"/>
      <c r="R74" s="1486"/>
      <c r="S74" s="1486"/>
      <c r="T74" s="1486"/>
      <c r="U74" s="1486"/>
      <c r="V74" s="1486"/>
      <c r="W74" s="1486"/>
      <c r="X74" s="1486"/>
    </row>
    <row r="75" spans="3:24" ht="69.95" customHeight="1" x14ac:dyDescent="0.15">
      <c r="C75" s="1486"/>
      <c r="D75" s="1486"/>
      <c r="E75" s="1486"/>
      <c r="F75" s="1486"/>
      <c r="G75" s="1486"/>
      <c r="H75" s="1486"/>
      <c r="I75" s="1486"/>
      <c r="J75" s="1486"/>
      <c r="K75" s="1486"/>
      <c r="L75" s="1486"/>
      <c r="M75" s="1486"/>
      <c r="N75" s="1486"/>
      <c r="O75" s="1486"/>
      <c r="P75" s="1486"/>
      <c r="Q75" s="1486"/>
      <c r="R75" s="1486"/>
      <c r="S75" s="1486"/>
      <c r="T75" s="1486"/>
      <c r="U75" s="1486"/>
      <c r="V75" s="1486"/>
      <c r="W75" s="1486"/>
      <c r="X75" s="1486"/>
    </row>
    <row r="76" spans="3:24" ht="69.95" customHeight="1" x14ac:dyDescent="0.15">
      <c r="C76" s="1486"/>
      <c r="D76" s="1486"/>
      <c r="E76" s="1486"/>
      <c r="F76" s="1486"/>
      <c r="G76" s="1486"/>
      <c r="H76" s="1486"/>
      <c r="I76" s="1486"/>
      <c r="J76" s="1486"/>
      <c r="K76" s="1486"/>
      <c r="L76" s="1486"/>
      <c r="M76" s="1486"/>
      <c r="N76" s="1486"/>
      <c r="O76" s="1486"/>
      <c r="P76" s="1486"/>
      <c r="Q76" s="1486"/>
      <c r="R76" s="1486"/>
      <c r="S76" s="1486"/>
      <c r="T76" s="1486"/>
      <c r="U76" s="1486"/>
      <c r="V76" s="1486"/>
      <c r="W76" s="1486"/>
      <c r="X76" s="1486"/>
    </row>
    <row r="77" spans="3:24" ht="69.95" customHeight="1" x14ac:dyDescent="0.15">
      <c r="C77" s="1486"/>
      <c r="D77" s="1486"/>
      <c r="E77" s="1486"/>
      <c r="F77" s="1486"/>
      <c r="G77" s="1486"/>
      <c r="H77" s="1486"/>
      <c r="I77" s="1486"/>
      <c r="J77" s="1486"/>
      <c r="K77" s="1486"/>
      <c r="L77" s="1486"/>
      <c r="M77" s="1486"/>
      <c r="N77" s="1486"/>
      <c r="O77" s="1486"/>
      <c r="P77" s="1486"/>
      <c r="Q77" s="1486"/>
      <c r="R77" s="1486"/>
      <c r="S77" s="1486"/>
      <c r="T77" s="1486"/>
      <c r="U77" s="1486"/>
      <c r="V77" s="1486"/>
      <c r="W77" s="1486"/>
      <c r="X77" s="1486"/>
    </row>
    <row r="79" spans="3:24" ht="9.9499999999999993" customHeight="1" x14ac:dyDescent="0.15"/>
    <row r="80" spans="3:24" ht="15.6" customHeight="1" x14ac:dyDescent="0.15">
      <c r="P80" s="954" t="s">
        <v>30</v>
      </c>
      <c r="Q80" s="954"/>
      <c r="R80" s="954"/>
      <c r="S80" s="955">
        <f>$Q$9</f>
        <v>0</v>
      </c>
      <c r="T80" s="955"/>
      <c r="U80" s="955"/>
      <c r="V80" s="955"/>
      <c r="W80" s="955"/>
      <c r="X80" s="955"/>
    </row>
    <row r="81" spans="1:14" ht="17.25" x14ac:dyDescent="0.15">
      <c r="A81" s="812" t="s">
        <v>31</v>
      </c>
    </row>
    <row r="82" spans="1:14" ht="16.5" customHeight="1" x14ac:dyDescent="0.15">
      <c r="B82" s="555" t="s">
        <v>12</v>
      </c>
    </row>
    <row r="83" spans="1:14" ht="16.5" customHeight="1" x14ac:dyDescent="0.15">
      <c r="C83" s="61" t="s">
        <v>603</v>
      </c>
    </row>
    <row r="84" spans="1:14" ht="16.5" customHeight="1" x14ac:dyDescent="0.15">
      <c r="D84" s="63" t="s">
        <v>696</v>
      </c>
    </row>
    <row r="85" spans="1:14" ht="16.5" customHeight="1" x14ac:dyDescent="0.15">
      <c r="D85" s="1024" t="s">
        <v>697</v>
      </c>
      <c r="E85" s="1076"/>
      <c r="F85" s="1076"/>
      <c r="G85" s="1051"/>
      <c r="H85" s="558" t="s">
        <v>14</v>
      </c>
      <c r="I85" s="569"/>
      <c r="J85" s="569"/>
      <c r="K85" s="569"/>
      <c r="L85" s="788"/>
      <c r="M85" s="569" t="s">
        <v>15</v>
      </c>
      <c r="N85" s="570"/>
    </row>
    <row r="86" spans="1:14" ht="16.5" customHeight="1" x14ac:dyDescent="0.15">
      <c r="D86" s="1024" t="s">
        <v>1887</v>
      </c>
      <c r="E86" s="1076"/>
      <c r="F86" s="1076"/>
      <c r="G86" s="1051"/>
      <c r="H86" s="558" t="s">
        <v>207</v>
      </c>
      <c r="I86" s="569"/>
      <c r="J86" s="569"/>
      <c r="K86" s="813"/>
      <c r="L86" s="788"/>
      <c r="M86" s="814" t="s">
        <v>17</v>
      </c>
      <c r="N86" s="570"/>
    </row>
    <row r="87" spans="1:14" ht="9.6" customHeight="1" x14ac:dyDescent="0.15">
      <c r="G87" s="61"/>
    </row>
    <row r="88" spans="1:14" ht="16.5" customHeight="1" x14ac:dyDescent="0.15">
      <c r="D88" s="63" t="s">
        <v>13</v>
      </c>
    </row>
    <row r="89" spans="1:14" ht="16.5" customHeight="1" x14ac:dyDescent="0.15">
      <c r="E89" s="63" t="str">
        <f>"令和"&amp;Y1-1&amp;"年度資産総額"</f>
        <v>令和7年度資産総額</v>
      </c>
      <c r="H89" s="565"/>
      <c r="I89" s="565"/>
      <c r="J89" s="565"/>
      <c r="K89" s="565"/>
      <c r="L89" s="565"/>
      <c r="M89" s="565"/>
      <c r="N89" s="565"/>
    </row>
    <row r="90" spans="1:14" ht="16.5" customHeight="1" x14ac:dyDescent="0.15">
      <c r="D90" s="1043" t="s">
        <v>0</v>
      </c>
      <c r="E90" s="1043"/>
      <c r="F90" s="1043"/>
      <c r="G90" s="1043"/>
      <c r="H90" s="596" t="s">
        <v>18</v>
      </c>
      <c r="I90" s="554">
        <f>Y1</f>
        <v>8</v>
      </c>
      <c r="J90" s="815" t="s">
        <v>19</v>
      </c>
      <c r="K90" s="63">
        <v>3</v>
      </c>
      <c r="L90" s="816" t="s">
        <v>20</v>
      </c>
      <c r="M90" s="63">
        <v>31</v>
      </c>
      <c r="N90" s="817" t="s">
        <v>21</v>
      </c>
    </row>
    <row r="91" spans="1:14" ht="16.5" customHeight="1" x14ac:dyDescent="0.15">
      <c r="D91" s="1043" t="s">
        <v>1</v>
      </c>
      <c r="E91" s="1043"/>
      <c r="F91" s="1043"/>
      <c r="G91" s="1043"/>
      <c r="H91" s="679" t="s">
        <v>18</v>
      </c>
      <c r="I91" s="788"/>
      <c r="J91" s="680" t="s">
        <v>19</v>
      </c>
      <c r="K91" s="788"/>
      <c r="L91" s="680" t="s">
        <v>20</v>
      </c>
      <c r="M91" s="788"/>
      <c r="N91" s="561" t="s">
        <v>21</v>
      </c>
    </row>
    <row r="92" spans="1:14" ht="6" customHeight="1" x14ac:dyDescent="0.15">
      <c r="D92" s="83"/>
      <c r="E92" s="83"/>
      <c r="F92" s="83"/>
      <c r="G92" s="83"/>
    </row>
    <row r="93" spans="1:14" ht="16.5" customHeight="1" x14ac:dyDescent="0.15">
      <c r="E93" s="63" t="s">
        <v>2</v>
      </c>
    </row>
    <row r="94" spans="1:14" ht="16.5" customHeight="1" x14ac:dyDescent="0.15">
      <c r="D94" s="1043" t="s">
        <v>0</v>
      </c>
      <c r="E94" s="1043"/>
      <c r="F94" s="1043"/>
      <c r="G94" s="1043"/>
      <c r="H94" s="788"/>
      <c r="I94" s="788"/>
      <c r="J94" s="680" t="s">
        <v>19</v>
      </c>
      <c r="K94" s="788"/>
      <c r="L94" s="680" t="s">
        <v>20</v>
      </c>
      <c r="M94" s="788"/>
      <c r="N94" s="561" t="s">
        <v>21</v>
      </c>
    </row>
    <row r="95" spans="1:14" ht="16.5" customHeight="1" x14ac:dyDescent="0.15">
      <c r="D95" s="1043" t="s">
        <v>1</v>
      </c>
      <c r="E95" s="1043"/>
      <c r="F95" s="1043"/>
      <c r="G95" s="1043"/>
      <c r="H95" s="788"/>
      <c r="I95" s="788"/>
      <c r="J95" s="680" t="s">
        <v>19</v>
      </c>
      <c r="K95" s="788"/>
      <c r="L95" s="680" t="s">
        <v>20</v>
      </c>
      <c r="M95" s="788"/>
      <c r="N95" s="561" t="s">
        <v>21</v>
      </c>
    </row>
    <row r="96" spans="1:14" ht="16.5" customHeight="1" x14ac:dyDescent="0.15">
      <c r="D96" s="109"/>
      <c r="E96" s="109" t="s">
        <v>1609</v>
      </c>
    </row>
    <row r="97" spans="2:15" ht="16.5" customHeight="1" x14ac:dyDescent="0.15">
      <c r="D97" s="109"/>
      <c r="E97" s="109" t="s">
        <v>1781</v>
      </c>
    </row>
    <row r="98" spans="2:15" ht="16.5" customHeight="1" x14ac:dyDescent="0.15">
      <c r="D98" s="109"/>
      <c r="E98" s="109" t="s">
        <v>1610</v>
      </c>
    </row>
    <row r="99" spans="2:15" ht="9.9499999999999993" customHeight="1" x14ac:dyDescent="0.15">
      <c r="C99" s="109" t="s">
        <v>146</v>
      </c>
      <c r="D99" s="109"/>
    </row>
    <row r="100" spans="2:15" ht="16.5" customHeight="1" x14ac:dyDescent="0.15">
      <c r="C100" s="61" t="s">
        <v>1782</v>
      </c>
    </row>
    <row r="101" spans="2:15" ht="16.5" customHeight="1" x14ac:dyDescent="0.15">
      <c r="D101" s="1043" t="s">
        <v>3</v>
      </c>
      <c r="E101" s="1043"/>
      <c r="F101" s="1043"/>
      <c r="G101" s="1043"/>
      <c r="H101" s="1043"/>
      <c r="I101" s="679" t="s">
        <v>18</v>
      </c>
      <c r="J101" s="788"/>
      <c r="K101" s="680" t="s">
        <v>19</v>
      </c>
      <c r="L101" s="788"/>
      <c r="M101" s="680" t="s">
        <v>20</v>
      </c>
      <c r="N101" s="788"/>
      <c r="O101" s="561" t="s">
        <v>21</v>
      </c>
    </row>
    <row r="102" spans="2:15" ht="16.5" customHeight="1" x14ac:dyDescent="0.15">
      <c r="D102" s="1043" t="s">
        <v>4</v>
      </c>
      <c r="E102" s="1043"/>
      <c r="F102" s="1043"/>
      <c r="G102" s="1043"/>
      <c r="H102" s="1043"/>
      <c r="I102" s="679" t="s">
        <v>18</v>
      </c>
      <c r="J102" s="788"/>
      <c r="K102" s="680" t="s">
        <v>19</v>
      </c>
      <c r="L102" s="788"/>
      <c r="M102" s="680" t="s">
        <v>20</v>
      </c>
      <c r="N102" s="788"/>
      <c r="O102" s="561" t="s">
        <v>21</v>
      </c>
    </row>
    <row r="103" spans="2:15" ht="16.5" customHeight="1" x14ac:dyDescent="0.15">
      <c r="E103" s="109" t="s">
        <v>1783</v>
      </c>
    </row>
    <row r="104" spans="2:15" ht="16.5" customHeight="1" x14ac:dyDescent="0.15">
      <c r="E104" s="109" t="s">
        <v>649</v>
      </c>
    </row>
    <row r="105" spans="2:15" ht="16.5" customHeight="1" x14ac:dyDescent="0.15">
      <c r="E105" s="109" t="s">
        <v>1611</v>
      </c>
    </row>
    <row r="106" spans="2:15" ht="16.5" customHeight="1" x14ac:dyDescent="0.15"/>
    <row r="107" spans="2:15" ht="16.5" customHeight="1" x14ac:dyDescent="0.15">
      <c r="B107" s="555" t="s">
        <v>1784</v>
      </c>
      <c r="C107" s="61"/>
    </row>
    <row r="108" spans="2:15" ht="16.5" customHeight="1" x14ac:dyDescent="0.15">
      <c r="B108" s="61"/>
      <c r="C108" s="61" t="s">
        <v>44</v>
      </c>
    </row>
    <row r="109" spans="2:15" ht="16.5" customHeight="1" x14ac:dyDescent="0.15">
      <c r="D109" s="556" t="s">
        <v>437</v>
      </c>
      <c r="E109" s="60"/>
      <c r="F109" s="557"/>
      <c r="G109" s="558"/>
      <c r="H109" s="559" t="s">
        <v>23</v>
      </c>
      <c r="I109" s="560" t="s">
        <v>25</v>
      </c>
      <c r="J109" s="788"/>
      <c r="K109" s="561" t="s">
        <v>16</v>
      </c>
    </row>
    <row r="110" spans="2:15" ht="16.5" customHeight="1" x14ac:dyDescent="0.15">
      <c r="D110" s="556" t="s">
        <v>438</v>
      </c>
      <c r="E110" s="60"/>
      <c r="F110" s="557"/>
      <c r="G110" s="558"/>
      <c r="H110" s="559" t="s">
        <v>23</v>
      </c>
      <c r="I110" s="560" t="s">
        <v>25</v>
      </c>
      <c r="J110" s="788"/>
      <c r="K110" s="561" t="s">
        <v>16</v>
      </c>
    </row>
    <row r="111" spans="2:15" ht="16.5" customHeight="1" x14ac:dyDescent="0.15">
      <c r="D111" s="556" t="s">
        <v>439</v>
      </c>
      <c r="E111" s="60"/>
      <c r="F111" s="557"/>
      <c r="G111" s="558"/>
      <c r="H111" s="559" t="s">
        <v>23</v>
      </c>
      <c r="I111" s="560" t="s">
        <v>25</v>
      </c>
      <c r="J111" s="788"/>
      <c r="K111" s="561" t="s">
        <v>16</v>
      </c>
    </row>
    <row r="112" spans="2:15" ht="16.5" customHeight="1" x14ac:dyDescent="0.15">
      <c r="D112" s="251" t="s">
        <v>678</v>
      </c>
    </row>
    <row r="113" spans="3:37" ht="16.5" customHeight="1" x14ac:dyDescent="0.15">
      <c r="E113" s="1024" t="s">
        <v>440</v>
      </c>
      <c r="F113" s="1051"/>
      <c r="G113" s="558"/>
      <c r="H113" s="559" t="s">
        <v>695</v>
      </c>
      <c r="I113" s="560" t="s">
        <v>25</v>
      </c>
      <c r="J113" s="616"/>
      <c r="K113" s="561" t="s">
        <v>1590</v>
      </c>
      <c r="N113" s="1405" t="s">
        <v>1430</v>
      </c>
      <c r="O113" s="1406"/>
      <c r="P113" s="1406"/>
      <c r="Q113" s="1406"/>
      <c r="R113" s="1406"/>
      <c r="S113" s="1406"/>
      <c r="T113" s="1406"/>
      <c r="U113" s="1406"/>
      <c r="V113" s="1076"/>
      <c r="W113" s="1051"/>
    </row>
    <row r="114" spans="3:37" ht="9.6" customHeight="1" x14ac:dyDescent="0.15">
      <c r="L114" s="818"/>
      <c r="N114" s="109" t="s">
        <v>1431</v>
      </c>
      <c r="V114" s="819"/>
    </row>
    <row r="115" spans="3:37" ht="16.5" customHeight="1" x14ac:dyDescent="0.15">
      <c r="C115" s="61" t="s">
        <v>1785</v>
      </c>
    </row>
    <row r="116" spans="3:37" ht="39.950000000000003" customHeight="1" x14ac:dyDescent="0.15">
      <c r="D116" s="556" t="s">
        <v>26</v>
      </c>
      <c r="E116" s="60"/>
      <c r="F116" s="557"/>
      <c r="G116" s="956" t="s">
        <v>5</v>
      </c>
      <c r="H116" s="1312"/>
      <c r="I116" s="956" t="s">
        <v>39</v>
      </c>
      <c r="J116" s="1312"/>
      <c r="K116" s="1428" t="s">
        <v>647</v>
      </c>
      <c r="L116" s="1355"/>
      <c r="M116" s="1146" t="s">
        <v>1786</v>
      </c>
      <c r="N116" s="1261"/>
      <c r="O116" s="1261"/>
      <c r="P116" s="1261"/>
      <c r="Q116" s="1261"/>
      <c r="R116" s="1261"/>
      <c r="S116" s="1262"/>
      <c r="T116" s="1324" t="s">
        <v>1176</v>
      </c>
      <c r="U116" s="1325"/>
      <c r="V116" s="1326"/>
    </row>
    <row r="117" spans="3:37" ht="16.5" customHeight="1" x14ac:dyDescent="0.15">
      <c r="D117" s="1693" t="s">
        <v>33</v>
      </c>
      <c r="E117" s="562" t="s">
        <v>764</v>
      </c>
      <c r="F117" s="562"/>
      <c r="G117" s="1741"/>
      <c r="H117" s="63" t="s">
        <v>29</v>
      </c>
      <c r="I117" s="1741"/>
      <c r="J117" s="63" t="s">
        <v>29</v>
      </c>
      <c r="K117" s="1706"/>
      <c r="L117" s="1051" t="s">
        <v>29</v>
      </c>
      <c r="M117" s="617"/>
      <c r="N117" s="618"/>
      <c r="O117" s="619"/>
      <c r="P117" s="563" t="s">
        <v>27</v>
      </c>
      <c r="Q117" s="499"/>
      <c r="R117" s="500"/>
      <c r="S117" s="620"/>
      <c r="T117" s="957"/>
      <c r="U117" s="957"/>
      <c r="V117" s="957"/>
    </row>
    <row r="118" spans="3:37" ht="16.5" customHeight="1" x14ac:dyDescent="0.15">
      <c r="D118" s="1693"/>
      <c r="E118" s="564"/>
      <c r="F118" s="564"/>
      <c r="G118" s="1742"/>
      <c r="H118" s="565"/>
      <c r="I118" s="1742"/>
      <c r="J118" s="565"/>
      <c r="K118" s="1750"/>
      <c r="L118" s="1051"/>
      <c r="M118" s="566" t="s">
        <v>28</v>
      </c>
      <c r="N118" s="616"/>
      <c r="O118" s="567" t="s">
        <v>32</v>
      </c>
      <c r="P118" s="565"/>
      <c r="Q118" s="565"/>
      <c r="R118" s="565"/>
      <c r="S118" s="565"/>
      <c r="T118" s="957"/>
      <c r="U118" s="957"/>
      <c r="V118" s="957"/>
    </row>
    <row r="119" spans="3:37" ht="16.5" customHeight="1" x14ac:dyDescent="0.15">
      <c r="D119" s="1693"/>
      <c r="E119" s="562" t="s">
        <v>650</v>
      </c>
      <c r="F119" s="562"/>
      <c r="G119" s="1706"/>
      <c r="H119" s="63" t="s">
        <v>29</v>
      </c>
      <c r="I119" s="1706"/>
      <c r="J119" s="63" t="s">
        <v>29</v>
      </c>
      <c r="K119" s="1750"/>
      <c r="L119" s="1051"/>
      <c r="M119" s="617"/>
      <c r="N119" s="618"/>
      <c r="O119" s="619"/>
      <c r="P119" s="563" t="s">
        <v>27</v>
      </c>
      <c r="Q119" s="499"/>
      <c r="R119" s="500"/>
      <c r="S119" s="620"/>
      <c r="T119" s="957"/>
      <c r="U119" s="957"/>
      <c r="V119" s="957"/>
    </row>
    <row r="120" spans="3:37" ht="16.5" customHeight="1" x14ac:dyDescent="0.15">
      <c r="D120" s="1693"/>
      <c r="E120" s="564" t="s">
        <v>651</v>
      </c>
      <c r="F120" s="564"/>
      <c r="G120" s="1707"/>
      <c r="H120" s="565"/>
      <c r="I120" s="1707"/>
      <c r="J120" s="565"/>
      <c r="K120" s="1750"/>
      <c r="L120" s="1051"/>
      <c r="M120" s="566" t="s">
        <v>28</v>
      </c>
      <c r="N120" s="616"/>
      <c r="O120" s="567" t="s">
        <v>32</v>
      </c>
      <c r="P120" s="565"/>
      <c r="Q120" s="565"/>
      <c r="R120" s="565"/>
      <c r="S120" s="565"/>
      <c r="T120" s="957"/>
      <c r="U120" s="957"/>
      <c r="V120" s="957"/>
    </row>
    <row r="121" spans="3:37" ht="16.5" customHeight="1" x14ac:dyDescent="0.15">
      <c r="D121" s="1260" t="s">
        <v>34</v>
      </c>
      <c r="E121" s="1421"/>
      <c r="F121" s="1422"/>
      <c r="G121" s="1743" t="s">
        <v>36</v>
      </c>
      <c r="H121" s="1747"/>
      <c r="I121" s="1706"/>
      <c r="J121" s="63" t="s">
        <v>29</v>
      </c>
      <c r="K121" s="1750"/>
      <c r="L121" s="1051"/>
      <c r="M121" s="617"/>
      <c r="N121" s="618"/>
      <c r="O121" s="619"/>
      <c r="P121" s="563" t="s">
        <v>27</v>
      </c>
      <c r="Q121" s="499"/>
      <c r="R121" s="500"/>
      <c r="S121" s="620"/>
      <c r="T121" s="957"/>
      <c r="U121" s="957"/>
      <c r="V121" s="957"/>
      <c r="AE121" s="820"/>
      <c r="AK121" s="820"/>
    </row>
    <row r="122" spans="3:37" ht="16.5" customHeight="1" x14ac:dyDescent="0.15">
      <c r="D122" s="1521"/>
      <c r="E122" s="1522"/>
      <c r="F122" s="1717"/>
      <c r="G122" s="1745"/>
      <c r="H122" s="1746"/>
      <c r="I122" s="1707"/>
      <c r="J122" s="565"/>
      <c r="K122" s="1707"/>
      <c r="L122" s="1051"/>
      <c r="M122" s="566" t="s">
        <v>28</v>
      </c>
      <c r="N122" s="616"/>
      <c r="O122" s="567" t="s">
        <v>32</v>
      </c>
      <c r="P122" s="565"/>
      <c r="Q122" s="565"/>
      <c r="R122" s="565"/>
      <c r="S122" s="565"/>
      <c r="T122" s="957"/>
      <c r="U122" s="957"/>
      <c r="V122" s="957"/>
    </row>
    <row r="123" spans="3:37" ht="16.5" customHeight="1" x14ac:dyDescent="0.15">
      <c r="D123" s="1260" t="s">
        <v>35</v>
      </c>
      <c r="E123" s="1421"/>
      <c r="F123" s="1422"/>
      <c r="G123" s="1706"/>
      <c r="H123" s="63" t="s">
        <v>29</v>
      </c>
      <c r="I123" s="1706"/>
      <c r="J123" s="63" t="s">
        <v>29</v>
      </c>
      <c r="K123" s="1743" t="s">
        <v>652</v>
      </c>
      <c r="L123" s="1744"/>
      <c r="M123" s="621"/>
      <c r="N123" s="618"/>
      <c r="O123" s="619"/>
      <c r="P123" s="563" t="s">
        <v>27</v>
      </c>
      <c r="Q123" s="499"/>
      <c r="R123" s="500"/>
      <c r="S123" s="620"/>
      <c r="T123" s="957"/>
      <c r="U123" s="957"/>
      <c r="V123" s="957"/>
    </row>
    <row r="124" spans="3:37" ht="16.5" customHeight="1" x14ac:dyDescent="0.15">
      <c r="D124" s="1521"/>
      <c r="E124" s="1522"/>
      <c r="F124" s="1717"/>
      <c r="G124" s="1707"/>
      <c r="H124" s="565"/>
      <c r="I124" s="1707"/>
      <c r="J124" s="565"/>
      <c r="K124" s="1745"/>
      <c r="L124" s="1746"/>
      <c r="M124" s="566" t="s">
        <v>28</v>
      </c>
      <c r="N124" s="616"/>
      <c r="O124" s="567" t="s">
        <v>32</v>
      </c>
      <c r="P124" s="565"/>
      <c r="Q124" s="565"/>
      <c r="R124" s="565"/>
      <c r="S124" s="565"/>
      <c r="T124" s="957"/>
      <c r="U124" s="957"/>
      <c r="V124" s="957"/>
    </row>
    <row r="125" spans="3:37" ht="16.5" customHeight="1" x14ac:dyDescent="0.15">
      <c r="E125" s="109" t="s">
        <v>1612</v>
      </c>
    </row>
    <row r="126" spans="3:37" ht="16.5" customHeight="1" x14ac:dyDescent="0.15">
      <c r="E126" s="109"/>
      <c r="F126" s="109" t="s">
        <v>1787</v>
      </c>
    </row>
    <row r="127" spans="3:37" ht="16.5" customHeight="1" x14ac:dyDescent="0.15">
      <c r="E127" s="109" t="s">
        <v>1613</v>
      </c>
    </row>
    <row r="128" spans="3:37" ht="16.5" customHeight="1" x14ac:dyDescent="0.15">
      <c r="E128" s="109"/>
      <c r="F128" s="109" t="s">
        <v>740</v>
      </c>
    </row>
    <row r="129" spans="3:24" ht="16.5" customHeight="1" x14ac:dyDescent="0.15">
      <c r="E129" s="109" t="s">
        <v>1600</v>
      </c>
    </row>
    <row r="130" spans="3:24" ht="16.5" customHeight="1" x14ac:dyDescent="0.15">
      <c r="E130" s="109" t="s">
        <v>1614</v>
      </c>
    </row>
    <row r="131" spans="3:24" ht="15.6" customHeight="1" x14ac:dyDescent="0.15">
      <c r="P131" s="954" t="s">
        <v>30</v>
      </c>
      <c r="Q131" s="954"/>
      <c r="R131" s="954"/>
      <c r="S131" s="955">
        <f>$Q$9</f>
        <v>0</v>
      </c>
      <c r="T131" s="955"/>
      <c r="U131" s="955"/>
      <c r="V131" s="955"/>
      <c r="W131" s="955"/>
      <c r="X131" s="955"/>
    </row>
    <row r="132" spans="3:24" ht="16.5" customHeight="1" x14ac:dyDescent="0.15">
      <c r="C132" s="61" t="s">
        <v>653</v>
      </c>
    </row>
    <row r="133" spans="3:24" ht="16.5" customHeight="1" x14ac:dyDescent="0.15">
      <c r="D133" s="63" t="s">
        <v>37</v>
      </c>
    </row>
    <row r="134" spans="3:24" ht="16.5" customHeight="1" x14ac:dyDescent="0.15">
      <c r="D134" s="1044" t="s">
        <v>679</v>
      </c>
      <c r="E134" s="1320"/>
      <c r="F134" s="1321"/>
      <c r="G134" s="1095"/>
      <c r="H134" s="1096"/>
      <c r="I134" s="1096"/>
      <c r="J134" s="1096"/>
      <c r="K134" s="1096"/>
      <c r="L134" s="1096"/>
      <c r="M134" s="1322"/>
    </row>
    <row r="135" spans="3:24" ht="16.5" customHeight="1" x14ac:dyDescent="0.15">
      <c r="E135" s="251" t="s">
        <v>1615</v>
      </c>
    </row>
    <row r="136" spans="3:24" ht="15.6" customHeight="1" x14ac:dyDescent="0.15">
      <c r="D136" s="1024" t="s">
        <v>24</v>
      </c>
      <c r="E136" s="1328"/>
      <c r="F136" s="1329"/>
      <c r="G136" s="568" t="s">
        <v>25</v>
      </c>
      <c r="H136" s="616"/>
      <c r="I136" s="569" t="s">
        <v>17</v>
      </c>
      <c r="J136" s="361"/>
      <c r="K136" s="569"/>
      <c r="L136" s="361"/>
      <c r="M136" s="570"/>
    </row>
    <row r="137" spans="3:24" ht="15.6" customHeight="1" x14ac:dyDescent="0.15">
      <c r="D137" s="1024" t="s">
        <v>1862</v>
      </c>
      <c r="E137" s="1328"/>
      <c r="F137" s="1329"/>
      <c r="G137" s="558" t="s">
        <v>18</v>
      </c>
      <c r="H137" s="616"/>
      <c r="I137" s="569" t="s">
        <v>19</v>
      </c>
      <c r="J137" s="616"/>
      <c r="K137" s="569" t="s">
        <v>20</v>
      </c>
      <c r="L137" s="616"/>
      <c r="M137" s="570" t="s">
        <v>21</v>
      </c>
    </row>
    <row r="138" spans="3:24" ht="15.6" customHeight="1" x14ac:dyDescent="0.15">
      <c r="D138" s="1024" t="s">
        <v>208</v>
      </c>
      <c r="E138" s="1328"/>
      <c r="F138" s="1329"/>
      <c r="G138" s="558" t="s">
        <v>18</v>
      </c>
      <c r="H138" s="616"/>
      <c r="I138" s="569" t="s">
        <v>19</v>
      </c>
      <c r="J138" s="616"/>
      <c r="K138" s="569" t="s">
        <v>20</v>
      </c>
      <c r="L138" s="616"/>
      <c r="M138" s="570" t="s">
        <v>21</v>
      </c>
    </row>
    <row r="139" spans="3:24" ht="9.6" customHeight="1" x14ac:dyDescent="0.15">
      <c r="J139" s="61"/>
    </row>
    <row r="140" spans="3:24" ht="16.5" customHeight="1" x14ac:dyDescent="0.15">
      <c r="D140" s="63" t="s">
        <v>38</v>
      </c>
    </row>
    <row r="141" spans="3:24" ht="16.5" customHeight="1" x14ac:dyDescent="0.15">
      <c r="D141" s="1024" t="s">
        <v>680</v>
      </c>
      <c r="E141" s="1328"/>
      <c r="F141" s="1329"/>
      <c r="G141" s="1095"/>
      <c r="H141" s="1096"/>
      <c r="I141" s="1096"/>
      <c r="J141" s="1096"/>
      <c r="K141" s="1096"/>
      <c r="L141" s="1096"/>
      <c r="M141" s="1322"/>
    </row>
    <row r="142" spans="3:24" ht="16.5" customHeight="1" x14ac:dyDescent="0.15">
      <c r="E142" s="251" t="s">
        <v>1161</v>
      </c>
    </row>
    <row r="143" spans="3:24" ht="15.6" customHeight="1" x14ac:dyDescent="0.15">
      <c r="D143" s="1024" t="s">
        <v>24</v>
      </c>
      <c r="E143" s="1328"/>
      <c r="F143" s="1329"/>
      <c r="G143" s="568" t="s">
        <v>25</v>
      </c>
      <c r="H143" s="616"/>
      <c r="I143" s="569" t="s">
        <v>17</v>
      </c>
      <c r="J143" s="361"/>
      <c r="K143" s="569"/>
      <c r="L143" s="361"/>
      <c r="M143" s="570"/>
    </row>
    <row r="144" spans="3:24" ht="15.6" customHeight="1" x14ac:dyDescent="0.15">
      <c r="D144" s="1024" t="s">
        <v>1862</v>
      </c>
      <c r="E144" s="1328"/>
      <c r="F144" s="1329"/>
      <c r="G144" s="558" t="s">
        <v>18</v>
      </c>
      <c r="H144" s="616"/>
      <c r="I144" s="569" t="s">
        <v>19</v>
      </c>
      <c r="J144" s="616"/>
      <c r="K144" s="569" t="s">
        <v>20</v>
      </c>
      <c r="L144" s="616"/>
      <c r="M144" s="570" t="s">
        <v>21</v>
      </c>
    </row>
    <row r="145" spans="3:21" ht="16.5" customHeight="1" x14ac:dyDescent="0.15">
      <c r="E145" s="109" t="s">
        <v>1616</v>
      </c>
    </row>
    <row r="146" spans="3:21" ht="16.5" customHeight="1" x14ac:dyDescent="0.15">
      <c r="E146" s="109" t="s">
        <v>1617</v>
      </c>
    </row>
    <row r="147" spans="3:21" ht="16.5" customHeight="1" x14ac:dyDescent="0.15">
      <c r="E147" s="109" t="s">
        <v>654</v>
      </c>
    </row>
    <row r="148" spans="3:21" ht="9.6" customHeight="1" x14ac:dyDescent="0.15"/>
    <row r="149" spans="3:21" ht="16.5" customHeight="1" x14ac:dyDescent="0.15">
      <c r="C149" s="61" t="s">
        <v>1618</v>
      </c>
    </row>
    <row r="150" spans="3:21" ht="16.5" customHeight="1" x14ac:dyDescent="0.15">
      <c r="D150" s="1043" t="s">
        <v>1888</v>
      </c>
      <c r="E150" s="1442"/>
      <c r="F150" s="1442"/>
      <c r="G150" s="1442"/>
      <c r="H150" s="1442"/>
      <c r="I150" s="1442"/>
      <c r="J150" s="1095"/>
      <c r="K150" s="1096"/>
      <c r="L150" s="1096"/>
      <c r="M150" s="1096"/>
      <c r="N150" s="1322"/>
    </row>
    <row r="151" spans="3:21" ht="16.5" customHeight="1" x14ac:dyDescent="0.15">
      <c r="D151" s="1043" t="s">
        <v>209</v>
      </c>
      <c r="E151" s="1442"/>
      <c r="F151" s="1442"/>
      <c r="G151" s="1442"/>
      <c r="H151" s="1442"/>
      <c r="I151" s="1442"/>
      <c r="J151" s="1330"/>
      <c r="K151" s="1331"/>
      <c r="L151" s="1229"/>
      <c r="M151" s="1229"/>
      <c r="N151" s="1316"/>
    </row>
    <row r="152" spans="3:21" ht="16.5" customHeight="1" x14ac:dyDescent="0.15">
      <c r="E152" s="109" t="s">
        <v>1869</v>
      </c>
    </row>
    <row r="153" spans="3:21" ht="16.5" customHeight="1" x14ac:dyDescent="0.15">
      <c r="E153" s="1185" t="s">
        <v>1619</v>
      </c>
      <c r="F153" s="1186"/>
      <c r="G153" s="1186"/>
      <c r="H153" s="1186"/>
      <c r="I153" s="1186"/>
      <c r="J153" s="1186"/>
      <c r="K153" s="1186"/>
      <c r="L153" s="1186"/>
      <c r="M153" s="1186"/>
      <c r="N153" s="1186"/>
      <c r="O153" s="1186"/>
      <c r="P153" s="1186"/>
      <c r="Q153" s="1186"/>
      <c r="R153" s="1186"/>
      <c r="S153" s="1186"/>
      <c r="T153" s="1186"/>
      <c r="U153" s="1186"/>
    </row>
    <row r="154" spans="3:21" ht="8.1" customHeight="1" x14ac:dyDescent="0.15"/>
    <row r="155" spans="3:21" ht="16.5" customHeight="1" x14ac:dyDescent="0.15">
      <c r="C155" s="61" t="s">
        <v>6</v>
      </c>
    </row>
    <row r="156" spans="3:21" ht="16.5" customHeight="1" x14ac:dyDescent="0.15">
      <c r="C156" s="61"/>
      <c r="D156" s="1315" t="s">
        <v>1870</v>
      </c>
      <c r="E156" s="1315"/>
      <c r="F156" s="1315"/>
      <c r="G156" s="1315"/>
      <c r="H156" s="1315"/>
      <c r="I156" s="1315"/>
      <c r="J156" s="1315"/>
      <c r="K156" s="1315"/>
      <c r="L156" s="1315"/>
      <c r="M156" s="1315"/>
      <c r="N156" s="1315"/>
      <c r="O156" s="1315"/>
      <c r="P156" s="1315"/>
      <c r="Q156" s="1315"/>
      <c r="R156" s="959"/>
      <c r="S156" s="788"/>
      <c r="T156" s="570" t="s">
        <v>29</v>
      </c>
    </row>
    <row r="157" spans="3:21" ht="16.5" customHeight="1" x14ac:dyDescent="0.15">
      <c r="C157" s="61"/>
      <c r="D157" s="1315" t="s">
        <v>1871</v>
      </c>
      <c r="E157" s="1315"/>
      <c r="F157" s="1315"/>
      <c r="G157" s="1315"/>
      <c r="H157" s="1315"/>
      <c r="I157" s="1315"/>
      <c r="J157" s="1315"/>
      <c r="K157" s="1315"/>
      <c r="L157" s="1315"/>
      <c r="M157" s="1315"/>
      <c r="N157" s="1315"/>
      <c r="O157" s="1315"/>
      <c r="P157" s="1315"/>
      <c r="Q157" s="1315"/>
      <c r="R157" s="959"/>
      <c r="S157" s="788"/>
      <c r="T157" s="570" t="s">
        <v>29</v>
      </c>
    </row>
    <row r="158" spans="3:21" ht="16.5" customHeight="1" x14ac:dyDescent="0.15">
      <c r="C158" s="61"/>
      <c r="D158" s="1315" t="s">
        <v>1908</v>
      </c>
      <c r="E158" s="1315"/>
      <c r="F158" s="1315"/>
      <c r="G158" s="1315"/>
      <c r="H158" s="1315"/>
      <c r="I158" s="1315"/>
      <c r="J158" s="1315"/>
      <c r="K158" s="1315"/>
      <c r="L158" s="1315"/>
      <c r="M158" s="1315"/>
      <c r="N158" s="1315"/>
      <c r="O158" s="1315"/>
      <c r="P158" s="1315"/>
      <c r="Q158" s="1315"/>
      <c r="R158" s="959"/>
      <c r="S158" s="788"/>
      <c r="T158" s="570" t="s">
        <v>29</v>
      </c>
    </row>
    <row r="159" spans="3:21" ht="16.5" customHeight="1" x14ac:dyDescent="0.15">
      <c r="C159" s="61"/>
    </row>
    <row r="160" spans="3:21" ht="36.950000000000003" customHeight="1" x14ac:dyDescent="0.15">
      <c r="D160" s="556" t="s">
        <v>43</v>
      </c>
      <c r="E160" s="60"/>
      <c r="F160" s="60"/>
      <c r="G160" s="60"/>
      <c r="H160" s="60"/>
      <c r="I160" s="1146" t="s">
        <v>39</v>
      </c>
      <c r="J160" s="1152"/>
      <c r="K160" s="1146" t="s">
        <v>1788</v>
      </c>
      <c r="L160" s="1261"/>
      <c r="M160" s="1261"/>
      <c r="N160" s="1261"/>
      <c r="O160" s="1261"/>
      <c r="P160" s="1261"/>
      <c r="Q160" s="1262"/>
    </row>
    <row r="161" spans="3:25" ht="15.6" customHeight="1" x14ac:dyDescent="0.15">
      <c r="D161" s="1693" t="s">
        <v>42</v>
      </c>
      <c r="E161" s="562" t="s">
        <v>1909</v>
      </c>
      <c r="F161" s="562"/>
      <c r="G161" s="562"/>
      <c r="H161" s="562"/>
      <c r="I161" s="1327"/>
      <c r="J161" s="571" t="s">
        <v>29</v>
      </c>
      <c r="K161" s="621"/>
      <c r="L161" s="618"/>
      <c r="M161" s="619"/>
      <c r="N161" s="563" t="s">
        <v>27</v>
      </c>
      <c r="O161" s="499"/>
      <c r="P161" s="500"/>
      <c r="Q161" s="501"/>
    </row>
    <row r="162" spans="3:25" ht="15.6" customHeight="1" x14ac:dyDescent="0.15">
      <c r="D162" s="1693"/>
      <c r="E162" s="572"/>
      <c r="F162" s="564"/>
      <c r="G162" s="564"/>
      <c r="H162" s="564"/>
      <c r="I162" s="1327"/>
      <c r="J162" s="573"/>
      <c r="K162" s="566" t="s">
        <v>28</v>
      </c>
      <c r="L162" s="616"/>
      <c r="M162" s="567" t="s">
        <v>32</v>
      </c>
      <c r="N162" s="565"/>
      <c r="O162" s="565"/>
      <c r="P162" s="565"/>
      <c r="Q162" s="573"/>
    </row>
    <row r="163" spans="3:25" ht="15.6" customHeight="1" x14ac:dyDescent="0.15">
      <c r="D163" s="1693"/>
      <c r="E163" s="574" t="s">
        <v>1910</v>
      </c>
      <c r="F163" s="575"/>
      <c r="G163" s="576"/>
      <c r="H163" s="576"/>
      <c r="I163" s="622"/>
      <c r="J163" s="571" t="s">
        <v>29</v>
      </c>
      <c r="K163" s="621"/>
      <c r="L163" s="618"/>
      <c r="M163" s="619"/>
      <c r="N163" s="563" t="s">
        <v>27</v>
      </c>
      <c r="O163" s="499"/>
      <c r="P163" s="500"/>
      <c r="Q163" s="501"/>
    </row>
    <row r="164" spans="3:25" ht="15.6" customHeight="1" x14ac:dyDescent="0.15">
      <c r="D164" s="1693"/>
      <c r="E164" s="572" t="s">
        <v>41</v>
      </c>
      <c r="F164" s="577"/>
      <c r="G164" s="564"/>
      <c r="H164" s="564"/>
      <c r="I164" s="623"/>
      <c r="J164" s="573"/>
      <c r="K164" s="566" t="s">
        <v>28</v>
      </c>
      <c r="L164" s="616"/>
      <c r="M164" s="567" t="s">
        <v>32</v>
      </c>
      <c r="N164" s="565"/>
      <c r="O164" s="565"/>
      <c r="P164" s="565"/>
      <c r="Q164" s="573"/>
    </row>
    <row r="165" spans="3:25" ht="15.6" customHeight="1" x14ac:dyDescent="0.15">
      <c r="D165" s="1694"/>
      <c r="E165" s="562" t="s">
        <v>7</v>
      </c>
      <c r="F165" s="578"/>
      <c r="G165" s="562"/>
      <c r="H165" s="562"/>
      <c r="I165" s="1327"/>
      <c r="J165" s="571" t="s">
        <v>29</v>
      </c>
      <c r="K165" s="621"/>
      <c r="L165" s="618"/>
      <c r="M165" s="619"/>
      <c r="N165" s="563" t="s">
        <v>27</v>
      </c>
      <c r="O165" s="499"/>
      <c r="P165" s="500"/>
      <c r="Q165" s="501"/>
    </row>
    <row r="166" spans="3:25" ht="15.6" customHeight="1" x14ac:dyDescent="0.15">
      <c r="D166" s="1555"/>
      <c r="E166" s="572"/>
      <c r="F166" s="564"/>
      <c r="G166" s="564"/>
      <c r="H166" s="564"/>
      <c r="I166" s="1327"/>
      <c r="J166" s="573"/>
      <c r="K166" s="566" t="s">
        <v>28</v>
      </c>
      <c r="L166" s="616"/>
      <c r="M166" s="567" t="s">
        <v>32</v>
      </c>
      <c r="N166" s="565"/>
      <c r="O166" s="565"/>
      <c r="P166" s="565"/>
      <c r="Q166" s="573"/>
    </row>
    <row r="167" spans="3:25" ht="16.5" customHeight="1" x14ac:dyDescent="0.15">
      <c r="E167" s="1705" t="s">
        <v>1865</v>
      </c>
      <c r="F167" s="1705"/>
      <c r="G167" s="1705"/>
      <c r="H167" s="1705"/>
      <c r="I167" s="1705"/>
      <c r="J167" s="1705"/>
      <c r="K167" s="1705"/>
      <c r="L167" s="1705"/>
      <c r="M167" s="1705"/>
      <c r="N167" s="1705"/>
      <c r="O167" s="1705"/>
      <c r="P167" s="1705"/>
      <c r="Q167" s="1705"/>
      <c r="R167" s="1705"/>
      <c r="S167" s="1705"/>
      <c r="T167" s="1705"/>
      <c r="U167" s="1705"/>
      <c r="V167" s="1705"/>
      <c r="W167" s="1705"/>
      <c r="X167" s="1705"/>
      <c r="Y167" s="1705"/>
    </row>
    <row r="168" spans="3:25" ht="16.5" customHeight="1" x14ac:dyDescent="0.15">
      <c r="E168" s="109" t="s">
        <v>1620</v>
      </c>
    </row>
    <row r="169" spans="3:25" ht="16.5" customHeight="1" x14ac:dyDescent="0.15">
      <c r="E169" s="109" t="s">
        <v>1621</v>
      </c>
    </row>
    <row r="170" spans="3:25" ht="16.5" customHeight="1" x14ac:dyDescent="0.15">
      <c r="E170" s="109" t="s">
        <v>741</v>
      </c>
    </row>
    <row r="171" spans="3:25" ht="16.5" customHeight="1" x14ac:dyDescent="0.15">
      <c r="E171" s="109" t="s">
        <v>1622</v>
      </c>
    </row>
    <row r="172" spans="3:25" ht="9.9499999999999993" customHeight="1" x14ac:dyDescent="0.15"/>
    <row r="173" spans="3:25" ht="16.5" customHeight="1" x14ac:dyDescent="0.15">
      <c r="C173" s="61" t="s">
        <v>1562</v>
      </c>
    </row>
    <row r="174" spans="3:25" ht="15.6" customHeight="1" x14ac:dyDescent="0.15">
      <c r="C174" s="61"/>
      <c r="D174" s="579" t="s">
        <v>1563</v>
      </c>
    </row>
    <row r="175" spans="3:25" ht="16.5" customHeight="1" x14ac:dyDescent="0.15">
      <c r="D175" s="556" t="s">
        <v>1941</v>
      </c>
      <c r="E175" s="60"/>
      <c r="F175" s="60"/>
      <c r="G175" s="60"/>
      <c r="H175" s="60"/>
      <c r="I175" s="60"/>
      <c r="J175" s="60"/>
      <c r="K175" s="60"/>
      <c r="L175" s="60"/>
      <c r="M175" s="580"/>
      <c r="N175" s="1695"/>
      <c r="O175" s="1696"/>
      <c r="P175" s="570" t="s">
        <v>45</v>
      </c>
    </row>
    <row r="176" spans="3:25" ht="16.5" customHeight="1" x14ac:dyDescent="0.15">
      <c r="D176" s="556" t="s">
        <v>1564</v>
      </c>
      <c r="E176" s="60"/>
      <c r="F176" s="60"/>
      <c r="G176" s="60"/>
      <c r="H176" s="60"/>
      <c r="I176" s="60"/>
      <c r="J176" s="60"/>
      <c r="K176" s="60"/>
      <c r="L176" s="60"/>
      <c r="M176" s="581"/>
      <c r="N176" s="1113">
        <f>I161+I163+I164+I165</f>
        <v>0</v>
      </c>
      <c r="O176" s="1076"/>
      <c r="P176" s="570" t="s">
        <v>45</v>
      </c>
    </row>
    <row r="177" spans="3:24" ht="16.5" customHeight="1" x14ac:dyDescent="0.15">
      <c r="D177" s="556" t="s">
        <v>1565</v>
      </c>
      <c r="E177" s="60"/>
      <c r="F177" s="60"/>
      <c r="G177" s="60"/>
      <c r="H177" s="60"/>
      <c r="I177" s="60"/>
      <c r="J177" s="60"/>
      <c r="K177" s="60"/>
      <c r="L177" s="60"/>
      <c r="M177" s="581"/>
      <c r="N177" s="1700" t="e">
        <f>N175/N176</f>
        <v>#DIV/0!</v>
      </c>
      <c r="O177" s="1701"/>
      <c r="P177" s="582" t="e">
        <f>IF(N177&lt;=1/3,"○","×")</f>
        <v>#DIV/0!</v>
      </c>
    </row>
    <row r="178" spans="3:24" ht="15.95" customHeight="1" x14ac:dyDescent="0.15">
      <c r="C178" s="61"/>
      <c r="D178" s="579" t="s">
        <v>1566</v>
      </c>
    </row>
    <row r="179" spans="3:24" ht="16.5" customHeight="1" x14ac:dyDescent="0.15">
      <c r="D179" s="556" t="s">
        <v>1567</v>
      </c>
      <c r="E179" s="60"/>
      <c r="F179" s="60"/>
      <c r="G179" s="60"/>
      <c r="H179" s="60"/>
      <c r="I179" s="60"/>
      <c r="J179" s="60"/>
      <c r="K179" s="60"/>
      <c r="L179" s="60"/>
      <c r="M179" s="580"/>
      <c r="N179" s="1695"/>
      <c r="O179" s="1696"/>
      <c r="P179" s="570" t="s">
        <v>45</v>
      </c>
    </row>
    <row r="180" spans="3:24" ht="16.5" customHeight="1" x14ac:dyDescent="0.15">
      <c r="D180" s="556" t="s">
        <v>1789</v>
      </c>
      <c r="E180" s="60"/>
      <c r="F180" s="60"/>
      <c r="G180" s="60"/>
      <c r="H180" s="60"/>
      <c r="I180" s="60"/>
      <c r="J180" s="60"/>
      <c r="K180" s="60"/>
      <c r="L180" s="60"/>
      <c r="M180" s="581"/>
      <c r="N180" s="1113">
        <f>I161+I163+I164+I165</f>
        <v>0</v>
      </c>
      <c r="O180" s="1076"/>
      <c r="P180" s="570" t="s">
        <v>45</v>
      </c>
    </row>
    <row r="181" spans="3:24" ht="16.5" customHeight="1" x14ac:dyDescent="0.15">
      <c r="D181" s="556" t="s">
        <v>1568</v>
      </c>
      <c r="E181" s="60"/>
      <c r="F181" s="60"/>
      <c r="G181" s="60"/>
      <c r="H181" s="60"/>
      <c r="I181" s="60"/>
      <c r="J181" s="60"/>
      <c r="K181" s="60"/>
      <c r="L181" s="60"/>
      <c r="M181" s="581"/>
      <c r="N181" s="1691" t="e">
        <f>N179/N180</f>
        <v>#DIV/0!</v>
      </c>
      <c r="O181" s="1692"/>
      <c r="P181" s="583" t="e">
        <f>IF(N181&lt;=1/2,"○","×")</f>
        <v>#DIV/0!</v>
      </c>
    </row>
    <row r="182" spans="3:24" ht="16.5" customHeight="1" x14ac:dyDescent="0.15">
      <c r="E182" s="1185" t="s">
        <v>1623</v>
      </c>
      <c r="F182" s="1186"/>
      <c r="G182" s="1186"/>
      <c r="H182" s="1186"/>
      <c r="I182" s="1186"/>
      <c r="J182" s="1186"/>
      <c r="K182" s="1186"/>
      <c r="L182" s="1186"/>
      <c r="M182" s="1186"/>
      <c r="N182" s="1186"/>
      <c r="O182" s="1186"/>
      <c r="P182" s="1186"/>
      <c r="Q182" s="1186"/>
      <c r="R182" s="1186"/>
      <c r="S182" s="1186"/>
      <c r="T182" s="1186"/>
      <c r="U182" s="1186"/>
      <c r="V182" s="1186"/>
      <c r="W182" s="1186"/>
      <c r="X182" s="1186"/>
    </row>
    <row r="183" spans="3:24" ht="16.5" customHeight="1" x14ac:dyDescent="0.15">
      <c r="E183" s="1185" t="s">
        <v>1873</v>
      </c>
      <c r="F183" s="1186"/>
      <c r="G183" s="1186"/>
      <c r="H183" s="1186"/>
      <c r="I183" s="1186"/>
      <c r="J183" s="1186"/>
      <c r="K183" s="1186"/>
      <c r="L183" s="1186"/>
      <c r="M183" s="1186"/>
      <c r="N183" s="1186"/>
      <c r="O183" s="1186"/>
      <c r="P183" s="1186"/>
      <c r="Q183" s="1186"/>
      <c r="R183" s="1186"/>
      <c r="S183" s="1186"/>
      <c r="T183" s="1186"/>
      <c r="U183" s="1186"/>
      <c r="V183" s="1186"/>
      <c r="W183" s="1186"/>
      <c r="X183" s="1186"/>
    </row>
    <row r="184" spans="3:24" ht="16.5" customHeight="1" x14ac:dyDescent="0.15">
      <c r="E184" s="109" t="s">
        <v>1874</v>
      </c>
    </row>
    <row r="185" spans="3:24" ht="9.9499999999999993" customHeight="1" x14ac:dyDescent="0.15"/>
    <row r="186" spans="3:24" ht="6.6" customHeight="1" x14ac:dyDescent="0.15">
      <c r="E186" s="821"/>
      <c r="F186" s="821"/>
      <c r="G186" s="821"/>
      <c r="H186" s="821"/>
      <c r="I186" s="821"/>
      <c r="J186" s="821"/>
    </row>
    <row r="187" spans="3:24" ht="15.6" customHeight="1" x14ac:dyDescent="0.15">
      <c r="P187" s="954" t="s">
        <v>30</v>
      </c>
      <c r="Q187" s="954"/>
      <c r="R187" s="954"/>
      <c r="S187" s="955">
        <f>$Q$9</f>
        <v>0</v>
      </c>
      <c r="T187" s="955"/>
      <c r="U187" s="955"/>
      <c r="V187" s="955"/>
      <c r="W187" s="955"/>
      <c r="X187" s="955"/>
    </row>
    <row r="188" spans="3:24" ht="15.6" customHeight="1" x14ac:dyDescent="0.15">
      <c r="S188" s="797"/>
      <c r="T188" s="797"/>
      <c r="U188" s="797"/>
      <c r="V188" s="797"/>
      <c r="W188" s="797"/>
      <c r="X188" s="797"/>
    </row>
    <row r="189" spans="3:24" ht="16.5" customHeight="1" x14ac:dyDescent="0.15">
      <c r="C189" s="61" t="s">
        <v>46</v>
      </c>
    </row>
    <row r="190" spans="3:24" ht="16.5" customHeight="1" x14ac:dyDescent="0.15">
      <c r="D190" s="63" t="s">
        <v>659</v>
      </c>
      <c r="E190" s="63" t="s">
        <v>660</v>
      </c>
    </row>
    <row r="191" spans="3:24" ht="16.5" customHeight="1" x14ac:dyDescent="0.15">
      <c r="D191" s="585" t="s">
        <v>1790</v>
      </c>
      <c r="E191" s="586"/>
      <c r="F191" s="586"/>
      <c r="G191" s="586"/>
      <c r="H191" s="586"/>
      <c r="I191" s="586"/>
      <c r="J191" s="586"/>
      <c r="K191" s="586"/>
      <c r="L191" s="586"/>
      <c r="M191" s="586"/>
      <c r="N191" s="586"/>
      <c r="O191" s="586"/>
      <c r="P191" s="586"/>
      <c r="Q191" s="586"/>
      <c r="R191" s="586"/>
      <c r="S191" s="694"/>
    </row>
    <row r="192" spans="3:24" ht="3" customHeight="1" x14ac:dyDescent="0.15"/>
    <row r="193" spans="3:25" ht="18.95" customHeight="1" x14ac:dyDescent="0.15">
      <c r="E193" s="1697" t="s">
        <v>1179</v>
      </c>
      <c r="F193" s="1698"/>
      <c r="G193" s="1698"/>
      <c r="H193" s="1698"/>
      <c r="I193" s="1698"/>
      <c r="J193" s="1699"/>
    </row>
    <row r="194" spans="3:25" ht="6.6" customHeight="1" x14ac:dyDescent="0.15">
      <c r="E194" s="821"/>
      <c r="F194" s="821"/>
      <c r="G194" s="821"/>
      <c r="H194" s="821"/>
      <c r="I194" s="821"/>
      <c r="J194" s="821"/>
    </row>
    <row r="195" spans="3:25" ht="16.5" customHeight="1" x14ac:dyDescent="0.15">
      <c r="D195" s="63" t="s">
        <v>742</v>
      </c>
      <c r="E195" s="63" t="s">
        <v>743</v>
      </c>
    </row>
    <row r="196" spans="3:25" ht="12.95" customHeight="1" x14ac:dyDescent="0.15">
      <c r="E196" s="109" t="s">
        <v>661</v>
      </c>
    </row>
    <row r="197" spans="3:25" ht="12.95" customHeight="1" x14ac:dyDescent="0.15">
      <c r="E197" s="109" t="s">
        <v>1889</v>
      </c>
    </row>
    <row r="198" spans="3:25" ht="18.95" customHeight="1" x14ac:dyDescent="0.15">
      <c r="E198" s="1708" t="s">
        <v>1180</v>
      </c>
      <c r="F198" s="1709"/>
      <c r="G198" s="1709"/>
    </row>
    <row r="199" spans="3:25" ht="3" customHeight="1" x14ac:dyDescent="0.15"/>
    <row r="200" spans="3:25" ht="16.5" customHeight="1" x14ac:dyDescent="0.15">
      <c r="D200" s="556" t="s">
        <v>47</v>
      </c>
      <c r="E200" s="60"/>
      <c r="F200" s="60"/>
      <c r="G200" s="60"/>
      <c r="H200" s="580"/>
      <c r="I200" s="1115"/>
      <c r="J200" s="1229"/>
      <c r="K200" s="1229"/>
      <c r="L200" s="1229"/>
      <c r="M200" s="1229"/>
      <c r="N200" s="1229"/>
      <c r="O200" s="1229"/>
      <c r="P200" s="1229"/>
      <c r="Q200" s="1229"/>
      <c r="R200" s="1316"/>
    </row>
    <row r="201" spans="3:25" ht="9.9499999999999993" customHeight="1" x14ac:dyDescent="0.15"/>
    <row r="202" spans="3:25" ht="15.6" customHeight="1" x14ac:dyDescent="0.15">
      <c r="C202" s="61" t="s">
        <v>1791</v>
      </c>
    </row>
    <row r="203" spans="3:25" ht="15" customHeight="1" x14ac:dyDescent="0.15">
      <c r="D203" s="1077" t="s">
        <v>475</v>
      </c>
      <c r="E203" s="1077"/>
      <c r="F203" s="1077" t="s">
        <v>309</v>
      </c>
      <c r="G203" s="1077"/>
      <c r="H203" s="1077"/>
      <c r="I203" s="1546" t="s">
        <v>762</v>
      </c>
      <c r="J203" s="1546"/>
      <c r="K203" s="956" t="s">
        <v>1792</v>
      </c>
      <c r="L203" s="956"/>
      <c r="M203" s="956"/>
      <c r="N203" s="950"/>
      <c r="O203" s="950"/>
      <c r="P203" s="950"/>
      <c r="Q203" s="950"/>
      <c r="R203" s="1077" t="s">
        <v>763</v>
      </c>
      <c r="S203" s="1077"/>
      <c r="T203" s="1077"/>
      <c r="U203" s="1077"/>
      <c r="V203" s="1077"/>
      <c r="W203" s="1077"/>
      <c r="X203" s="1077"/>
      <c r="Y203" s="1077"/>
    </row>
    <row r="204" spans="3:25" ht="24" customHeight="1" x14ac:dyDescent="0.15">
      <c r="D204" s="1066"/>
      <c r="E204" s="1066"/>
      <c r="F204" s="1066"/>
      <c r="G204" s="1066"/>
      <c r="H204" s="1066"/>
      <c r="I204" s="1066"/>
      <c r="J204" s="1066"/>
      <c r="K204" s="499"/>
      <c r="L204" s="500"/>
      <c r="M204" s="501"/>
      <c r="N204" s="588" t="s">
        <v>106</v>
      </c>
      <c r="O204" s="624"/>
      <c r="P204" s="500"/>
      <c r="Q204" s="620"/>
      <c r="R204" s="1317"/>
      <c r="S204" s="1318"/>
      <c r="T204" s="1318"/>
      <c r="U204" s="1318"/>
      <c r="V204" s="1318"/>
      <c r="W204" s="1318"/>
      <c r="X204" s="1318"/>
      <c r="Y204" s="1319"/>
    </row>
    <row r="205" spans="3:25" ht="24" customHeight="1" x14ac:dyDescent="0.15">
      <c r="D205" s="1066"/>
      <c r="E205" s="1066"/>
      <c r="F205" s="1066"/>
      <c r="G205" s="1066"/>
      <c r="H205" s="1066"/>
      <c r="I205" s="1066"/>
      <c r="J205" s="1066"/>
      <c r="K205" s="499"/>
      <c r="L205" s="500"/>
      <c r="M205" s="501"/>
      <c r="N205" s="588" t="s">
        <v>106</v>
      </c>
      <c r="O205" s="624"/>
      <c r="P205" s="500"/>
      <c r="Q205" s="620"/>
      <c r="R205" s="1317"/>
      <c r="S205" s="1318"/>
      <c r="T205" s="1318"/>
      <c r="U205" s="1318"/>
      <c r="V205" s="1318"/>
      <c r="W205" s="1318"/>
      <c r="X205" s="1318"/>
      <c r="Y205" s="1319"/>
    </row>
    <row r="206" spans="3:25" ht="24" customHeight="1" x14ac:dyDescent="0.15">
      <c r="D206" s="1066"/>
      <c r="E206" s="1066"/>
      <c r="F206" s="1066"/>
      <c r="G206" s="1066"/>
      <c r="H206" s="1066"/>
      <c r="I206" s="1066"/>
      <c r="J206" s="1066"/>
      <c r="K206" s="499"/>
      <c r="L206" s="500"/>
      <c r="M206" s="501"/>
      <c r="N206" s="588" t="s">
        <v>106</v>
      </c>
      <c r="O206" s="624"/>
      <c r="P206" s="500"/>
      <c r="Q206" s="620"/>
      <c r="R206" s="1317"/>
      <c r="S206" s="1318"/>
      <c r="T206" s="1318"/>
      <c r="U206" s="1318"/>
      <c r="V206" s="1318"/>
      <c r="W206" s="1318"/>
      <c r="X206" s="1318"/>
      <c r="Y206" s="1319"/>
    </row>
    <row r="207" spans="3:25" ht="15.6" customHeight="1" x14ac:dyDescent="0.15"/>
    <row r="208" spans="3:25" ht="15.6" customHeight="1" x14ac:dyDescent="0.15">
      <c r="C208" s="61" t="s">
        <v>1625</v>
      </c>
    </row>
    <row r="209" spans="2:25" ht="32.1" customHeight="1" x14ac:dyDescent="0.15">
      <c r="D209" s="953"/>
      <c r="E209" s="995"/>
      <c r="F209" s="996"/>
      <c r="G209" s="1315" t="s">
        <v>1626</v>
      </c>
      <c r="H209" s="1315"/>
      <c r="I209" s="1315"/>
      <c r="J209" s="1315"/>
      <c r="K209" s="1702" t="s">
        <v>1627</v>
      </c>
      <c r="L209" s="1315"/>
      <c r="M209" s="1702" t="s">
        <v>39</v>
      </c>
      <c r="N209" s="1315"/>
      <c r="O209" s="1146" t="s">
        <v>1793</v>
      </c>
      <c r="P209" s="1703"/>
      <c r="Q209" s="1703"/>
      <c r="R209" s="1704"/>
      <c r="S209" s="1704"/>
      <c r="T209" s="1152"/>
    </row>
    <row r="210" spans="2:25" ht="15.6" customHeight="1" x14ac:dyDescent="0.15">
      <c r="D210" s="959" t="s">
        <v>1628</v>
      </c>
      <c r="E210" s="960"/>
      <c r="F210" s="961"/>
      <c r="G210" s="958"/>
      <c r="H210" s="1011"/>
      <c r="I210" s="1011"/>
      <c r="J210" s="1011"/>
      <c r="K210" s="788"/>
      <c r="L210" s="589" t="s">
        <v>45</v>
      </c>
      <c r="M210" s="788"/>
      <c r="N210" s="589" t="s">
        <v>45</v>
      </c>
      <c r="O210" s="499"/>
      <c r="P210" s="500"/>
      <c r="Q210" s="501"/>
      <c r="R210" s="590" t="s">
        <v>27</v>
      </c>
      <c r="S210" s="569"/>
      <c r="T210" s="570"/>
    </row>
    <row r="211" spans="2:25" ht="15.6" customHeight="1" x14ac:dyDescent="0.15">
      <c r="E211" s="109" t="s">
        <v>1629</v>
      </c>
    </row>
    <row r="212" spans="2:25" ht="15.6" customHeight="1" x14ac:dyDescent="0.15">
      <c r="E212" s="109" t="s">
        <v>1630</v>
      </c>
    </row>
    <row r="213" spans="2:25" ht="15.6" customHeight="1" x14ac:dyDescent="0.15">
      <c r="E213" s="109" t="s">
        <v>1631</v>
      </c>
    </row>
    <row r="214" spans="2:25" ht="15.6" customHeight="1" x14ac:dyDescent="0.15">
      <c r="E214" s="109" t="s">
        <v>1632</v>
      </c>
    </row>
    <row r="215" spans="2:25" ht="15.6" customHeight="1" x14ac:dyDescent="0.15"/>
    <row r="216" spans="2:25" ht="6.6" customHeight="1" x14ac:dyDescent="0.15">
      <c r="E216" s="821"/>
      <c r="F216" s="821"/>
      <c r="G216" s="821"/>
      <c r="H216" s="821"/>
      <c r="I216" s="821"/>
      <c r="J216" s="821"/>
    </row>
    <row r="217" spans="2:25" ht="15.6" customHeight="1" x14ac:dyDescent="0.15">
      <c r="P217" s="954" t="s">
        <v>30</v>
      </c>
      <c r="Q217" s="954"/>
      <c r="R217" s="954"/>
      <c r="S217" s="955">
        <f>$Q$9</f>
        <v>0</v>
      </c>
      <c r="T217" s="955"/>
      <c r="U217" s="955"/>
      <c r="V217" s="955"/>
      <c r="W217" s="955"/>
      <c r="X217" s="955"/>
    </row>
    <row r="218" spans="2:25" ht="15.6" customHeight="1" x14ac:dyDescent="0.15">
      <c r="S218" s="797"/>
      <c r="T218" s="797"/>
      <c r="U218" s="797"/>
      <c r="V218" s="797"/>
      <c r="W218" s="797"/>
      <c r="X218" s="797"/>
    </row>
    <row r="219" spans="2:25" ht="16.5" customHeight="1" x14ac:dyDescent="0.15">
      <c r="B219" s="555" t="s">
        <v>1794</v>
      </c>
    </row>
    <row r="220" spans="2:25" ht="16.5" customHeight="1" x14ac:dyDescent="0.15">
      <c r="C220" s="61" t="str">
        <f>"（１）理事会の開催状況及び議題並びに議事録記載内容　(令和"&amp;Y1-1&amp;"年度～令和"&amp;Y1&amp;"年度に既に開催した理事会)"</f>
        <v>（１）理事会の開催状況及び議題並びに議事録記載内容　(令和7年度～令和8年度に既に開催した理事会)</v>
      </c>
    </row>
    <row r="221" spans="2:25" ht="16.5" customHeight="1" x14ac:dyDescent="0.15">
      <c r="E221" s="109" t="s">
        <v>1753</v>
      </c>
    </row>
    <row r="222" spans="2:25" ht="16.5" customHeight="1" x14ac:dyDescent="0.15">
      <c r="D222" s="591" t="s">
        <v>70</v>
      </c>
      <c r="E222" s="574"/>
      <c r="F222" s="576"/>
      <c r="G222" s="576"/>
      <c r="H222" s="576"/>
      <c r="I222" s="576"/>
      <c r="J222" s="576"/>
      <c r="K222" s="507"/>
      <c r="L222" s="508"/>
      <c r="M222" s="509"/>
      <c r="N222" s="507"/>
      <c r="O222" s="508"/>
      <c r="P222" s="509"/>
      <c r="Q222" s="507"/>
      <c r="R222" s="508"/>
      <c r="S222" s="509"/>
      <c r="T222" s="507"/>
      <c r="U222" s="508"/>
      <c r="V222" s="509"/>
      <c r="W222" s="507"/>
      <c r="X222" s="508"/>
      <c r="Y222" s="510"/>
    </row>
    <row r="223" spans="2:25" ht="16.5" customHeight="1" x14ac:dyDescent="0.15">
      <c r="D223" s="592" t="s">
        <v>662</v>
      </c>
      <c r="E223" s="593"/>
      <c r="F223" s="594"/>
      <c r="G223" s="594"/>
      <c r="H223" s="594"/>
      <c r="I223" s="594"/>
      <c r="J223" s="594"/>
      <c r="K223" s="511"/>
      <c r="L223" s="512"/>
      <c r="M223" s="513"/>
      <c r="N223" s="511"/>
      <c r="O223" s="512"/>
      <c r="P223" s="513"/>
      <c r="Q223" s="511"/>
      <c r="R223" s="512"/>
      <c r="S223" s="513"/>
      <c r="T223" s="511"/>
      <c r="U223" s="512"/>
      <c r="V223" s="513"/>
      <c r="W223" s="511"/>
      <c r="X223" s="512"/>
      <c r="Y223" s="514"/>
    </row>
    <row r="224" spans="2:25" ht="16.5" customHeight="1" x14ac:dyDescent="0.15">
      <c r="D224" s="591" t="s">
        <v>644</v>
      </c>
      <c r="E224" s="574"/>
      <c r="F224" s="576"/>
      <c r="G224" s="576"/>
      <c r="H224" s="576"/>
      <c r="I224" s="576"/>
      <c r="J224" s="576"/>
      <c r="K224" s="1338"/>
      <c r="L224" s="1339"/>
      <c r="M224" s="1340"/>
      <c r="N224" s="1338"/>
      <c r="O224" s="1339"/>
      <c r="P224" s="1340"/>
      <c r="Q224" s="1338"/>
      <c r="R224" s="1339"/>
      <c r="S224" s="1340"/>
      <c r="T224" s="1338"/>
      <c r="U224" s="1339"/>
      <c r="V224" s="1340"/>
      <c r="W224" s="1338"/>
      <c r="X224" s="1339"/>
      <c r="Y224" s="1340"/>
    </row>
    <row r="225" spans="4:25" ht="16.5" customHeight="1" x14ac:dyDescent="0.15">
      <c r="D225" s="592" t="s">
        <v>646</v>
      </c>
      <c r="E225" s="593"/>
      <c r="F225" s="594"/>
      <c r="G225" s="594"/>
      <c r="H225" s="594"/>
      <c r="I225" s="594"/>
      <c r="J225" s="594"/>
      <c r="K225" s="1304"/>
      <c r="L225" s="1305"/>
      <c r="M225" s="1306"/>
      <c r="N225" s="1304"/>
      <c r="O225" s="1305"/>
      <c r="P225" s="1306"/>
      <c r="Q225" s="1304"/>
      <c r="R225" s="1305"/>
      <c r="S225" s="1306"/>
      <c r="T225" s="1304"/>
      <c r="U225" s="1305"/>
      <c r="V225" s="1306"/>
      <c r="W225" s="1304"/>
      <c r="X225" s="1305"/>
      <c r="Y225" s="1306"/>
    </row>
    <row r="226" spans="4:25" ht="33" customHeight="1" x14ac:dyDescent="0.15">
      <c r="D226" s="1295" t="s">
        <v>1164</v>
      </c>
      <c r="E226" s="1196" t="s">
        <v>1165</v>
      </c>
      <c r="F226" s="1310"/>
      <c r="G226" s="1310"/>
      <c r="H226" s="1310"/>
      <c r="I226" s="1310"/>
      <c r="J226" s="1311"/>
      <c r="K226" s="1277"/>
      <c r="L226" s="1278"/>
      <c r="M226" s="1279"/>
      <c r="N226" s="1277"/>
      <c r="O226" s="1278"/>
      <c r="P226" s="1279"/>
      <c r="Q226" s="1277"/>
      <c r="R226" s="1278"/>
      <c r="S226" s="1279"/>
      <c r="T226" s="1277"/>
      <c r="U226" s="1278"/>
      <c r="V226" s="1279"/>
      <c r="W226" s="1277"/>
      <c r="X226" s="1278"/>
      <c r="Y226" s="1313"/>
    </row>
    <row r="227" spans="4:25" ht="33" customHeight="1" x14ac:dyDescent="0.15">
      <c r="D227" s="1296"/>
      <c r="E227" s="1199" t="s">
        <v>1167</v>
      </c>
      <c r="F227" s="1269"/>
      <c r="G227" s="1269"/>
      <c r="H227" s="1269"/>
      <c r="I227" s="1269"/>
      <c r="J227" s="1270"/>
      <c r="K227" s="1280"/>
      <c r="L227" s="1281"/>
      <c r="M227" s="1282"/>
      <c r="N227" s="1280"/>
      <c r="O227" s="1281"/>
      <c r="P227" s="1282"/>
      <c r="Q227" s="1280"/>
      <c r="R227" s="1281"/>
      <c r="S227" s="1282"/>
      <c r="T227" s="1280"/>
      <c r="U227" s="1281"/>
      <c r="V227" s="1282"/>
      <c r="W227" s="1280"/>
      <c r="X227" s="1281"/>
      <c r="Y227" s="1314"/>
    </row>
    <row r="228" spans="4:25" ht="33" customHeight="1" x14ac:dyDescent="0.15">
      <c r="D228" s="1296"/>
      <c r="E228" s="1199" t="s">
        <v>1168</v>
      </c>
      <c r="F228" s="1269"/>
      <c r="G228" s="1269"/>
      <c r="H228" s="1269"/>
      <c r="I228" s="1269"/>
      <c r="J228" s="1270"/>
      <c r="K228" s="1280"/>
      <c r="L228" s="1281"/>
      <c r="M228" s="1282"/>
      <c r="N228" s="1280"/>
      <c r="O228" s="1281"/>
      <c r="P228" s="1282"/>
      <c r="Q228" s="1280"/>
      <c r="R228" s="1281"/>
      <c r="S228" s="1282"/>
      <c r="T228" s="1280"/>
      <c r="U228" s="1281"/>
      <c r="V228" s="1282"/>
      <c r="W228" s="1280"/>
      <c r="X228" s="1281"/>
      <c r="Y228" s="1314"/>
    </row>
    <row r="229" spans="4:25" ht="33" customHeight="1" x14ac:dyDescent="0.15">
      <c r="D229" s="1296"/>
      <c r="E229" s="1199" t="s">
        <v>1169</v>
      </c>
      <c r="F229" s="1269"/>
      <c r="G229" s="1269"/>
      <c r="H229" s="1269"/>
      <c r="I229" s="1269"/>
      <c r="J229" s="1270"/>
      <c r="K229" s="1280"/>
      <c r="L229" s="1281"/>
      <c r="M229" s="1282"/>
      <c r="N229" s="1280"/>
      <c r="O229" s="1281"/>
      <c r="P229" s="1282"/>
      <c r="Q229" s="1280"/>
      <c r="R229" s="1281"/>
      <c r="S229" s="1282"/>
      <c r="T229" s="1280"/>
      <c r="U229" s="1281"/>
      <c r="V229" s="1282"/>
      <c r="W229" s="1280"/>
      <c r="X229" s="1281"/>
      <c r="Y229" s="1314"/>
    </row>
    <row r="230" spans="4:25" ht="33" customHeight="1" x14ac:dyDescent="0.15">
      <c r="D230" s="1296"/>
      <c r="E230" s="1199" t="s">
        <v>1170</v>
      </c>
      <c r="F230" s="1269"/>
      <c r="G230" s="1269"/>
      <c r="H230" s="1269"/>
      <c r="I230" s="1269"/>
      <c r="J230" s="1270"/>
      <c r="K230" s="1237"/>
      <c r="L230" s="1238"/>
      <c r="M230" s="1239"/>
      <c r="N230" s="1237"/>
      <c r="O230" s="1238"/>
      <c r="P230" s="1239"/>
      <c r="Q230" s="1237"/>
      <c r="R230" s="1238"/>
      <c r="S230" s="1239"/>
      <c r="T230" s="1237"/>
      <c r="U230" s="1238"/>
      <c r="V230" s="1239"/>
      <c r="W230" s="1237"/>
      <c r="X230" s="1238"/>
      <c r="Y230" s="1323"/>
    </row>
    <row r="231" spans="4:25" ht="36.6" customHeight="1" x14ac:dyDescent="0.15">
      <c r="D231" s="1297"/>
      <c r="E231" s="1271" t="s">
        <v>1171</v>
      </c>
      <c r="F231" s="1272"/>
      <c r="G231" s="1272"/>
      <c r="H231" s="1272"/>
      <c r="I231" s="1272"/>
      <c r="J231" s="1273"/>
      <c r="K231" s="1298"/>
      <c r="L231" s="1299"/>
      <c r="M231" s="1300"/>
      <c r="N231" s="1298"/>
      <c r="O231" s="1299"/>
      <c r="P231" s="1300"/>
      <c r="Q231" s="1298"/>
      <c r="R231" s="1299"/>
      <c r="S231" s="1300"/>
      <c r="T231" s="1298"/>
      <c r="U231" s="1299"/>
      <c r="V231" s="1300"/>
      <c r="W231" s="1298"/>
      <c r="X231" s="1299"/>
      <c r="Y231" s="1300"/>
    </row>
    <row r="232" spans="4:25" ht="16.5" customHeight="1" x14ac:dyDescent="0.15">
      <c r="D232" s="1290" t="s">
        <v>8</v>
      </c>
      <c r="E232" s="1291" t="s">
        <v>9</v>
      </c>
      <c r="F232" s="1292"/>
      <c r="G232" s="1292"/>
      <c r="H232" s="1292"/>
      <c r="I232" s="1292"/>
      <c r="J232" s="1293"/>
      <c r="K232" s="1172"/>
      <c r="L232" s="1173"/>
      <c r="M232" s="1174"/>
      <c r="N232" s="1172"/>
      <c r="O232" s="1173"/>
      <c r="P232" s="1174"/>
      <c r="Q232" s="1172"/>
      <c r="R232" s="1173"/>
      <c r="S232" s="1174"/>
      <c r="T232" s="1172"/>
      <c r="U232" s="1173"/>
      <c r="V232" s="1174"/>
      <c r="W232" s="1172"/>
      <c r="X232" s="1173"/>
      <c r="Y232" s="1174"/>
    </row>
    <row r="233" spans="4:25" ht="16.5" customHeight="1" x14ac:dyDescent="0.15">
      <c r="D233" s="1290"/>
      <c r="E233" s="1175" t="s">
        <v>1635</v>
      </c>
      <c r="F233" s="1175"/>
      <c r="G233" s="1175"/>
      <c r="H233" s="1175"/>
      <c r="I233" s="1175"/>
      <c r="J233" s="1175"/>
      <c r="K233" s="1172"/>
      <c r="L233" s="1173"/>
      <c r="M233" s="1174"/>
      <c r="N233" s="1172"/>
      <c r="O233" s="1173"/>
      <c r="P233" s="1174"/>
      <c r="Q233" s="1172"/>
      <c r="R233" s="1173"/>
      <c r="S233" s="1174"/>
      <c r="T233" s="1172"/>
      <c r="U233" s="1173"/>
      <c r="V233" s="1174"/>
      <c r="W233" s="1172"/>
      <c r="X233" s="1173"/>
      <c r="Y233" s="1174"/>
    </row>
    <row r="234" spans="4:25" ht="16.5" customHeight="1" x14ac:dyDescent="0.15">
      <c r="D234" s="1290"/>
      <c r="E234" s="1175" t="s">
        <v>10</v>
      </c>
      <c r="F234" s="1175"/>
      <c r="G234" s="1175"/>
      <c r="H234" s="1175"/>
      <c r="I234" s="1175"/>
      <c r="J234" s="1175"/>
      <c r="K234" s="1172"/>
      <c r="L234" s="1173"/>
      <c r="M234" s="1174"/>
      <c r="N234" s="1172"/>
      <c r="O234" s="1173"/>
      <c r="P234" s="1174"/>
      <c r="Q234" s="1172"/>
      <c r="R234" s="1173"/>
      <c r="S234" s="1174"/>
      <c r="T234" s="1172"/>
      <c r="U234" s="1173"/>
      <c r="V234" s="1174"/>
      <c r="W234" s="1172"/>
      <c r="X234" s="1173"/>
      <c r="Y234" s="1174"/>
    </row>
    <row r="235" spans="4:25" ht="26.45" customHeight="1" x14ac:dyDescent="0.15">
      <c r="D235" s="1290"/>
      <c r="E235" s="1224" t="s">
        <v>744</v>
      </c>
      <c r="F235" s="1224"/>
      <c r="G235" s="1224"/>
      <c r="H235" s="1224"/>
      <c r="I235" s="1224"/>
      <c r="J235" s="1224"/>
      <c r="K235" s="1169"/>
      <c r="L235" s="1170"/>
      <c r="M235" s="1171"/>
      <c r="N235" s="1169"/>
      <c r="O235" s="1170"/>
      <c r="P235" s="1171"/>
      <c r="Q235" s="1169"/>
      <c r="R235" s="1170"/>
      <c r="S235" s="1171"/>
      <c r="T235" s="1169"/>
      <c r="U235" s="1170"/>
      <c r="V235" s="1171"/>
      <c r="W235" s="1169"/>
      <c r="X235" s="1170"/>
      <c r="Y235" s="1171"/>
    </row>
    <row r="236" spans="4:25" ht="16.5" customHeight="1" x14ac:dyDescent="0.15">
      <c r="E236" s="109"/>
    </row>
    <row r="237" spans="4:25" ht="16.5" customHeight="1" x14ac:dyDescent="0.15">
      <c r="D237" s="591" t="s">
        <v>70</v>
      </c>
      <c r="E237" s="574"/>
      <c r="F237" s="576"/>
      <c r="G237" s="576"/>
      <c r="H237" s="576"/>
      <c r="I237" s="576"/>
      <c r="J237" s="576"/>
      <c r="K237" s="507"/>
      <c r="L237" s="508"/>
      <c r="M237" s="509"/>
      <c r="N237" s="507"/>
      <c r="O237" s="508"/>
      <c r="P237" s="509"/>
      <c r="Q237" s="507"/>
      <c r="R237" s="508"/>
      <c r="S237" s="509"/>
      <c r="T237" s="507"/>
      <c r="U237" s="508"/>
      <c r="V237" s="509"/>
      <c r="W237" s="507"/>
      <c r="X237" s="508"/>
      <c r="Y237" s="509"/>
    </row>
    <row r="238" spans="4:25" ht="16.5" customHeight="1" x14ac:dyDescent="0.15">
      <c r="D238" s="592" t="s">
        <v>662</v>
      </c>
      <c r="E238" s="593"/>
      <c r="F238" s="594"/>
      <c r="G238" s="594"/>
      <c r="H238" s="594"/>
      <c r="I238" s="594"/>
      <c r="J238" s="594"/>
      <c r="K238" s="511"/>
      <c r="L238" s="512"/>
      <c r="M238" s="513"/>
      <c r="N238" s="511"/>
      <c r="O238" s="512"/>
      <c r="P238" s="513"/>
      <c r="Q238" s="511"/>
      <c r="R238" s="512"/>
      <c r="S238" s="513"/>
      <c r="T238" s="511"/>
      <c r="U238" s="512"/>
      <c r="V238" s="513"/>
      <c r="W238" s="511"/>
      <c r="X238" s="512"/>
      <c r="Y238" s="513"/>
    </row>
    <row r="239" spans="4:25" ht="16.5" customHeight="1" x14ac:dyDescent="0.15">
      <c r="D239" s="591" t="s">
        <v>644</v>
      </c>
      <c r="E239" s="574"/>
      <c r="F239" s="576"/>
      <c r="G239" s="576"/>
      <c r="H239" s="576"/>
      <c r="I239" s="576"/>
      <c r="J239" s="576"/>
      <c r="K239" s="1338"/>
      <c r="L239" s="1339"/>
      <c r="M239" s="1340"/>
      <c r="N239" s="1338"/>
      <c r="O239" s="1339"/>
      <c r="P239" s="1340"/>
      <c r="Q239" s="1338"/>
      <c r="R239" s="1339"/>
      <c r="S239" s="1340"/>
      <c r="T239" s="1338"/>
      <c r="U239" s="1339"/>
      <c r="V239" s="1340"/>
      <c r="W239" s="1338"/>
      <c r="X239" s="1339"/>
      <c r="Y239" s="1340"/>
    </row>
    <row r="240" spans="4:25" ht="16.5" customHeight="1" x14ac:dyDescent="0.15">
      <c r="D240" s="592" t="s">
        <v>646</v>
      </c>
      <c r="E240" s="593"/>
      <c r="F240" s="594"/>
      <c r="G240" s="594"/>
      <c r="H240" s="594"/>
      <c r="I240" s="594"/>
      <c r="J240" s="594"/>
      <c r="K240" s="1304"/>
      <c r="L240" s="1305"/>
      <c r="M240" s="1306"/>
      <c r="N240" s="1304"/>
      <c r="O240" s="1305"/>
      <c r="P240" s="1306"/>
      <c r="Q240" s="1304"/>
      <c r="R240" s="1305"/>
      <c r="S240" s="1306"/>
      <c r="T240" s="1304"/>
      <c r="U240" s="1305"/>
      <c r="V240" s="1306"/>
      <c r="W240" s="1304"/>
      <c r="X240" s="1305"/>
      <c r="Y240" s="1306"/>
    </row>
    <row r="241" spans="4:25" ht="33" customHeight="1" x14ac:dyDescent="0.15">
      <c r="D241" s="1295" t="s">
        <v>1164</v>
      </c>
      <c r="E241" s="1196" t="s">
        <v>1165</v>
      </c>
      <c r="F241" s="1310"/>
      <c r="G241" s="1310"/>
      <c r="H241" s="1310"/>
      <c r="I241" s="1310"/>
      <c r="J241" s="1311"/>
      <c r="K241" s="1277"/>
      <c r="L241" s="1278"/>
      <c r="M241" s="1279"/>
      <c r="N241" s="1277"/>
      <c r="O241" s="1278"/>
      <c r="P241" s="1279"/>
      <c r="Q241" s="1277"/>
      <c r="R241" s="1278"/>
      <c r="S241" s="1279"/>
      <c r="T241" s="1277"/>
      <c r="U241" s="1278"/>
      <c r="V241" s="1279"/>
      <c r="W241" s="1277"/>
      <c r="X241" s="1278"/>
      <c r="Y241" s="1313"/>
    </row>
    <row r="242" spans="4:25" ht="33" customHeight="1" x14ac:dyDescent="0.15">
      <c r="D242" s="1296"/>
      <c r="E242" s="1199" t="s">
        <v>1167</v>
      </c>
      <c r="F242" s="1269"/>
      <c r="G242" s="1269"/>
      <c r="H242" s="1269"/>
      <c r="I242" s="1269"/>
      <c r="J242" s="1270"/>
      <c r="K242" s="1280"/>
      <c r="L242" s="1281"/>
      <c r="M242" s="1282"/>
      <c r="N242" s="1280"/>
      <c r="O242" s="1281"/>
      <c r="P242" s="1282"/>
      <c r="Q242" s="1280"/>
      <c r="R242" s="1281"/>
      <c r="S242" s="1282"/>
      <c r="T242" s="1280"/>
      <c r="U242" s="1281"/>
      <c r="V242" s="1282"/>
      <c r="W242" s="1280"/>
      <c r="X242" s="1281"/>
      <c r="Y242" s="1314"/>
    </row>
    <row r="243" spans="4:25" ht="33" customHeight="1" x14ac:dyDescent="0.15">
      <c r="D243" s="1296"/>
      <c r="E243" s="1199" t="s">
        <v>1168</v>
      </c>
      <c r="F243" s="1269"/>
      <c r="G243" s="1269"/>
      <c r="H243" s="1269"/>
      <c r="I243" s="1269"/>
      <c r="J243" s="1270"/>
      <c r="K243" s="1280"/>
      <c r="L243" s="1281"/>
      <c r="M243" s="1282"/>
      <c r="N243" s="1280"/>
      <c r="O243" s="1281"/>
      <c r="P243" s="1282"/>
      <c r="Q243" s="1280"/>
      <c r="R243" s="1281"/>
      <c r="S243" s="1282"/>
      <c r="T243" s="1280"/>
      <c r="U243" s="1281"/>
      <c r="V243" s="1282"/>
      <c r="W243" s="1280"/>
      <c r="X243" s="1281"/>
      <c r="Y243" s="1314"/>
    </row>
    <row r="244" spans="4:25" ht="33" customHeight="1" x14ac:dyDescent="0.15">
      <c r="D244" s="1296"/>
      <c r="E244" s="1199" t="s">
        <v>1169</v>
      </c>
      <c r="F244" s="1269"/>
      <c r="G244" s="1269"/>
      <c r="H244" s="1269"/>
      <c r="I244" s="1269"/>
      <c r="J244" s="1270"/>
      <c r="K244" s="1280"/>
      <c r="L244" s="1281"/>
      <c r="M244" s="1282"/>
      <c r="N244" s="1280"/>
      <c r="O244" s="1281"/>
      <c r="P244" s="1282"/>
      <c r="Q244" s="1280"/>
      <c r="R244" s="1281"/>
      <c r="S244" s="1282"/>
      <c r="T244" s="1280"/>
      <c r="U244" s="1281"/>
      <c r="V244" s="1282"/>
      <c r="W244" s="1280"/>
      <c r="X244" s="1281"/>
      <c r="Y244" s="1314"/>
    </row>
    <row r="245" spans="4:25" ht="33" customHeight="1" x14ac:dyDescent="0.15">
      <c r="D245" s="1296"/>
      <c r="E245" s="1199" t="s">
        <v>1170</v>
      </c>
      <c r="F245" s="1269"/>
      <c r="G245" s="1269"/>
      <c r="H245" s="1269"/>
      <c r="I245" s="1269"/>
      <c r="J245" s="1270"/>
      <c r="K245" s="1237"/>
      <c r="L245" s="1238"/>
      <c r="M245" s="1239"/>
      <c r="N245" s="1237"/>
      <c r="O245" s="1238"/>
      <c r="P245" s="1239"/>
      <c r="Q245" s="1237"/>
      <c r="R245" s="1238"/>
      <c r="S245" s="1239"/>
      <c r="T245" s="1237"/>
      <c r="U245" s="1238"/>
      <c r="V245" s="1239"/>
      <c r="W245" s="1237"/>
      <c r="X245" s="1238"/>
      <c r="Y245" s="1323"/>
    </row>
    <row r="246" spans="4:25" ht="36.6" customHeight="1" x14ac:dyDescent="0.15">
      <c r="D246" s="1297"/>
      <c r="E246" s="1271" t="s">
        <v>1171</v>
      </c>
      <c r="F246" s="1272"/>
      <c r="G246" s="1272"/>
      <c r="H246" s="1272"/>
      <c r="I246" s="1272"/>
      <c r="J246" s="1273"/>
      <c r="K246" s="1298"/>
      <c r="L246" s="1299"/>
      <c r="M246" s="1300"/>
      <c r="N246" s="1298"/>
      <c r="O246" s="1299"/>
      <c r="P246" s="1300"/>
      <c r="Q246" s="1298"/>
      <c r="R246" s="1299"/>
      <c r="S246" s="1300"/>
      <c r="T246" s="1298"/>
      <c r="U246" s="1299"/>
      <c r="V246" s="1300"/>
      <c r="W246" s="1298"/>
      <c r="X246" s="1299"/>
      <c r="Y246" s="1300"/>
    </row>
    <row r="247" spans="4:25" ht="16.5" customHeight="1" x14ac:dyDescent="0.15">
      <c r="D247" s="1290" t="s">
        <v>8</v>
      </c>
      <c r="E247" s="1291" t="s">
        <v>9</v>
      </c>
      <c r="F247" s="1292"/>
      <c r="G247" s="1292"/>
      <c r="H247" s="1292"/>
      <c r="I247" s="1292"/>
      <c r="J247" s="1293"/>
      <c r="K247" s="1172"/>
      <c r="L247" s="1173"/>
      <c r="M247" s="1174"/>
      <c r="N247" s="1172"/>
      <c r="O247" s="1173"/>
      <c r="P247" s="1174"/>
      <c r="Q247" s="1172"/>
      <c r="R247" s="1173"/>
      <c r="S247" s="1174"/>
      <c r="T247" s="1172"/>
      <c r="U247" s="1173"/>
      <c r="V247" s="1174"/>
      <c r="W247" s="1172"/>
      <c r="X247" s="1173"/>
      <c r="Y247" s="1174"/>
    </row>
    <row r="248" spans="4:25" ht="16.5" customHeight="1" x14ac:dyDescent="0.15">
      <c r="D248" s="1290"/>
      <c r="E248" s="1175" t="s">
        <v>1635</v>
      </c>
      <c r="F248" s="1175"/>
      <c r="G248" s="1175"/>
      <c r="H248" s="1175"/>
      <c r="I248" s="1175"/>
      <c r="J248" s="1175"/>
      <c r="K248" s="1172"/>
      <c r="L248" s="1173"/>
      <c r="M248" s="1174"/>
      <c r="N248" s="1172"/>
      <c r="O248" s="1173"/>
      <c r="P248" s="1174"/>
      <c r="Q248" s="1172"/>
      <c r="R248" s="1173"/>
      <c r="S248" s="1174"/>
      <c r="T248" s="1172"/>
      <c r="U248" s="1173"/>
      <c r="V248" s="1174"/>
      <c r="W248" s="1172"/>
      <c r="X248" s="1173"/>
      <c r="Y248" s="1174"/>
    </row>
    <row r="249" spans="4:25" ht="16.5" customHeight="1" x14ac:dyDescent="0.15">
      <c r="D249" s="1290"/>
      <c r="E249" s="1175" t="s">
        <v>10</v>
      </c>
      <c r="F249" s="1175"/>
      <c r="G249" s="1175"/>
      <c r="H249" s="1175"/>
      <c r="I249" s="1175"/>
      <c r="J249" s="1175"/>
      <c r="K249" s="1172"/>
      <c r="L249" s="1173"/>
      <c r="M249" s="1174"/>
      <c r="N249" s="1172"/>
      <c r="O249" s="1173"/>
      <c r="P249" s="1174"/>
      <c r="Q249" s="1172"/>
      <c r="R249" s="1173"/>
      <c r="S249" s="1174"/>
      <c r="T249" s="1172"/>
      <c r="U249" s="1173"/>
      <c r="V249" s="1174"/>
      <c r="W249" s="1172"/>
      <c r="X249" s="1173"/>
      <c r="Y249" s="1174"/>
    </row>
    <row r="250" spans="4:25" ht="26.45" customHeight="1" x14ac:dyDescent="0.15">
      <c r="D250" s="1290"/>
      <c r="E250" s="1224" t="s">
        <v>744</v>
      </c>
      <c r="F250" s="1224"/>
      <c r="G250" s="1224"/>
      <c r="H250" s="1224"/>
      <c r="I250" s="1224"/>
      <c r="J250" s="1224"/>
      <c r="K250" s="1169"/>
      <c r="L250" s="1170"/>
      <c r="M250" s="1171"/>
      <c r="N250" s="1169"/>
      <c r="O250" s="1170"/>
      <c r="P250" s="1171"/>
      <c r="Q250" s="1169"/>
      <c r="R250" s="1170"/>
      <c r="S250" s="1171"/>
      <c r="T250" s="1169"/>
      <c r="U250" s="1170"/>
      <c r="V250" s="1171"/>
      <c r="W250" s="1169"/>
      <c r="X250" s="1170"/>
      <c r="Y250" s="1171"/>
    </row>
    <row r="251" spans="4:25" ht="16.5" customHeight="1" x14ac:dyDescent="0.15">
      <c r="E251" s="109" t="s">
        <v>1633</v>
      </c>
    </row>
    <row r="252" spans="4:25" ht="16.5" customHeight="1" x14ac:dyDescent="0.15">
      <c r="E252" s="109" t="s">
        <v>1876</v>
      </c>
    </row>
    <row r="253" spans="4:25" ht="16.5" customHeight="1" x14ac:dyDescent="0.15">
      <c r="E253" s="109" t="s">
        <v>1507</v>
      </c>
    </row>
    <row r="254" spans="4:25" ht="9.9499999999999993" customHeight="1" x14ac:dyDescent="0.15"/>
    <row r="255" spans="4:25" ht="14.1" customHeight="1" x14ac:dyDescent="0.15">
      <c r="E255" s="109"/>
    </row>
    <row r="256" spans="4:25" ht="15.6" customHeight="1" x14ac:dyDescent="0.15">
      <c r="P256" s="954" t="s">
        <v>30</v>
      </c>
      <c r="Q256" s="954"/>
      <c r="R256" s="954"/>
      <c r="S256" s="955">
        <f>$Q$9</f>
        <v>0</v>
      </c>
      <c r="T256" s="955"/>
      <c r="U256" s="955"/>
      <c r="V256" s="955"/>
      <c r="W256" s="955"/>
      <c r="X256" s="955"/>
    </row>
    <row r="257" spans="3:25" ht="16.5" customHeight="1" x14ac:dyDescent="0.15">
      <c r="C257" s="61" t="str">
        <f>"（２）評議員会の開催状況及び議題並びに議事録記載内容　(令和"&amp;Y1-1&amp;"年度～令和"&amp;Y1&amp;"年度に既に開催した評議員会)"</f>
        <v>（２）評議員会の開催状況及び議題並びに議事録記載内容　(令和7年度～令和8年度に既に開催した評議員会)</v>
      </c>
    </row>
    <row r="258" spans="3:25" ht="16.5" customHeight="1" x14ac:dyDescent="0.15">
      <c r="C258" s="61"/>
      <c r="E258" s="109" t="s">
        <v>1867</v>
      </c>
    </row>
    <row r="259" spans="3:25" ht="16.5" customHeight="1" x14ac:dyDescent="0.15">
      <c r="E259" s="109" t="s">
        <v>1753</v>
      </c>
    </row>
    <row r="260" spans="3:25" ht="16.5" customHeight="1" x14ac:dyDescent="0.15">
      <c r="D260" s="591" t="s">
        <v>70</v>
      </c>
      <c r="E260" s="574"/>
      <c r="F260" s="576"/>
      <c r="G260" s="576"/>
      <c r="H260" s="576"/>
      <c r="I260" s="576"/>
      <c r="J260" s="576"/>
      <c r="K260" s="507"/>
      <c r="L260" s="508"/>
      <c r="M260" s="509"/>
      <c r="N260" s="507"/>
      <c r="O260" s="508"/>
      <c r="P260" s="509"/>
      <c r="Q260" s="507"/>
      <c r="R260" s="508"/>
      <c r="S260" s="509"/>
      <c r="T260" s="507"/>
      <c r="U260" s="508"/>
      <c r="V260" s="509"/>
      <c r="W260" s="507"/>
      <c r="X260" s="508"/>
      <c r="Y260" s="510"/>
    </row>
    <row r="261" spans="3:25" ht="16.5" customHeight="1" x14ac:dyDescent="0.15">
      <c r="D261" s="592" t="s">
        <v>662</v>
      </c>
      <c r="E261" s="593"/>
      <c r="F261" s="594"/>
      <c r="G261" s="594"/>
      <c r="H261" s="594"/>
      <c r="I261" s="594"/>
      <c r="J261" s="594"/>
      <c r="K261" s="511"/>
      <c r="L261" s="512"/>
      <c r="M261" s="513"/>
      <c r="N261" s="511"/>
      <c r="O261" s="512"/>
      <c r="P261" s="513"/>
      <c r="Q261" s="511"/>
      <c r="R261" s="512"/>
      <c r="S261" s="513"/>
      <c r="T261" s="511"/>
      <c r="U261" s="512"/>
      <c r="V261" s="513"/>
      <c r="W261" s="511"/>
      <c r="X261" s="512"/>
      <c r="Y261" s="514"/>
    </row>
    <row r="262" spans="3:25" ht="16.5" customHeight="1" x14ac:dyDescent="0.15">
      <c r="D262" s="556" t="s">
        <v>657</v>
      </c>
      <c r="E262" s="60"/>
      <c r="F262" s="60"/>
      <c r="G262" s="60"/>
      <c r="H262" s="60"/>
      <c r="I262" s="60"/>
      <c r="J262" s="557"/>
      <c r="K262" s="1176"/>
      <c r="L262" s="1177"/>
      <c r="M262" s="1178"/>
      <c r="N262" s="1176"/>
      <c r="O262" s="1177"/>
      <c r="P262" s="1178"/>
      <c r="Q262" s="1176"/>
      <c r="R262" s="1177"/>
      <c r="S262" s="1178"/>
      <c r="T262" s="1176"/>
      <c r="U262" s="1177"/>
      <c r="V262" s="1178"/>
      <c r="W262" s="1176"/>
      <c r="X262" s="1177"/>
      <c r="Y262" s="1178"/>
    </row>
    <row r="263" spans="3:25" ht="16.5" customHeight="1" x14ac:dyDescent="0.15">
      <c r="D263" s="574" t="s">
        <v>645</v>
      </c>
      <c r="E263" s="576"/>
      <c r="F263" s="576"/>
      <c r="G263" s="576"/>
      <c r="H263" s="576"/>
      <c r="I263" s="576"/>
      <c r="J263" s="576"/>
      <c r="K263" s="1307"/>
      <c r="L263" s="1308"/>
      <c r="M263" s="1309"/>
      <c r="N263" s="1307"/>
      <c r="O263" s="1308"/>
      <c r="P263" s="1309"/>
      <c r="Q263" s="1307"/>
      <c r="R263" s="1308"/>
      <c r="S263" s="1309"/>
      <c r="T263" s="1307"/>
      <c r="U263" s="1308"/>
      <c r="V263" s="1309"/>
      <c r="W263" s="1307"/>
      <c r="X263" s="1308"/>
      <c r="Y263" s="1749"/>
    </row>
    <row r="264" spans="3:25" ht="16.5" customHeight="1" x14ac:dyDescent="0.15">
      <c r="D264" s="593" t="s">
        <v>646</v>
      </c>
      <c r="E264" s="594"/>
      <c r="F264" s="594"/>
      <c r="G264" s="594"/>
      <c r="H264" s="594"/>
      <c r="I264" s="594"/>
      <c r="J264" s="594"/>
      <c r="K264" s="1733"/>
      <c r="L264" s="1734"/>
      <c r="M264" s="1735"/>
      <c r="N264" s="1733"/>
      <c r="O264" s="1734"/>
      <c r="P264" s="1735"/>
      <c r="Q264" s="1733"/>
      <c r="R264" s="1734"/>
      <c r="S264" s="1735"/>
      <c r="T264" s="1733"/>
      <c r="U264" s="1734"/>
      <c r="V264" s="1735"/>
      <c r="W264" s="1733"/>
      <c r="X264" s="1734"/>
      <c r="Y264" s="1748"/>
    </row>
    <row r="265" spans="3:25" ht="33" customHeight="1" x14ac:dyDescent="0.15">
      <c r="D265" s="1295" t="s">
        <v>1164</v>
      </c>
      <c r="E265" s="1196" t="s">
        <v>1165</v>
      </c>
      <c r="F265" s="1310"/>
      <c r="G265" s="1310"/>
      <c r="H265" s="1310"/>
      <c r="I265" s="1310"/>
      <c r="J265" s="1311"/>
      <c r="K265" s="1277"/>
      <c r="L265" s="1278"/>
      <c r="M265" s="1279"/>
      <c r="N265" s="1277"/>
      <c r="O265" s="1278"/>
      <c r="P265" s="1279"/>
      <c r="Q265" s="1277"/>
      <c r="R265" s="1278"/>
      <c r="S265" s="1279"/>
      <c r="T265" s="1277"/>
      <c r="U265" s="1278"/>
      <c r="V265" s="1279"/>
      <c r="W265" s="1277"/>
      <c r="X265" s="1278"/>
      <c r="Y265" s="1279"/>
    </row>
    <row r="266" spans="3:25" ht="33" customHeight="1" x14ac:dyDescent="0.15">
      <c r="D266" s="1296"/>
      <c r="E266" s="1199" t="s">
        <v>1167</v>
      </c>
      <c r="F266" s="1269"/>
      <c r="G266" s="1269"/>
      <c r="H266" s="1269"/>
      <c r="I266" s="1269"/>
      <c r="J266" s="1270"/>
      <c r="K266" s="1280"/>
      <c r="L266" s="1281"/>
      <c r="M266" s="1282"/>
      <c r="N266" s="1280"/>
      <c r="O266" s="1281"/>
      <c r="P266" s="1282"/>
      <c r="Q266" s="1280"/>
      <c r="R266" s="1281"/>
      <c r="S266" s="1282"/>
      <c r="T266" s="1280"/>
      <c r="U266" s="1281"/>
      <c r="V266" s="1282"/>
      <c r="W266" s="1280"/>
      <c r="X266" s="1281"/>
      <c r="Y266" s="1282"/>
    </row>
    <row r="267" spans="3:25" ht="33" customHeight="1" x14ac:dyDescent="0.15">
      <c r="D267" s="1296"/>
      <c r="E267" s="1199" t="s">
        <v>1168</v>
      </c>
      <c r="F267" s="1269"/>
      <c r="G267" s="1269"/>
      <c r="H267" s="1269"/>
      <c r="I267" s="1269"/>
      <c r="J267" s="1270"/>
      <c r="K267" s="1280"/>
      <c r="L267" s="1281"/>
      <c r="M267" s="1282"/>
      <c r="N267" s="1280"/>
      <c r="O267" s="1281"/>
      <c r="P267" s="1282"/>
      <c r="Q267" s="1280"/>
      <c r="R267" s="1281"/>
      <c r="S267" s="1282"/>
      <c r="T267" s="1280"/>
      <c r="U267" s="1281"/>
      <c r="V267" s="1282"/>
      <c r="W267" s="1280"/>
      <c r="X267" s="1281"/>
      <c r="Y267" s="1282"/>
    </row>
    <row r="268" spans="3:25" ht="33" customHeight="1" x14ac:dyDescent="0.15">
      <c r="D268" s="1296"/>
      <c r="E268" s="1199" t="s">
        <v>1169</v>
      </c>
      <c r="F268" s="1269"/>
      <c r="G268" s="1269"/>
      <c r="H268" s="1269"/>
      <c r="I268" s="1269"/>
      <c r="J268" s="1270"/>
      <c r="K268" s="1280"/>
      <c r="L268" s="1281"/>
      <c r="M268" s="1282"/>
      <c r="N268" s="1280"/>
      <c r="O268" s="1281"/>
      <c r="P268" s="1282"/>
      <c r="Q268" s="1280"/>
      <c r="R268" s="1281"/>
      <c r="S268" s="1282"/>
      <c r="T268" s="1280"/>
      <c r="U268" s="1281"/>
      <c r="V268" s="1282"/>
      <c r="W268" s="1280"/>
      <c r="X268" s="1281"/>
      <c r="Y268" s="1282"/>
    </row>
    <row r="269" spans="3:25" ht="33" customHeight="1" x14ac:dyDescent="0.15">
      <c r="D269" s="1296"/>
      <c r="E269" s="1199" t="s">
        <v>1170</v>
      </c>
      <c r="F269" s="1269"/>
      <c r="G269" s="1269"/>
      <c r="H269" s="1269"/>
      <c r="I269" s="1269"/>
      <c r="J269" s="1270"/>
      <c r="K269" s="1237"/>
      <c r="L269" s="1238"/>
      <c r="M269" s="1239"/>
      <c r="N269" s="1237"/>
      <c r="O269" s="1238"/>
      <c r="P269" s="1239"/>
      <c r="Q269" s="1237"/>
      <c r="R269" s="1238"/>
      <c r="S269" s="1239"/>
      <c r="T269" s="1237"/>
      <c r="U269" s="1238"/>
      <c r="V269" s="1239"/>
      <c r="W269" s="1237"/>
      <c r="X269" s="1238"/>
      <c r="Y269" s="1239"/>
    </row>
    <row r="270" spans="3:25" ht="36" customHeight="1" x14ac:dyDescent="0.15">
      <c r="D270" s="1297"/>
      <c r="E270" s="1271" t="s">
        <v>1171</v>
      </c>
      <c r="F270" s="1272"/>
      <c r="G270" s="1272"/>
      <c r="H270" s="1272"/>
      <c r="I270" s="1272"/>
      <c r="J270" s="1273"/>
      <c r="K270" s="1301"/>
      <c r="L270" s="1302"/>
      <c r="M270" s="1303"/>
      <c r="N270" s="1301"/>
      <c r="O270" s="1302"/>
      <c r="P270" s="1303"/>
      <c r="Q270" s="1301"/>
      <c r="R270" s="1302"/>
      <c r="S270" s="1303"/>
      <c r="T270" s="1301"/>
      <c r="U270" s="1302"/>
      <c r="V270" s="1303"/>
      <c r="W270" s="1301"/>
      <c r="X270" s="1302"/>
      <c r="Y270" s="1759"/>
    </row>
    <row r="271" spans="3:25" ht="16.5" customHeight="1" x14ac:dyDescent="0.15">
      <c r="D271" s="1290" t="s">
        <v>8</v>
      </c>
      <c r="E271" s="1291" t="s">
        <v>9</v>
      </c>
      <c r="F271" s="1292"/>
      <c r="G271" s="1292"/>
      <c r="H271" s="1292"/>
      <c r="I271" s="1292"/>
      <c r="J271" s="1293"/>
      <c r="K271" s="1274"/>
      <c r="L271" s="1275"/>
      <c r="M271" s="1276"/>
      <c r="N271" s="1274"/>
      <c r="O271" s="1275"/>
      <c r="P271" s="1276"/>
      <c r="Q271" s="1274"/>
      <c r="R271" s="1275"/>
      <c r="S271" s="1276"/>
      <c r="T271" s="1274"/>
      <c r="U271" s="1275"/>
      <c r="V271" s="1276"/>
      <c r="W271" s="1274"/>
      <c r="X271" s="1275"/>
      <c r="Y271" s="1276"/>
    </row>
    <row r="272" spans="3:25" ht="16.5" customHeight="1" x14ac:dyDescent="0.15">
      <c r="D272" s="1290"/>
      <c r="E272" s="1175" t="s">
        <v>1636</v>
      </c>
      <c r="F272" s="1175"/>
      <c r="G272" s="1175"/>
      <c r="H272" s="1175"/>
      <c r="I272" s="1175"/>
      <c r="J272" s="1175"/>
      <c r="K272" s="1240"/>
      <c r="L272" s="1241"/>
      <c r="M272" s="1242"/>
      <c r="N272" s="1240"/>
      <c r="O272" s="1241"/>
      <c r="P272" s="1242"/>
      <c r="Q272" s="1240"/>
      <c r="R272" s="1241"/>
      <c r="S272" s="1242"/>
      <c r="T272" s="1240"/>
      <c r="U272" s="1241"/>
      <c r="V272" s="1242"/>
      <c r="W272" s="1240"/>
      <c r="X272" s="1241"/>
      <c r="Y272" s="1242"/>
    </row>
    <row r="273" spans="4:25" ht="16.5" customHeight="1" x14ac:dyDescent="0.15">
      <c r="D273" s="1290"/>
      <c r="E273" s="1175" t="s">
        <v>707</v>
      </c>
      <c r="F273" s="1175"/>
      <c r="G273" s="1175"/>
      <c r="H273" s="1175"/>
      <c r="I273" s="1175"/>
      <c r="J273" s="1175"/>
      <c r="K273" s="1240"/>
      <c r="L273" s="1241"/>
      <c r="M273" s="1242"/>
      <c r="N273" s="1240"/>
      <c r="O273" s="1241"/>
      <c r="P273" s="1242"/>
      <c r="Q273" s="1240"/>
      <c r="R273" s="1241"/>
      <c r="S273" s="1242"/>
      <c r="T273" s="1240"/>
      <c r="U273" s="1241"/>
      <c r="V273" s="1242"/>
      <c r="W273" s="1240"/>
      <c r="X273" s="1241"/>
      <c r="Y273" s="1242"/>
    </row>
    <row r="274" spans="4:25" ht="29.1" customHeight="1" x14ac:dyDescent="0.15">
      <c r="D274" s="1290"/>
      <c r="E274" s="1224" t="s">
        <v>745</v>
      </c>
      <c r="F274" s="1224"/>
      <c r="G274" s="1224"/>
      <c r="H274" s="1224"/>
      <c r="I274" s="1224"/>
      <c r="J274" s="1224"/>
      <c r="K274" s="1169"/>
      <c r="L274" s="1170"/>
      <c r="M274" s="1171"/>
      <c r="N274" s="1169"/>
      <c r="O274" s="1170"/>
      <c r="P274" s="1171"/>
      <c r="Q274" s="1169"/>
      <c r="R274" s="1170"/>
      <c r="S274" s="1171"/>
      <c r="T274" s="1169"/>
      <c r="U274" s="1170"/>
      <c r="V274" s="1171"/>
      <c r="W274" s="1169"/>
      <c r="X274" s="1170"/>
      <c r="Y274" s="1171"/>
    </row>
    <row r="275" spans="4:25" ht="16.5" customHeight="1" x14ac:dyDescent="0.15">
      <c r="E275" s="109"/>
    </row>
    <row r="276" spans="4:25" ht="16.5" customHeight="1" x14ac:dyDescent="0.15">
      <c r="D276" s="591" t="s">
        <v>70</v>
      </c>
      <c r="E276" s="574"/>
      <c r="F276" s="576"/>
      <c r="G276" s="576"/>
      <c r="H276" s="576"/>
      <c r="I276" s="576"/>
      <c r="J276" s="576"/>
      <c r="K276" s="507"/>
      <c r="L276" s="508"/>
      <c r="M276" s="509"/>
      <c r="N276" s="507"/>
      <c r="O276" s="508"/>
      <c r="P276" s="509"/>
      <c r="Q276" s="507"/>
      <c r="R276" s="508"/>
      <c r="S276" s="509"/>
      <c r="T276" s="507"/>
      <c r="U276" s="508"/>
      <c r="V276" s="509"/>
      <c r="W276" s="507"/>
      <c r="X276" s="508"/>
      <c r="Y276" s="509"/>
    </row>
    <row r="277" spans="4:25" ht="16.5" customHeight="1" x14ac:dyDescent="0.15">
      <c r="D277" s="592" t="s">
        <v>662</v>
      </c>
      <c r="E277" s="593"/>
      <c r="F277" s="594"/>
      <c r="G277" s="594"/>
      <c r="H277" s="594"/>
      <c r="I277" s="594"/>
      <c r="J277" s="594"/>
      <c r="K277" s="511"/>
      <c r="L277" s="512"/>
      <c r="M277" s="513"/>
      <c r="N277" s="511"/>
      <c r="O277" s="512"/>
      <c r="P277" s="513"/>
      <c r="Q277" s="511"/>
      <c r="R277" s="512"/>
      <c r="S277" s="513"/>
      <c r="T277" s="511"/>
      <c r="U277" s="512"/>
      <c r="V277" s="513"/>
      <c r="W277" s="511"/>
      <c r="X277" s="512"/>
      <c r="Y277" s="513"/>
    </row>
    <row r="278" spans="4:25" ht="16.5" customHeight="1" x14ac:dyDescent="0.15">
      <c r="D278" s="556" t="s">
        <v>657</v>
      </c>
      <c r="E278" s="60"/>
      <c r="F278" s="60"/>
      <c r="G278" s="60"/>
      <c r="H278" s="60"/>
      <c r="I278" s="60"/>
      <c r="J278" s="557"/>
      <c r="K278" s="1294"/>
      <c r="L278" s="1294"/>
      <c r="M278" s="1294"/>
      <c r="N278" s="1294"/>
      <c r="O278" s="1294"/>
      <c r="P278" s="1294"/>
      <c r="Q278" s="1294"/>
      <c r="R278" s="1294"/>
      <c r="S278" s="1294"/>
      <c r="T278" s="1294"/>
      <c r="U278" s="1294"/>
      <c r="V278" s="1294"/>
      <c r="W278" s="1294"/>
      <c r="X278" s="1294"/>
      <c r="Y278" s="1294"/>
    </row>
    <row r="279" spans="4:25" ht="16.5" customHeight="1" x14ac:dyDescent="0.15">
      <c r="D279" s="574" t="s">
        <v>645</v>
      </c>
      <c r="E279" s="576"/>
      <c r="F279" s="576"/>
      <c r="G279" s="576"/>
      <c r="H279" s="576"/>
      <c r="I279" s="576"/>
      <c r="J279" s="576"/>
      <c r="K279" s="1751"/>
      <c r="L279" s="1752"/>
      <c r="M279" s="1753"/>
      <c r="N279" s="1751"/>
      <c r="O279" s="1752"/>
      <c r="P279" s="1753"/>
      <c r="Q279" s="1751"/>
      <c r="R279" s="1752"/>
      <c r="S279" s="1753"/>
      <c r="T279" s="1751"/>
      <c r="U279" s="1752"/>
      <c r="V279" s="1753"/>
      <c r="W279" s="1751"/>
      <c r="X279" s="1752"/>
      <c r="Y279" s="1753"/>
    </row>
    <row r="280" spans="4:25" ht="16.5" customHeight="1" x14ac:dyDescent="0.15">
      <c r="D280" s="593" t="s">
        <v>646</v>
      </c>
      <c r="E280" s="594"/>
      <c r="F280" s="594"/>
      <c r="G280" s="594"/>
      <c r="H280" s="594"/>
      <c r="I280" s="594"/>
      <c r="J280" s="594"/>
      <c r="K280" s="1304"/>
      <c r="L280" s="1305"/>
      <c r="M280" s="1306"/>
      <c r="N280" s="1304"/>
      <c r="O280" s="1305"/>
      <c r="P280" s="1306"/>
      <c r="Q280" s="1304"/>
      <c r="R280" s="1305"/>
      <c r="S280" s="1306"/>
      <c r="T280" s="1304"/>
      <c r="U280" s="1305"/>
      <c r="V280" s="1306"/>
      <c r="W280" s="1304"/>
      <c r="X280" s="1305"/>
      <c r="Y280" s="1306"/>
    </row>
    <row r="281" spans="4:25" ht="33" customHeight="1" x14ac:dyDescent="0.15">
      <c r="D281" s="1295" t="s">
        <v>1164</v>
      </c>
      <c r="E281" s="1196" t="s">
        <v>1165</v>
      </c>
      <c r="F281" s="1310"/>
      <c r="G281" s="1310"/>
      <c r="H281" s="1310"/>
      <c r="I281" s="1310"/>
      <c r="J281" s="1311"/>
      <c r="K281" s="1277"/>
      <c r="L281" s="1278"/>
      <c r="M281" s="1279"/>
      <c r="N281" s="1277"/>
      <c r="O281" s="1278"/>
      <c r="P281" s="1279"/>
      <c r="Q281" s="1277"/>
      <c r="R281" s="1278"/>
      <c r="S281" s="1279"/>
      <c r="T281" s="1277"/>
      <c r="U281" s="1278"/>
      <c r="V281" s="1279"/>
      <c r="W281" s="1277"/>
      <c r="X281" s="1278"/>
      <c r="Y281" s="1279"/>
    </row>
    <row r="282" spans="4:25" ht="33" customHeight="1" x14ac:dyDescent="0.15">
      <c r="D282" s="1296"/>
      <c r="E282" s="1199" t="s">
        <v>1167</v>
      </c>
      <c r="F282" s="1269"/>
      <c r="G282" s="1269"/>
      <c r="H282" s="1269"/>
      <c r="I282" s="1269"/>
      <c r="J282" s="1270"/>
      <c r="K282" s="1280"/>
      <c r="L282" s="1281"/>
      <c r="M282" s="1282"/>
      <c r="N282" s="1280"/>
      <c r="O282" s="1281"/>
      <c r="P282" s="1282"/>
      <c r="Q282" s="1280"/>
      <c r="R282" s="1281"/>
      <c r="S282" s="1282"/>
      <c r="T282" s="1280"/>
      <c r="U282" s="1281"/>
      <c r="V282" s="1282"/>
      <c r="W282" s="1280"/>
      <c r="X282" s="1281"/>
      <c r="Y282" s="1282"/>
    </row>
    <row r="283" spans="4:25" ht="33" customHeight="1" x14ac:dyDescent="0.15">
      <c r="D283" s="1296"/>
      <c r="E283" s="1199" t="s">
        <v>1168</v>
      </c>
      <c r="F283" s="1269"/>
      <c r="G283" s="1269"/>
      <c r="H283" s="1269"/>
      <c r="I283" s="1269"/>
      <c r="J283" s="1270"/>
      <c r="K283" s="1280"/>
      <c r="L283" s="1281"/>
      <c r="M283" s="1282"/>
      <c r="N283" s="1280"/>
      <c r="O283" s="1281"/>
      <c r="P283" s="1282"/>
      <c r="Q283" s="1280"/>
      <c r="R283" s="1281"/>
      <c r="S283" s="1282"/>
      <c r="T283" s="1280"/>
      <c r="U283" s="1281"/>
      <c r="V283" s="1282"/>
      <c r="W283" s="1280"/>
      <c r="X283" s="1281"/>
      <c r="Y283" s="1282"/>
    </row>
    <row r="284" spans="4:25" ht="33" customHeight="1" x14ac:dyDescent="0.15">
      <c r="D284" s="1296"/>
      <c r="E284" s="1199" t="s">
        <v>1169</v>
      </c>
      <c r="F284" s="1269"/>
      <c r="G284" s="1269"/>
      <c r="H284" s="1269"/>
      <c r="I284" s="1269"/>
      <c r="J284" s="1270"/>
      <c r="K284" s="1280"/>
      <c r="L284" s="1281"/>
      <c r="M284" s="1282"/>
      <c r="N284" s="1280"/>
      <c r="O284" s="1281"/>
      <c r="P284" s="1282"/>
      <c r="Q284" s="1280"/>
      <c r="R284" s="1281"/>
      <c r="S284" s="1282"/>
      <c r="T284" s="1280"/>
      <c r="U284" s="1281"/>
      <c r="V284" s="1282"/>
      <c r="W284" s="1280"/>
      <c r="X284" s="1281"/>
      <c r="Y284" s="1282"/>
    </row>
    <row r="285" spans="4:25" ht="33" customHeight="1" x14ac:dyDescent="0.15">
      <c r="D285" s="1296"/>
      <c r="E285" s="1199" t="s">
        <v>1170</v>
      </c>
      <c r="F285" s="1269"/>
      <c r="G285" s="1269"/>
      <c r="H285" s="1269"/>
      <c r="I285" s="1269"/>
      <c r="J285" s="1270"/>
      <c r="K285" s="1237"/>
      <c r="L285" s="1238"/>
      <c r="M285" s="1239"/>
      <c r="N285" s="1237"/>
      <c r="O285" s="1238"/>
      <c r="P285" s="1239"/>
      <c r="Q285" s="1237"/>
      <c r="R285" s="1238"/>
      <c r="S285" s="1239"/>
      <c r="T285" s="1237"/>
      <c r="U285" s="1238"/>
      <c r="V285" s="1239"/>
      <c r="W285" s="1237"/>
      <c r="X285" s="1238"/>
      <c r="Y285" s="1239"/>
    </row>
    <row r="286" spans="4:25" ht="36" customHeight="1" x14ac:dyDescent="0.15">
      <c r="D286" s="1297"/>
      <c r="E286" s="1271" t="s">
        <v>1171</v>
      </c>
      <c r="F286" s="1272"/>
      <c r="G286" s="1272"/>
      <c r="H286" s="1272"/>
      <c r="I286" s="1272"/>
      <c r="J286" s="1273"/>
      <c r="K286" s="1298"/>
      <c r="L286" s="1299"/>
      <c r="M286" s="1300"/>
      <c r="N286" s="1298"/>
      <c r="O286" s="1299"/>
      <c r="P286" s="1300"/>
      <c r="Q286" s="1298"/>
      <c r="R286" s="1299"/>
      <c r="S286" s="1300"/>
      <c r="T286" s="1298"/>
      <c r="U286" s="1299"/>
      <c r="V286" s="1300"/>
      <c r="W286" s="1298"/>
      <c r="X286" s="1299"/>
      <c r="Y286" s="1300"/>
    </row>
    <row r="287" spans="4:25" ht="16.5" customHeight="1" x14ac:dyDescent="0.15">
      <c r="D287" s="1290" t="s">
        <v>8</v>
      </c>
      <c r="E287" s="1291" t="s">
        <v>9</v>
      </c>
      <c r="F287" s="1292"/>
      <c r="G287" s="1292"/>
      <c r="H287" s="1292"/>
      <c r="I287" s="1292"/>
      <c r="J287" s="1293"/>
      <c r="K287" s="1172"/>
      <c r="L287" s="1173"/>
      <c r="M287" s="1174"/>
      <c r="N287" s="1172"/>
      <c r="O287" s="1173"/>
      <c r="P287" s="1174"/>
      <c r="Q287" s="1172"/>
      <c r="R287" s="1173"/>
      <c r="S287" s="1174"/>
      <c r="T287" s="1172"/>
      <c r="U287" s="1173"/>
      <c r="V287" s="1174"/>
      <c r="W287" s="1172"/>
      <c r="X287" s="1173"/>
      <c r="Y287" s="1174"/>
    </row>
    <row r="288" spans="4:25" ht="16.5" customHeight="1" x14ac:dyDescent="0.15">
      <c r="D288" s="1290"/>
      <c r="E288" s="1175" t="s">
        <v>1636</v>
      </c>
      <c r="F288" s="1175"/>
      <c r="G288" s="1175"/>
      <c r="H288" s="1175"/>
      <c r="I288" s="1175"/>
      <c r="J288" s="1175"/>
      <c r="K288" s="1172"/>
      <c r="L288" s="1173"/>
      <c r="M288" s="1174"/>
      <c r="N288" s="1172"/>
      <c r="O288" s="1173"/>
      <c r="P288" s="1174"/>
      <c r="Q288" s="1172"/>
      <c r="R288" s="1173"/>
      <c r="S288" s="1174"/>
      <c r="T288" s="1172"/>
      <c r="U288" s="1173"/>
      <c r="V288" s="1174"/>
      <c r="W288" s="1172"/>
      <c r="X288" s="1173"/>
      <c r="Y288" s="1174"/>
    </row>
    <row r="289" spans="3:25" ht="16.5" customHeight="1" x14ac:dyDescent="0.15">
      <c r="D289" s="1290"/>
      <c r="E289" s="1175" t="s">
        <v>707</v>
      </c>
      <c r="F289" s="1175"/>
      <c r="G289" s="1175"/>
      <c r="H289" s="1175"/>
      <c r="I289" s="1175"/>
      <c r="J289" s="1175"/>
      <c r="K289" s="1172"/>
      <c r="L289" s="1173"/>
      <c r="M289" s="1174"/>
      <c r="N289" s="1172"/>
      <c r="O289" s="1173"/>
      <c r="P289" s="1174"/>
      <c r="Q289" s="1172"/>
      <c r="R289" s="1173"/>
      <c r="S289" s="1174"/>
      <c r="T289" s="1172"/>
      <c r="U289" s="1173"/>
      <c r="V289" s="1174"/>
      <c r="W289" s="1172"/>
      <c r="X289" s="1173"/>
      <c r="Y289" s="1174"/>
    </row>
    <row r="290" spans="3:25" ht="29.1" customHeight="1" x14ac:dyDescent="0.15">
      <c r="D290" s="1290"/>
      <c r="E290" s="1224" t="s">
        <v>745</v>
      </c>
      <c r="F290" s="1224"/>
      <c r="G290" s="1224"/>
      <c r="H290" s="1224"/>
      <c r="I290" s="1224"/>
      <c r="J290" s="1224"/>
      <c r="K290" s="1169"/>
      <c r="L290" s="1170"/>
      <c r="M290" s="1171"/>
      <c r="N290" s="1169"/>
      <c r="O290" s="1170"/>
      <c r="P290" s="1171"/>
      <c r="Q290" s="1169"/>
      <c r="R290" s="1170"/>
      <c r="S290" s="1171"/>
      <c r="T290" s="1169"/>
      <c r="U290" s="1170"/>
      <c r="V290" s="1171"/>
      <c r="W290" s="1169"/>
      <c r="X290" s="1170"/>
      <c r="Y290" s="1171"/>
    </row>
    <row r="291" spans="3:25" ht="16.5" customHeight="1" x14ac:dyDescent="0.15">
      <c r="E291" s="109" t="s">
        <v>1637</v>
      </c>
    </row>
    <row r="292" spans="3:25" ht="16.5" customHeight="1" x14ac:dyDescent="0.15">
      <c r="E292" s="109" t="s">
        <v>1868</v>
      </c>
    </row>
    <row r="293" spans="3:25" ht="16.5" customHeight="1" x14ac:dyDescent="0.15">
      <c r="E293" s="109" t="s">
        <v>698</v>
      </c>
    </row>
    <row r="294" spans="3:25" ht="16.5" customHeight="1" x14ac:dyDescent="0.15">
      <c r="E294" s="1185" t="s">
        <v>746</v>
      </c>
      <c r="F294" s="1186"/>
      <c r="G294" s="1186"/>
      <c r="H294" s="1186"/>
      <c r="I294" s="1186"/>
      <c r="J294" s="1186"/>
      <c r="K294" s="1186"/>
      <c r="L294" s="1186"/>
      <c r="M294" s="1186"/>
      <c r="N294" s="1186"/>
      <c r="O294" s="1186"/>
      <c r="P294" s="1186"/>
      <c r="Q294" s="1186"/>
      <c r="R294" s="1186"/>
      <c r="S294" s="1186"/>
      <c r="T294" s="1186"/>
      <c r="U294" s="1186"/>
      <c r="V294" s="1186"/>
      <c r="W294" s="1186"/>
      <c r="X294" s="1186"/>
      <c r="Y294" s="1186"/>
    </row>
    <row r="295" spans="3:25" ht="14.1" customHeight="1" x14ac:dyDescent="0.15">
      <c r="E295" s="109"/>
    </row>
    <row r="296" spans="3:25" ht="15.6" customHeight="1" x14ac:dyDescent="0.15">
      <c r="P296" s="954" t="s">
        <v>30</v>
      </c>
      <c r="Q296" s="954"/>
      <c r="R296" s="954"/>
      <c r="S296" s="955">
        <f>$Q$9</f>
        <v>0</v>
      </c>
      <c r="T296" s="955"/>
      <c r="U296" s="955"/>
      <c r="V296" s="955"/>
      <c r="W296" s="955"/>
      <c r="X296" s="955"/>
    </row>
    <row r="297" spans="3:25" ht="16.5" customHeight="1" x14ac:dyDescent="0.15">
      <c r="C297" s="61" t="s">
        <v>11</v>
      </c>
    </row>
    <row r="298" spans="3:25" ht="16.5" customHeight="1" x14ac:dyDescent="0.15">
      <c r="D298" s="63" t="s">
        <v>210</v>
      </c>
    </row>
    <row r="299" spans="3:25" ht="16.5" customHeight="1" x14ac:dyDescent="0.15">
      <c r="D299" s="556"/>
      <c r="E299" s="595" t="s">
        <v>211</v>
      </c>
      <c r="F299" s="558"/>
      <c r="G299" s="569"/>
      <c r="H299" s="559" t="s">
        <v>22</v>
      </c>
      <c r="I299" s="788"/>
      <c r="J299" s="570" t="s">
        <v>17</v>
      </c>
    </row>
    <row r="300" spans="3:25" ht="6.95" customHeight="1" x14ac:dyDescent="0.15">
      <c r="D300" s="61"/>
      <c r="N300" s="554"/>
    </row>
    <row r="301" spans="3:25" ht="16.5" customHeight="1" x14ac:dyDescent="0.15">
      <c r="D301" s="63" t="s">
        <v>1089</v>
      </c>
    </row>
    <row r="302" spans="3:25" ht="16.5" customHeight="1" x14ac:dyDescent="0.15">
      <c r="D302" s="1044" t="s">
        <v>1088</v>
      </c>
      <c r="E302" s="1285"/>
      <c r="F302" s="1285"/>
      <c r="G302" s="1285"/>
      <c r="H302" s="1286"/>
      <c r="I302" s="1115"/>
      <c r="J302" s="1228"/>
      <c r="K302" s="1228"/>
      <c r="L302" s="1228"/>
      <c r="M302" s="1229"/>
      <c r="N302" s="1097"/>
      <c r="O302" s="1098"/>
    </row>
    <row r="303" spans="3:25" ht="16.5" customHeight="1" x14ac:dyDescent="0.15">
      <c r="E303" s="109" t="s">
        <v>1893</v>
      </c>
      <c r="J303" s="554"/>
    </row>
    <row r="304" spans="3:25" ht="6.95" customHeight="1" x14ac:dyDescent="0.15">
      <c r="E304" s="109"/>
      <c r="J304" s="554"/>
    </row>
    <row r="305" spans="3:25" ht="16.5" customHeight="1" x14ac:dyDescent="0.15">
      <c r="D305" s="63" t="s">
        <v>1638</v>
      </c>
    </row>
    <row r="306" spans="3:25" ht="16.5" customHeight="1" x14ac:dyDescent="0.15">
      <c r="D306" s="556" t="s">
        <v>212</v>
      </c>
      <c r="E306" s="60"/>
      <c r="F306" s="60"/>
      <c r="G306" s="60"/>
      <c r="H306" s="60"/>
      <c r="I306" s="1400"/>
      <c r="J306" s="1401"/>
      <c r="K306" s="1401"/>
      <c r="L306" s="1229"/>
      <c r="M306" s="1229"/>
      <c r="N306" s="1097"/>
      <c r="O306" s="1098"/>
    </row>
    <row r="307" spans="3:25" ht="16.5" customHeight="1" x14ac:dyDescent="0.15">
      <c r="D307" s="1044" t="s">
        <v>663</v>
      </c>
      <c r="E307" s="1285"/>
      <c r="F307" s="1285"/>
      <c r="G307" s="1285"/>
      <c r="H307" s="1286"/>
      <c r="I307" s="596" t="s">
        <v>18</v>
      </c>
      <c r="J307" s="625"/>
      <c r="K307" s="565" t="s">
        <v>19</v>
      </c>
      <c r="L307" s="625"/>
      <c r="M307" s="565" t="s">
        <v>20</v>
      </c>
      <c r="N307" s="625"/>
      <c r="O307" s="573" t="s">
        <v>21</v>
      </c>
    </row>
    <row r="308" spans="3:25" ht="16.5" customHeight="1" x14ac:dyDescent="0.15">
      <c r="E308" s="109" t="s">
        <v>1639</v>
      </c>
    </row>
    <row r="309" spans="3:25" ht="16.5" customHeight="1" x14ac:dyDescent="0.15">
      <c r="E309" s="1185" t="s">
        <v>1569</v>
      </c>
      <c r="F309" s="1186"/>
      <c r="G309" s="1186"/>
      <c r="H309" s="1186"/>
      <c r="I309" s="1186"/>
      <c r="J309" s="1186"/>
      <c r="K309" s="1186"/>
      <c r="L309" s="1186"/>
      <c r="M309" s="1186"/>
      <c r="N309" s="1186"/>
      <c r="O309" s="1186"/>
      <c r="P309" s="1186"/>
      <c r="Q309" s="1186"/>
      <c r="R309" s="1186"/>
      <c r="S309" s="1186"/>
      <c r="T309" s="1186"/>
      <c r="U309" s="1186"/>
      <c r="V309" s="1186"/>
      <c r="W309" s="1186"/>
      <c r="X309" s="1186"/>
      <c r="Y309" s="1186"/>
    </row>
    <row r="310" spans="3:25" ht="6.95" customHeight="1" x14ac:dyDescent="0.15"/>
    <row r="311" spans="3:25" ht="16.5" customHeight="1" x14ac:dyDescent="0.15">
      <c r="D311" s="63" t="s">
        <v>1966</v>
      </c>
    </row>
    <row r="312" spans="3:25" ht="16.5" customHeight="1" x14ac:dyDescent="0.15">
      <c r="E312" s="109" t="s">
        <v>1753</v>
      </c>
    </row>
    <row r="313" spans="3:25" ht="16.5" customHeight="1" x14ac:dyDescent="0.15">
      <c r="D313" s="591" t="s">
        <v>70</v>
      </c>
      <c r="E313" s="574"/>
      <c r="F313" s="576"/>
      <c r="G313" s="576"/>
      <c r="H313" s="576"/>
      <c r="I313" s="626"/>
      <c r="J313" s="627"/>
      <c r="K313" s="628"/>
      <c r="L313" s="629"/>
      <c r="M313" s="630"/>
      <c r="N313" s="631"/>
      <c r="O313" s="629"/>
      <c r="P313" s="630"/>
      <c r="Q313" s="631"/>
      <c r="R313" s="629"/>
      <c r="S313" s="630"/>
      <c r="T313" s="631"/>
      <c r="U313" s="629"/>
      <c r="V313" s="630"/>
      <c r="W313" s="631"/>
    </row>
    <row r="314" spans="3:25" ht="16.5" customHeight="1" x14ac:dyDescent="0.15">
      <c r="D314" s="592" t="s">
        <v>662</v>
      </c>
      <c r="E314" s="593"/>
      <c r="F314" s="594"/>
      <c r="G314" s="594"/>
      <c r="H314" s="594"/>
      <c r="I314" s="632"/>
      <c r="J314" s="633"/>
      <c r="K314" s="597"/>
      <c r="L314" s="634"/>
      <c r="M314" s="635"/>
      <c r="N314" s="597"/>
      <c r="O314" s="634"/>
      <c r="P314" s="635"/>
      <c r="Q314" s="597"/>
      <c r="R314" s="634"/>
      <c r="S314" s="635"/>
      <c r="T314" s="597"/>
      <c r="U314" s="634"/>
      <c r="V314" s="635"/>
      <c r="W314" s="597"/>
    </row>
    <row r="315" spans="3:25" ht="16.5" customHeight="1" x14ac:dyDescent="0.15">
      <c r="D315" s="598" t="s">
        <v>71</v>
      </c>
      <c r="E315" s="556"/>
      <c r="F315" s="60"/>
      <c r="G315" s="60"/>
      <c r="H315" s="60"/>
      <c r="I315" s="1287"/>
      <c r="J315" s="1288"/>
      <c r="K315" s="1289"/>
      <c r="L315" s="1231"/>
      <c r="M315" s="1232"/>
      <c r="N315" s="1233"/>
      <c r="O315" s="1231"/>
      <c r="P315" s="1232"/>
      <c r="Q315" s="1233"/>
      <c r="R315" s="1231"/>
      <c r="S315" s="1232"/>
      <c r="T315" s="1233"/>
      <c r="U315" s="1231"/>
      <c r="V315" s="1232"/>
      <c r="W315" s="1233"/>
    </row>
    <row r="316" spans="3:25" ht="16.5" customHeight="1" x14ac:dyDescent="0.15">
      <c r="D316" s="598" t="s">
        <v>1664</v>
      </c>
      <c r="E316" s="556"/>
      <c r="F316" s="60"/>
      <c r="G316" s="60"/>
      <c r="H316" s="60"/>
      <c r="I316" s="1230"/>
      <c r="J316" s="1230"/>
      <c r="K316" s="1230"/>
      <c r="L316" s="1176"/>
      <c r="M316" s="1177"/>
      <c r="N316" s="1178"/>
      <c r="O316" s="1176"/>
      <c r="P316" s="1177"/>
      <c r="Q316" s="1178"/>
      <c r="R316" s="1176"/>
      <c r="S316" s="1177"/>
      <c r="T316" s="1178"/>
      <c r="U316" s="1176"/>
      <c r="V316" s="1177"/>
      <c r="W316" s="1178"/>
    </row>
    <row r="317" spans="3:25" ht="16.5" customHeight="1" x14ac:dyDescent="0.15">
      <c r="E317" s="109" t="s">
        <v>747</v>
      </c>
    </row>
    <row r="318" spans="3:25" ht="16.5" customHeight="1" x14ac:dyDescent="0.15">
      <c r="E318" s="109" t="s">
        <v>1570</v>
      </c>
    </row>
    <row r="319" spans="3:25" ht="9.6" customHeight="1" x14ac:dyDescent="0.15"/>
    <row r="320" spans="3:25" ht="16.5" hidden="1" customHeight="1" x14ac:dyDescent="0.15">
      <c r="C320" s="61" t="s">
        <v>147</v>
      </c>
    </row>
    <row r="321" spans="2:25" ht="16.5" hidden="1" customHeight="1" x14ac:dyDescent="0.15">
      <c r="C321" s="61"/>
      <c r="D321" s="63" t="s">
        <v>213</v>
      </c>
    </row>
    <row r="322" spans="2:25" ht="16.5" hidden="1" customHeight="1" x14ac:dyDescent="0.15">
      <c r="C322" s="61"/>
      <c r="D322" s="556" t="s">
        <v>214</v>
      </c>
      <c r="E322" s="60"/>
      <c r="F322" s="60"/>
      <c r="G322" s="60"/>
      <c r="H322" s="60"/>
      <c r="I322" s="580"/>
      <c r="J322" s="1283" t="s">
        <v>664</v>
      </c>
      <c r="K322" s="1284"/>
      <c r="L322" s="1284"/>
      <c r="M322" s="1285"/>
      <c r="N322" s="1285"/>
      <c r="O322" s="1285"/>
      <c r="P322" s="1285"/>
      <c r="Q322" s="1286"/>
    </row>
    <row r="323" spans="2:25" ht="9.6" hidden="1" customHeight="1" x14ac:dyDescent="0.15">
      <c r="C323" s="61"/>
    </row>
    <row r="324" spans="2:25" ht="16.5" hidden="1" customHeight="1" x14ac:dyDescent="0.15">
      <c r="D324" s="63" t="s">
        <v>215</v>
      </c>
      <c r="M324" s="554"/>
    </row>
    <row r="325" spans="2:25" ht="16.5" hidden="1" customHeight="1" x14ac:dyDescent="0.15">
      <c r="D325" s="556" t="s">
        <v>216</v>
      </c>
      <c r="E325" s="60"/>
      <c r="F325" s="60"/>
      <c r="G325" s="60"/>
      <c r="H325" s="60"/>
      <c r="I325" s="580"/>
      <c r="J325" s="1506"/>
      <c r="K325" s="1506"/>
      <c r="L325" s="1506"/>
      <c r="M325" s="1506"/>
      <c r="N325" s="1506"/>
      <c r="O325" s="1506"/>
      <c r="P325" s="1506"/>
      <c r="Q325" s="1506"/>
    </row>
    <row r="326" spans="2:25" ht="17.100000000000001" hidden="1" customHeight="1" x14ac:dyDescent="0.15"/>
    <row r="327" spans="2:25" ht="16.5" customHeight="1" x14ac:dyDescent="0.15">
      <c r="C327" s="61" t="s">
        <v>665</v>
      </c>
    </row>
    <row r="328" spans="2:25" ht="16.5" customHeight="1" x14ac:dyDescent="0.15">
      <c r="D328" s="556"/>
      <c r="E328" s="60"/>
      <c r="F328" s="60"/>
      <c r="G328" s="557"/>
      <c r="H328" s="599" t="s">
        <v>681</v>
      </c>
      <c r="I328" s="600"/>
      <c r="J328" s="601"/>
      <c r="K328" s="600"/>
      <c r="L328" s="601"/>
      <c r="M328" s="602"/>
      <c r="N328" s="603" t="s">
        <v>88</v>
      </c>
      <c r="O328" s="603"/>
      <c r="P328" s="603"/>
      <c r="Q328" s="603"/>
      <c r="R328" s="603"/>
      <c r="S328" s="603"/>
      <c r="T328" s="603"/>
      <c r="U328" s="603"/>
      <c r="V328" s="603"/>
      <c r="W328" s="603"/>
      <c r="X328" s="603"/>
      <c r="Y328" s="794"/>
    </row>
    <row r="329" spans="2:25" ht="34.5" customHeight="1" x14ac:dyDescent="0.15">
      <c r="D329" s="604" t="s">
        <v>86</v>
      </c>
      <c r="E329" s="600"/>
      <c r="F329" s="600"/>
      <c r="G329" s="600"/>
      <c r="H329" s="679">
        <f>Y1</f>
        <v>8</v>
      </c>
      <c r="I329" s="569" t="s">
        <v>19</v>
      </c>
      <c r="J329" s="618"/>
      <c r="K329" s="569" t="s">
        <v>87</v>
      </c>
      <c r="L329" s="618"/>
      <c r="M329" s="569" t="s">
        <v>21</v>
      </c>
      <c r="N329" s="1187"/>
      <c r="O329" s="1188"/>
      <c r="P329" s="1188"/>
      <c r="Q329" s="1188"/>
      <c r="R329" s="1188"/>
      <c r="S329" s="1188"/>
      <c r="T329" s="1188"/>
      <c r="U329" s="1188"/>
      <c r="V329" s="1188"/>
      <c r="W329" s="1188"/>
      <c r="X329" s="1188"/>
      <c r="Y329" s="1189"/>
    </row>
    <row r="330" spans="2:25" ht="16.5" customHeight="1" x14ac:dyDescent="0.15">
      <c r="E330" s="109" t="s">
        <v>765</v>
      </c>
    </row>
    <row r="331" spans="2:25" ht="16.5" customHeight="1" x14ac:dyDescent="0.15">
      <c r="E331" s="109" t="s">
        <v>1640</v>
      </c>
    </row>
    <row r="332" spans="2:25" ht="11.1" customHeight="1" x14ac:dyDescent="0.15"/>
    <row r="333" spans="2:25" ht="16.5" customHeight="1" x14ac:dyDescent="0.15">
      <c r="B333" s="555" t="s">
        <v>1162</v>
      </c>
    </row>
    <row r="334" spans="2:25" ht="16.5" customHeight="1" x14ac:dyDescent="0.15">
      <c r="C334" s="61" t="str">
        <f>"（１）理事長等が職務報告を行った令和"&amp;Y1-1&amp;"年度から令和"&amp;Y1&amp;"年度に既に開催した理事会の回数と開催日"</f>
        <v>（１）理事長等が職務報告を行った令和7年度から令和8年度に既に開催した理事会の回数と開催日</v>
      </c>
    </row>
    <row r="335" spans="2:25" ht="16.5" customHeight="1" x14ac:dyDescent="0.15">
      <c r="C335" s="61"/>
      <c r="D335" s="1193" t="str">
        <f>"令和"&amp;Y1-1&amp;"年度　※開催日は年（和暦）月日の順に入力"</f>
        <v>令和7年度　※開催日は年（和暦）月日の順に入力</v>
      </c>
      <c r="E335" s="1194"/>
      <c r="F335" s="1194"/>
      <c r="G335" s="1194"/>
      <c r="H335" s="1194"/>
      <c r="I335" s="1194"/>
      <c r="J335" s="1194"/>
      <c r="K335" s="1195"/>
      <c r="M335" s="1193" t="str">
        <f>"令和"&amp;Y1&amp;"年度　※開催日は年（和暦）月日の順に入力"</f>
        <v>令和8年度　※開催日は年（和暦）月日の順に入力</v>
      </c>
      <c r="N335" s="1194"/>
      <c r="O335" s="1194"/>
      <c r="P335" s="1194"/>
      <c r="Q335" s="1194"/>
      <c r="R335" s="1194"/>
      <c r="S335" s="1194"/>
      <c r="T335" s="1195"/>
    </row>
    <row r="336" spans="2:25" ht="16.5" customHeight="1" x14ac:dyDescent="0.15">
      <c r="D336" s="572" t="s">
        <v>90</v>
      </c>
      <c r="E336" s="641"/>
      <c r="F336" s="792"/>
      <c r="G336" s="642" t="s">
        <v>89</v>
      </c>
      <c r="H336" s="643"/>
      <c r="I336" s="1234" t="s">
        <v>666</v>
      </c>
      <c r="J336" s="1235"/>
      <c r="K336" s="1236"/>
      <c r="L336" s="644"/>
      <c r="M336" s="556" t="s">
        <v>90</v>
      </c>
      <c r="N336" s="645"/>
      <c r="O336" s="788"/>
      <c r="P336" s="646" t="s">
        <v>89</v>
      </c>
      <c r="Q336" s="647"/>
      <c r="R336" s="1179" t="s">
        <v>666</v>
      </c>
      <c r="S336" s="1180"/>
      <c r="T336" s="1181"/>
    </row>
    <row r="337" spans="2:24" ht="16.5" customHeight="1" x14ac:dyDescent="0.15">
      <c r="D337" s="648" t="s">
        <v>91</v>
      </c>
      <c r="E337" s="649"/>
      <c r="F337" s="636"/>
      <c r="G337" s="636"/>
      <c r="H337" s="636"/>
      <c r="I337" s="1182"/>
      <c r="J337" s="1183"/>
      <c r="K337" s="1184"/>
      <c r="L337" s="644"/>
      <c r="M337" s="648" t="s">
        <v>91</v>
      </c>
      <c r="N337" s="649"/>
      <c r="O337" s="636"/>
      <c r="P337" s="636"/>
      <c r="Q337" s="622"/>
      <c r="R337" s="1182"/>
      <c r="S337" s="1183"/>
      <c r="T337" s="1184"/>
    </row>
    <row r="338" spans="2:24" ht="16.5" customHeight="1" x14ac:dyDescent="0.15">
      <c r="D338" s="637" t="s">
        <v>92</v>
      </c>
      <c r="E338" s="638"/>
      <c r="F338" s="639"/>
      <c r="G338" s="639"/>
      <c r="H338" s="639"/>
      <c r="I338" s="1225"/>
      <c r="J338" s="1226"/>
      <c r="K338" s="1227"/>
      <c r="L338" s="644"/>
      <c r="M338" s="637" t="s">
        <v>92</v>
      </c>
      <c r="N338" s="638"/>
      <c r="O338" s="639"/>
      <c r="P338" s="639"/>
      <c r="Q338" s="639"/>
      <c r="R338" s="1225"/>
      <c r="S338" s="1226"/>
      <c r="T338" s="1227"/>
    </row>
    <row r="339" spans="2:24" ht="16.5" customHeight="1" x14ac:dyDescent="0.15">
      <c r="D339" s="637" t="s">
        <v>93</v>
      </c>
      <c r="E339" s="638"/>
      <c r="F339" s="640"/>
      <c r="G339" s="640"/>
      <c r="H339" s="640"/>
      <c r="I339" s="1221"/>
      <c r="J339" s="1222"/>
      <c r="K339" s="1223"/>
      <c r="L339" s="644"/>
      <c r="M339" s="637" t="s">
        <v>93</v>
      </c>
      <c r="N339" s="638"/>
      <c r="O339" s="640"/>
      <c r="P339" s="640"/>
      <c r="Q339" s="640"/>
      <c r="R339" s="1221"/>
      <c r="S339" s="1222"/>
      <c r="T339" s="1223"/>
    </row>
    <row r="340" spans="2:24" ht="16.5" customHeight="1" x14ac:dyDescent="0.15">
      <c r="D340" s="637" t="s">
        <v>94</v>
      </c>
      <c r="E340" s="650"/>
      <c r="F340" s="640"/>
      <c r="G340" s="640"/>
      <c r="H340" s="640"/>
      <c r="I340" s="1221"/>
      <c r="J340" s="1222"/>
      <c r="K340" s="1223"/>
      <c r="L340" s="644"/>
      <c r="M340" s="637" t="s">
        <v>94</v>
      </c>
      <c r="N340" s="650"/>
      <c r="O340" s="640"/>
      <c r="P340" s="640"/>
      <c r="Q340" s="640"/>
      <c r="R340" s="1221"/>
      <c r="S340" s="1222"/>
      <c r="T340" s="1223"/>
    </row>
    <row r="341" spans="2:24" ht="16.5" customHeight="1" x14ac:dyDescent="0.15">
      <c r="D341" s="572" t="s">
        <v>1762</v>
      </c>
      <c r="E341" s="564"/>
      <c r="F341" s="623"/>
      <c r="G341" s="623"/>
      <c r="H341" s="651"/>
      <c r="I341" s="1190"/>
      <c r="J341" s="1191"/>
      <c r="K341" s="1192"/>
      <c r="L341" s="644"/>
      <c r="M341" s="572" t="s">
        <v>1762</v>
      </c>
      <c r="N341" s="564"/>
      <c r="O341" s="623"/>
      <c r="P341" s="623"/>
      <c r="Q341" s="651"/>
      <c r="R341" s="1190"/>
      <c r="S341" s="1191"/>
      <c r="T341" s="1192"/>
    </row>
    <row r="342" spans="2:24" ht="16.5" customHeight="1" x14ac:dyDescent="0.15">
      <c r="E342" s="109" t="s">
        <v>699</v>
      </c>
    </row>
    <row r="343" spans="2:24" ht="16.5" customHeight="1" x14ac:dyDescent="0.15">
      <c r="E343" s="109" t="s">
        <v>1641</v>
      </c>
    </row>
    <row r="344" spans="2:24" ht="9.6" customHeight="1" x14ac:dyDescent="0.15"/>
    <row r="345" spans="2:24" ht="8.4499999999999993" customHeight="1" x14ac:dyDescent="0.15"/>
    <row r="346" spans="2:24" ht="15.6" customHeight="1" x14ac:dyDescent="0.15">
      <c r="P346" s="954" t="s">
        <v>30</v>
      </c>
      <c r="Q346" s="954"/>
      <c r="R346" s="954"/>
      <c r="S346" s="955">
        <f>$Q$9</f>
        <v>0</v>
      </c>
      <c r="T346" s="955"/>
      <c r="U346" s="955"/>
      <c r="V346" s="955"/>
      <c r="W346" s="955"/>
      <c r="X346" s="955"/>
    </row>
    <row r="347" spans="2:24" ht="16.5" customHeight="1" x14ac:dyDescent="0.15">
      <c r="B347" s="555" t="s">
        <v>667</v>
      </c>
    </row>
    <row r="348" spans="2:24" ht="16.5" customHeight="1" x14ac:dyDescent="0.15">
      <c r="C348" s="61" t="s">
        <v>1800</v>
      </c>
    </row>
    <row r="349" spans="2:24" ht="27.95" customHeight="1" x14ac:dyDescent="0.15">
      <c r="D349" s="1099"/>
      <c r="E349" s="1099"/>
      <c r="F349" s="1099"/>
      <c r="G349" s="1214" t="s">
        <v>1906</v>
      </c>
      <c r="H349" s="963"/>
      <c r="I349" s="963"/>
      <c r="J349" s="963"/>
      <c r="K349" s="963"/>
      <c r="L349" s="963"/>
      <c r="M349" s="964"/>
      <c r="N349" s="1215" t="s">
        <v>97</v>
      </c>
      <c r="O349" s="1216"/>
      <c r="P349" s="1215" t="s">
        <v>98</v>
      </c>
      <c r="Q349" s="1216"/>
      <c r="R349" s="1215" t="s">
        <v>99</v>
      </c>
      <c r="S349" s="1217"/>
      <c r="T349" s="1216"/>
    </row>
    <row r="350" spans="2:24" ht="16.5" customHeight="1" x14ac:dyDescent="0.15">
      <c r="D350" s="1099" t="s">
        <v>95</v>
      </c>
      <c r="E350" s="1099"/>
      <c r="F350" s="1353"/>
      <c r="G350" s="788"/>
      <c r="H350" s="788"/>
      <c r="I350" s="560" t="s">
        <v>19</v>
      </c>
      <c r="J350" s="788"/>
      <c r="K350" s="652" t="s">
        <v>96</v>
      </c>
      <c r="L350" s="788"/>
      <c r="M350" s="653" t="s">
        <v>21</v>
      </c>
      <c r="N350" s="1218"/>
      <c r="O350" s="1219"/>
      <c r="P350" s="1218"/>
      <c r="Q350" s="1219"/>
      <c r="R350" s="1218"/>
      <c r="S350" s="1220"/>
      <c r="T350" s="1219"/>
    </row>
    <row r="351" spans="2:24" ht="17.100000000000001" customHeight="1" x14ac:dyDescent="0.15">
      <c r="E351" s="109" t="s">
        <v>100</v>
      </c>
    </row>
    <row r="352" spans="2:24" ht="16.5" customHeight="1" x14ac:dyDescent="0.15">
      <c r="E352" s="109" t="s">
        <v>1801</v>
      </c>
    </row>
    <row r="353" spans="3:25" ht="16.5" customHeight="1" x14ac:dyDescent="0.15">
      <c r="E353" s="109"/>
      <c r="F353" s="109" t="s">
        <v>1665</v>
      </c>
    </row>
    <row r="354" spans="3:25" ht="14.45" customHeight="1" x14ac:dyDescent="0.15"/>
    <row r="355" spans="3:25" ht="17.100000000000001" customHeight="1" x14ac:dyDescent="0.15">
      <c r="C355" s="61" t="s">
        <v>766</v>
      </c>
    </row>
    <row r="356" spans="3:25" ht="17.100000000000001" customHeight="1" x14ac:dyDescent="0.15">
      <c r="D356" s="955" t="s">
        <v>775</v>
      </c>
      <c r="E356" s="955"/>
      <c r="F356" s="955"/>
      <c r="G356" s="955"/>
      <c r="H356" s="1505" t="s">
        <v>776</v>
      </c>
      <c r="I356" s="1505"/>
      <c r="J356" s="1505"/>
      <c r="K356" s="1505"/>
      <c r="L356" s="1505"/>
      <c r="M356" s="1505" t="s">
        <v>777</v>
      </c>
      <c r="N356" s="1505"/>
      <c r="O356" s="1505"/>
      <c r="P356" s="1505"/>
      <c r="Q356" s="1505"/>
    </row>
    <row r="357" spans="3:25" ht="21.6" customHeight="1" x14ac:dyDescent="0.15">
      <c r="D357" s="1100"/>
      <c r="E357" s="1100"/>
      <c r="F357" s="1100"/>
      <c r="G357" s="1095"/>
      <c r="H357" s="1168"/>
      <c r="I357" s="1168"/>
      <c r="J357" s="1168"/>
      <c r="K357" s="1168"/>
      <c r="L357" s="1168"/>
      <c r="M357" s="1168"/>
      <c r="N357" s="1168"/>
      <c r="O357" s="1168"/>
      <c r="P357" s="1168"/>
      <c r="Q357" s="1168"/>
    </row>
    <row r="358" spans="3:25" ht="16.5" customHeight="1" x14ac:dyDescent="0.15">
      <c r="E358" s="109" t="s">
        <v>778</v>
      </c>
    </row>
    <row r="359" spans="3:25" ht="9.9499999999999993" customHeight="1" x14ac:dyDescent="0.15"/>
    <row r="360" spans="3:25" ht="16.5" customHeight="1" x14ac:dyDescent="0.15">
      <c r="C360" s="61" t="s">
        <v>767</v>
      </c>
    </row>
    <row r="361" spans="3:25" ht="16.5" customHeight="1" x14ac:dyDescent="0.15">
      <c r="C361" s="61"/>
      <c r="D361" s="556" t="s">
        <v>217</v>
      </c>
      <c r="E361" s="60"/>
      <c r="F361" s="60"/>
      <c r="G361" s="60"/>
      <c r="H361" s="580"/>
      <c r="I361" s="1095"/>
      <c r="J361" s="1331"/>
      <c r="K361" s="1229"/>
      <c r="L361" s="1316"/>
    </row>
    <row r="362" spans="3:25" ht="8.1" customHeight="1" x14ac:dyDescent="0.15">
      <c r="C362" s="61"/>
      <c r="E362" s="109"/>
    </row>
    <row r="363" spans="3:25" ht="15.6" customHeight="1" x14ac:dyDescent="0.15">
      <c r="D363" s="1260" t="s">
        <v>102</v>
      </c>
      <c r="E363" s="1261"/>
      <c r="F363" s="1262"/>
      <c r="G363" s="1260" t="s">
        <v>101</v>
      </c>
      <c r="H363" s="1261"/>
      <c r="I363" s="1262"/>
      <c r="J363" s="1196" t="s">
        <v>103</v>
      </c>
      <c r="K363" s="1197"/>
      <c r="L363" s="1197"/>
      <c r="M363" s="1197"/>
      <c r="N363" s="1197"/>
      <c r="O363" s="1197"/>
      <c r="P363" s="1198"/>
      <c r="Q363" s="1196" t="s">
        <v>105</v>
      </c>
      <c r="R363" s="1197"/>
      <c r="S363" s="1197"/>
      <c r="T363" s="1197"/>
      <c r="U363" s="1197"/>
      <c r="V363" s="1197"/>
      <c r="W363" s="1198"/>
      <c r="X363" s="1208" t="s">
        <v>2090</v>
      </c>
      <c r="Y363" s="1209"/>
    </row>
    <row r="364" spans="3:25" ht="15.6" customHeight="1" x14ac:dyDescent="0.15">
      <c r="D364" s="1263"/>
      <c r="E364" s="1264"/>
      <c r="F364" s="1265"/>
      <c r="G364" s="1677"/>
      <c r="H364" s="1678"/>
      <c r="I364" s="1679"/>
      <c r="J364" s="1199" t="s">
        <v>436</v>
      </c>
      <c r="K364" s="1200"/>
      <c r="L364" s="1200"/>
      <c r="M364" s="1200"/>
      <c r="N364" s="1200"/>
      <c r="O364" s="1200"/>
      <c r="P364" s="1201"/>
      <c r="Q364" s="1199" t="s">
        <v>434</v>
      </c>
      <c r="R364" s="1200"/>
      <c r="S364" s="1200"/>
      <c r="T364" s="1200"/>
      <c r="U364" s="1200"/>
      <c r="V364" s="1200"/>
      <c r="W364" s="1201"/>
      <c r="X364" s="1210"/>
      <c r="Y364" s="1211"/>
    </row>
    <row r="365" spans="3:25" ht="15.6" customHeight="1" x14ac:dyDescent="0.15">
      <c r="D365" s="1266"/>
      <c r="E365" s="1267"/>
      <c r="F365" s="1268"/>
      <c r="G365" s="1253" t="s">
        <v>700</v>
      </c>
      <c r="H365" s="1254"/>
      <c r="I365" s="1255"/>
      <c r="J365" s="1202" t="s">
        <v>104</v>
      </c>
      <c r="K365" s="1203"/>
      <c r="L365" s="1204"/>
      <c r="M365" s="1203"/>
      <c r="N365" s="1204"/>
      <c r="O365" s="1203"/>
      <c r="P365" s="1205"/>
      <c r="Q365" s="1202" t="s">
        <v>435</v>
      </c>
      <c r="R365" s="1203"/>
      <c r="S365" s="1204"/>
      <c r="T365" s="1203"/>
      <c r="U365" s="1204"/>
      <c r="V365" s="1203"/>
      <c r="W365" s="1205"/>
      <c r="X365" s="1212"/>
      <c r="Y365" s="1213"/>
    </row>
    <row r="366" spans="3:25" ht="16.5" customHeight="1" x14ac:dyDescent="0.15">
      <c r="D366" s="1141"/>
      <c r="E366" s="1142"/>
      <c r="F366" s="1142"/>
      <c r="G366" s="1141"/>
      <c r="H366" s="1142"/>
      <c r="I366" s="1142"/>
      <c r="J366" s="616"/>
      <c r="K366" s="616"/>
      <c r="L366" s="63" t="s">
        <v>19</v>
      </c>
      <c r="M366" s="616"/>
      <c r="N366" s="664" t="s">
        <v>20</v>
      </c>
      <c r="O366" s="616"/>
      <c r="P366" s="63" t="s">
        <v>21</v>
      </c>
      <c r="Q366" s="616"/>
      <c r="R366" s="616"/>
      <c r="S366" s="63" t="s">
        <v>19</v>
      </c>
      <c r="T366" s="616"/>
      <c r="U366" s="63" t="s">
        <v>20</v>
      </c>
      <c r="V366" s="616"/>
      <c r="W366" s="63" t="s">
        <v>21</v>
      </c>
      <c r="X366" s="1247"/>
      <c r="Y366" s="1248"/>
    </row>
    <row r="367" spans="3:25" ht="16.5" customHeight="1" x14ac:dyDescent="0.15">
      <c r="D367" s="1243"/>
      <c r="E367" s="1244"/>
      <c r="F367" s="1244"/>
      <c r="G367" s="1143"/>
      <c r="H367" s="1144"/>
      <c r="I367" s="1145"/>
      <c r="J367" s="1206"/>
      <c r="K367" s="1207"/>
      <c r="L367" s="822"/>
      <c r="M367" s="725" t="s">
        <v>106</v>
      </c>
      <c r="N367" s="726"/>
      <c r="O367" s="1206"/>
      <c r="P367" s="1256"/>
      <c r="Q367" s="1126"/>
      <c r="R367" s="1127"/>
      <c r="S367" s="1127"/>
      <c r="T367" s="1127"/>
      <c r="U367" s="1127"/>
      <c r="V367" s="1127"/>
      <c r="W367" s="1127"/>
      <c r="X367" s="1249"/>
      <c r="Y367" s="1250"/>
    </row>
    <row r="368" spans="3:25" ht="16.5" customHeight="1" x14ac:dyDescent="0.15">
      <c r="D368" s="1245"/>
      <c r="E368" s="1246"/>
      <c r="F368" s="1246"/>
      <c r="G368" s="1165"/>
      <c r="H368" s="1166"/>
      <c r="I368" s="1167"/>
      <c r="J368" s="1257"/>
      <c r="K368" s="1258"/>
      <c r="L368" s="1258"/>
      <c r="M368" s="1258"/>
      <c r="N368" s="1258"/>
      <c r="O368" s="1258"/>
      <c r="P368" s="1259"/>
      <c r="Q368" s="616"/>
      <c r="R368" s="823"/>
      <c r="S368" s="63" t="s">
        <v>19</v>
      </c>
      <c r="T368" s="823"/>
      <c r="U368" s="63" t="s">
        <v>20</v>
      </c>
      <c r="V368" s="823"/>
      <c r="W368" s="63" t="s">
        <v>21</v>
      </c>
      <c r="X368" s="1251"/>
      <c r="Y368" s="1252"/>
    </row>
    <row r="369" spans="3:25" ht="16.5" customHeight="1" x14ac:dyDescent="0.15">
      <c r="D369" s="1141"/>
      <c r="E369" s="1142"/>
      <c r="F369" s="1142"/>
      <c r="G369" s="1141"/>
      <c r="H369" s="1142"/>
      <c r="I369" s="1142"/>
      <c r="J369" s="616"/>
      <c r="K369" s="823"/>
      <c r="L369" s="63" t="s">
        <v>19</v>
      </c>
      <c r="M369" s="625"/>
      <c r="N369" s="664" t="s">
        <v>20</v>
      </c>
      <c r="O369" s="823"/>
      <c r="P369" s="63" t="s">
        <v>21</v>
      </c>
      <c r="Q369" s="616"/>
      <c r="R369" s="824"/>
      <c r="S369" s="361" t="s">
        <v>19</v>
      </c>
      <c r="T369" s="824"/>
      <c r="U369" s="361" t="s">
        <v>20</v>
      </c>
      <c r="V369" s="824"/>
      <c r="W369" s="361" t="s">
        <v>21</v>
      </c>
      <c r="X369" s="1247"/>
      <c r="Y369" s="1248"/>
    </row>
    <row r="370" spans="3:25" ht="16.5" customHeight="1" x14ac:dyDescent="0.15">
      <c r="D370" s="1243"/>
      <c r="E370" s="1244"/>
      <c r="F370" s="1244"/>
      <c r="G370" s="1143"/>
      <c r="H370" s="1144"/>
      <c r="I370" s="1145"/>
      <c r="J370" s="1126"/>
      <c r="K370" s="1138"/>
      <c r="L370" s="822"/>
      <c r="M370" s="725" t="s">
        <v>106</v>
      </c>
      <c r="N370" s="726"/>
      <c r="O370" s="1139"/>
      <c r="P370" s="1140"/>
      <c r="Q370" s="1126"/>
      <c r="R370" s="1127"/>
      <c r="S370" s="1127"/>
      <c r="T370" s="1127"/>
      <c r="U370" s="1127"/>
      <c r="V370" s="1127"/>
      <c r="W370" s="1127"/>
      <c r="X370" s="1249"/>
      <c r="Y370" s="1250"/>
    </row>
    <row r="371" spans="3:25" ht="16.5" customHeight="1" x14ac:dyDescent="0.15">
      <c r="D371" s="1245"/>
      <c r="E371" s="1246"/>
      <c r="F371" s="1246"/>
      <c r="G371" s="1165"/>
      <c r="H371" s="1166"/>
      <c r="I371" s="1167"/>
      <c r="J371" s="1126"/>
      <c r="K371" s="1127"/>
      <c r="L371" s="1127"/>
      <c r="M371" s="1127"/>
      <c r="N371" s="1127"/>
      <c r="O371" s="1127"/>
      <c r="P371" s="1138"/>
      <c r="Q371" s="616"/>
      <c r="R371" s="616"/>
      <c r="S371" s="565" t="s">
        <v>19</v>
      </c>
      <c r="T371" s="616"/>
      <c r="U371" s="565" t="s">
        <v>20</v>
      </c>
      <c r="V371" s="616"/>
      <c r="W371" s="565" t="s">
        <v>21</v>
      </c>
      <c r="X371" s="1251"/>
      <c r="Y371" s="1252"/>
    </row>
    <row r="372" spans="3:25" ht="16.5" customHeight="1" x14ac:dyDescent="0.15">
      <c r="D372" s="1141"/>
      <c r="E372" s="1142"/>
      <c r="F372" s="1682"/>
      <c r="G372" s="1141"/>
      <c r="H372" s="1142"/>
      <c r="I372" s="1682"/>
      <c r="J372" s="616"/>
      <c r="K372" s="823"/>
      <c r="L372" s="63" t="s">
        <v>19</v>
      </c>
      <c r="M372" s="625"/>
      <c r="N372" s="664" t="s">
        <v>20</v>
      </c>
      <c r="O372" s="823"/>
      <c r="P372" s="63" t="s">
        <v>21</v>
      </c>
      <c r="Q372" s="616"/>
      <c r="R372" s="824"/>
      <c r="S372" s="361" t="s">
        <v>19</v>
      </c>
      <c r="T372" s="824"/>
      <c r="U372" s="361" t="s">
        <v>20</v>
      </c>
      <c r="V372" s="824"/>
      <c r="W372" s="361" t="s">
        <v>21</v>
      </c>
      <c r="X372" s="1247"/>
      <c r="Y372" s="1248"/>
    </row>
    <row r="373" spans="3:25" ht="16.5" customHeight="1" x14ac:dyDescent="0.15">
      <c r="D373" s="1243"/>
      <c r="E373" s="1244"/>
      <c r="F373" s="1683"/>
      <c r="G373" s="1143"/>
      <c r="H373" s="1144"/>
      <c r="I373" s="1145"/>
      <c r="J373" s="1126"/>
      <c r="K373" s="1138"/>
      <c r="L373" s="822"/>
      <c r="M373" s="725" t="s">
        <v>106</v>
      </c>
      <c r="N373" s="726"/>
      <c r="O373" s="1126"/>
      <c r="P373" s="1138"/>
      <c r="Q373" s="1126"/>
      <c r="R373" s="1127"/>
      <c r="S373" s="1127"/>
      <c r="T373" s="1127"/>
      <c r="U373" s="1127"/>
      <c r="V373" s="1127"/>
      <c r="W373" s="1128"/>
      <c r="X373" s="1249"/>
      <c r="Y373" s="1250"/>
    </row>
    <row r="374" spans="3:25" ht="16.5" customHeight="1" x14ac:dyDescent="0.15">
      <c r="D374" s="1245"/>
      <c r="E374" s="1246"/>
      <c r="F374" s="1684"/>
      <c r="G374" s="1165"/>
      <c r="H374" s="1166"/>
      <c r="I374" s="1167"/>
      <c r="J374" s="1126"/>
      <c r="K374" s="1127"/>
      <c r="L374" s="1127"/>
      <c r="M374" s="1127"/>
      <c r="N374" s="1127"/>
      <c r="O374" s="1127"/>
      <c r="P374" s="1138"/>
      <c r="Q374" s="616"/>
      <c r="R374" s="616"/>
      <c r="S374" s="565" t="s">
        <v>19</v>
      </c>
      <c r="T374" s="616"/>
      <c r="U374" s="565" t="s">
        <v>20</v>
      </c>
      <c r="V374" s="616"/>
      <c r="W374" s="565" t="s">
        <v>21</v>
      </c>
      <c r="X374" s="1251"/>
      <c r="Y374" s="1252"/>
    </row>
    <row r="375" spans="3:25" ht="16.5" customHeight="1" x14ac:dyDescent="0.15">
      <c r="D375" s="1141"/>
      <c r="E375" s="1142"/>
      <c r="F375" s="1142"/>
      <c r="G375" s="1141"/>
      <c r="H375" s="1142"/>
      <c r="I375" s="1142"/>
      <c r="J375" s="616"/>
      <c r="K375" s="823"/>
      <c r="L375" s="63" t="s">
        <v>19</v>
      </c>
      <c r="M375" s="625"/>
      <c r="N375" s="664" t="s">
        <v>20</v>
      </c>
      <c r="O375" s="823"/>
      <c r="P375" s="63" t="s">
        <v>21</v>
      </c>
      <c r="Q375" s="616"/>
      <c r="R375" s="824"/>
      <c r="S375" s="361" t="s">
        <v>19</v>
      </c>
      <c r="T375" s="824"/>
      <c r="U375" s="361" t="s">
        <v>20</v>
      </c>
      <c r="V375" s="824"/>
      <c r="W375" s="361" t="s">
        <v>21</v>
      </c>
      <c r="X375" s="1247"/>
      <c r="Y375" s="1248"/>
    </row>
    <row r="376" spans="3:25" ht="16.5" customHeight="1" x14ac:dyDescent="0.15">
      <c r="D376" s="1243"/>
      <c r="E376" s="1244"/>
      <c r="F376" s="1244"/>
      <c r="G376" s="1143"/>
      <c r="H376" s="1144"/>
      <c r="I376" s="1145"/>
      <c r="J376" s="1126"/>
      <c r="K376" s="1138"/>
      <c r="L376" s="822"/>
      <c r="M376" s="725" t="s">
        <v>106</v>
      </c>
      <c r="N376" s="726"/>
      <c r="O376" s="1139"/>
      <c r="P376" s="1140"/>
      <c r="Q376" s="1126"/>
      <c r="R376" s="1127"/>
      <c r="S376" s="1127"/>
      <c r="T376" s="1127"/>
      <c r="U376" s="1127"/>
      <c r="V376" s="1127"/>
      <c r="W376" s="1127"/>
      <c r="X376" s="1249"/>
      <c r="Y376" s="1250"/>
    </row>
    <row r="377" spans="3:25" ht="16.5" customHeight="1" x14ac:dyDescent="0.15">
      <c r="D377" s="1245"/>
      <c r="E377" s="1246"/>
      <c r="F377" s="1246"/>
      <c r="G377" s="1165"/>
      <c r="H377" s="1166"/>
      <c r="I377" s="1167"/>
      <c r="J377" s="1126"/>
      <c r="K377" s="1127"/>
      <c r="L377" s="1127"/>
      <c r="M377" s="1127"/>
      <c r="N377" s="1127"/>
      <c r="O377" s="1127"/>
      <c r="P377" s="1138"/>
      <c r="Q377" s="616"/>
      <c r="R377" s="616"/>
      <c r="S377" s="565" t="s">
        <v>19</v>
      </c>
      <c r="T377" s="616"/>
      <c r="U377" s="565" t="s">
        <v>20</v>
      </c>
      <c r="V377" s="616"/>
      <c r="W377" s="565" t="s">
        <v>21</v>
      </c>
      <c r="X377" s="1251"/>
      <c r="Y377" s="1252"/>
    </row>
    <row r="378" spans="3:25" ht="16.5" customHeight="1" x14ac:dyDescent="0.15">
      <c r="E378" s="109" t="s">
        <v>1601</v>
      </c>
      <c r="F378" s="109"/>
    </row>
    <row r="379" spans="3:25" ht="16.5" customHeight="1" x14ac:dyDescent="0.15">
      <c r="E379" s="109" t="s">
        <v>669</v>
      </c>
      <c r="F379" s="109"/>
    </row>
    <row r="380" spans="3:25" ht="16.5" customHeight="1" x14ac:dyDescent="0.15">
      <c r="E380" s="109" t="s">
        <v>441</v>
      </c>
      <c r="F380" s="109"/>
    </row>
    <row r="381" spans="3:25" ht="16.5" customHeight="1" x14ac:dyDescent="0.15">
      <c r="E381" s="109" t="s">
        <v>442</v>
      </c>
      <c r="F381" s="109"/>
    </row>
    <row r="382" spans="3:25" ht="6.95" customHeight="1" x14ac:dyDescent="0.15"/>
    <row r="383" spans="3:25" ht="16.5" customHeight="1" x14ac:dyDescent="0.15">
      <c r="C383" s="61" t="s">
        <v>1802</v>
      </c>
    </row>
    <row r="384" spans="3:25" ht="16.5" customHeight="1" x14ac:dyDescent="0.15">
      <c r="D384" s="63" t="s">
        <v>1803</v>
      </c>
      <c r="E384" s="109"/>
    </row>
    <row r="385" spans="4:21" ht="32.450000000000003" customHeight="1" x14ac:dyDescent="0.15">
      <c r="D385" s="1466" t="s">
        <v>1666</v>
      </c>
      <c r="E385" s="1467"/>
      <c r="F385" s="1467"/>
      <c r="G385" s="1467"/>
      <c r="H385" s="1467"/>
      <c r="I385" s="1468"/>
      <c r="J385" s="1100"/>
      <c r="K385" s="1100"/>
      <c r="L385" s="1100"/>
      <c r="M385" s="1100"/>
      <c r="N385" s="605"/>
      <c r="O385" s="605"/>
      <c r="P385" s="605"/>
      <c r="Q385" s="605"/>
      <c r="R385" s="605"/>
      <c r="S385" s="605"/>
      <c r="T385" s="605"/>
    </row>
    <row r="386" spans="4:21" ht="9" customHeight="1" x14ac:dyDescent="0.15">
      <c r="D386" s="606"/>
      <c r="E386" s="606"/>
      <c r="F386" s="606"/>
      <c r="G386" s="606"/>
      <c r="H386" s="606"/>
      <c r="I386" s="605"/>
      <c r="J386" s="605"/>
      <c r="K386" s="605"/>
      <c r="L386" s="605"/>
      <c r="M386" s="605"/>
      <c r="N386" s="605"/>
      <c r="O386" s="605"/>
      <c r="P386" s="605"/>
      <c r="Q386" s="605"/>
      <c r="R386" s="605"/>
      <c r="S386" s="605"/>
      <c r="T386" s="605"/>
    </row>
    <row r="387" spans="4:21" ht="16.5" customHeight="1" x14ac:dyDescent="0.15">
      <c r="D387" s="63" t="str">
        <f>"イ 役員及び評議員に対する報酬等の支給状況（令和"&amp;Y1-1&amp;"年度）"</f>
        <v>イ 役員及び評議員に対する報酬等の支給状況（令和7年度）</v>
      </c>
      <c r="E387" s="606"/>
      <c r="F387" s="606"/>
      <c r="G387" s="606"/>
      <c r="H387" s="606"/>
      <c r="I387" s="605"/>
      <c r="J387" s="605"/>
      <c r="K387" s="605"/>
      <c r="L387" s="605"/>
      <c r="M387" s="605"/>
      <c r="N387" s="605"/>
      <c r="O387" s="605"/>
      <c r="P387" s="605"/>
      <c r="Q387" s="605"/>
      <c r="R387" s="605"/>
      <c r="S387" s="605"/>
      <c r="T387" s="605"/>
    </row>
    <row r="388" spans="4:21" ht="12.6" customHeight="1" x14ac:dyDescent="0.15">
      <c r="E388" s="251" t="s">
        <v>1806</v>
      </c>
      <c r="F388" s="606"/>
      <c r="G388" s="606"/>
      <c r="H388" s="606"/>
      <c r="I388" s="605"/>
      <c r="J388" s="605"/>
      <c r="K388" s="605"/>
      <c r="L388" s="605"/>
      <c r="M388" s="605"/>
      <c r="N388" s="605"/>
      <c r="O388" s="605"/>
      <c r="P388" s="605"/>
      <c r="Q388" s="605"/>
      <c r="R388" s="605"/>
      <c r="S388" s="605"/>
      <c r="T388" s="605"/>
    </row>
    <row r="389" spans="4:21" ht="16.5" customHeight="1" x14ac:dyDescent="0.15">
      <c r="D389" s="956" t="s">
        <v>1602</v>
      </c>
      <c r="E389" s="956"/>
      <c r="F389" s="956" t="s">
        <v>768</v>
      </c>
      <c r="G389" s="956"/>
      <c r="H389" s="956"/>
      <c r="I389" s="953"/>
      <c r="J389" s="1736" t="s">
        <v>1602</v>
      </c>
      <c r="K389" s="950"/>
      <c r="L389" s="950" t="s">
        <v>768</v>
      </c>
      <c r="M389" s="950"/>
      <c r="N389" s="950"/>
      <c r="O389" s="950"/>
      <c r="P389" s="605"/>
      <c r="Q389" s="605"/>
      <c r="R389" s="605"/>
      <c r="S389" s="605"/>
      <c r="T389" s="605"/>
    </row>
    <row r="390" spans="4:21" ht="16.5" customHeight="1" x14ac:dyDescent="0.15">
      <c r="D390" s="1064"/>
      <c r="E390" s="1064"/>
      <c r="F390" s="1153"/>
      <c r="G390" s="1153"/>
      <c r="H390" s="1153"/>
      <c r="I390" s="569" t="s">
        <v>116</v>
      </c>
      <c r="J390" s="1680"/>
      <c r="K390" s="1681"/>
      <c r="L390" s="1153"/>
      <c r="M390" s="1153"/>
      <c r="N390" s="1153"/>
      <c r="O390" s="561" t="s">
        <v>116</v>
      </c>
      <c r="P390" s="605"/>
      <c r="Q390" s="605"/>
      <c r="R390" s="605"/>
      <c r="S390" s="605"/>
      <c r="T390" s="605"/>
    </row>
    <row r="391" spans="4:21" ht="16.5" customHeight="1" x14ac:dyDescent="0.15">
      <c r="D391" s="1064"/>
      <c r="E391" s="1064"/>
      <c r="F391" s="1153"/>
      <c r="G391" s="1153"/>
      <c r="H391" s="1153"/>
      <c r="I391" s="569" t="s">
        <v>116</v>
      </c>
      <c r="J391" s="1685"/>
      <c r="K391" s="1064"/>
      <c r="L391" s="1153"/>
      <c r="M391" s="1153"/>
      <c r="N391" s="1153"/>
      <c r="O391" s="561" t="s">
        <v>116</v>
      </c>
      <c r="P391" s="605"/>
      <c r="Q391" s="605"/>
      <c r="R391" s="605"/>
      <c r="S391" s="605"/>
      <c r="T391" s="605"/>
    </row>
    <row r="392" spans="4:21" ht="16.5" customHeight="1" x14ac:dyDescent="0.15">
      <c r="E392" s="109" t="s">
        <v>1807</v>
      </c>
      <c r="F392" s="606"/>
      <c r="G392" s="606"/>
      <c r="H392" s="606"/>
      <c r="I392" s="605"/>
      <c r="J392" s="605"/>
      <c r="K392" s="605"/>
      <c r="L392" s="605"/>
      <c r="M392" s="605"/>
      <c r="N392" s="605"/>
      <c r="O392" s="605"/>
      <c r="P392" s="605"/>
      <c r="Q392" s="605"/>
      <c r="R392" s="605"/>
      <c r="S392" s="605"/>
      <c r="T392" s="605"/>
    </row>
    <row r="393" spans="4:21" ht="5.45" customHeight="1" x14ac:dyDescent="0.15"/>
    <row r="394" spans="4:21" ht="16.5" customHeight="1" x14ac:dyDescent="0.15">
      <c r="D394" s="109"/>
      <c r="E394" s="251" t="str">
        <f>"②　理事会・評議員会出席報酬の支給状況（令和"&amp;Y1-1&amp;"年度分）"</f>
        <v>②　理事会・評議員会出席報酬の支給状況（令和7年度分）</v>
      </c>
    </row>
    <row r="395" spans="4:21" ht="16.5" customHeight="1" x14ac:dyDescent="0.15">
      <c r="D395" s="1449"/>
      <c r="E395" s="1449"/>
      <c r="F395" s="1449"/>
      <c r="G395" s="956" t="s">
        <v>109</v>
      </c>
      <c r="H395" s="956"/>
      <c r="I395" s="956"/>
      <c r="J395" s="950" t="s">
        <v>114</v>
      </c>
      <c r="K395" s="950"/>
      <c r="L395" s="950"/>
      <c r="M395" s="950"/>
      <c r="N395" s="950"/>
      <c r="O395" s="950"/>
      <c r="P395" s="950"/>
      <c r="Q395" s="950"/>
      <c r="R395" s="950"/>
      <c r="S395" s="950"/>
      <c r="T395" s="950"/>
      <c r="U395" s="950"/>
    </row>
    <row r="396" spans="4:21" ht="16.5" customHeight="1" x14ac:dyDescent="0.15">
      <c r="D396" s="1449"/>
      <c r="E396" s="1449"/>
      <c r="F396" s="1449"/>
      <c r="G396" s="1761" t="s">
        <v>110</v>
      </c>
      <c r="H396" s="1761"/>
      <c r="I396" s="1762"/>
      <c r="J396" s="956" t="s">
        <v>111</v>
      </c>
      <c r="K396" s="956"/>
      <c r="L396" s="956"/>
      <c r="M396" s="950"/>
      <c r="N396" s="950" t="s">
        <v>112</v>
      </c>
      <c r="O396" s="950"/>
      <c r="P396" s="950"/>
      <c r="Q396" s="950"/>
      <c r="R396" s="956" t="s">
        <v>113</v>
      </c>
      <c r="S396" s="956"/>
      <c r="T396" s="956"/>
      <c r="U396" s="950"/>
    </row>
    <row r="397" spans="4:21" ht="16.5" customHeight="1" x14ac:dyDescent="0.15">
      <c r="D397" s="1012" t="s">
        <v>107</v>
      </c>
      <c r="E397" s="1012"/>
      <c r="F397" s="1024"/>
      <c r="G397" s="1450"/>
      <c r="H397" s="1451"/>
      <c r="I397" s="569" t="s">
        <v>45</v>
      </c>
      <c r="J397" s="1488"/>
      <c r="K397" s="1489"/>
      <c r="L397" s="1490"/>
      <c r="M397" s="570" t="s">
        <v>116</v>
      </c>
      <c r="N397" s="1760"/>
      <c r="O397" s="1760"/>
      <c r="P397" s="1760"/>
      <c r="Q397" s="1660"/>
      <c r="R397" s="1488"/>
      <c r="S397" s="1489"/>
      <c r="T397" s="1490"/>
      <c r="U397" s="570" t="s">
        <v>116</v>
      </c>
    </row>
    <row r="398" spans="4:21" ht="16.5" customHeight="1" x14ac:dyDescent="0.15">
      <c r="D398" s="1012" t="s">
        <v>108</v>
      </c>
      <c r="E398" s="1012"/>
      <c r="F398" s="1024"/>
      <c r="G398" s="1450"/>
      <c r="H398" s="1451"/>
      <c r="I398" s="570" t="s">
        <v>45</v>
      </c>
      <c r="J398" s="1659"/>
      <c r="K398" s="1659"/>
      <c r="L398" s="1659"/>
      <c r="M398" s="1660"/>
      <c r="N398" s="1488"/>
      <c r="O398" s="1489"/>
      <c r="P398" s="1490"/>
      <c r="Q398" s="570" t="s">
        <v>116</v>
      </c>
      <c r="R398" s="1488"/>
      <c r="S398" s="1489"/>
      <c r="T398" s="1490"/>
      <c r="U398" s="570" t="s">
        <v>116</v>
      </c>
    </row>
    <row r="399" spans="4:21" ht="16.5" customHeight="1" x14ac:dyDescent="0.15">
      <c r="E399" s="109" t="s">
        <v>670</v>
      </c>
    </row>
    <row r="400" spans="4:21" ht="16.5" customHeight="1" x14ac:dyDescent="0.15">
      <c r="E400" s="109" t="s">
        <v>1808</v>
      </c>
    </row>
    <row r="401" spans="3:25" ht="6.95" customHeight="1" x14ac:dyDescent="0.15"/>
    <row r="402" spans="3:25" ht="15.6" customHeight="1" x14ac:dyDescent="0.15">
      <c r="P402" s="954" t="s">
        <v>30</v>
      </c>
      <c r="Q402" s="954"/>
      <c r="R402" s="954"/>
      <c r="S402" s="955">
        <f>$Q$9</f>
        <v>0</v>
      </c>
      <c r="T402" s="955"/>
      <c r="U402" s="955"/>
      <c r="V402" s="955"/>
      <c r="W402" s="955"/>
      <c r="X402" s="955"/>
    </row>
    <row r="403" spans="3:25" ht="15.6" customHeight="1" x14ac:dyDescent="0.15">
      <c r="S403" s="797"/>
      <c r="T403" s="797"/>
      <c r="U403" s="797"/>
      <c r="V403" s="797"/>
      <c r="W403" s="797"/>
      <c r="X403" s="797"/>
    </row>
    <row r="404" spans="3:25" ht="16.5" customHeight="1" x14ac:dyDescent="0.15">
      <c r="C404" s="61" t="s">
        <v>769</v>
      </c>
      <c r="M404" s="1158" t="s">
        <v>117</v>
      </c>
      <c r="N404" s="1159"/>
      <c r="O404" s="1159"/>
      <c r="P404" s="1159"/>
      <c r="Q404" s="1159"/>
      <c r="R404" s="1159"/>
      <c r="S404" s="1159"/>
      <c r="T404" s="1159"/>
      <c r="U404" s="1159"/>
      <c r="V404" s="1159"/>
      <c r="W404" s="1159"/>
      <c r="X404" s="1159"/>
      <c r="Y404" s="1159"/>
    </row>
    <row r="405" spans="3:25" ht="32.450000000000003" customHeight="1" x14ac:dyDescent="0.15">
      <c r="D405" s="1449"/>
      <c r="E405" s="1449"/>
      <c r="F405" s="1449"/>
      <c r="G405" s="1449"/>
      <c r="H405" s="1533" t="s">
        <v>119</v>
      </c>
      <c r="I405" s="956"/>
      <c r="J405" s="1533" t="str">
        <f>"令和"&amp;Y1-1&amp;"年度
増減の整理"</f>
        <v>令和7年度
増減の整理</v>
      </c>
      <c r="K405" s="1533"/>
      <c r="L405" s="1533"/>
      <c r="M405" s="1533" t="s">
        <v>120</v>
      </c>
      <c r="N405" s="956"/>
      <c r="O405" s="1533" t="s">
        <v>121</v>
      </c>
      <c r="P405" s="956"/>
    </row>
    <row r="406" spans="3:25" ht="16.5" customHeight="1" x14ac:dyDescent="0.15">
      <c r="D406" s="598" t="s">
        <v>118</v>
      </c>
      <c r="E406" s="598"/>
      <c r="F406" s="598"/>
      <c r="G406" s="556"/>
      <c r="H406" s="951"/>
      <c r="I406" s="951"/>
      <c r="J406" s="1023"/>
      <c r="K406" s="1023"/>
      <c r="L406" s="1023"/>
      <c r="M406" s="951"/>
      <c r="N406" s="951"/>
      <c r="O406" s="951"/>
      <c r="P406" s="951"/>
    </row>
    <row r="407" spans="3:25" ht="16.5" customHeight="1" x14ac:dyDescent="0.15">
      <c r="E407" s="109" t="s">
        <v>2000</v>
      </c>
    </row>
    <row r="408" spans="3:25" ht="6.95" customHeight="1" x14ac:dyDescent="0.15">
      <c r="S408" s="825"/>
    </row>
    <row r="409" spans="3:25" ht="16.5" customHeight="1" x14ac:dyDescent="0.15">
      <c r="C409" s="61" t="s">
        <v>770</v>
      </c>
    </row>
    <row r="410" spans="3:25" ht="16.5" customHeight="1" x14ac:dyDescent="0.15">
      <c r="D410" s="556" t="s">
        <v>122</v>
      </c>
      <c r="E410" s="60"/>
      <c r="F410" s="60"/>
      <c r="G410" s="60"/>
      <c r="H410" s="580"/>
      <c r="I410" s="580"/>
      <c r="J410" s="580"/>
      <c r="K410" s="580"/>
      <c r="L410" s="581"/>
      <c r="M410" s="965"/>
      <c r="N410" s="1160"/>
      <c r="O410" s="1161"/>
      <c r="P410" s="1161"/>
      <c r="Q410" s="1161"/>
      <c r="R410" s="1162"/>
      <c r="S410" s="818"/>
    </row>
    <row r="411" spans="3:25" ht="30" customHeight="1" x14ac:dyDescent="0.15">
      <c r="D411" s="1037" t="s">
        <v>1895</v>
      </c>
      <c r="E411" s="1031"/>
      <c r="F411" s="1031"/>
      <c r="G411" s="1031"/>
      <c r="H411" s="1031"/>
      <c r="I411" s="556" t="s">
        <v>682</v>
      </c>
      <c r="J411" s="60"/>
      <c r="K411" s="60"/>
      <c r="L411" s="65"/>
      <c r="M411" s="1686"/>
      <c r="N411" s="1687"/>
      <c r="O411" s="1688"/>
      <c r="P411" s="1688"/>
      <c r="Q411" s="1688"/>
      <c r="R411" s="1688"/>
      <c r="S411" s="1689"/>
      <c r="T411" s="1689"/>
      <c r="U411" s="1689"/>
      <c r="V411" s="1689"/>
      <c r="W411" s="1689"/>
      <c r="X411" s="1690"/>
    </row>
    <row r="412" spans="3:25" ht="16.5" customHeight="1" x14ac:dyDescent="0.15">
      <c r="D412" s="1039"/>
      <c r="E412" s="1032"/>
      <c r="F412" s="1032"/>
      <c r="G412" s="1032"/>
      <c r="H412" s="1032"/>
      <c r="I412" s="556" t="s">
        <v>218</v>
      </c>
      <c r="J412" s="60"/>
      <c r="K412" s="60"/>
      <c r="L412" s="595"/>
      <c r="M412" s="1400"/>
      <c r="N412" s="1401"/>
      <c r="O412" s="1229"/>
      <c r="P412" s="1229"/>
      <c r="Q412" s="1229"/>
      <c r="R412" s="1316"/>
      <c r="S412" s="826"/>
      <c r="T412" s="826"/>
      <c r="U412" s="826"/>
      <c r="V412" s="826"/>
      <c r="W412" s="827"/>
      <c r="X412" s="827"/>
    </row>
    <row r="413" spans="3:25" ht="30" customHeight="1" x14ac:dyDescent="0.15">
      <c r="D413" s="1433"/>
      <c r="E413" s="1033"/>
      <c r="F413" s="1033"/>
      <c r="G413" s="1033"/>
      <c r="H413" s="1033"/>
      <c r="I413" s="1520" t="s">
        <v>1175</v>
      </c>
      <c r="J413" s="1560"/>
      <c r="K413" s="1560"/>
      <c r="L413" s="1676"/>
      <c r="M413" s="1154"/>
      <c r="N413" s="1155"/>
      <c r="O413" s="1155"/>
      <c r="P413" s="1155"/>
      <c r="Q413" s="1155"/>
      <c r="R413" s="1155"/>
      <c r="S413" s="1155"/>
      <c r="T413" s="1155"/>
      <c r="U413" s="1155"/>
      <c r="V413" s="1155"/>
      <c r="W413" s="1156"/>
      <c r="X413" s="1157"/>
    </row>
    <row r="414" spans="3:25" ht="16.5" customHeight="1" x14ac:dyDescent="0.15">
      <c r="E414" s="109" t="s">
        <v>779</v>
      </c>
    </row>
    <row r="415" spans="3:25" ht="10.5" customHeight="1" x14ac:dyDescent="0.15"/>
    <row r="416" spans="3:25" ht="16.5" customHeight="1" x14ac:dyDescent="0.15">
      <c r="C416" s="61" t="s">
        <v>771</v>
      </c>
      <c r="G416" s="1158" t="s">
        <v>117</v>
      </c>
      <c r="H416" s="1159"/>
      <c r="I416" s="1159"/>
      <c r="J416" s="1159"/>
      <c r="K416" s="1159"/>
      <c r="L416" s="1159"/>
      <c r="M416" s="1159"/>
      <c r="N416" s="1159"/>
      <c r="O416" s="1159"/>
      <c r="P416" s="1159"/>
      <c r="Q416" s="1159"/>
      <c r="R416" s="1159"/>
      <c r="S416" s="1159"/>
    </row>
    <row r="417" spans="3:21" ht="4.5" customHeight="1" x14ac:dyDescent="0.15"/>
    <row r="418" spans="3:21" ht="16.5" customHeight="1" x14ac:dyDescent="0.15">
      <c r="D418" s="63" t="s">
        <v>615</v>
      </c>
      <c r="E418" s="828" t="s">
        <v>2091</v>
      </c>
      <c r="F418" s="829"/>
      <c r="G418" s="829"/>
      <c r="H418" s="829"/>
      <c r="I418" s="830"/>
      <c r="J418" s="668" t="s">
        <v>519</v>
      </c>
      <c r="K418" s="1163" t="s">
        <v>672</v>
      </c>
      <c r="L418" s="1164"/>
    </row>
    <row r="419" spans="3:21" ht="17.100000000000001" customHeight="1" x14ac:dyDescent="0.15"/>
    <row r="420" spans="3:21" ht="16.5" customHeight="1" x14ac:dyDescent="0.15">
      <c r="D420" s="63" t="s">
        <v>616</v>
      </c>
      <c r="E420" s="828" t="s">
        <v>2092</v>
      </c>
      <c r="F420" s="829"/>
      <c r="G420" s="829"/>
      <c r="H420" s="829"/>
      <c r="I420" s="830"/>
      <c r="O420" s="1361" t="s">
        <v>671</v>
      </c>
      <c r="P420" s="1261"/>
      <c r="Q420" s="1261"/>
      <c r="R420" s="1261"/>
      <c r="S420" s="1261"/>
      <c r="T420" s="1261"/>
      <c r="U420" s="1262"/>
    </row>
    <row r="421" spans="3:21" ht="4.5" customHeight="1" x14ac:dyDescent="0.15">
      <c r="O421" s="1649"/>
      <c r="P421" s="1650"/>
      <c r="Q421" s="1650"/>
      <c r="R421" s="1650"/>
      <c r="S421" s="1650"/>
      <c r="T421" s="1650"/>
      <c r="U421" s="1651"/>
    </row>
    <row r="422" spans="3:21" ht="32.450000000000003" customHeight="1" x14ac:dyDescent="0.15">
      <c r="D422" s="1099" t="s">
        <v>132</v>
      </c>
      <c r="E422" s="1012"/>
      <c r="F422" s="1012"/>
      <c r="G422" s="1012"/>
      <c r="H422" s="1012"/>
      <c r="I422" s="1024"/>
      <c r="J422" s="1656"/>
      <c r="K422" s="1657"/>
      <c r="L422" s="1657"/>
      <c r="M422" s="1658"/>
      <c r="N422" s="569" t="s">
        <v>116</v>
      </c>
      <c r="O422" s="1471"/>
      <c r="P422" s="1472"/>
      <c r="Q422" s="1472"/>
      <c r="R422" s="1472"/>
      <c r="S422" s="1472"/>
      <c r="T422" s="1472"/>
      <c r="U422" s="1473"/>
    </row>
    <row r="423" spans="3:21" ht="32.450000000000003" customHeight="1" x14ac:dyDescent="0.15">
      <c r="D423" s="1099" t="s">
        <v>133</v>
      </c>
      <c r="E423" s="1012"/>
      <c r="F423" s="1012"/>
      <c r="G423" s="1012"/>
      <c r="H423" s="1012"/>
      <c r="I423" s="1024"/>
      <c r="J423" s="1656"/>
      <c r="K423" s="1657"/>
      <c r="L423" s="1657"/>
      <c r="M423" s="1658"/>
      <c r="N423" s="569" t="s">
        <v>116</v>
      </c>
      <c r="O423" s="1474"/>
      <c r="P423" s="1475"/>
      <c r="Q423" s="1475"/>
      <c r="R423" s="1475"/>
      <c r="S423" s="1475"/>
      <c r="T423" s="1475"/>
      <c r="U423" s="1476"/>
    </row>
    <row r="424" spans="3:21" ht="32.450000000000003" customHeight="1" x14ac:dyDescent="0.15">
      <c r="D424" s="1099" t="s">
        <v>759</v>
      </c>
      <c r="E424" s="1012"/>
      <c r="F424" s="1012"/>
      <c r="G424" s="1012"/>
      <c r="H424" s="1012"/>
      <c r="I424" s="1024"/>
      <c r="J424" s="1656"/>
      <c r="K424" s="1657"/>
      <c r="L424" s="1657"/>
      <c r="M424" s="1658"/>
      <c r="N424" s="569" t="s">
        <v>116</v>
      </c>
      <c r="O424" s="1477"/>
      <c r="P424" s="1478"/>
      <c r="Q424" s="1478"/>
      <c r="R424" s="1478"/>
      <c r="S424" s="1478"/>
      <c r="T424" s="1478"/>
      <c r="U424" s="1479"/>
    </row>
    <row r="425" spans="3:21" ht="16.5" customHeight="1" x14ac:dyDescent="0.15">
      <c r="E425" s="109" t="s">
        <v>1942</v>
      </c>
    </row>
    <row r="426" spans="3:21" ht="9.6" customHeight="1" x14ac:dyDescent="0.15"/>
    <row r="427" spans="3:21" ht="16.5" customHeight="1" x14ac:dyDescent="0.15">
      <c r="C427" s="61" t="s">
        <v>772</v>
      </c>
    </row>
    <row r="428" spans="3:21" ht="16.5" customHeight="1" x14ac:dyDescent="0.15">
      <c r="D428" s="556" t="s">
        <v>674</v>
      </c>
      <c r="E428" s="60"/>
      <c r="F428" s="60"/>
      <c r="G428" s="60"/>
      <c r="H428" s="65"/>
      <c r="I428" s="1114"/>
      <c r="J428" s="1443"/>
      <c r="K428" s="1443"/>
      <c r="L428" s="1443"/>
      <c r="M428" s="1443"/>
      <c r="N428" s="1443"/>
      <c r="O428" s="1443"/>
      <c r="P428" s="1443"/>
      <c r="Q428" s="1121"/>
      <c r="R428" s="1121"/>
      <c r="S428" s="1121"/>
    </row>
    <row r="429" spans="3:21" ht="4.5" customHeight="1" x14ac:dyDescent="0.15"/>
    <row r="430" spans="3:21" ht="18.600000000000001" customHeight="1" x14ac:dyDescent="0.15">
      <c r="I430" s="1163" t="s">
        <v>676</v>
      </c>
      <c r="J430" s="1164"/>
      <c r="K430" s="109" t="s">
        <v>1809</v>
      </c>
    </row>
    <row r="431" spans="3:21" ht="16.5" customHeight="1" x14ac:dyDescent="0.15">
      <c r="E431" s="109" t="s">
        <v>1943</v>
      </c>
    </row>
    <row r="432" spans="3:21" ht="9.6" customHeight="1" x14ac:dyDescent="0.15"/>
    <row r="433" spans="3:22" ht="16.5" customHeight="1" x14ac:dyDescent="0.15">
      <c r="C433" s="61" t="s">
        <v>2093</v>
      </c>
    </row>
    <row r="434" spans="3:22" ht="16.5" customHeight="1" x14ac:dyDescent="0.15">
      <c r="D434" s="1315" t="s">
        <v>139</v>
      </c>
      <c r="E434" s="1315"/>
      <c r="F434" s="1315"/>
      <c r="G434" s="1315"/>
      <c r="H434" s="1315"/>
      <c r="I434" s="1315"/>
      <c r="J434" s="1315"/>
      <c r="K434" s="1315"/>
      <c r="L434" s="1315"/>
      <c r="M434" s="1315"/>
      <c r="N434" s="1315"/>
      <c r="O434" s="1315"/>
      <c r="P434" s="1022"/>
      <c r="Q434" s="1022"/>
      <c r="R434" s="1022"/>
    </row>
    <row r="435" spans="3:22" ht="16.5" customHeight="1" x14ac:dyDescent="0.15">
      <c r="D435" s="1315" t="s">
        <v>1925</v>
      </c>
      <c r="E435" s="1315"/>
      <c r="F435" s="1315"/>
      <c r="G435" s="1315"/>
      <c r="H435" s="1315"/>
      <c r="I435" s="1315"/>
      <c r="J435" s="1315"/>
      <c r="K435" s="1315"/>
      <c r="L435" s="1315"/>
      <c r="M435" s="1315"/>
      <c r="N435" s="1315"/>
      <c r="O435" s="1315"/>
      <c r="P435" s="1022"/>
      <c r="Q435" s="1022"/>
      <c r="R435" s="1022"/>
    </row>
    <row r="436" spans="3:22" ht="16.5" customHeight="1" x14ac:dyDescent="0.15">
      <c r="E436" s="109" t="s">
        <v>774</v>
      </c>
    </row>
    <row r="437" spans="3:22" ht="10.5" customHeight="1" x14ac:dyDescent="0.15"/>
    <row r="438" spans="3:22" ht="16.5" customHeight="1" x14ac:dyDescent="0.15">
      <c r="C438" s="61" t="s">
        <v>780</v>
      </c>
    </row>
    <row r="439" spans="3:22" ht="16.5" customHeight="1" x14ac:dyDescent="0.15">
      <c r="D439" s="109" t="s">
        <v>148</v>
      </c>
    </row>
    <row r="440" spans="3:22" ht="16.5" customHeight="1" x14ac:dyDescent="0.15">
      <c r="D440" s="556" t="s">
        <v>219</v>
      </c>
      <c r="E440" s="60"/>
      <c r="F440" s="65"/>
      <c r="G440" s="958"/>
      <c r="H440" s="1011"/>
      <c r="I440" s="1011"/>
      <c r="J440" s="962"/>
    </row>
    <row r="441" spans="3:22" ht="3" customHeight="1" x14ac:dyDescent="0.15"/>
    <row r="442" spans="3:22" ht="32.450000000000003" customHeight="1" x14ac:dyDescent="0.15">
      <c r="D442" s="1146" t="s">
        <v>2094</v>
      </c>
      <c r="E442" s="1147"/>
      <c r="F442" s="1147"/>
      <c r="G442" s="1148"/>
      <c r="H442" s="1149" t="s">
        <v>140</v>
      </c>
      <c r="I442" s="1150"/>
      <c r="J442" s="1150"/>
      <c r="K442" s="1151"/>
      <c r="L442" s="1009" t="s">
        <v>141</v>
      </c>
      <c r="M442" s="1152"/>
      <c r="N442" s="1009" t="s">
        <v>142</v>
      </c>
      <c r="O442" s="1152"/>
      <c r="P442" s="1149" t="s">
        <v>143</v>
      </c>
      <c r="Q442" s="1150"/>
      <c r="R442" s="1150"/>
      <c r="S442" s="1150"/>
      <c r="T442" s="1150"/>
      <c r="U442" s="1150"/>
      <c r="V442" s="1151"/>
    </row>
    <row r="443" spans="3:22" ht="16.5" customHeight="1" x14ac:dyDescent="0.15">
      <c r="D443" s="831"/>
      <c r="E443" s="500"/>
      <c r="F443" s="500"/>
      <c r="G443" s="501"/>
      <c r="H443" s="1126"/>
      <c r="I443" s="1127"/>
      <c r="J443" s="1127"/>
      <c r="K443" s="1128"/>
      <c r="L443" s="952"/>
      <c r="M443" s="1112"/>
      <c r="N443" s="952"/>
      <c r="O443" s="1112"/>
      <c r="P443" s="1135"/>
      <c r="Q443" s="1136"/>
      <c r="R443" s="1136"/>
      <c r="S443" s="1136"/>
      <c r="T443" s="1136"/>
      <c r="U443" s="1136"/>
      <c r="V443" s="1137"/>
    </row>
    <row r="444" spans="3:22" ht="16.5" customHeight="1" x14ac:dyDescent="0.15">
      <c r="D444" s="831"/>
      <c r="E444" s="500"/>
      <c r="F444" s="500"/>
      <c r="G444" s="501"/>
      <c r="H444" s="1126"/>
      <c r="I444" s="1127"/>
      <c r="J444" s="1127"/>
      <c r="K444" s="1128"/>
      <c r="L444" s="952"/>
      <c r="M444" s="1112"/>
      <c r="N444" s="952"/>
      <c r="O444" s="1112"/>
      <c r="P444" s="1135"/>
      <c r="Q444" s="1136"/>
      <c r="R444" s="1136"/>
      <c r="S444" s="1136"/>
      <c r="T444" s="1136"/>
      <c r="U444" s="1136"/>
      <c r="V444" s="1137"/>
    </row>
    <row r="445" spans="3:22" ht="16.5" customHeight="1" x14ac:dyDescent="0.15">
      <c r="D445" s="831"/>
      <c r="E445" s="500"/>
      <c r="F445" s="500"/>
      <c r="G445" s="501"/>
      <c r="H445" s="1126"/>
      <c r="I445" s="1127"/>
      <c r="J445" s="1127"/>
      <c r="K445" s="1128"/>
      <c r="L445" s="952"/>
      <c r="M445" s="1112"/>
      <c r="N445" s="952"/>
      <c r="O445" s="1112"/>
      <c r="P445" s="1135"/>
      <c r="Q445" s="1136"/>
      <c r="R445" s="1136"/>
      <c r="S445" s="1136"/>
      <c r="T445" s="1136"/>
      <c r="U445" s="1136"/>
      <c r="V445" s="1137"/>
    </row>
    <row r="446" spans="3:22" ht="16.5" customHeight="1" x14ac:dyDescent="0.15">
      <c r="D446" s="831"/>
      <c r="E446" s="500"/>
      <c r="F446" s="500"/>
      <c r="G446" s="501"/>
      <c r="H446" s="1126"/>
      <c r="I446" s="1127"/>
      <c r="J446" s="1127"/>
      <c r="K446" s="1128"/>
      <c r="L446" s="952"/>
      <c r="M446" s="1112"/>
      <c r="N446" s="952"/>
      <c r="O446" s="1112"/>
      <c r="P446" s="1135"/>
      <c r="Q446" s="1136"/>
      <c r="R446" s="1136"/>
      <c r="S446" s="1136"/>
      <c r="T446" s="1136"/>
      <c r="U446" s="1136"/>
      <c r="V446" s="1137"/>
    </row>
    <row r="447" spans="3:22" ht="16.5" customHeight="1" x14ac:dyDescent="0.15">
      <c r="D447" s="831"/>
      <c r="E447" s="500"/>
      <c r="F447" s="500"/>
      <c r="G447" s="501"/>
      <c r="H447" s="1126"/>
      <c r="I447" s="1127"/>
      <c r="J447" s="1127"/>
      <c r="K447" s="1128"/>
      <c r="L447" s="952"/>
      <c r="M447" s="1112"/>
      <c r="N447" s="952"/>
      <c r="O447" s="1112"/>
      <c r="P447" s="1135"/>
      <c r="Q447" s="1136"/>
      <c r="R447" s="1136"/>
      <c r="S447" s="1136"/>
      <c r="T447" s="1136"/>
      <c r="U447" s="1136"/>
      <c r="V447" s="1137"/>
    </row>
    <row r="448" spans="3:22" ht="16.5" customHeight="1" x14ac:dyDescent="0.15">
      <c r="D448" s="831"/>
      <c r="E448" s="500"/>
      <c r="F448" s="500"/>
      <c r="G448" s="501"/>
      <c r="H448" s="1126"/>
      <c r="I448" s="1127"/>
      <c r="J448" s="1127"/>
      <c r="K448" s="1128"/>
      <c r="L448" s="952"/>
      <c r="M448" s="1112"/>
      <c r="N448" s="952"/>
      <c r="O448" s="1112"/>
      <c r="P448" s="1135"/>
      <c r="Q448" s="1136"/>
      <c r="R448" s="1136"/>
      <c r="S448" s="1136"/>
      <c r="T448" s="1136"/>
      <c r="U448" s="1136"/>
      <c r="V448" s="1137"/>
    </row>
    <row r="449" spans="3:24" ht="16.5" customHeight="1" x14ac:dyDescent="0.15">
      <c r="E449" s="109" t="s">
        <v>1944</v>
      </c>
    </row>
    <row r="450" spans="3:24" ht="9.6" customHeight="1" x14ac:dyDescent="0.15"/>
    <row r="451" spans="3:24" ht="15.6" customHeight="1" x14ac:dyDescent="0.15">
      <c r="P451" s="954" t="s">
        <v>30</v>
      </c>
      <c r="Q451" s="954"/>
      <c r="R451" s="954"/>
      <c r="S451" s="955">
        <f>$Q$9</f>
        <v>0</v>
      </c>
      <c r="T451" s="955"/>
      <c r="U451" s="955"/>
      <c r="V451" s="955"/>
      <c r="W451" s="955"/>
      <c r="X451" s="955"/>
    </row>
    <row r="452" spans="3:24" ht="15.6" customHeight="1" x14ac:dyDescent="0.15">
      <c r="S452" s="797"/>
      <c r="T452" s="797"/>
      <c r="U452" s="797"/>
      <c r="V452" s="797"/>
      <c r="W452" s="797"/>
      <c r="X452" s="797"/>
    </row>
    <row r="453" spans="3:24" ht="16.5" customHeight="1" x14ac:dyDescent="0.15">
      <c r="C453" s="61" t="s">
        <v>1501</v>
      </c>
    </row>
    <row r="454" spans="3:24" ht="16.5" customHeight="1" x14ac:dyDescent="0.15">
      <c r="D454" s="556" t="s">
        <v>220</v>
      </c>
      <c r="E454" s="60"/>
      <c r="F454" s="60"/>
      <c r="G454" s="580"/>
      <c r="H454" s="958"/>
      <c r="I454" s="1739"/>
    </row>
    <row r="455" spans="3:24" ht="3.6" customHeight="1" x14ac:dyDescent="0.15"/>
    <row r="456" spans="3:24" ht="16.5" customHeight="1" x14ac:dyDescent="0.15">
      <c r="D456" s="1491" t="s">
        <v>443</v>
      </c>
      <c r="E456" s="1492"/>
      <c r="F456" s="1492"/>
      <c r="G456" s="1492"/>
      <c r="H456" s="1492"/>
      <c r="I456" s="1492"/>
      <c r="J456" s="1492"/>
      <c r="K456" s="1493"/>
      <c r="L456" s="1037" t="s">
        <v>444</v>
      </c>
      <c r="M456" s="1038"/>
      <c r="N456" s="1038"/>
      <c r="O456" s="1038"/>
      <c r="P456" s="794"/>
    </row>
    <row r="457" spans="3:24" ht="28.5" customHeight="1" x14ac:dyDescent="0.15">
      <c r="D457" s="1066"/>
      <c r="E457" s="1066"/>
      <c r="F457" s="1066"/>
      <c r="G457" s="1066"/>
      <c r="H457" s="1066"/>
      <c r="I457" s="1066"/>
      <c r="J457" s="1066"/>
      <c r="K457" s="1066"/>
      <c r="L457" s="1487"/>
      <c r="M457" s="1487"/>
      <c r="N457" s="1487"/>
      <c r="O457" s="1487"/>
      <c r="P457" s="570" t="s">
        <v>116</v>
      </c>
    </row>
    <row r="458" spans="3:24" ht="28.5" customHeight="1" x14ac:dyDescent="0.15">
      <c r="D458" s="1066"/>
      <c r="E458" s="1066"/>
      <c r="F458" s="1066"/>
      <c r="G458" s="1066"/>
      <c r="H458" s="1066"/>
      <c r="I458" s="1066"/>
      <c r="J458" s="1066"/>
      <c r="K458" s="1066"/>
      <c r="L458" s="1487"/>
      <c r="M458" s="1487"/>
      <c r="N458" s="1487"/>
      <c r="O458" s="1487"/>
      <c r="P458" s="570" t="s">
        <v>116</v>
      </c>
    </row>
    <row r="459" spans="3:24" ht="16.5" customHeight="1" x14ac:dyDescent="0.15">
      <c r="E459" s="109" t="s">
        <v>145</v>
      </c>
    </row>
    <row r="460" spans="3:24" ht="9.6" customHeight="1" x14ac:dyDescent="0.15"/>
    <row r="461" spans="3:24" ht="16.5" customHeight="1" x14ac:dyDescent="0.15">
      <c r="C461" s="61" t="s">
        <v>781</v>
      </c>
    </row>
    <row r="462" spans="3:24" ht="16.5" customHeight="1" x14ac:dyDescent="0.15">
      <c r="D462" s="1043" t="str">
        <f>"翌年度繰越収支差額（令和"&amp;Y1-1&amp;"年度末）"</f>
        <v>翌年度繰越収支差額（令和7年度末）</v>
      </c>
      <c r="E462" s="1043"/>
      <c r="F462" s="1043"/>
      <c r="G462" s="1043"/>
      <c r="H462" s="1043"/>
      <c r="I462" s="1043"/>
      <c r="J462" s="1043"/>
      <c r="K462" s="1044"/>
      <c r="L462" s="1488"/>
      <c r="M462" s="1489"/>
      <c r="N462" s="1489"/>
      <c r="O462" s="1490"/>
      <c r="P462" s="570" t="s">
        <v>116</v>
      </c>
    </row>
    <row r="463" spans="3:24" ht="16.5" customHeight="1" x14ac:dyDescent="0.15">
      <c r="D463" s="1012" t="str">
        <f>"減価償却累計額（令和"&amp;Y1-1&amp;"年度末）"</f>
        <v>減価償却累計額（令和7年度末）</v>
      </c>
      <c r="E463" s="1012"/>
      <c r="F463" s="1012"/>
      <c r="G463" s="1012"/>
      <c r="H463" s="1012"/>
      <c r="I463" s="1012"/>
      <c r="J463" s="1012"/>
      <c r="K463" s="1024"/>
      <c r="L463" s="1488"/>
      <c r="M463" s="1489"/>
      <c r="N463" s="1489"/>
      <c r="O463" s="1490"/>
      <c r="P463" s="570" t="s">
        <v>116</v>
      </c>
    </row>
    <row r="464" spans="3:24" ht="16.5" customHeight="1" x14ac:dyDescent="0.15">
      <c r="D464" s="1012" t="str">
        <f>"現金預金（令和"&amp;Y1-1&amp;"年度末）"</f>
        <v>現金預金（令和7年度末）</v>
      </c>
      <c r="E464" s="1012"/>
      <c r="F464" s="1012"/>
      <c r="G464" s="1012"/>
      <c r="H464" s="1012"/>
      <c r="I464" s="1012"/>
      <c r="J464" s="1012"/>
      <c r="K464" s="1024"/>
      <c r="L464" s="1488"/>
      <c r="M464" s="1489"/>
      <c r="N464" s="1489"/>
      <c r="O464" s="1490"/>
      <c r="P464" s="570" t="s">
        <v>116</v>
      </c>
    </row>
    <row r="465" spans="1:24" ht="16.5" customHeight="1" x14ac:dyDescent="0.15">
      <c r="E465" s="109" t="s">
        <v>1960</v>
      </c>
    </row>
    <row r="466" spans="1:24" ht="16.5" customHeight="1" x14ac:dyDescent="0.15">
      <c r="E466" s="109" t="s">
        <v>1945</v>
      </c>
    </row>
    <row r="467" spans="1:24" ht="11.1" customHeight="1" x14ac:dyDescent="0.15"/>
    <row r="468" spans="1:24" ht="17.45" customHeight="1" x14ac:dyDescent="0.15">
      <c r="P468" s="954" t="s">
        <v>782</v>
      </c>
      <c r="Q468" s="954"/>
      <c r="R468" s="954"/>
      <c r="S468" s="955">
        <f>$Q$11</f>
        <v>0</v>
      </c>
      <c r="T468" s="955"/>
      <c r="U468" s="955"/>
      <c r="V468" s="955"/>
      <c r="W468" s="955"/>
      <c r="X468" s="955"/>
    </row>
    <row r="469" spans="1:24" ht="16.5" customHeight="1" x14ac:dyDescent="0.15">
      <c r="A469" s="812" t="s">
        <v>879</v>
      </c>
    </row>
    <row r="470" spans="1:24" ht="16.5" customHeight="1" x14ac:dyDescent="0.15">
      <c r="B470" s="555" t="s">
        <v>1113</v>
      </c>
    </row>
    <row r="471" spans="1:24" ht="16.5" customHeight="1" x14ac:dyDescent="0.15">
      <c r="C471" s="61" t="s">
        <v>783</v>
      </c>
    </row>
    <row r="472" spans="1:24" ht="18.600000000000001" customHeight="1" x14ac:dyDescent="0.15">
      <c r="D472" s="950" t="s">
        <v>787</v>
      </c>
      <c r="E472" s="950"/>
      <c r="F472" s="950"/>
      <c r="G472" s="950"/>
      <c r="H472" s="950"/>
      <c r="I472" s="950"/>
      <c r="J472" s="950"/>
      <c r="K472" s="950"/>
      <c r="L472" s="950"/>
      <c r="M472" s="950" t="s">
        <v>1603</v>
      </c>
      <c r="N472" s="950"/>
      <c r="O472" s="950"/>
      <c r="P472" s="950"/>
    </row>
    <row r="473" spans="1:24" ht="18.600000000000001" customHeight="1" x14ac:dyDescent="0.15">
      <c r="D473" s="954" t="s">
        <v>1114</v>
      </c>
      <c r="E473" s="954"/>
      <c r="F473" s="954"/>
      <c r="G473" s="954"/>
      <c r="H473" s="954"/>
      <c r="I473" s="954"/>
      <c r="J473" s="954"/>
      <c r="K473" s="954"/>
      <c r="L473" s="954"/>
      <c r="M473" s="957"/>
      <c r="N473" s="957"/>
      <c r="O473" s="957"/>
      <c r="P473" s="957"/>
    </row>
    <row r="474" spans="1:24" ht="18.600000000000001" customHeight="1" x14ac:dyDescent="0.15">
      <c r="D474" s="954" t="s">
        <v>1115</v>
      </c>
      <c r="E474" s="954"/>
      <c r="F474" s="954"/>
      <c r="G474" s="954"/>
      <c r="H474" s="954"/>
      <c r="I474" s="954"/>
      <c r="J474" s="954"/>
      <c r="K474" s="954"/>
      <c r="L474" s="954"/>
      <c r="M474" s="957"/>
      <c r="N474" s="957"/>
      <c r="O474" s="957"/>
      <c r="P474" s="957"/>
    </row>
    <row r="475" spans="1:24" ht="18.600000000000001" customHeight="1" x14ac:dyDescent="0.15">
      <c r="D475" s="954" t="s">
        <v>784</v>
      </c>
      <c r="E475" s="954"/>
      <c r="F475" s="954"/>
      <c r="G475" s="954"/>
      <c r="H475" s="954"/>
      <c r="I475" s="954"/>
      <c r="J475" s="954"/>
      <c r="K475" s="954"/>
      <c r="L475" s="954"/>
      <c r="M475" s="957"/>
      <c r="N475" s="957"/>
      <c r="O475" s="957"/>
      <c r="P475" s="957"/>
    </row>
    <row r="476" spans="1:24" ht="18.600000000000001" customHeight="1" x14ac:dyDescent="0.15">
      <c r="D476" s="954" t="s">
        <v>1116</v>
      </c>
      <c r="E476" s="954"/>
      <c r="F476" s="954"/>
      <c r="G476" s="954"/>
      <c r="H476" s="954"/>
      <c r="I476" s="954"/>
      <c r="J476" s="954"/>
      <c r="K476" s="954"/>
      <c r="L476" s="954"/>
      <c r="M476" s="957"/>
      <c r="N476" s="957"/>
      <c r="O476" s="957"/>
      <c r="P476" s="957"/>
    </row>
    <row r="477" spans="1:24" ht="18.600000000000001" customHeight="1" x14ac:dyDescent="0.15">
      <c r="D477" s="954" t="s">
        <v>1117</v>
      </c>
      <c r="E477" s="954"/>
      <c r="F477" s="954"/>
      <c r="G477" s="954"/>
      <c r="H477" s="954"/>
      <c r="I477" s="954"/>
      <c r="J477" s="954"/>
      <c r="K477" s="954"/>
      <c r="L477" s="954"/>
      <c r="M477" s="957"/>
      <c r="N477" s="957"/>
      <c r="O477" s="957"/>
      <c r="P477" s="957"/>
    </row>
    <row r="478" spans="1:24" ht="18.600000000000001" customHeight="1" x14ac:dyDescent="0.15">
      <c r="D478" s="954" t="s">
        <v>1118</v>
      </c>
      <c r="E478" s="954"/>
      <c r="F478" s="954"/>
      <c r="G478" s="954"/>
      <c r="H478" s="954"/>
      <c r="I478" s="954"/>
      <c r="J478" s="954"/>
      <c r="K478" s="954"/>
      <c r="L478" s="954"/>
      <c r="M478" s="957"/>
      <c r="N478" s="957"/>
      <c r="O478" s="957"/>
      <c r="P478" s="957"/>
    </row>
    <row r="479" spans="1:24" ht="18.600000000000001" customHeight="1" x14ac:dyDescent="0.15">
      <c r="D479" s="954" t="s">
        <v>1119</v>
      </c>
      <c r="E479" s="954"/>
      <c r="F479" s="954"/>
      <c r="G479" s="954"/>
      <c r="H479" s="954"/>
      <c r="I479" s="954"/>
      <c r="J479" s="954"/>
      <c r="K479" s="954"/>
      <c r="L479" s="954"/>
      <c r="M479" s="957"/>
      <c r="N479" s="957"/>
      <c r="O479" s="957"/>
      <c r="P479" s="957"/>
    </row>
    <row r="480" spans="1:24" ht="18.600000000000001" customHeight="1" x14ac:dyDescent="0.15">
      <c r="D480" s="954" t="s">
        <v>785</v>
      </c>
      <c r="E480" s="954"/>
      <c r="F480" s="954"/>
      <c r="G480" s="954"/>
      <c r="H480" s="954"/>
      <c r="I480" s="954"/>
      <c r="J480" s="954"/>
      <c r="K480" s="954"/>
      <c r="L480" s="954"/>
      <c r="M480" s="957"/>
      <c r="N480" s="957"/>
      <c r="O480" s="957"/>
      <c r="P480" s="957"/>
    </row>
    <row r="481" spans="3:16" ht="18.600000000000001" customHeight="1" x14ac:dyDescent="0.15">
      <c r="D481" s="954" t="s">
        <v>786</v>
      </c>
      <c r="E481" s="954"/>
      <c r="F481" s="954"/>
      <c r="G481" s="954"/>
      <c r="H481" s="954"/>
      <c r="I481" s="954"/>
      <c r="J481" s="954"/>
      <c r="K481" s="954"/>
      <c r="L481" s="954"/>
      <c r="M481" s="957"/>
      <c r="N481" s="957"/>
      <c r="O481" s="957"/>
      <c r="P481" s="957"/>
    </row>
    <row r="482" spans="3:16" ht="18.600000000000001" customHeight="1" x14ac:dyDescent="0.15">
      <c r="D482" s="954" t="s">
        <v>1120</v>
      </c>
      <c r="E482" s="954"/>
      <c r="F482" s="954"/>
      <c r="G482" s="954"/>
      <c r="H482" s="954"/>
      <c r="I482" s="954"/>
      <c r="J482" s="954"/>
      <c r="K482" s="954"/>
      <c r="L482" s="954"/>
      <c r="M482" s="957"/>
      <c r="N482" s="957"/>
      <c r="O482" s="957"/>
      <c r="P482" s="957"/>
    </row>
    <row r="483" spans="3:16" ht="18.600000000000001" customHeight="1" x14ac:dyDescent="0.15">
      <c r="D483" s="954" t="s">
        <v>1935</v>
      </c>
      <c r="E483" s="954"/>
      <c r="F483" s="954"/>
      <c r="G483" s="954"/>
      <c r="H483" s="954"/>
      <c r="I483" s="954"/>
      <c r="J483" s="954"/>
      <c r="K483" s="954"/>
      <c r="L483" s="954"/>
      <c r="M483" s="957"/>
      <c r="N483" s="957"/>
      <c r="O483" s="957"/>
      <c r="P483" s="957"/>
    </row>
    <row r="484" spans="3:16" ht="16.5" customHeight="1" x14ac:dyDescent="0.15">
      <c r="D484" s="954" t="s">
        <v>1121</v>
      </c>
      <c r="E484" s="954"/>
      <c r="F484" s="954"/>
      <c r="G484" s="954"/>
      <c r="H484" s="954"/>
      <c r="I484" s="954"/>
      <c r="J484" s="954"/>
      <c r="K484" s="954"/>
      <c r="L484" s="954"/>
      <c r="M484" s="957"/>
      <c r="N484" s="957"/>
      <c r="O484" s="957"/>
      <c r="P484" s="957"/>
    </row>
    <row r="485" spans="3:16" ht="16.5" customHeight="1" x14ac:dyDescent="0.15">
      <c r="E485" s="109" t="s">
        <v>788</v>
      </c>
    </row>
    <row r="486" spans="3:16" ht="9.6" customHeight="1" x14ac:dyDescent="0.15"/>
    <row r="487" spans="3:16" ht="16.5" customHeight="1" x14ac:dyDescent="0.15">
      <c r="C487" s="61" t="s">
        <v>1122</v>
      </c>
    </row>
    <row r="488" spans="3:16" ht="18.600000000000001" customHeight="1" x14ac:dyDescent="0.15">
      <c r="D488" s="950" t="s">
        <v>787</v>
      </c>
      <c r="E488" s="950"/>
      <c r="F488" s="950"/>
      <c r="G488" s="950"/>
      <c r="H488" s="950"/>
      <c r="I488" s="950"/>
      <c r="J488" s="950"/>
      <c r="K488" s="950"/>
      <c r="L488" s="950"/>
      <c r="M488" s="950" t="s">
        <v>1603</v>
      </c>
      <c r="N488" s="950"/>
      <c r="O488" s="950"/>
      <c r="P488" s="950"/>
    </row>
    <row r="489" spans="3:16" ht="18.600000000000001" customHeight="1" x14ac:dyDescent="0.15">
      <c r="D489" s="1442" t="s">
        <v>1123</v>
      </c>
      <c r="E489" s="1442"/>
      <c r="F489" s="1442"/>
      <c r="G489" s="1442"/>
      <c r="H489" s="1442"/>
      <c r="I489" s="1442"/>
      <c r="J489" s="1442"/>
      <c r="K489" s="1442"/>
      <c r="L489" s="1442"/>
      <c r="M489" s="957"/>
      <c r="N489" s="957"/>
      <c r="O489" s="957"/>
      <c r="P489" s="957"/>
    </row>
    <row r="490" spans="3:16" ht="18.600000000000001" customHeight="1" x14ac:dyDescent="0.15">
      <c r="D490" s="1442" t="s">
        <v>1177</v>
      </c>
      <c r="E490" s="1442"/>
      <c r="F490" s="1442"/>
      <c r="G490" s="1442"/>
      <c r="H490" s="1442"/>
      <c r="I490" s="1442"/>
      <c r="J490" s="1442"/>
      <c r="K490" s="1442"/>
      <c r="L490" s="1442"/>
      <c r="M490" s="957"/>
      <c r="N490" s="957"/>
      <c r="O490" s="957"/>
      <c r="P490" s="957"/>
    </row>
    <row r="491" spans="3:16" ht="18.600000000000001" customHeight="1" x14ac:dyDescent="0.15">
      <c r="D491" s="1442" t="s">
        <v>1124</v>
      </c>
      <c r="E491" s="1442"/>
      <c r="F491" s="1442"/>
      <c r="G491" s="1442"/>
      <c r="H491" s="1442"/>
      <c r="I491" s="1442"/>
      <c r="J491" s="1442"/>
      <c r="K491" s="1442"/>
      <c r="L491" s="1442"/>
      <c r="M491" s="957"/>
      <c r="N491" s="957"/>
      <c r="O491" s="957"/>
      <c r="P491" s="957"/>
    </row>
    <row r="492" spans="3:16" ht="18.600000000000001" customHeight="1" x14ac:dyDescent="0.15">
      <c r="D492" s="1442" t="s">
        <v>1125</v>
      </c>
      <c r="E492" s="1442"/>
      <c r="F492" s="1442"/>
      <c r="G492" s="1442"/>
      <c r="H492" s="1442"/>
      <c r="I492" s="1442"/>
      <c r="J492" s="1442"/>
      <c r="K492" s="1442"/>
      <c r="L492" s="1442"/>
      <c r="M492" s="957"/>
      <c r="N492" s="957"/>
      <c r="O492" s="957"/>
      <c r="P492" s="957"/>
    </row>
    <row r="493" spans="3:16" ht="18.600000000000001" customHeight="1" x14ac:dyDescent="0.15">
      <c r="D493" s="1442" t="s">
        <v>1126</v>
      </c>
      <c r="E493" s="1442"/>
      <c r="F493" s="1442"/>
      <c r="G493" s="1442"/>
      <c r="H493" s="1442"/>
      <c r="I493" s="1442"/>
      <c r="J493" s="1442"/>
      <c r="K493" s="1442"/>
      <c r="L493" s="1442"/>
      <c r="M493" s="957"/>
      <c r="N493" s="957"/>
      <c r="O493" s="957"/>
      <c r="P493" s="957"/>
    </row>
    <row r="494" spans="3:16" ht="16.5" customHeight="1" x14ac:dyDescent="0.15">
      <c r="D494" s="1442" t="s">
        <v>1503</v>
      </c>
      <c r="E494" s="1442"/>
      <c r="F494" s="1442"/>
      <c r="G494" s="1442"/>
      <c r="H494" s="1442"/>
      <c r="I494" s="1442"/>
      <c r="J494" s="1442"/>
      <c r="K494" s="1442"/>
      <c r="L494" s="1442"/>
      <c r="M494" s="957"/>
      <c r="N494" s="957"/>
      <c r="O494" s="957"/>
      <c r="P494" s="957"/>
    </row>
    <row r="495" spans="3:16" ht="16.5" customHeight="1" x14ac:dyDescent="0.15">
      <c r="E495" s="109" t="s">
        <v>1087</v>
      </c>
    </row>
    <row r="496" spans="3:16" ht="9.6" customHeight="1" x14ac:dyDescent="0.15"/>
    <row r="497" spans="3:25" ht="16.5" customHeight="1" x14ac:dyDescent="0.15">
      <c r="C497" s="61" t="str">
        <f>"（３）学則で定める収容定員と生徒数（令和"&amp;Y1&amp;"年5月1日現在）"</f>
        <v>（３）学則で定める収容定員と生徒数（令和8年5月1日現在）</v>
      </c>
    </row>
    <row r="498" spans="3:25" ht="16.5" customHeight="1" x14ac:dyDescent="0.15">
      <c r="D498" s="1024"/>
      <c r="E498" s="1328"/>
      <c r="F498" s="1328"/>
      <c r="G498" s="1329"/>
      <c r="H498" s="956" t="s">
        <v>149</v>
      </c>
      <c r="I498" s="956"/>
      <c r="J498" s="950"/>
      <c r="K498" s="956" t="s">
        <v>150</v>
      </c>
      <c r="L498" s="956"/>
      <c r="M498" s="950"/>
      <c r="N498" s="950" t="s">
        <v>151</v>
      </c>
      <c r="O498" s="950"/>
      <c r="P498" s="950"/>
    </row>
    <row r="499" spans="3:25" ht="18.600000000000001" customHeight="1" x14ac:dyDescent="0.15">
      <c r="D499" s="1740"/>
      <c r="E499" s="1096"/>
      <c r="F499" s="1096"/>
      <c r="G499" s="832" t="s">
        <v>789</v>
      </c>
      <c r="H499" s="1450"/>
      <c r="I499" s="1451"/>
      <c r="J499" s="569" t="s">
        <v>45</v>
      </c>
      <c r="K499" s="1450"/>
      <c r="L499" s="1451"/>
      <c r="M499" s="570" t="s">
        <v>45</v>
      </c>
      <c r="N499" s="1131">
        <f>H499-K499</f>
        <v>0</v>
      </c>
      <c r="O499" s="1132"/>
      <c r="P499" s="570" t="s">
        <v>45</v>
      </c>
    </row>
    <row r="500" spans="3:25" ht="18.600000000000001" customHeight="1" x14ac:dyDescent="0.15">
      <c r="D500" s="1133"/>
      <c r="E500" s="1134"/>
      <c r="F500" s="1134"/>
      <c r="G500" s="832" t="s">
        <v>789</v>
      </c>
      <c r="H500" s="1129"/>
      <c r="I500" s="1130"/>
      <c r="J500" s="569" t="s">
        <v>45</v>
      </c>
      <c r="K500" s="1129"/>
      <c r="L500" s="1130"/>
      <c r="M500" s="570" t="s">
        <v>45</v>
      </c>
      <c r="N500" s="1131">
        <f t="shared" ref="N500" si="0">H500-K500</f>
        <v>0</v>
      </c>
      <c r="O500" s="1132"/>
      <c r="P500" s="570" t="s">
        <v>45</v>
      </c>
    </row>
    <row r="501" spans="3:25" ht="18.600000000000001" customHeight="1" x14ac:dyDescent="0.15">
      <c r="D501" s="1133"/>
      <c r="E501" s="1134"/>
      <c r="F501" s="1134"/>
      <c r="G501" s="832" t="s">
        <v>789</v>
      </c>
      <c r="H501" s="1129"/>
      <c r="I501" s="1130"/>
      <c r="J501" s="569" t="s">
        <v>45</v>
      </c>
      <c r="K501" s="1129"/>
      <c r="L501" s="1130"/>
      <c r="M501" s="570" t="s">
        <v>45</v>
      </c>
      <c r="N501" s="1131">
        <f t="shared" ref="N501:N502" si="1">H501-K501</f>
        <v>0</v>
      </c>
      <c r="O501" s="1132"/>
      <c r="P501" s="570" t="s">
        <v>45</v>
      </c>
    </row>
    <row r="502" spans="3:25" ht="18.600000000000001" customHeight="1" x14ac:dyDescent="0.15">
      <c r="D502" s="1133"/>
      <c r="E502" s="1134"/>
      <c r="F502" s="1134"/>
      <c r="G502" s="832" t="s">
        <v>789</v>
      </c>
      <c r="H502" s="1129"/>
      <c r="I502" s="1130"/>
      <c r="J502" s="569" t="s">
        <v>45</v>
      </c>
      <c r="K502" s="1129"/>
      <c r="L502" s="1130"/>
      <c r="M502" s="570" t="s">
        <v>45</v>
      </c>
      <c r="N502" s="1131">
        <f t="shared" si="1"/>
        <v>0</v>
      </c>
      <c r="O502" s="1132"/>
      <c r="P502" s="570" t="s">
        <v>45</v>
      </c>
    </row>
    <row r="503" spans="3:25" ht="16.5" customHeight="1" x14ac:dyDescent="0.15">
      <c r="E503" s="109" t="s">
        <v>790</v>
      </c>
    </row>
    <row r="504" spans="3:25" ht="9.6" customHeight="1" x14ac:dyDescent="0.15"/>
    <row r="505" spans="3:25" ht="16.5" customHeight="1" x14ac:dyDescent="0.15">
      <c r="C505" s="61" t="s">
        <v>1811</v>
      </c>
    </row>
    <row r="506" spans="3:25" ht="30" customHeight="1" x14ac:dyDescent="0.15">
      <c r="D506" s="1012"/>
      <c r="E506" s="1012"/>
      <c r="F506" s="1012"/>
      <c r="G506" s="956" t="s">
        <v>154</v>
      </c>
      <c r="H506" s="956"/>
      <c r="I506" s="956"/>
      <c r="J506" s="1452" t="s">
        <v>492</v>
      </c>
      <c r="K506" s="1453"/>
      <c r="L506" s="1453"/>
      <c r="M506" s="1043" t="s">
        <v>155</v>
      </c>
      <c r="N506" s="1442"/>
      <c r="O506" s="1442"/>
      <c r="P506" s="1442"/>
      <c r="Q506" s="1442"/>
      <c r="R506" s="1442"/>
      <c r="S506" s="1502" t="s">
        <v>1896</v>
      </c>
      <c r="T506" s="1503"/>
      <c r="U506" s="1503"/>
      <c r="V506" s="1503"/>
      <c r="W506" s="1503"/>
      <c r="X506" s="1503"/>
      <c r="Y506" s="1504"/>
    </row>
    <row r="507" spans="3:25" ht="18.95" customHeight="1" x14ac:dyDescent="0.15">
      <c r="D507" s="1012" t="s">
        <v>152</v>
      </c>
      <c r="E507" s="1012"/>
      <c r="F507" s="1024"/>
      <c r="G507" s="958"/>
      <c r="H507" s="1011"/>
      <c r="I507" s="962"/>
      <c r="J507" s="952"/>
      <c r="K507" s="1469"/>
      <c r="L507" s="1112"/>
      <c r="M507" s="1022"/>
      <c r="N507" s="1389"/>
      <c r="O507" s="1389"/>
      <c r="P507" s="1389"/>
      <c r="Q507" s="1389"/>
      <c r="R507" s="1389"/>
      <c r="S507" s="1654"/>
      <c r="T507" s="1654"/>
      <c r="U507" s="1654"/>
      <c r="V507" s="1654"/>
      <c r="W507" s="1654"/>
      <c r="X507" s="1654"/>
      <c r="Y507" s="1655"/>
    </row>
    <row r="508" spans="3:25" ht="18.95" customHeight="1" x14ac:dyDescent="0.15">
      <c r="D508" s="1043" t="s">
        <v>1502</v>
      </c>
      <c r="E508" s="1043"/>
      <c r="F508" s="1044"/>
      <c r="G508" s="958"/>
      <c r="H508" s="1011"/>
      <c r="I508" s="962"/>
      <c r="J508" s="952"/>
      <c r="K508" s="1469"/>
      <c r="L508" s="1112"/>
      <c r="M508" s="1022"/>
      <c r="N508" s="1389"/>
      <c r="O508" s="1389"/>
      <c r="P508" s="1389"/>
      <c r="Q508" s="1389"/>
      <c r="R508" s="1389"/>
      <c r="S508" s="1654"/>
      <c r="T508" s="1654"/>
      <c r="U508" s="1654"/>
      <c r="V508" s="1654"/>
      <c r="W508" s="1654"/>
      <c r="X508" s="1654"/>
      <c r="Y508" s="1655"/>
    </row>
    <row r="509" spans="3:25" ht="18.95" customHeight="1" x14ac:dyDescent="0.15">
      <c r="D509" s="1012" t="s">
        <v>153</v>
      </c>
      <c r="E509" s="1012"/>
      <c r="F509" s="1024"/>
      <c r="G509" s="958"/>
      <c r="H509" s="1011"/>
      <c r="I509" s="962"/>
      <c r="J509" s="952"/>
      <c r="K509" s="1469"/>
      <c r="L509" s="1112"/>
      <c r="M509" s="1022"/>
      <c r="N509" s="1389"/>
      <c r="O509" s="1389"/>
      <c r="P509" s="1389"/>
      <c r="Q509" s="1389"/>
      <c r="R509" s="1389"/>
      <c r="S509" s="1654"/>
      <c r="T509" s="1654"/>
      <c r="U509" s="1654"/>
      <c r="V509" s="1654"/>
      <c r="W509" s="1654"/>
      <c r="X509" s="1654"/>
      <c r="Y509" s="1655"/>
    </row>
    <row r="510" spans="3:25" ht="16.5" customHeight="1" x14ac:dyDescent="0.15">
      <c r="E510" s="109" t="s">
        <v>1178</v>
      </c>
    </row>
    <row r="511" spans="3:25" ht="16.5" customHeight="1" x14ac:dyDescent="0.15">
      <c r="E511" s="109"/>
      <c r="T511" s="1671" t="s">
        <v>1454</v>
      </c>
      <c r="U511" s="1672"/>
      <c r="V511" s="1672"/>
      <c r="W511" s="1672"/>
      <c r="X511" s="1673"/>
    </row>
    <row r="512" spans="3:25" ht="10.5" customHeight="1" x14ac:dyDescent="0.15"/>
    <row r="513" spans="1:25" ht="16.5" customHeight="1" x14ac:dyDescent="0.15">
      <c r="C513" s="61" t="s">
        <v>1209</v>
      </c>
    </row>
    <row r="514" spans="1:25" ht="18.95" customHeight="1" x14ac:dyDescent="0.15">
      <c r="D514" s="63" t="str">
        <f>"令和"&amp;Y1-1&amp;"年度及び令和"&amp;Y1&amp;"年度の面接指導の実施状況を別紙４「面接指導実施状況調査票」に入力してください。"</f>
        <v>令和7年度及び令和8年度の面接指導の実施状況を別紙４「面接指導実施状況調査票」に入力してください。</v>
      </c>
    </row>
    <row r="515" spans="1:25" ht="18.95" customHeight="1" x14ac:dyDescent="0.15">
      <c r="D515" s="1737" t="s">
        <v>692</v>
      </c>
      <c r="E515" s="1738"/>
      <c r="F515" s="1674" t="s">
        <v>877</v>
      </c>
      <c r="G515" s="1675"/>
      <c r="H515" s="63" t="str">
        <f>"　（令和"&amp;Y1-1&amp;"年度及び令和"&amp;Y1&amp;"年度の2年度分）"</f>
        <v>　（令和7年度及び令和8年度の2年度分）</v>
      </c>
    </row>
    <row r="516" spans="1:25" ht="15.95" customHeight="1" x14ac:dyDescent="0.15">
      <c r="E516" s="109" t="s">
        <v>878</v>
      </c>
    </row>
    <row r="517" spans="1:25" ht="15.95" customHeight="1" x14ac:dyDescent="0.15">
      <c r="E517" s="109" t="s">
        <v>1181</v>
      </c>
    </row>
    <row r="518" spans="1:25" ht="17.45" customHeight="1" x14ac:dyDescent="0.15">
      <c r="P518" s="954" t="s">
        <v>782</v>
      </c>
      <c r="Q518" s="954"/>
      <c r="R518" s="954"/>
      <c r="S518" s="955">
        <f>$Q$11</f>
        <v>0</v>
      </c>
      <c r="T518" s="955"/>
      <c r="U518" s="955"/>
      <c r="V518" s="955"/>
      <c r="W518" s="955"/>
      <c r="X518" s="955"/>
    </row>
    <row r="519" spans="1:25" ht="13.5" customHeight="1" x14ac:dyDescent="0.15"/>
    <row r="520" spans="1:25" s="553" customFormat="1" x14ac:dyDescent="0.15">
      <c r="A520" s="63"/>
      <c r="B520" s="63"/>
      <c r="C520" s="61" t="s">
        <v>2069</v>
      </c>
      <c r="D520" s="63"/>
      <c r="E520" s="63"/>
      <c r="F520" s="63"/>
      <c r="G520" s="63"/>
      <c r="H520" s="63"/>
      <c r="I520" s="63"/>
      <c r="J520" s="63"/>
      <c r="K520" s="63"/>
      <c r="L520" s="63"/>
      <c r="M520" s="63"/>
      <c r="N520" s="63"/>
      <c r="O520" s="63"/>
      <c r="P520" s="63"/>
      <c r="Q520" s="63"/>
      <c r="R520" s="63"/>
      <c r="S520" s="63"/>
      <c r="T520" s="63"/>
      <c r="U520" s="63"/>
      <c r="V520" s="63"/>
      <c r="W520" s="63"/>
      <c r="X520" s="63"/>
      <c r="Y520" s="63"/>
    </row>
    <row r="521" spans="1:25" s="553" customFormat="1" x14ac:dyDescent="0.15">
      <c r="A521" s="63"/>
      <c r="B521" s="63"/>
      <c r="C521" s="63"/>
      <c r="D521" s="63" t="s">
        <v>2052</v>
      </c>
      <c r="E521" s="63"/>
      <c r="F521" s="63"/>
      <c r="G521" s="63"/>
      <c r="H521" s="63"/>
      <c r="I521" s="63"/>
      <c r="J521" s="63"/>
      <c r="K521" s="63"/>
      <c r="L521" s="63"/>
      <c r="M521" s="63"/>
      <c r="N521" s="63"/>
      <c r="O521" s="63"/>
      <c r="P521" s="63"/>
      <c r="Q521" s="63"/>
      <c r="R521" s="63"/>
      <c r="S521" s="63"/>
      <c r="T521" s="63"/>
      <c r="U521" s="63"/>
      <c r="V521" s="63"/>
      <c r="W521" s="63"/>
      <c r="X521" s="63"/>
      <c r="Y521" s="63"/>
    </row>
    <row r="522" spans="1:25" s="553" customFormat="1" x14ac:dyDescent="0.15">
      <c r="A522" s="63"/>
      <c r="B522" s="63"/>
      <c r="C522" s="63"/>
      <c r="D522" s="63" t="s">
        <v>2053</v>
      </c>
      <c r="E522" s="63"/>
      <c r="F522" s="63"/>
      <c r="G522" s="63"/>
      <c r="H522" s="63"/>
      <c r="I522" s="63"/>
      <c r="J522" s="63"/>
      <c r="K522" s="63"/>
      <c r="L522" s="63"/>
      <c r="M522" s="63"/>
      <c r="N522" s="63"/>
      <c r="O522" s="63"/>
      <c r="P522" s="63"/>
      <c r="Q522" s="63"/>
      <c r="R522" s="63"/>
      <c r="S522" s="63"/>
      <c r="T522" s="63"/>
      <c r="U522" s="63"/>
      <c r="V522" s="63"/>
      <c r="W522" s="63"/>
      <c r="X522" s="63"/>
      <c r="Y522" s="63"/>
    </row>
    <row r="523" spans="1:25" s="553" customFormat="1" x14ac:dyDescent="0.15">
      <c r="A523" s="63"/>
      <c r="B523" s="63"/>
      <c r="C523" s="63"/>
      <c r="D523" s="63" t="s">
        <v>2054</v>
      </c>
      <c r="E523" s="63"/>
      <c r="F523" s="63"/>
      <c r="G523" s="63"/>
      <c r="H523" s="63"/>
      <c r="I523" s="63"/>
      <c r="J523" s="63"/>
      <c r="K523" s="63"/>
      <c r="L523" s="63"/>
      <c r="M523" s="63"/>
      <c r="N523" s="63"/>
      <c r="O523" s="63"/>
      <c r="P523" s="63"/>
      <c r="Q523" s="63"/>
      <c r="R523" s="63"/>
      <c r="S523" s="63"/>
      <c r="T523" s="63"/>
      <c r="U523" s="63"/>
      <c r="V523" s="63"/>
      <c r="W523" s="63"/>
      <c r="X523" s="63"/>
      <c r="Y523" s="63"/>
    </row>
    <row r="524" spans="1:25" s="553" customFormat="1" x14ac:dyDescent="0.15">
      <c r="A524" s="63"/>
      <c r="B524" s="63"/>
      <c r="C524" s="63"/>
      <c r="D524" s="950" t="s">
        <v>2055</v>
      </c>
      <c r="E524" s="950"/>
      <c r="F524" s="950" t="s">
        <v>2056</v>
      </c>
      <c r="G524" s="950"/>
      <c r="H524" s="950"/>
      <c r="I524" s="950"/>
      <c r="J524" s="956" t="s">
        <v>2057</v>
      </c>
      <c r="K524" s="956"/>
      <c r="L524" s="956"/>
      <c r="M524" s="956"/>
      <c r="N524" s="956"/>
      <c r="O524" s="956"/>
      <c r="P524" s="956"/>
      <c r="Q524" s="956"/>
      <c r="R524" s="956"/>
      <c r="S524" s="956"/>
      <c r="T524" s="956"/>
      <c r="U524" s="956"/>
      <c r="V524" s="956"/>
      <c r="W524" s="956"/>
      <c r="X524" s="956"/>
      <c r="Y524" s="63"/>
    </row>
    <row r="525" spans="1:25" s="553" customFormat="1" x14ac:dyDescent="0.15">
      <c r="A525" s="63"/>
      <c r="B525" s="63"/>
      <c r="C525" s="63"/>
      <c r="D525" s="950" t="s">
        <v>2058</v>
      </c>
      <c r="E525" s="950"/>
      <c r="F525" s="957"/>
      <c r="G525" s="957"/>
      <c r="H525" s="957"/>
      <c r="I525" s="958"/>
      <c r="J525" s="947"/>
      <c r="K525" s="948"/>
      <c r="L525" s="948"/>
      <c r="M525" s="948"/>
      <c r="N525" s="948"/>
      <c r="O525" s="948"/>
      <c r="P525" s="948"/>
      <c r="Q525" s="948"/>
      <c r="R525" s="948"/>
      <c r="S525" s="948"/>
      <c r="T525" s="948"/>
      <c r="U525" s="948"/>
      <c r="V525" s="948"/>
      <c r="W525" s="948"/>
      <c r="X525" s="949"/>
      <c r="Y525" s="63"/>
    </row>
    <row r="526" spans="1:25" s="553" customFormat="1" x14ac:dyDescent="0.15">
      <c r="A526" s="63"/>
      <c r="B526" s="63"/>
      <c r="C526" s="63"/>
      <c r="D526" s="950" t="s">
        <v>2059</v>
      </c>
      <c r="E526" s="950"/>
      <c r="F526" s="957"/>
      <c r="G526" s="957"/>
      <c r="H526" s="957"/>
      <c r="I526" s="958"/>
      <c r="J526" s="947"/>
      <c r="K526" s="948"/>
      <c r="L526" s="948"/>
      <c r="M526" s="948"/>
      <c r="N526" s="948"/>
      <c r="O526" s="948"/>
      <c r="P526" s="948"/>
      <c r="Q526" s="948"/>
      <c r="R526" s="948"/>
      <c r="S526" s="948"/>
      <c r="T526" s="948"/>
      <c r="U526" s="948"/>
      <c r="V526" s="948"/>
      <c r="W526" s="948"/>
      <c r="X526" s="949"/>
      <c r="Y526" s="63"/>
    </row>
    <row r="527" spans="1:25" s="553" customFormat="1" x14ac:dyDescent="0.15">
      <c r="A527" s="63"/>
      <c r="B527" s="63"/>
      <c r="C527" s="63"/>
      <c r="D527" s="950" t="s">
        <v>2060</v>
      </c>
      <c r="E527" s="950"/>
      <c r="F527" s="957"/>
      <c r="G527" s="957"/>
      <c r="H527" s="957"/>
      <c r="I527" s="958"/>
      <c r="J527" s="947"/>
      <c r="K527" s="948"/>
      <c r="L527" s="948"/>
      <c r="M527" s="948"/>
      <c r="N527" s="948"/>
      <c r="O527" s="948"/>
      <c r="P527" s="948"/>
      <c r="Q527" s="948"/>
      <c r="R527" s="948"/>
      <c r="S527" s="948"/>
      <c r="T527" s="948"/>
      <c r="U527" s="948"/>
      <c r="V527" s="948"/>
      <c r="W527" s="948"/>
      <c r="X527" s="949"/>
      <c r="Y527" s="63"/>
    </row>
    <row r="528" spans="1:25" s="553" customFormat="1" x14ac:dyDescent="0.15">
      <c r="A528" s="63"/>
      <c r="B528" s="63"/>
      <c r="C528" s="63"/>
      <c r="D528" s="950" t="s">
        <v>2061</v>
      </c>
      <c r="E528" s="950"/>
      <c r="F528" s="957"/>
      <c r="G528" s="957"/>
      <c r="H528" s="957"/>
      <c r="I528" s="958"/>
      <c r="J528" s="947"/>
      <c r="K528" s="948"/>
      <c r="L528" s="948"/>
      <c r="M528" s="948"/>
      <c r="N528" s="948"/>
      <c r="O528" s="948"/>
      <c r="P528" s="948"/>
      <c r="Q528" s="948"/>
      <c r="R528" s="948"/>
      <c r="S528" s="948"/>
      <c r="T528" s="948"/>
      <c r="U528" s="948"/>
      <c r="V528" s="948"/>
      <c r="W528" s="948"/>
      <c r="X528" s="949"/>
      <c r="Y528" s="63"/>
    </row>
    <row r="529" spans="1:25" s="553" customFormat="1" x14ac:dyDescent="0.15">
      <c r="A529" s="63"/>
      <c r="B529" s="63"/>
      <c r="C529" s="63"/>
      <c r="D529" s="950" t="s">
        <v>2062</v>
      </c>
      <c r="E529" s="950"/>
      <c r="F529" s="957"/>
      <c r="G529" s="957"/>
      <c r="H529" s="957"/>
      <c r="I529" s="958"/>
      <c r="J529" s="947"/>
      <c r="K529" s="948"/>
      <c r="L529" s="948"/>
      <c r="M529" s="948"/>
      <c r="N529" s="948"/>
      <c r="O529" s="948"/>
      <c r="P529" s="948"/>
      <c r="Q529" s="948"/>
      <c r="R529" s="948"/>
      <c r="S529" s="948"/>
      <c r="T529" s="948"/>
      <c r="U529" s="948"/>
      <c r="V529" s="948"/>
      <c r="W529" s="948"/>
      <c r="X529" s="949"/>
      <c r="Y529" s="63"/>
    </row>
    <row r="530" spans="1:25" s="553" customFormat="1" x14ac:dyDescent="0.15">
      <c r="A530" s="63"/>
      <c r="B530" s="63"/>
      <c r="C530" s="63"/>
      <c r="D530" s="950" t="s">
        <v>2063</v>
      </c>
      <c r="E530" s="950"/>
      <c r="F530" s="957"/>
      <c r="G530" s="957"/>
      <c r="H530" s="957"/>
      <c r="I530" s="958"/>
      <c r="J530" s="947"/>
      <c r="K530" s="948"/>
      <c r="L530" s="948"/>
      <c r="M530" s="948"/>
      <c r="N530" s="948"/>
      <c r="O530" s="948"/>
      <c r="P530" s="948"/>
      <c r="Q530" s="948"/>
      <c r="R530" s="948"/>
      <c r="S530" s="948"/>
      <c r="T530" s="948"/>
      <c r="U530" s="948"/>
      <c r="V530" s="948"/>
      <c r="W530" s="948"/>
      <c r="X530" s="949"/>
      <c r="Y530" s="63"/>
    </row>
    <row r="531" spans="1:25" s="553" customFormat="1" x14ac:dyDescent="0.15">
      <c r="A531" s="63"/>
      <c r="B531" s="63"/>
      <c r="C531" s="63"/>
      <c r="D531" s="950" t="s">
        <v>2064</v>
      </c>
      <c r="E531" s="950"/>
      <c r="F531" s="957"/>
      <c r="G531" s="957"/>
      <c r="H531" s="957"/>
      <c r="I531" s="958"/>
      <c r="J531" s="947"/>
      <c r="K531" s="948"/>
      <c r="L531" s="948"/>
      <c r="M531" s="948"/>
      <c r="N531" s="948"/>
      <c r="O531" s="948"/>
      <c r="P531" s="948"/>
      <c r="Q531" s="948"/>
      <c r="R531" s="948"/>
      <c r="S531" s="948"/>
      <c r="T531" s="948"/>
      <c r="U531" s="948"/>
      <c r="V531" s="948"/>
      <c r="W531" s="948"/>
      <c r="X531" s="949"/>
      <c r="Y531" s="63"/>
    </row>
    <row r="532" spans="1:25" s="553" customFormat="1" x14ac:dyDescent="0.15">
      <c r="A532" s="63"/>
      <c r="B532" s="63"/>
      <c r="C532" s="63"/>
      <c r="D532" s="950" t="s">
        <v>2065</v>
      </c>
      <c r="E532" s="950"/>
      <c r="F532" s="957"/>
      <c r="G532" s="957"/>
      <c r="H532" s="957"/>
      <c r="I532" s="958"/>
      <c r="J532" s="947"/>
      <c r="K532" s="948"/>
      <c r="L532" s="948"/>
      <c r="M532" s="948"/>
      <c r="N532" s="948"/>
      <c r="O532" s="948"/>
      <c r="P532" s="948"/>
      <c r="Q532" s="948"/>
      <c r="R532" s="948"/>
      <c r="S532" s="948"/>
      <c r="T532" s="948"/>
      <c r="U532" s="948"/>
      <c r="V532" s="948"/>
      <c r="W532" s="948"/>
      <c r="X532" s="949"/>
      <c r="Y532" s="63"/>
    </row>
    <row r="533" spans="1:25" s="553" customFormat="1" x14ac:dyDescent="0.15">
      <c r="A533" s="63"/>
      <c r="B533" s="63"/>
      <c r="C533" s="63"/>
      <c r="D533" s="950" t="s">
        <v>2066</v>
      </c>
      <c r="E533" s="950"/>
      <c r="F533" s="957"/>
      <c r="G533" s="957"/>
      <c r="H533" s="957"/>
      <c r="I533" s="958"/>
      <c r="J533" s="947"/>
      <c r="K533" s="948"/>
      <c r="L533" s="948"/>
      <c r="M533" s="948"/>
      <c r="N533" s="948"/>
      <c r="O533" s="948"/>
      <c r="P533" s="948"/>
      <c r="Q533" s="948"/>
      <c r="R533" s="948"/>
      <c r="S533" s="948"/>
      <c r="T533" s="948"/>
      <c r="U533" s="948"/>
      <c r="V533" s="948"/>
      <c r="W533" s="948"/>
      <c r="X533" s="949"/>
      <c r="Y533" s="63"/>
    </row>
    <row r="534" spans="1:25" s="553" customFormat="1" x14ac:dyDescent="0.15">
      <c r="A534" s="63"/>
      <c r="B534" s="63"/>
      <c r="C534" s="63"/>
      <c r="D534" s="63"/>
      <c r="E534" s="109" t="s">
        <v>2071</v>
      </c>
      <c r="F534" s="63"/>
      <c r="G534" s="63"/>
      <c r="H534" s="63"/>
      <c r="I534" s="63"/>
      <c r="J534" s="63"/>
      <c r="K534" s="63"/>
      <c r="L534" s="63"/>
      <c r="M534" s="63"/>
      <c r="N534" s="63"/>
      <c r="O534" s="63"/>
      <c r="P534" s="63"/>
      <c r="Q534" s="63"/>
      <c r="R534" s="63"/>
      <c r="S534" s="63"/>
      <c r="T534" s="63"/>
      <c r="U534" s="63"/>
      <c r="V534" s="63"/>
      <c r="W534" s="63"/>
      <c r="X534" s="63"/>
      <c r="Y534" s="63"/>
    </row>
    <row r="535" spans="1:25" s="553" customFormat="1" x14ac:dyDescent="0.1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row>
    <row r="536" spans="1:25" s="553" customFormat="1" x14ac:dyDescent="0.15">
      <c r="A536" s="63"/>
      <c r="B536" s="63"/>
      <c r="C536" s="63"/>
      <c r="D536" s="63" t="s">
        <v>2067</v>
      </c>
      <c r="E536" s="63"/>
      <c r="F536" s="63"/>
      <c r="G536" s="63"/>
      <c r="H536" s="63"/>
      <c r="I536" s="63"/>
      <c r="J536" s="63"/>
      <c r="K536" s="63"/>
      <c r="L536" s="63"/>
      <c r="M536" s="63"/>
      <c r="N536" s="63"/>
      <c r="O536" s="63"/>
      <c r="P536" s="63"/>
      <c r="Q536" s="63"/>
      <c r="R536" s="63"/>
      <c r="S536" s="63"/>
      <c r="T536" s="63"/>
      <c r="U536" s="63"/>
      <c r="V536" s="63"/>
      <c r="W536" s="63"/>
      <c r="X536" s="63"/>
      <c r="Y536" s="63"/>
    </row>
    <row r="537" spans="1:25" s="553" customFormat="1" x14ac:dyDescent="0.15">
      <c r="A537" s="63"/>
      <c r="B537" s="63"/>
      <c r="C537" s="63"/>
      <c r="D537" s="63" t="s">
        <v>2053</v>
      </c>
      <c r="E537" s="63"/>
      <c r="F537" s="63"/>
      <c r="G537" s="63"/>
      <c r="H537" s="63"/>
      <c r="I537" s="63"/>
      <c r="J537" s="63"/>
      <c r="K537" s="63"/>
      <c r="L537" s="63"/>
      <c r="M537" s="63"/>
      <c r="N537" s="63"/>
      <c r="O537" s="63"/>
      <c r="P537" s="63"/>
      <c r="Q537" s="63"/>
      <c r="R537" s="63"/>
      <c r="S537" s="63"/>
      <c r="T537" s="63"/>
      <c r="U537" s="63"/>
      <c r="V537" s="63"/>
      <c r="W537" s="63"/>
      <c r="X537" s="63"/>
      <c r="Y537" s="63"/>
    </row>
    <row r="538" spans="1:25" s="553" customFormat="1" x14ac:dyDescent="0.15">
      <c r="A538" s="63"/>
      <c r="B538" s="63"/>
      <c r="C538" s="63"/>
      <c r="D538" s="63" t="s">
        <v>2054</v>
      </c>
      <c r="E538" s="63"/>
      <c r="F538" s="63"/>
      <c r="G538" s="63"/>
      <c r="H538" s="63"/>
      <c r="I538" s="63"/>
      <c r="J538" s="63"/>
      <c r="K538" s="63"/>
      <c r="L538" s="63"/>
      <c r="M538" s="63"/>
      <c r="N538" s="63"/>
      <c r="O538" s="63"/>
      <c r="P538" s="63"/>
      <c r="Q538" s="63"/>
      <c r="R538" s="63"/>
      <c r="S538" s="63"/>
      <c r="T538" s="63"/>
      <c r="U538" s="63"/>
      <c r="V538" s="63"/>
      <c r="W538" s="63"/>
      <c r="X538" s="63"/>
      <c r="Y538" s="63"/>
    </row>
    <row r="539" spans="1:25" s="553" customFormat="1" x14ac:dyDescent="0.15">
      <c r="A539" s="63"/>
      <c r="B539" s="63"/>
      <c r="C539" s="63"/>
      <c r="D539" s="950" t="s">
        <v>2068</v>
      </c>
      <c r="E539" s="953"/>
      <c r="F539" s="947"/>
      <c r="G539" s="948"/>
      <c r="H539" s="948"/>
      <c r="I539" s="948"/>
      <c r="J539" s="948"/>
      <c r="K539" s="948"/>
      <c r="L539" s="948"/>
      <c r="M539" s="948"/>
      <c r="N539" s="948"/>
      <c r="O539" s="948"/>
      <c r="P539" s="949"/>
      <c r="Q539" s="63"/>
      <c r="R539" s="63"/>
      <c r="S539" s="63"/>
      <c r="T539" s="63"/>
      <c r="U539" s="63"/>
      <c r="V539" s="63"/>
      <c r="W539" s="63"/>
      <c r="X539" s="63"/>
      <c r="Y539" s="63"/>
    </row>
    <row r="540" spans="1:25" ht="9" customHeight="1" x14ac:dyDescent="0.15"/>
    <row r="541" spans="1:25" s="553" customFormat="1" x14ac:dyDescent="0.15">
      <c r="A541" s="63"/>
      <c r="B541" s="63"/>
      <c r="C541" s="63"/>
      <c r="D541" s="950" t="s">
        <v>2055</v>
      </c>
      <c r="E541" s="950"/>
      <c r="F541" s="950" t="s">
        <v>2056</v>
      </c>
      <c r="G541" s="950"/>
      <c r="H541" s="950"/>
      <c r="I541" s="950"/>
      <c r="J541" s="956" t="s">
        <v>2057</v>
      </c>
      <c r="K541" s="956"/>
      <c r="L541" s="956"/>
      <c r="M541" s="956"/>
      <c r="N541" s="956"/>
      <c r="O541" s="956"/>
      <c r="P541" s="956"/>
      <c r="Q541" s="956"/>
      <c r="R541" s="956"/>
      <c r="S541" s="956"/>
      <c r="T541" s="956"/>
      <c r="U541" s="956"/>
      <c r="V541" s="956"/>
      <c r="W541" s="956"/>
      <c r="X541" s="956"/>
      <c r="Y541" s="63"/>
    </row>
    <row r="542" spans="1:25" s="553" customFormat="1" x14ac:dyDescent="0.15">
      <c r="A542" s="63"/>
      <c r="B542" s="63"/>
      <c r="C542" s="63"/>
      <c r="D542" s="950" t="s">
        <v>2061</v>
      </c>
      <c r="E542" s="950"/>
      <c r="F542" s="951"/>
      <c r="G542" s="951"/>
      <c r="H542" s="951"/>
      <c r="I542" s="952"/>
      <c r="J542" s="947"/>
      <c r="K542" s="948"/>
      <c r="L542" s="948"/>
      <c r="M542" s="948"/>
      <c r="N542" s="948"/>
      <c r="O542" s="948"/>
      <c r="P542" s="948"/>
      <c r="Q542" s="948"/>
      <c r="R542" s="948"/>
      <c r="S542" s="948"/>
      <c r="T542" s="948"/>
      <c r="U542" s="948"/>
      <c r="V542" s="948"/>
      <c r="W542" s="948"/>
      <c r="X542" s="949"/>
      <c r="Y542" s="63"/>
    </row>
    <row r="543" spans="1:25" s="553" customFormat="1" x14ac:dyDescent="0.15">
      <c r="A543" s="63"/>
      <c r="B543" s="63"/>
      <c r="C543" s="63"/>
      <c r="D543" s="950" t="s">
        <v>2062</v>
      </c>
      <c r="E543" s="950"/>
      <c r="F543" s="951"/>
      <c r="G543" s="951"/>
      <c r="H543" s="951"/>
      <c r="I543" s="952"/>
      <c r="J543" s="947"/>
      <c r="K543" s="948"/>
      <c r="L543" s="948"/>
      <c r="M543" s="948"/>
      <c r="N543" s="948"/>
      <c r="O543" s="948"/>
      <c r="P543" s="948"/>
      <c r="Q543" s="948"/>
      <c r="R543" s="948"/>
      <c r="S543" s="948"/>
      <c r="T543" s="948"/>
      <c r="U543" s="948"/>
      <c r="V543" s="948"/>
      <c r="W543" s="948"/>
      <c r="X543" s="949"/>
      <c r="Y543" s="63"/>
    </row>
    <row r="544" spans="1:25" s="553" customFormat="1" x14ac:dyDescent="0.15">
      <c r="A544" s="63"/>
      <c r="B544" s="63"/>
      <c r="C544" s="63"/>
      <c r="D544" s="950" t="s">
        <v>2063</v>
      </c>
      <c r="E544" s="950"/>
      <c r="F544" s="951"/>
      <c r="G544" s="951"/>
      <c r="H544" s="951"/>
      <c r="I544" s="952"/>
      <c r="J544" s="947"/>
      <c r="K544" s="948"/>
      <c r="L544" s="948"/>
      <c r="M544" s="948"/>
      <c r="N544" s="948"/>
      <c r="O544" s="948"/>
      <c r="P544" s="948"/>
      <c r="Q544" s="948"/>
      <c r="R544" s="948"/>
      <c r="S544" s="948"/>
      <c r="T544" s="948"/>
      <c r="U544" s="948"/>
      <c r="V544" s="948"/>
      <c r="W544" s="948"/>
      <c r="X544" s="949"/>
      <c r="Y544" s="63"/>
    </row>
    <row r="545" spans="1:25" s="553" customFormat="1" x14ac:dyDescent="0.15">
      <c r="A545" s="63"/>
      <c r="B545" s="63"/>
      <c r="C545" s="63"/>
      <c r="D545" s="950" t="s">
        <v>2064</v>
      </c>
      <c r="E545" s="950"/>
      <c r="F545" s="951"/>
      <c r="G545" s="951"/>
      <c r="H545" s="951"/>
      <c r="I545" s="952"/>
      <c r="J545" s="947"/>
      <c r="K545" s="948"/>
      <c r="L545" s="948"/>
      <c r="M545" s="948"/>
      <c r="N545" s="948"/>
      <c r="O545" s="948"/>
      <c r="P545" s="948"/>
      <c r="Q545" s="948"/>
      <c r="R545" s="948"/>
      <c r="S545" s="948"/>
      <c r="T545" s="948"/>
      <c r="U545" s="948"/>
      <c r="V545" s="948"/>
      <c r="W545" s="948"/>
      <c r="X545" s="949"/>
      <c r="Y545" s="63"/>
    </row>
    <row r="546" spans="1:25" s="553" customFormat="1" x14ac:dyDescent="0.15">
      <c r="A546" s="63"/>
      <c r="B546" s="63"/>
      <c r="C546" s="63"/>
      <c r="D546" s="950" t="s">
        <v>2065</v>
      </c>
      <c r="E546" s="950"/>
      <c r="F546" s="951"/>
      <c r="G546" s="951"/>
      <c r="H546" s="951"/>
      <c r="I546" s="952"/>
      <c r="J546" s="947"/>
      <c r="K546" s="948"/>
      <c r="L546" s="948"/>
      <c r="M546" s="948"/>
      <c r="N546" s="948"/>
      <c r="O546" s="948"/>
      <c r="P546" s="948"/>
      <c r="Q546" s="948"/>
      <c r="R546" s="948"/>
      <c r="S546" s="948"/>
      <c r="T546" s="948"/>
      <c r="U546" s="948"/>
      <c r="V546" s="948"/>
      <c r="W546" s="948"/>
      <c r="X546" s="949"/>
      <c r="Y546" s="63"/>
    </row>
    <row r="547" spans="1:25" s="553" customFormat="1" x14ac:dyDescent="0.15">
      <c r="A547" s="63"/>
      <c r="B547" s="63"/>
      <c r="C547" s="63"/>
      <c r="D547" s="950" t="s">
        <v>2066</v>
      </c>
      <c r="E547" s="950"/>
      <c r="F547" s="951"/>
      <c r="G547" s="951"/>
      <c r="H547" s="951"/>
      <c r="I547" s="952"/>
      <c r="J547" s="947"/>
      <c r="K547" s="948"/>
      <c r="L547" s="948"/>
      <c r="M547" s="948"/>
      <c r="N547" s="948"/>
      <c r="O547" s="948"/>
      <c r="P547" s="948"/>
      <c r="Q547" s="948"/>
      <c r="R547" s="948"/>
      <c r="S547" s="948"/>
      <c r="T547" s="948"/>
      <c r="U547" s="948"/>
      <c r="V547" s="948"/>
      <c r="W547" s="948"/>
      <c r="X547" s="949"/>
      <c r="Y547" s="63"/>
    </row>
    <row r="548" spans="1:25" s="553" customFormat="1" x14ac:dyDescent="0.15">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row>
    <row r="549" spans="1:25" s="553" customFormat="1" x14ac:dyDescent="0.15">
      <c r="A549" s="63"/>
      <c r="B549" s="63"/>
      <c r="C549" s="63"/>
      <c r="D549" s="950" t="s">
        <v>2068</v>
      </c>
      <c r="E549" s="953"/>
      <c r="F549" s="947"/>
      <c r="G549" s="948"/>
      <c r="H549" s="948"/>
      <c r="I549" s="948"/>
      <c r="J549" s="948"/>
      <c r="K549" s="948"/>
      <c r="L549" s="948"/>
      <c r="M549" s="948"/>
      <c r="N549" s="948"/>
      <c r="O549" s="948"/>
      <c r="P549" s="949"/>
      <c r="Q549" s="63"/>
      <c r="R549" s="63"/>
      <c r="S549" s="63"/>
      <c r="T549" s="63"/>
      <c r="U549" s="63"/>
      <c r="V549" s="63"/>
      <c r="W549" s="63"/>
      <c r="X549" s="63"/>
      <c r="Y549" s="63"/>
    </row>
    <row r="550" spans="1:25" ht="9" customHeight="1" x14ac:dyDescent="0.15"/>
    <row r="551" spans="1:25" s="553" customFormat="1" x14ac:dyDescent="0.15">
      <c r="A551" s="63"/>
      <c r="B551" s="63"/>
      <c r="C551" s="63"/>
      <c r="D551" s="950" t="s">
        <v>2055</v>
      </c>
      <c r="E551" s="950"/>
      <c r="F551" s="950" t="s">
        <v>2056</v>
      </c>
      <c r="G551" s="950"/>
      <c r="H551" s="950"/>
      <c r="I551" s="950"/>
      <c r="J551" s="956" t="s">
        <v>2057</v>
      </c>
      <c r="K551" s="956"/>
      <c r="L551" s="956"/>
      <c r="M551" s="956"/>
      <c r="N551" s="956"/>
      <c r="O551" s="956"/>
      <c r="P551" s="956"/>
      <c r="Q551" s="956"/>
      <c r="R551" s="956"/>
      <c r="S551" s="956"/>
      <c r="T551" s="956"/>
      <c r="U551" s="956"/>
      <c r="V551" s="956"/>
      <c r="W551" s="956"/>
      <c r="X551" s="956"/>
      <c r="Y551" s="63"/>
    </row>
    <row r="552" spans="1:25" s="553" customFormat="1" x14ac:dyDescent="0.15">
      <c r="A552" s="63"/>
      <c r="B552" s="63"/>
      <c r="C552" s="63"/>
      <c r="D552" s="950" t="s">
        <v>2061</v>
      </c>
      <c r="E552" s="950"/>
      <c r="F552" s="951"/>
      <c r="G552" s="951"/>
      <c r="H552" s="951"/>
      <c r="I552" s="952"/>
      <c r="J552" s="947"/>
      <c r="K552" s="948"/>
      <c r="L552" s="948"/>
      <c r="M552" s="948"/>
      <c r="N552" s="948"/>
      <c r="O552" s="948"/>
      <c r="P552" s="948"/>
      <c r="Q552" s="948"/>
      <c r="R552" s="948"/>
      <c r="S552" s="948"/>
      <c r="T552" s="948"/>
      <c r="U552" s="948"/>
      <c r="V552" s="948"/>
      <c r="W552" s="948"/>
      <c r="X552" s="949"/>
      <c r="Y552" s="63"/>
    </row>
    <row r="553" spans="1:25" s="553" customFormat="1" x14ac:dyDescent="0.15">
      <c r="A553" s="63"/>
      <c r="B553" s="63"/>
      <c r="C553" s="63"/>
      <c r="D553" s="950" t="s">
        <v>2062</v>
      </c>
      <c r="E553" s="950"/>
      <c r="F553" s="951"/>
      <c r="G553" s="951"/>
      <c r="H553" s="951"/>
      <c r="I553" s="952"/>
      <c r="J553" s="947"/>
      <c r="K553" s="948"/>
      <c r="L553" s="948"/>
      <c r="M553" s="948"/>
      <c r="N553" s="948"/>
      <c r="O553" s="948"/>
      <c r="P553" s="948"/>
      <c r="Q553" s="948"/>
      <c r="R553" s="948"/>
      <c r="S553" s="948"/>
      <c r="T553" s="948"/>
      <c r="U553" s="948"/>
      <c r="V553" s="948"/>
      <c r="W553" s="948"/>
      <c r="X553" s="949"/>
      <c r="Y553" s="63"/>
    </row>
    <row r="554" spans="1:25" s="553" customFormat="1" x14ac:dyDescent="0.15">
      <c r="A554" s="63"/>
      <c r="B554" s="63"/>
      <c r="C554" s="63"/>
      <c r="D554" s="950" t="s">
        <v>2063</v>
      </c>
      <c r="E554" s="950"/>
      <c r="F554" s="951"/>
      <c r="G554" s="951"/>
      <c r="H554" s="951"/>
      <c r="I554" s="952"/>
      <c r="J554" s="947"/>
      <c r="K554" s="948"/>
      <c r="L554" s="948"/>
      <c r="M554" s="948"/>
      <c r="N554" s="948"/>
      <c r="O554" s="948"/>
      <c r="P554" s="948"/>
      <c r="Q554" s="948"/>
      <c r="R554" s="948"/>
      <c r="S554" s="948"/>
      <c r="T554" s="948"/>
      <c r="U554" s="948"/>
      <c r="V554" s="948"/>
      <c r="W554" s="948"/>
      <c r="X554" s="949"/>
      <c r="Y554" s="63"/>
    </row>
    <row r="555" spans="1:25" s="553" customFormat="1" x14ac:dyDescent="0.15">
      <c r="A555" s="63"/>
      <c r="B555" s="63"/>
      <c r="C555" s="63"/>
      <c r="D555" s="950" t="s">
        <v>2064</v>
      </c>
      <c r="E555" s="950"/>
      <c r="F555" s="951"/>
      <c r="G555" s="951"/>
      <c r="H555" s="951"/>
      <c r="I555" s="952"/>
      <c r="J555" s="947"/>
      <c r="K555" s="948"/>
      <c r="L555" s="948"/>
      <c r="M555" s="948"/>
      <c r="N555" s="948"/>
      <c r="O555" s="948"/>
      <c r="P555" s="948"/>
      <c r="Q555" s="948"/>
      <c r="R555" s="948"/>
      <c r="S555" s="948"/>
      <c r="T555" s="948"/>
      <c r="U555" s="948"/>
      <c r="V555" s="948"/>
      <c r="W555" s="948"/>
      <c r="X555" s="949"/>
      <c r="Y555" s="63"/>
    </row>
    <row r="556" spans="1:25" s="553" customFormat="1" x14ac:dyDescent="0.15">
      <c r="A556" s="63"/>
      <c r="B556" s="63"/>
      <c r="C556" s="63"/>
      <c r="D556" s="950" t="s">
        <v>2065</v>
      </c>
      <c r="E556" s="950"/>
      <c r="F556" s="951"/>
      <c r="G556" s="951"/>
      <c r="H556" s="951"/>
      <c r="I556" s="952"/>
      <c r="J556" s="947"/>
      <c r="K556" s="948"/>
      <c r="L556" s="948"/>
      <c r="M556" s="948"/>
      <c r="N556" s="948"/>
      <c r="O556" s="948"/>
      <c r="P556" s="948"/>
      <c r="Q556" s="948"/>
      <c r="R556" s="948"/>
      <c r="S556" s="948"/>
      <c r="T556" s="948"/>
      <c r="U556" s="948"/>
      <c r="V556" s="948"/>
      <c r="W556" s="948"/>
      <c r="X556" s="949"/>
      <c r="Y556" s="63"/>
    </row>
    <row r="557" spans="1:25" s="553" customFormat="1" x14ac:dyDescent="0.15">
      <c r="A557" s="63"/>
      <c r="B557" s="63"/>
      <c r="C557" s="63"/>
      <c r="D557" s="950" t="s">
        <v>2066</v>
      </c>
      <c r="E557" s="950"/>
      <c r="F557" s="951"/>
      <c r="G557" s="951"/>
      <c r="H557" s="951"/>
      <c r="I557" s="952"/>
      <c r="J557" s="947"/>
      <c r="K557" s="948"/>
      <c r="L557" s="948"/>
      <c r="M557" s="948"/>
      <c r="N557" s="948"/>
      <c r="O557" s="948"/>
      <c r="P557" s="948"/>
      <c r="Q557" s="948"/>
      <c r="R557" s="948"/>
      <c r="S557" s="948"/>
      <c r="T557" s="948"/>
      <c r="U557" s="948"/>
      <c r="V557" s="948"/>
      <c r="W557" s="948"/>
      <c r="X557" s="949"/>
      <c r="Y557" s="63"/>
    </row>
    <row r="558" spans="1:25" s="553" customFormat="1" x14ac:dyDescent="0.15">
      <c r="A558" s="63"/>
      <c r="B558" s="63"/>
      <c r="C558" s="63"/>
      <c r="D558" s="63"/>
      <c r="E558" s="109" t="s">
        <v>2071</v>
      </c>
      <c r="F558" s="63"/>
      <c r="G558" s="63"/>
      <c r="H558" s="63"/>
      <c r="I558" s="63"/>
      <c r="J558" s="63"/>
      <c r="K558" s="63"/>
      <c r="L558" s="63"/>
      <c r="M558" s="63"/>
      <c r="N558" s="63"/>
      <c r="O558" s="63"/>
      <c r="P558" s="63"/>
      <c r="Q558" s="63"/>
      <c r="R558" s="63"/>
      <c r="S558" s="63"/>
      <c r="T558" s="63"/>
      <c r="U558" s="63"/>
      <c r="V558" s="63"/>
      <c r="W558" s="63"/>
      <c r="X558" s="63"/>
      <c r="Y558" s="63"/>
    </row>
    <row r="559" spans="1:25" ht="9" customHeight="1" x14ac:dyDescent="0.15"/>
    <row r="560" spans="1:25" ht="16.5" customHeight="1" x14ac:dyDescent="0.15">
      <c r="B560" s="555" t="s">
        <v>156</v>
      </c>
    </row>
    <row r="561" spans="3:25" ht="16.5" customHeight="1" x14ac:dyDescent="0.15">
      <c r="C561" s="61" t="s">
        <v>1127</v>
      </c>
    </row>
    <row r="562" spans="3:25" ht="16.5" customHeight="1" x14ac:dyDescent="0.15">
      <c r="C562" s="61"/>
      <c r="O562" s="1546" t="s">
        <v>882</v>
      </c>
      <c r="P562" s="1043"/>
      <c r="Q562" s="1049" t="s">
        <v>883</v>
      </c>
      <c r="R562" s="1049"/>
      <c r="S562" s="1049"/>
      <c r="T562" s="1049"/>
      <c r="U562" s="1049"/>
      <c r="V562" s="1049"/>
      <c r="W562" s="1049"/>
      <c r="X562" s="1049"/>
      <c r="Y562" s="1049"/>
    </row>
    <row r="563" spans="3:25" ht="21.6" customHeight="1" x14ac:dyDescent="0.15">
      <c r="D563" s="1012" t="s">
        <v>880</v>
      </c>
      <c r="E563" s="1012"/>
      <c r="F563" s="1012"/>
      <c r="G563" s="1114"/>
      <c r="H563" s="1114"/>
      <c r="I563" s="1114"/>
      <c r="J563" s="1114"/>
      <c r="K563" s="1114"/>
      <c r="L563" s="1114"/>
      <c r="M563" s="1114"/>
      <c r="N563" s="1115"/>
      <c r="O563" s="616"/>
      <c r="P563" s="569" t="s">
        <v>45</v>
      </c>
      <c r="Q563" s="1317"/>
      <c r="R563" s="1318"/>
      <c r="S563" s="1318"/>
      <c r="T563" s="1318"/>
      <c r="U563" s="1318"/>
      <c r="V563" s="1318"/>
      <c r="W563" s="1318"/>
      <c r="X563" s="1318"/>
      <c r="Y563" s="1319"/>
    </row>
    <row r="564" spans="3:25" ht="21.6" customHeight="1" x14ac:dyDescent="0.15">
      <c r="D564" s="1012" t="s">
        <v>881</v>
      </c>
      <c r="E564" s="1012"/>
      <c r="F564" s="1012"/>
      <c r="G564" s="1114"/>
      <c r="H564" s="1114"/>
      <c r="I564" s="1114"/>
      <c r="J564" s="1114"/>
      <c r="K564" s="1114"/>
      <c r="L564" s="1114"/>
      <c r="M564" s="1114"/>
      <c r="N564" s="1115"/>
      <c r="O564" s="616"/>
      <c r="P564" s="569" t="s">
        <v>45</v>
      </c>
      <c r="Q564" s="1317"/>
      <c r="R564" s="1318"/>
      <c r="S564" s="1318"/>
      <c r="T564" s="1318"/>
      <c r="U564" s="1318"/>
      <c r="V564" s="1318"/>
      <c r="W564" s="1318"/>
      <c r="X564" s="1318"/>
      <c r="Y564" s="1319"/>
    </row>
    <row r="565" spans="3:25" ht="16.5" customHeight="1" x14ac:dyDescent="0.15">
      <c r="E565" s="109" t="s">
        <v>884</v>
      </c>
    </row>
    <row r="566" spans="3:25" ht="9.6" customHeight="1" x14ac:dyDescent="0.15"/>
    <row r="567" spans="3:25" ht="16.5" customHeight="1" x14ac:dyDescent="0.15">
      <c r="C567" s="61" t="s">
        <v>1128</v>
      </c>
    </row>
    <row r="568" spans="3:25" ht="19.5" customHeight="1" x14ac:dyDescent="0.15">
      <c r="D568" s="1012"/>
      <c r="E568" s="1012"/>
      <c r="F568" s="956" t="s">
        <v>889</v>
      </c>
      <c r="G568" s="956"/>
      <c r="H568" s="956"/>
      <c r="I568" s="950" t="s">
        <v>888</v>
      </c>
      <c r="J568" s="950"/>
      <c r="K568" s="950"/>
      <c r="L568" s="950"/>
      <c r="M568" s="950"/>
      <c r="N568" s="1260" t="s">
        <v>887</v>
      </c>
      <c r="O568" s="1261"/>
      <c r="P568" s="1261"/>
      <c r="Q568" s="1261"/>
      <c r="R568" s="1261"/>
      <c r="S568" s="1261"/>
      <c r="T568" s="1262"/>
    </row>
    <row r="569" spans="3:25" ht="19.5" customHeight="1" x14ac:dyDescent="0.15">
      <c r="D569" s="1012" t="s">
        <v>885</v>
      </c>
      <c r="E569" s="1024"/>
      <c r="F569" s="1573"/>
      <c r="G569" s="1574"/>
      <c r="H569" s="1585"/>
      <c r="I569" s="1758"/>
      <c r="J569" s="1117"/>
      <c r="K569" s="1117"/>
      <c r="L569" s="1117"/>
      <c r="M569" s="1396"/>
      <c r="N569" s="833"/>
      <c r="O569" s="788"/>
      <c r="P569" s="569" t="s">
        <v>19</v>
      </c>
      <c r="Q569" s="788"/>
      <c r="R569" s="569" t="s">
        <v>20</v>
      </c>
      <c r="S569" s="788"/>
      <c r="T569" s="570" t="s">
        <v>21</v>
      </c>
    </row>
    <row r="570" spans="3:25" ht="19.5" customHeight="1" x14ac:dyDescent="0.15">
      <c r="D570" s="1012" t="s">
        <v>886</v>
      </c>
      <c r="E570" s="1024"/>
      <c r="F570" s="1045"/>
      <c r="G570" s="1046"/>
      <c r="H570" s="1047"/>
      <c r="I570" s="1498"/>
      <c r="J570" s="1003"/>
      <c r="K570" s="1003"/>
      <c r="L570" s="1003"/>
      <c r="M570" s="1004"/>
      <c r="N570" s="834"/>
      <c r="O570" s="616"/>
      <c r="P570" s="569" t="s">
        <v>19</v>
      </c>
      <c r="Q570" s="616"/>
      <c r="R570" s="569" t="s">
        <v>20</v>
      </c>
      <c r="S570" s="616"/>
      <c r="T570" s="570" t="s">
        <v>21</v>
      </c>
    </row>
    <row r="571" spans="3:25" ht="16.5" customHeight="1" x14ac:dyDescent="0.15">
      <c r="D571" s="1012" t="s">
        <v>572</v>
      </c>
      <c r="E571" s="1024"/>
      <c r="F571" s="1045"/>
      <c r="G571" s="1046"/>
      <c r="H571" s="1047"/>
      <c r="I571" s="1498"/>
      <c r="J571" s="1003"/>
      <c r="K571" s="1003"/>
      <c r="L571" s="1003"/>
      <c r="M571" s="1004"/>
      <c r="N571" s="834"/>
      <c r="O571" s="616"/>
      <c r="P571" s="569" t="s">
        <v>19</v>
      </c>
      <c r="Q571" s="616"/>
      <c r="R571" s="569" t="s">
        <v>20</v>
      </c>
      <c r="S571" s="616"/>
      <c r="T571" s="570" t="s">
        <v>21</v>
      </c>
    </row>
    <row r="572" spans="3:25" ht="16.5" customHeight="1" x14ac:dyDescent="0.15">
      <c r="D572" s="1012"/>
      <c r="E572" s="1024"/>
      <c r="F572" s="1045"/>
      <c r="G572" s="1046"/>
      <c r="H572" s="1047"/>
      <c r="I572" s="1498"/>
      <c r="J572" s="1003"/>
      <c r="K572" s="1003"/>
      <c r="L572" s="1003"/>
      <c r="M572" s="1004"/>
      <c r="N572" s="834"/>
      <c r="O572" s="616"/>
      <c r="P572" s="569" t="s">
        <v>19</v>
      </c>
      <c r="Q572" s="616"/>
      <c r="R572" s="569" t="s">
        <v>20</v>
      </c>
      <c r="S572" s="616"/>
      <c r="T572" s="570" t="s">
        <v>21</v>
      </c>
    </row>
    <row r="573" spans="3:25" ht="16.5" customHeight="1" x14ac:dyDescent="0.15">
      <c r="D573" s="1012"/>
      <c r="E573" s="1024"/>
      <c r="F573" s="1045"/>
      <c r="G573" s="1046"/>
      <c r="H573" s="1047"/>
      <c r="I573" s="1498"/>
      <c r="J573" s="1003"/>
      <c r="K573" s="1003"/>
      <c r="L573" s="1003"/>
      <c r="M573" s="1004"/>
      <c r="N573" s="834"/>
      <c r="O573" s="616"/>
      <c r="P573" s="569" t="s">
        <v>19</v>
      </c>
      <c r="Q573" s="616"/>
      <c r="R573" s="569" t="s">
        <v>20</v>
      </c>
      <c r="S573" s="616"/>
      <c r="T573" s="570" t="s">
        <v>21</v>
      </c>
    </row>
    <row r="574" spans="3:25" ht="16.5" customHeight="1" x14ac:dyDescent="0.15">
      <c r="E574" s="109" t="s">
        <v>890</v>
      </c>
    </row>
    <row r="575" spans="3:25" ht="9.6" customHeight="1" x14ac:dyDescent="0.15"/>
    <row r="576" spans="3:25" ht="16.5" customHeight="1" x14ac:dyDescent="0.15">
      <c r="C576" s="61" t="s">
        <v>891</v>
      </c>
    </row>
    <row r="577" spans="3:24" ht="18.600000000000001" customHeight="1" x14ac:dyDescent="0.15">
      <c r="D577" s="1024" t="s">
        <v>892</v>
      </c>
      <c r="E577" s="1328"/>
      <c r="F577" s="1328"/>
      <c r="G577" s="1328"/>
      <c r="H577" s="1328"/>
      <c r="I577" s="1114"/>
      <c r="J577" s="1443"/>
      <c r="K577" s="1443"/>
      <c r="L577" s="1121"/>
      <c r="M577" s="1121"/>
    </row>
    <row r="578" spans="3:24" ht="19.5" customHeight="1" x14ac:dyDescent="0.15">
      <c r="D578" s="1044" t="s">
        <v>1182</v>
      </c>
      <c r="E578" s="1320"/>
      <c r="F578" s="1320"/>
      <c r="G578" s="1320"/>
      <c r="H578" s="1320"/>
      <c r="I578" s="625"/>
      <c r="J578" s="565" t="s">
        <v>893</v>
      </c>
      <c r="K578" s="573"/>
    </row>
    <row r="579" spans="3:24" ht="16.5" customHeight="1" x14ac:dyDescent="0.15">
      <c r="D579" s="1044" t="s">
        <v>894</v>
      </c>
      <c r="E579" s="1320"/>
      <c r="F579" s="1320"/>
      <c r="G579" s="1320"/>
      <c r="H579" s="1320"/>
      <c r="I579" s="616"/>
      <c r="J579" s="569" t="s">
        <v>895</v>
      </c>
      <c r="K579" s="570"/>
    </row>
    <row r="580" spans="3:24" ht="16.5" customHeight="1" x14ac:dyDescent="0.15">
      <c r="E580" s="109" t="s">
        <v>896</v>
      </c>
    </row>
    <row r="581" spans="3:24" ht="17.45" customHeight="1" x14ac:dyDescent="0.15">
      <c r="P581" s="954" t="s">
        <v>782</v>
      </c>
      <c r="Q581" s="954"/>
      <c r="R581" s="954"/>
      <c r="S581" s="955">
        <f>$Q$11</f>
        <v>0</v>
      </c>
      <c r="T581" s="955"/>
      <c r="U581" s="955"/>
      <c r="V581" s="955"/>
      <c r="W581" s="955"/>
      <c r="X581" s="955"/>
    </row>
    <row r="582" spans="3:24" ht="9.6" customHeight="1" x14ac:dyDescent="0.15"/>
    <row r="583" spans="3:24" ht="16.5" customHeight="1" x14ac:dyDescent="0.15">
      <c r="C583" s="61" t="s">
        <v>897</v>
      </c>
    </row>
    <row r="584" spans="3:24" ht="16.5" customHeight="1" x14ac:dyDescent="0.15">
      <c r="C584" s="61"/>
      <c r="D584" s="1043" t="s">
        <v>898</v>
      </c>
      <c r="E584" s="1043"/>
      <c r="F584" s="1043"/>
      <c r="G584" s="1043"/>
      <c r="H584" s="1043"/>
      <c r="I584" s="1043"/>
      <c r="J584" s="1043"/>
      <c r="K584" s="1043"/>
      <c r="L584" s="1043"/>
      <c r="M584" s="1470"/>
      <c r="N584" s="1470"/>
      <c r="O584" s="1470"/>
      <c r="P584" s="1470"/>
      <c r="Q584" s="1470"/>
      <c r="R584" s="1470"/>
      <c r="S584" s="1470"/>
    </row>
    <row r="585" spans="3:24" ht="16.5" customHeight="1" x14ac:dyDescent="0.15">
      <c r="C585" s="61"/>
      <c r="D585" s="1043" t="s">
        <v>1506</v>
      </c>
      <c r="E585" s="1043"/>
      <c r="F585" s="1043"/>
      <c r="G585" s="1043"/>
      <c r="H585" s="1043"/>
      <c r="I585" s="1043"/>
      <c r="J585" s="1043"/>
      <c r="K585" s="1043"/>
      <c r="L585" s="1044"/>
      <c r="M585" s="1045"/>
      <c r="N585" s="1046"/>
      <c r="O585" s="1046"/>
      <c r="P585" s="1046"/>
      <c r="Q585" s="1046"/>
      <c r="R585" s="1046"/>
      <c r="S585" s="1047"/>
    </row>
    <row r="586" spans="3:24" ht="16.5" customHeight="1" x14ac:dyDescent="0.15">
      <c r="E586" s="109" t="s">
        <v>899</v>
      </c>
    </row>
    <row r="587" spans="3:24" ht="9.6" customHeight="1" x14ac:dyDescent="0.15">
      <c r="E587" s="109"/>
    </row>
    <row r="588" spans="3:24" ht="16.5" customHeight="1" x14ac:dyDescent="0.15">
      <c r="C588" s="61" t="s">
        <v>1131</v>
      </c>
    </row>
    <row r="589" spans="3:24" ht="16.5" customHeight="1" x14ac:dyDescent="0.15">
      <c r="C589" s="61"/>
      <c r="D589" s="1043" t="s">
        <v>900</v>
      </c>
      <c r="E589" s="1043"/>
      <c r="F589" s="1043"/>
      <c r="G589" s="957"/>
      <c r="H589" s="957"/>
      <c r="I589" s="957"/>
    </row>
    <row r="590" spans="3:24" ht="16.5" customHeight="1" x14ac:dyDescent="0.15">
      <c r="C590" s="61"/>
      <c r="D590" s="1043" t="s">
        <v>901</v>
      </c>
      <c r="E590" s="1043"/>
      <c r="F590" s="1043"/>
      <c r="G590" s="957"/>
      <c r="H590" s="957"/>
      <c r="I590" s="957"/>
    </row>
    <row r="591" spans="3:24" ht="16.5" customHeight="1" x14ac:dyDescent="0.15">
      <c r="C591" s="61"/>
      <c r="D591" s="1043" t="s">
        <v>902</v>
      </c>
      <c r="E591" s="1043"/>
      <c r="F591" s="1043"/>
      <c r="G591" s="957"/>
      <c r="H591" s="957"/>
      <c r="I591" s="957"/>
    </row>
    <row r="592" spans="3:24" ht="16.5" customHeight="1" x14ac:dyDescent="0.15">
      <c r="C592" s="61"/>
      <c r="D592" s="1043" t="s">
        <v>905</v>
      </c>
      <c r="E592" s="1043"/>
      <c r="F592" s="1043"/>
      <c r="G592" s="957"/>
      <c r="H592" s="957"/>
      <c r="I592" s="957"/>
    </row>
    <row r="593" spans="1:25" ht="16.5" customHeight="1" x14ac:dyDescent="0.15">
      <c r="C593" s="61"/>
      <c r="D593" s="1043" t="s">
        <v>906</v>
      </c>
      <c r="E593" s="1043"/>
      <c r="F593" s="1043"/>
      <c r="G593" s="957"/>
      <c r="H593" s="957"/>
      <c r="I593" s="957"/>
    </row>
    <row r="594" spans="1:25" ht="16.5" customHeight="1" x14ac:dyDescent="0.15">
      <c r="C594" s="61"/>
      <c r="D594" s="1043" t="s">
        <v>903</v>
      </c>
      <c r="E594" s="1043"/>
      <c r="F594" s="1043"/>
      <c r="G594" s="957"/>
      <c r="H594" s="957"/>
      <c r="I594" s="957"/>
    </row>
    <row r="595" spans="1:25" ht="16.5" customHeight="1" x14ac:dyDescent="0.15">
      <c r="C595" s="61"/>
      <c r="D595" s="1043" t="s">
        <v>719</v>
      </c>
      <c r="E595" s="1043"/>
      <c r="F595" s="1043"/>
      <c r="G595" s="957"/>
      <c r="H595" s="957"/>
      <c r="I595" s="957"/>
    </row>
    <row r="596" spans="1:25" ht="16.5" customHeight="1" x14ac:dyDescent="0.15">
      <c r="C596" s="61"/>
      <c r="D596" s="1043" t="s">
        <v>904</v>
      </c>
      <c r="E596" s="1043"/>
      <c r="F596" s="1043"/>
      <c r="G596" s="957"/>
      <c r="H596" s="957"/>
      <c r="I596" s="957"/>
    </row>
    <row r="597" spans="1:25" ht="16.5" customHeight="1" x14ac:dyDescent="0.15">
      <c r="E597" s="109" t="s">
        <v>907</v>
      </c>
    </row>
    <row r="598" spans="1:25" ht="9.6" customHeight="1" x14ac:dyDescent="0.15">
      <c r="E598" s="109"/>
    </row>
    <row r="599" spans="1:25" ht="16.5" customHeight="1" x14ac:dyDescent="0.15">
      <c r="C599" s="61" t="s">
        <v>908</v>
      </c>
    </row>
    <row r="600" spans="1:25" ht="16.5" customHeight="1" x14ac:dyDescent="0.15">
      <c r="C600" s="61"/>
      <c r="D600" s="1012" t="s">
        <v>1133</v>
      </c>
      <c r="E600" s="1012"/>
      <c r="F600" s="1012"/>
      <c r="G600" s="1012"/>
      <c r="H600" s="1116"/>
      <c r="I600" s="1116"/>
      <c r="J600" s="1117"/>
      <c r="K600" s="1117"/>
      <c r="L600" s="1117"/>
      <c r="M600" s="1117"/>
    </row>
    <row r="601" spans="1:25" ht="16.5" customHeight="1" x14ac:dyDescent="0.15">
      <c r="C601" s="61"/>
      <c r="D601" s="1012" t="s">
        <v>909</v>
      </c>
      <c r="E601" s="1012"/>
      <c r="F601" s="1012"/>
      <c r="G601" s="1024"/>
      <c r="H601" s="616"/>
      <c r="I601" s="835" t="s">
        <v>45</v>
      </c>
    </row>
    <row r="602" spans="1:25" ht="30" customHeight="1" x14ac:dyDescent="0.15">
      <c r="C602" s="61"/>
      <c r="D602" s="1012" t="s">
        <v>910</v>
      </c>
      <c r="E602" s="1012"/>
      <c r="F602" s="1012"/>
      <c r="G602" s="1024"/>
      <c r="H602" s="1118"/>
      <c r="I602" s="1119"/>
      <c r="J602" s="1119"/>
      <c r="K602" s="1119"/>
      <c r="L602" s="1119"/>
      <c r="M602" s="1119"/>
      <c r="N602" s="1119"/>
      <c r="O602" s="1119"/>
      <c r="P602" s="1119"/>
      <c r="Q602" s="1119"/>
      <c r="R602" s="1119"/>
      <c r="S602" s="1120"/>
    </row>
    <row r="603" spans="1:25" ht="16.5" customHeight="1" x14ac:dyDescent="0.15">
      <c r="E603" s="109" t="s">
        <v>911</v>
      </c>
    </row>
    <row r="604" spans="1:25" ht="16.5" customHeight="1" x14ac:dyDescent="0.15">
      <c r="S604" s="797"/>
      <c r="T604" s="797"/>
      <c r="U604" s="797"/>
      <c r="V604" s="797"/>
      <c r="W604" s="797"/>
      <c r="X604" s="797"/>
    </row>
    <row r="605" spans="1:25" s="553" customFormat="1" ht="16.5" customHeight="1" x14ac:dyDescent="0.15">
      <c r="A605" s="63"/>
      <c r="B605" s="63"/>
      <c r="C605" s="61" t="s">
        <v>2029</v>
      </c>
      <c r="D605" s="63"/>
      <c r="E605" s="63"/>
      <c r="F605" s="63"/>
      <c r="G605" s="63"/>
      <c r="H605" s="63"/>
      <c r="I605" s="63"/>
      <c r="J605" s="63"/>
      <c r="K605" s="63"/>
      <c r="L605" s="63"/>
      <c r="M605" s="63"/>
      <c r="N605" s="63"/>
      <c r="O605" s="63"/>
      <c r="P605" s="63"/>
      <c r="Q605" s="63"/>
      <c r="R605" s="63"/>
      <c r="S605" s="63"/>
      <c r="T605" s="63"/>
      <c r="U605" s="63"/>
      <c r="V605" s="63"/>
      <c r="W605" s="63"/>
      <c r="X605" s="63"/>
      <c r="Y605" s="63"/>
    </row>
    <row r="606" spans="1:25" s="553" customFormat="1" ht="16.5" customHeight="1" x14ac:dyDescent="0.15">
      <c r="A606" s="63"/>
      <c r="B606" s="63"/>
      <c r="C606" s="63"/>
      <c r="D606" s="63" t="s">
        <v>2030</v>
      </c>
      <c r="E606" s="63"/>
      <c r="F606" s="63"/>
      <c r="G606" s="63"/>
      <c r="H606" s="63"/>
      <c r="I606" s="63"/>
      <c r="J606" s="63"/>
      <c r="K606" s="63"/>
      <c r="L606" s="63"/>
      <c r="M606" s="63"/>
      <c r="N606" s="63"/>
      <c r="O606" s="63"/>
      <c r="P606" s="63"/>
      <c r="Q606" s="63"/>
      <c r="R606" s="63"/>
      <c r="S606" s="63"/>
      <c r="T606" s="63"/>
      <c r="U606" s="63"/>
      <c r="V606" s="63"/>
      <c r="W606" s="63"/>
      <c r="X606" s="63"/>
      <c r="Y606" s="63"/>
    </row>
    <row r="607" spans="1:25" s="553" customFormat="1" ht="16.5" customHeight="1" x14ac:dyDescent="0.15">
      <c r="A607" s="63"/>
      <c r="B607" s="63"/>
      <c r="C607" s="63"/>
      <c r="D607" s="959" t="s">
        <v>2031</v>
      </c>
      <c r="E607" s="960"/>
      <c r="F607" s="960"/>
      <c r="G607" s="960"/>
      <c r="H607" s="960"/>
      <c r="I607" s="960"/>
      <c r="J607" s="960"/>
      <c r="K607" s="960"/>
      <c r="L607" s="960"/>
      <c r="M607" s="960"/>
      <c r="N607" s="960"/>
      <c r="O607" s="960"/>
      <c r="P607" s="961"/>
      <c r="Q607" s="958"/>
      <c r="R607" s="962"/>
      <c r="S607" s="63"/>
      <c r="T607" s="63"/>
      <c r="U607" s="63"/>
      <c r="V607" s="63"/>
      <c r="W607" s="63"/>
      <c r="X607" s="63"/>
      <c r="Y607" s="63"/>
    </row>
    <row r="608" spans="1:25" s="553" customFormat="1" ht="8.25" customHeight="1" x14ac:dyDescent="0.15">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row>
    <row r="609" spans="1:25" s="553" customFormat="1" ht="16.5" customHeight="1" x14ac:dyDescent="0.15">
      <c r="A609" s="63"/>
      <c r="B609" s="63"/>
      <c r="C609" s="63"/>
      <c r="D609" s="63" t="s">
        <v>2081</v>
      </c>
      <c r="E609" s="63"/>
      <c r="F609" s="63"/>
      <c r="G609" s="63"/>
      <c r="H609" s="63"/>
      <c r="I609" s="63"/>
      <c r="J609" s="63"/>
      <c r="K609" s="63"/>
      <c r="L609" s="63"/>
      <c r="M609" s="63"/>
      <c r="N609" s="63"/>
      <c r="O609" s="63"/>
      <c r="P609" s="63"/>
      <c r="Q609" s="63"/>
      <c r="R609" s="63"/>
      <c r="S609" s="63"/>
      <c r="T609" s="63"/>
      <c r="U609" s="63"/>
      <c r="V609" s="63"/>
      <c r="W609" s="63"/>
      <c r="X609" s="63"/>
      <c r="Y609" s="63"/>
    </row>
    <row r="610" spans="1:25" s="553" customFormat="1" ht="16.5" customHeight="1" x14ac:dyDescent="0.15">
      <c r="A610" s="63"/>
      <c r="B610" s="63"/>
      <c r="C610" s="63"/>
      <c r="D610" s="959" t="s">
        <v>2082</v>
      </c>
      <c r="E610" s="960"/>
      <c r="F610" s="960"/>
      <c r="G610" s="960"/>
      <c r="H610" s="960"/>
      <c r="I610" s="960"/>
      <c r="J610" s="963"/>
      <c r="K610" s="963"/>
      <c r="L610" s="963"/>
      <c r="M610" s="963"/>
      <c r="N610" s="963"/>
      <c r="O610" s="963"/>
      <c r="P610" s="963"/>
      <c r="Q610" s="963"/>
      <c r="R610" s="964"/>
      <c r="S610" s="965"/>
      <c r="T610" s="966"/>
      <c r="U610" s="967"/>
      <c r="V610" s="63"/>
      <c r="W610" s="63"/>
      <c r="X610" s="63"/>
      <c r="Y610" s="63"/>
    </row>
    <row r="611" spans="1:25" s="553" customFormat="1" ht="9" customHeight="1" x14ac:dyDescent="0.15">
      <c r="A611" s="63"/>
      <c r="B611" s="63"/>
      <c r="C611" s="63"/>
      <c r="D611" s="950" t="s">
        <v>2032</v>
      </c>
      <c r="E611" s="950"/>
      <c r="F611" s="950"/>
      <c r="G611" s="950" t="s">
        <v>2033</v>
      </c>
      <c r="H611" s="950"/>
      <c r="I611" s="953"/>
      <c r="J611" s="1005"/>
      <c r="K611" s="1006"/>
      <c r="L611" s="1006"/>
      <c r="M611" s="1006"/>
      <c r="N611" s="1006"/>
      <c r="O611" s="1006"/>
      <c r="P611" s="1006"/>
      <c r="Q611" s="1006"/>
      <c r="R611" s="1006"/>
      <c r="S611" s="1006"/>
      <c r="T611" s="1006"/>
      <c r="U611" s="1006"/>
      <c r="V611" s="1006"/>
      <c r="W611" s="1006"/>
      <c r="X611" s="1007"/>
      <c r="Y611" s="63"/>
    </row>
    <row r="612" spans="1:25" s="553" customFormat="1" ht="9" customHeight="1" x14ac:dyDescent="0.15">
      <c r="A612" s="63"/>
      <c r="B612" s="63"/>
      <c r="C612" s="63"/>
      <c r="D612" s="950"/>
      <c r="E612" s="950"/>
      <c r="F612" s="950"/>
      <c r="G612" s="950"/>
      <c r="H612" s="950"/>
      <c r="I612" s="953"/>
      <c r="J612" s="1005"/>
      <c r="K612" s="1006"/>
      <c r="L612" s="1006"/>
      <c r="M612" s="1006"/>
      <c r="N612" s="1006"/>
      <c r="O612" s="1006"/>
      <c r="P612" s="1006"/>
      <c r="Q612" s="1006"/>
      <c r="R612" s="1006"/>
      <c r="S612" s="1006"/>
      <c r="T612" s="1006"/>
      <c r="U612" s="1006"/>
      <c r="V612" s="1006"/>
      <c r="W612" s="1006"/>
      <c r="X612" s="1007"/>
      <c r="Y612" s="63"/>
    </row>
    <row r="613" spans="1:25" s="553" customFormat="1" ht="9" customHeight="1" x14ac:dyDescent="0.15">
      <c r="A613" s="63"/>
      <c r="B613" s="63"/>
      <c r="C613" s="63"/>
      <c r="D613" s="950"/>
      <c r="E613" s="950"/>
      <c r="F613" s="950"/>
      <c r="G613" s="950"/>
      <c r="H613" s="950"/>
      <c r="I613" s="953"/>
      <c r="J613" s="1005"/>
      <c r="K613" s="1006"/>
      <c r="L613" s="1006"/>
      <c r="M613" s="1006"/>
      <c r="N613" s="1006"/>
      <c r="O613" s="1006"/>
      <c r="P613" s="1006"/>
      <c r="Q613" s="1006"/>
      <c r="R613" s="1006"/>
      <c r="S613" s="1006"/>
      <c r="T613" s="1006"/>
      <c r="U613" s="1006"/>
      <c r="V613" s="1006"/>
      <c r="W613" s="1006"/>
      <c r="X613" s="1007"/>
      <c r="Y613" s="63"/>
    </row>
    <row r="614" spans="1:25" s="553" customFormat="1" ht="12" customHeight="1" x14ac:dyDescent="0.15">
      <c r="A614" s="63"/>
      <c r="B614" s="63"/>
      <c r="C614" s="63"/>
      <c r="D614" s="950" t="s">
        <v>2034</v>
      </c>
      <c r="E614" s="950"/>
      <c r="F614" s="950"/>
      <c r="G614" s="1008" t="s">
        <v>2035</v>
      </c>
      <c r="H614" s="1008"/>
      <c r="I614" s="1009"/>
      <c r="J614" s="1005"/>
      <c r="K614" s="1006"/>
      <c r="L614" s="1006"/>
      <c r="M614" s="1006"/>
      <c r="N614" s="1006"/>
      <c r="O614" s="1006"/>
      <c r="P614" s="1006"/>
      <c r="Q614" s="1006"/>
      <c r="R614" s="1006"/>
      <c r="S614" s="1006"/>
      <c r="T614" s="1006"/>
      <c r="U614" s="1006"/>
      <c r="V614" s="1006"/>
      <c r="W614" s="1006"/>
      <c r="X614" s="1007"/>
      <c r="Y614" s="63"/>
    </row>
    <row r="615" spans="1:25" s="553" customFormat="1" ht="12" customHeight="1" x14ac:dyDescent="0.15">
      <c r="A615" s="63"/>
      <c r="B615" s="63"/>
      <c r="C615" s="63"/>
      <c r="D615" s="950"/>
      <c r="E615" s="950"/>
      <c r="F615" s="950"/>
      <c r="G615" s="1008"/>
      <c r="H615" s="1008"/>
      <c r="I615" s="1009"/>
      <c r="J615" s="1005"/>
      <c r="K615" s="1006"/>
      <c r="L615" s="1006"/>
      <c r="M615" s="1006"/>
      <c r="N615" s="1006"/>
      <c r="O615" s="1006"/>
      <c r="P615" s="1006"/>
      <c r="Q615" s="1006"/>
      <c r="R615" s="1006"/>
      <c r="S615" s="1006"/>
      <c r="T615" s="1006"/>
      <c r="U615" s="1006"/>
      <c r="V615" s="1006"/>
      <c r="W615" s="1006"/>
      <c r="X615" s="1007"/>
      <c r="Y615" s="63"/>
    </row>
    <row r="616" spans="1:25" s="553" customFormat="1" ht="12" customHeight="1" x14ac:dyDescent="0.15">
      <c r="A616" s="63"/>
      <c r="B616" s="63"/>
      <c r="C616" s="63"/>
      <c r="D616" s="950"/>
      <c r="E616" s="950"/>
      <c r="F616" s="950"/>
      <c r="G616" s="1008"/>
      <c r="H616" s="1008"/>
      <c r="I616" s="1009"/>
      <c r="J616" s="1005"/>
      <c r="K616" s="1006"/>
      <c r="L616" s="1006"/>
      <c r="M616" s="1006"/>
      <c r="N616" s="1006"/>
      <c r="O616" s="1006"/>
      <c r="P616" s="1006"/>
      <c r="Q616" s="1006"/>
      <c r="R616" s="1006"/>
      <c r="S616" s="1006"/>
      <c r="T616" s="1006"/>
      <c r="U616" s="1006"/>
      <c r="V616" s="1006"/>
      <c r="W616" s="1006"/>
      <c r="X616" s="1007"/>
      <c r="Y616" s="63"/>
    </row>
    <row r="617" spans="1:25" s="553" customFormat="1" ht="16.5" customHeight="1" x14ac:dyDescent="0.15">
      <c r="A617" s="63"/>
      <c r="B617" s="63"/>
      <c r="C617" s="63"/>
      <c r="D617" s="63"/>
      <c r="E617" s="109" t="s">
        <v>2070</v>
      </c>
      <c r="F617" s="63"/>
      <c r="G617" s="63"/>
      <c r="H617" s="63"/>
      <c r="I617" s="63"/>
      <c r="J617" s="63"/>
      <c r="K617" s="63"/>
      <c r="L617" s="63"/>
      <c r="M617" s="63"/>
      <c r="N617" s="63"/>
      <c r="O617" s="63"/>
      <c r="P617" s="63"/>
      <c r="Q617" s="63"/>
      <c r="R617" s="63"/>
      <c r="S617" s="63"/>
      <c r="T617" s="63"/>
      <c r="U617" s="63"/>
      <c r="V617" s="63"/>
      <c r="W617" s="63"/>
      <c r="X617" s="63"/>
      <c r="Y617" s="63"/>
    </row>
    <row r="618" spans="1:25" s="553" customFormat="1" ht="3.75" customHeight="1" x14ac:dyDescent="0.15">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row>
    <row r="619" spans="1:25" s="553" customFormat="1" ht="16.5" customHeight="1" x14ac:dyDescent="0.15">
      <c r="A619" s="63"/>
      <c r="B619" s="63"/>
      <c r="C619" s="63"/>
      <c r="D619" s="63" t="s">
        <v>2049</v>
      </c>
      <c r="E619" s="63"/>
      <c r="F619" s="63"/>
      <c r="G619" s="63"/>
      <c r="H619" s="63"/>
      <c r="I619" s="63"/>
      <c r="J619" s="63"/>
      <c r="K619" s="63"/>
      <c r="L619" s="63"/>
      <c r="M619" s="63"/>
      <c r="N619" s="63"/>
      <c r="O619" s="63"/>
      <c r="P619" s="63"/>
      <c r="Q619" s="63"/>
      <c r="R619" s="63"/>
      <c r="S619" s="63"/>
      <c r="T619" s="63"/>
      <c r="U619" s="63"/>
      <c r="V619" s="63"/>
      <c r="W619" s="63"/>
      <c r="X619" s="63"/>
      <c r="Y619" s="63"/>
    </row>
    <row r="620" spans="1:25" s="553" customFormat="1" ht="16.5" customHeight="1" x14ac:dyDescent="0.15">
      <c r="A620" s="63"/>
      <c r="B620" s="63"/>
      <c r="C620" s="63"/>
      <c r="D620" s="63" t="s">
        <v>2050</v>
      </c>
      <c r="E620" s="63"/>
      <c r="F620" s="63"/>
      <c r="G620" s="63"/>
      <c r="H620" s="63"/>
      <c r="I620" s="63"/>
      <c r="J620" s="63"/>
      <c r="K620" s="63"/>
      <c r="L620" s="63"/>
      <c r="M620" s="63"/>
      <c r="N620" s="63"/>
      <c r="O620" s="63"/>
      <c r="P620" s="63"/>
      <c r="Q620" s="63"/>
      <c r="R620" s="63"/>
      <c r="S620" s="63"/>
      <c r="T620" s="63"/>
      <c r="U620" s="63"/>
      <c r="V620" s="63"/>
      <c r="W620" s="63"/>
      <c r="X620" s="63"/>
      <c r="Y620" s="63"/>
    </row>
    <row r="621" spans="1:25" s="553" customFormat="1" ht="16.5" customHeight="1" x14ac:dyDescent="0.15">
      <c r="A621" s="63"/>
      <c r="B621" s="63"/>
      <c r="C621" s="63"/>
      <c r="D621" s="950"/>
      <c r="E621" s="950"/>
      <c r="F621" s="950"/>
      <c r="G621" s="950"/>
      <c r="H621" s="950"/>
      <c r="I621" s="657" t="s">
        <v>2036</v>
      </c>
      <c r="J621" s="657" t="s">
        <v>2037</v>
      </c>
      <c r="K621" s="657" t="s">
        <v>2038</v>
      </c>
      <c r="L621" s="657" t="s">
        <v>2039</v>
      </c>
      <c r="M621" s="657" t="s">
        <v>2040</v>
      </c>
      <c r="N621" s="657" t="s">
        <v>2041</v>
      </c>
      <c r="O621" s="657" t="s">
        <v>2042</v>
      </c>
      <c r="P621" s="657" t="s">
        <v>2043</v>
      </c>
      <c r="Q621" s="657" t="s">
        <v>2044</v>
      </c>
      <c r="R621" s="657" t="s">
        <v>2045</v>
      </c>
      <c r="S621" s="657" t="s">
        <v>2046</v>
      </c>
      <c r="T621" s="657" t="s">
        <v>2047</v>
      </c>
      <c r="U621" s="63"/>
      <c r="V621" s="63"/>
      <c r="W621" s="63"/>
      <c r="X621" s="63"/>
      <c r="Y621" s="63"/>
    </row>
    <row r="622" spans="1:25" s="553" customFormat="1" ht="16.5" customHeight="1" x14ac:dyDescent="0.15">
      <c r="A622" s="63"/>
      <c r="B622" s="63"/>
      <c r="C622" s="63"/>
      <c r="D622" s="950" t="s">
        <v>2048</v>
      </c>
      <c r="E622" s="950"/>
      <c r="F622" s="950"/>
      <c r="G622" s="950"/>
      <c r="H622" s="953"/>
      <c r="I622" s="788"/>
      <c r="J622" s="788"/>
      <c r="K622" s="788"/>
      <c r="L622" s="788"/>
      <c r="M622" s="788"/>
      <c r="N622" s="788"/>
      <c r="O622" s="788"/>
      <c r="P622" s="788"/>
      <c r="Q622" s="788"/>
      <c r="R622" s="788"/>
      <c r="S622" s="788"/>
      <c r="T622" s="788"/>
      <c r="U622" s="63"/>
      <c r="V622" s="63"/>
      <c r="W622" s="63"/>
      <c r="X622" s="63"/>
      <c r="Y622" s="63"/>
    </row>
    <row r="623" spans="1:25" s="553" customFormat="1" ht="16.5" customHeight="1" x14ac:dyDescent="0.15">
      <c r="A623" s="63"/>
      <c r="B623" s="63"/>
      <c r="C623" s="63"/>
      <c r="D623" s="997" t="s">
        <v>2129</v>
      </c>
      <c r="E623" s="997"/>
      <c r="F623" s="997"/>
      <c r="G623" s="997"/>
      <c r="H623" s="998"/>
      <c r="I623" s="788"/>
      <c r="J623" s="788"/>
      <c r="K623" s="788"/>
      <c r="L623" s="788"/>
      <c r="M623" s="788"/>
      <c r="N623" s="788"/>
      <c r="O623" s="788"/>
      <c r="P623" s="788"/>
      <c r="Q623" s="788"/>
      <c r="R623" s="788"/>
      <c r="S623" s="788"/>
      <c r="T623" s="788"/>
      <c r="U623" s="63"/>
      <c r="V623" s="63"/>
      <c r="W623" s="63"/>
      <c r="X623" s="63"/>
      <c r="Y623" s="63"/>
    </row>
    <row r="624" spans="1:25" s="553" customFormat="1" ht="16.5" customHeight="1" x14ac:dyDescent="0.15">
      <c r="A624" s="63"/>
      <c r="B624" s="63"/>
      <c r="C624" s="63"/>
      <c r="D624" s="63" t="s">
        <v>2051</v>
      </c>
      <c r="E624" s="63"/>
      <c r="F624" s="63"/>
      <c r="G624" s="63"/>
      <c r="H624" s="63"/>
      <c r="I624" s="63"/>
      <c r="J624" s="63"/>
      <c r="K624" s="63"/>
      <c r="L624" s="63"/>
      <c r="M624" s="63"/>
      <c r="N624" s="63"/>
      <c r="O624" s="63"/>
      <c r="P624" s="63"/>
      <c r="Q624" s="63"/>
      <c r="R624" s="63"/>
      <c r="S624" s="63"/>
      <c r="T624" s="63"/>
      <c r="U624" s="63"/>
      <c r="V624" s="63"/>
      <c r="W624" s="63"/>
      <c r="X624" s="63"/>
      <c r="Y624" s="63"/>
    </row>
    <row r="625" spans="1:25" s="553" customFormat="1" ht="16.5" customHeight="1" x14ac:dyDescent="0.15">
      <c r="A625" s="63"/>
      <c r="B625" s="63"/>
      <c r="C625" s="63"/>
      <c r="D625" s="950"/>
      <c r="E625" s="950"/>
      <c r="F625" s="950"/>
      <c r="G625" s="950"/>
      <c r="H625" s="950"/>
      <c r="I625" s="657" t="s">
        <v>2036</v>
      </c>
      <c r="J625" s="657" t="s">
        <v>2037</v>
      </c>
      <c r="K625" s="657" t="s">
        <v>2038</v>
      </c>
      <c r="L625" s="657" t="s">
        <v>2039</v>
      </c>
      <c r="M625" s="657" t="s">
        <v>2040</v>
      </c>
      <c r="N625" s="657" t="s">
        <v>2041</v>
      </c>
      <c r="O625" s="657" t="s">
        <v>2042</v>
      </c>
      <c r="P625" s="657" t="s">
        <v>2043</v>
      </c>
      <c r="Q625" s="657" t="s">
        <v>2044</v>
      </c>
      <c r="R625" s="657" t="s">
        <v>2045</v>
      </c>
      <c r="S625" s="657" t="s">
        <v>2046</v>
      </c>
      <c r="T625" s="657" t="s">
        <v>2047</v>
      </c>
      <c r="U625" s="63"/>
      <c r="V625" s="63"/>
      <c r="W625" s="63"/>
      <c r="X625" s="63"/>
      <c r="Y625" s="63"/>
    </row>
    <row r="626" spans="1:25" s="553" customFormat="1" ht="16.5" customHeight="1" x14ac:dyDescent="0.15">
      <c r="A626" s="63"/>
      <c r="B626" s="63"/>
      <c r="C626" s="63"/>
      <c r="D626" s="950" t="s">
        <v>2048</v>
      </c>
      <c r="E626" s="950"/>
      <c r="F626" s="950"/>
      <c r="G626" s="950"/>
      <c r="H626" s="953"/>
      <c r="I626" s="788"/>
      <c r="J626" s="788"/>
      <c r="K626" s="788"/>
      <c r="L626" s="788"/>
      <c r="M626" s="788"/>
      <c r="N626" s="788"/>
      <c r="O626" s="788"/>
      <c r="P626" s="788"/>
      <c r="Q626" s="788"/>
      <c r="R626" s="788"/>
      <c r="S626" s="788"/>
      <c r="T626" s="788"/>
      <c r="U626" s="63"/>
      <c r="V626" s="63"/>
      <c r="W626" s="63"/>
      <c r="X626" s="63"/>
      <c r="Y626" s="63"/>
    </row>
    <row r="627" spans="1:25" s="553" customFormat="1" ht="16.5" customHeight="1" x14ac:dyDescent="0.15">
      <c r="A627" s="63"/>
      <c r="B627" s="63"/>
      <c r="C627" s="63"/>
      <c r="D627" s="997" t="s">
        <v>2129</v>
      </c>
      <c r="E627" s="997"/>
      <c r="F627" s="997"/>
      <c r="G627" s="997"/>
      <c r="H627" s="998"/>
      <c r="I627" s="788"/>
      <c r="J627" s="788"/>
      <c r="K627" s="788"/>
      <c r="L627" s="788"/>
      <c r="M627" s="788"/>
      <c r="N627" s="788"/>
      <c r="O627" s="788"/>
      <c r="P627" s="788"/>
      <c r="Q627" s="788"/>
      <c r="R627" s="788"/>
      <c r="S627" s="788"/>
      <c r="T627" s="788"/>
      <c r="U627" s="63"/>
      <c r="V627" s="63"/>
      <c r="W627" s="63"/>
      <c r="X627" s="63"/>
      <c r="Y627" s="63"/>
    </row>
    <row r="628" spans="1:25" s="553" customFormat="1" ht="36" customHeight="1" x14ac:dyDescent="0.15">
      <c r="A628" s="63"/>
      <c r="B628" s="63"/>
      <c r="C628" s="63"/>
      <c r="D628" s="999" t="s">
        <v>2144</v>
      </c>
      <c r="E628" s="1000"/>
      <c r="F628" s="1000"/>
      <c r="G628" s="1000"/>
      <c r="H628" s="1000"/>
      <c r="I628" s="1000"/>
      <c r="J628" s="1000"/>
      <c r="K628" s="1000"/>
      <c r="L628" s="1000"/>
      <c r="M628" s="1000"/>
      <c r="N628" s="1000"/>
      <c r="O628" s="1000"/>
      <c r="P628" s="1000"/>
      <c r="Q628" s="1000"/>
      <c r="R628" s="1000"/>
      <c r="S628" s="1000"/>
      <c r="T628" s="1000"/>
      <c r="U628" s="1000"/>
      <c r="V628" s="1000"/>
      <c r="W628" s="1000"/>
      <c r="X628" s="1000"/>
      <c r="Y628" s="1000"/>
    </row>
    <row r="629" spans="1:25" ht="17.45" customHeight="1" x14ac:dyDescent="0.15">
      <c r="P629" s="954" t="s">
        <v>782</v>
      </c>
      <c r="Q629" s="954"/>
      <c r="R629" s="954"/>
      <c r="S629" s="955">
        <f>$Q$11</f>
        <v>0</v>
      </c>
      <c r="T629" s="955"/>
      <c r="U629" s="955"/>
      <c r="V629" s="955"/>
      <c r="W629" s="955"/>
      <c r="X629" s="955"/>
    </row>
    <row r="630" spans="1:25" ht="16.5" customHeight="1" x14ac:dyDescent="0.15">
      <c r="D630" s="668"/>
      <c r="E630" s="668"/>
      <c r="F630" s="668"/>
      <c r="G630" s="668"/>
      <c r="H630" s="668"/>
    </row>
    <row r="631" spans="1:25" ht="16.5" customHeight="1" x14ac:dyDescent="0.15">
      <c r="B631" s="555" t="s">
        <v>1134</v>
      </c>
    </row>
    <row r="632" spans="1:25" ht="16.5" customHeight="1" x14ac:dyDescent="0.15">
      <c r="C632" s="61" t="s">
        <v>915</v>
      </c>
    </row>
    <row r="633" spans="1:25" ht="19.5" customHeight="1" x14ac:dyDescent="0.15">
      <c r="D633" s="556" t="s">
        <v>912</v>
      </c>
      <c r="E633" s="60"/>
      <c r="F633" s="60"/>
      <c r="G633" s="60"/>
      <c r="H633" s="60"/>
      <c r="I633" s="60"/>
      <c r="J633" s="1114"/>
      <c r="K633" s="1114"/>
      <c r="L633" s="1443"/>
      <c r="M633" s="1443"/>
      <c r="N633" s="1443"/>
      <c r="O633" s="1121"/>
      <c r="P633" s="1121"/>
      <c r="Q633" s="1121"/>
    </row>
    <row r="634" spans="1:25" ht="19.5" customHeight="1" x14ac:dyDescent="0.15">
      <c r="D634" s="796" t="s">
        <v>913</v>
      </c>
      <c r="E634" s="603"/>
      <c r="F634" s="603"/>
      <c r="G634" s="603"/>
      <c r="H634" s="603"/>
      <c r="I634" s="603"/>
      <c r="J634" s="1501"/>
      <c r="K634" s="1501"/>
      <c r="L634" s="1501"/>
      <c r="M634" s="1501"/>
      <c r="N634" s="1670"/>
      <c r="O634" s="1670"/>
      <c r="P634" s="1003"/>
      <c r="Q634" s="1003"/>
    </row>
    <row r="635" spans="1:25" ht="19.5" customHeight="1" x14ac:dyDescent="0.15">
      <c r="D635" s="836"/>
      <c r="E635" s="837" t="s">
        <v>916</v>
      </c>
      <c r="F635" s="594"/>
      <c r="G635" s="594"/>
      <c r="H635" s="594"/>
      <c r="I635" s="838"/>
      <c r="J635" s="839"/>
      <c r="K635" s="840"/>
      <c r="L635" s="841" t="s">
        <v>19</v>
      </c>
      <c r="M635" s="840"/>
      <c r="N635" s="841" t="s">
        <v>20</v>
      </c>
      <c r="O635" s="842"/>
      <c r="P635" s="843" t="s">
        <v>21</v>
      </c>
    </row>
    <row r="636" spans="1:25" ht="16.5" customHeight="1" x14ac:dyDescent="0.15">
      <c r="D636" s="796" t="s">
        <v>1135</v>
      </c>
      <c r="E636" s="576"/>
      <c r="F636" s="576"/>
      <c r="G636" s="576"/>
      <c r="H636" s="576"/>
      <c r="I636" s="844"/>
      <c r="J636" s="1669"/>
      <c r="K636" s="1455"/>
      <c r="L636" s="1455"/>
      <c r="M636" s="1455"/>
      <c r="N636" s="1455"/>
    </row>
    <row r="637" spans="1:25" ht="16.5" customHeight="1" x14ac:dyDescent="0.15">
      <c r="D637" s="845"/>
      <c r="E637" s="1662" t="s">
        <v>918</v>
      </c>
      <c r="F637" s="1663"/>
      <c r="G637" s="1663"/>
      <c r="H637" s="1663"/>
      <c r="I637" s="1664"/>
      <c r="J637" s="1668"/>
      <c r="K637" s="1457"/>
      <c r="L637" s="1457"/>
      <c r="M637" s="1457"/>
      <c r="N637" s="1457"/>
      <c r="O637" s="1458"/>
      <c r="P637" s="1458"/>
      <c r="Q637" s="1458"/>
      <c r="R637" s="1458"/>
      <c r="S637" s="1458"/>
      <c r="T637" s="1458"/>
      <c r="U637" s="1458"/>
      <c r="V637" s="1459"/>
    </row>
    <row r="638" spans="1:25" ht="29.45" customHeight="1" x14ac:dyDescent="0.15">
      <c r="D638" s="572"/>
      <c r="E638" s="1665" t="s">
        <v>919</v>
      </c>
      <c r="F638" s="1666"/>
      <c r="G638" s="1666"/>
      <c r="H638" s="1666"/>
      <c r="I638" s="1667"/>
      <c r="J638" s="1661"/>
      <c r="K638" s="1461"/>
      <c r="L638" s="1461"/>
      <c r="M638" s="1461"/>
      <c r="N638" s="1461"/>
      <c r="O638" s="1461"/>
      <c r="P638" s="1461"/>
      <c r="Q638" s="1461"/>
      <c r="R638" s="1461"/>
      <c r="S638" s="1461"/>
      <c r="T638" s="1461"/>
      <c r="U638" s="1461"/>
      <c r="V638" s="1462"/>
    </row>
    <row r="639" spans="1:25" ht="16.5" customHeight="1" x14ac:dyDescent="0.15">
      <c r="E639" s="109" t="s">
        <v>921</v>
      </c>
    </row>
    <row r="640" spans="1:25" ht="12" customHeight="1" x14ac:dyDescent="0.15">
      <c r="C640" s="61"/>
    </row>
    <row r="641" spans="3:23" ht="16.5" customHeight="1" x14ac:dyDescent="0.15">
      <c r="C641" s="61" t="s">
        <v>922</v>
      </c>
    </row>
    <row r="642" spans="3:23" ht="16.5" customHeight="1" x14ac:dyDescent="0.15">
      <c r="D642" s="63" t="s">
        <v>158</v>
      </c>
    </row>
    <row r="643" spans="3:23" ht="18.95" customHeight="1" x14ac:dyDescent="0.15">
      <c r="D643" s="556" t="s">
        <v>159</v>
      </c>
      <c r="E643" s="60"/>
      <c r="F643" s="60"/>
      <c r="G643" s="60"/>
      <c r="H643" s="60"/>
      <c r="I643" s="60"/>
      <c r="J643" s="60"/>
      <c r="K643" s="60"/>
      <c r="L643" s="60"/>
      <c r="M643" s="60"/>
      <c r="N643" s="1095"/>
      <c r="O643" s="1096"/>
      <c r="P643" s="1229"/>
      <c r="Q643" s="1229"/>
      <c r="R643" s="1316"/>
    </row>
    <row r="644" spans="3:23" ht="33.950000000000003" customHeight="1" x14ac:dyDescent="0.15">
      <c r="D644" s="556" t="s">
        <v>493</v>
      </c>
      <c r="E644" s="60"/>
      <c r="F644" s="60"/>
      <c r="G644" s="60"/>
      <c r="H644" s="60"/>
      <c r="I644" s="60"/>
      <c r="J644" s="60"/>
      <c r="K644" s="60"/>
      <c r="L644" s="60"/>
      <c r="M644" s="60"/>
      <c r="N644" s="1463"/>
      <c r="O644" s="1464"/>
      <c r="P644" s="1464"/>
      <c r="Q644" s="1464"/>
      <c r="R644" s="1464"/>
      <c r="S644" s="1356"/>
      <c r="T644" s="1356"/>
      <c r="U644" s="1356"/>
      <c r="V644" s="1356"/>
      <c r="W644" s="1030"/>
    </row>
    <row r="645" spans="3:23" ht="16.5" customHeight="1" x14ac:dyDescent="0.15">
      <c r="E645" s="109" t="s">
        <v>160</v>
      </c>
    </row>
    <row r="646" spans="3:23" ht="16.5" customHeight="1" x14ac:dyDescent="0.15">
      <c r="E646" s="109" t="s">
        <v>2095</v>
      </c>
    </row>
    <row r="647" spans="3:23" ht="16.5" customHeight="1" x14ac:dyDescent="0.15">
      <c r="E647" s="109" t="s">
        <v>166</v>
      </c>
    </row>
    <row r="648" spans="3:23" ht="16.5" customHeight="1" x14ac:dyDescent="0.15">
      <c r="E648" s="109" t="s">
        <v>494</v>
      </c>
    </row>
    <row r="649" spans="3:23" ht="16.5" customHeight="1" x14ac:dyDescent="0.15">
      <c r="E649" s="109" t="s">
        <v>495</v>
      </c>
    </row>
    <row r="650" spans="3:23" ht="16.5" customHeight="1" x14ac:dyDescent="0.15">
      <c r="E650" s="109" t="s">
        <v>496</v>
      </c>
    </row>
    <row r="651" spans="3:23" ht="16.5" customHeight="1" x14ac:dyDescent="0.15">
      <c r="E651" s="109" t="s">
        <v>2096</v>
      </c>
    </row>
    <row r="652" spans="3:23" ht="16.5" customHeight="1" x14ac:dyDescent="0.15">
      <c r="E652" s="109" t="s">
        <v>161</v>
      </c>
    </row>
    <row r="653" spans="3:23" ht="16.5" customHeight="1" x14ac:dyDescent="0.15">
      <c r="E653" s="109" t="s">
        <v>162</v>
      </c>
    </row>
    <row r="654" spans="3:23" ht="16.5" customHeight="1" x14ac:dyDescent="0.15">
      <c r="E654" s="109" t="s">
        <v>163</v>
      </c>
    </row>
    <row r="655" spans="3:23" ht="16.5" customHeight="1" x14ac:dyDescent="0.15">
      <c r="E655" s="109" t="s">
        <v>164</v>
      </c>
    </row>
    <row r="656" spans="3:23" ht="16.5" customHeight="1" x14ac:dyDescent="0.15">
      <c r="E656" s="109" t="s">
        <v>165</v>
      </c>
    </row>
    <row r="657" spans="4:24" ht="16.5" customHeight="1" x14ac:dyDescent="0.15">
      <c r="E657" s="109" t="s">
        <v>1897</v>
      </c>
    </row>
    <row r="658" spans="4:24" ht="16.5" customHeight="1" x14ac:dyDescent="0.15">
      <c r="E658" s="109" t="s">
        <v>1571</v>
      </c>
    </row>
    <row r="659" spans="4:24" ht="16.5" customHeight="1" x14ac:dyDescent="0.15">
      <c r="E659" s="109" t="s">
        <v>1572</v>
      </c>
    </row>
    <row r="660" spans="4:24" ht="16.5" customHeight="1" x14ac:dyDescent="0.15">
      <c r="E660" s="109" t="s">
        <v>1573</v>
      </c>
    </row>
    <row r="661" spans="4:24" ht="16.5" customHeight="1" x14ac:dyDescent="0.15">
      <c r="E661" s="109" t="s">
        <v>1574</v>
      </c>
    </row>
    <row r="662" spans="4:24" ht="16.5" customHeight="1" x14ac:dyDescent="0.15">
      <c r="E662" s="109" t="s">
        <v>1575</v>
      </c>
    </row>
    <row r="663" spans="4:24" ht="9.6" customHeight="1" x14ac:dyDescent="0.15"/>
    <row r="664" spans="4:24" ht="17.45" customHeight="1" x14ac:dyDescent="0.15">
      <c r="P664" s="954" t="s">
        <v>782</v>
      </c>
      <c r="Q664" s="954"/>
      <c r="R664" s="954"/>
      <c r="S664" s="955">
        <f>$Q$11</f>
        <v>0</v>
      </c>
      <c r="T664" s="955"/>
      <c r="U664" s="955"/>
      <c r="V664" s="955"/>
      <c r="W664" s="955"/>
      <c r="X664" s="955"/>
    </row>
    <row r="665" spans="4:24" ht="16.5" customHeight="1" x14ac:dyDescent="0.15">
      <c r="D665" s="63" t="s">
        <v>2003</v>
      </c>
    </row>
    <row r="666" spans="4:24" ht="16.5" customHeight="1" x14ac:dyDescent="0.15">
      <c r="D666" s="950" t="s">
        <v>2004</v>
      </c>
      <c r="E666" s="950"/>
      <c r="F666" s="950"/>
      <c r="G666" s="950"/>
      <c r="H666" s="950"/>
      <c r="I666" s="950"/>
      <c r="J666" s="950"/>
      <c r="K666" s="950"/>
      <c r="L666" s="950"/>
      <c r="M666" s="950"/>
      <c r="N666" s="950"/>
      <c r="O666" s="953" t="s">
        <v>154</v>
      </c>
      <c r="P666" s="995"/>
      <c r="Q666" s="996"/>
      <c r="R666" s="953" t="s">
        <v>2005</v>
      </c>
      <c r="S666" s="995"/>
      <c r="T666" s="995"/>
      <c r="U666" s="995"/>
      <c r="V666" s="995"/>
      <c r="W666" s="995"/>
      <c r="X666" s="996"/>
    </row>
    <row r="667" spans="4:24" ht="16.5" customHeight="1" x14ac:dyDescent="0.15">
      <c r="D667" s="968" t="s">
        <v>2011</v>
      </c>
      <c r="E667" s="969"/>
      <c r="F667" s="969"/>
      <c r="G667" s="969"/>
      <c r="H667" s="969"/>
      <c r="I667" s="969"/>
      <c r="J667" s="969"/>
      <c r="K667" s="969"/>
      <c r="L667" s="969"/>
      <c r="M667" s="969"/>
      <c r="N667" s="970"/>
      <c r="O667" s="974"/>
      <c r="P667" s="975"/>
      <c r="Q667" s="976"/>
      <c r="R667" s="980"/>
      <c r="S667" s="981"/>
      <c r="T667" s="981"/>
      <c r="U667" s="981"/>
      <c r="V667" s="981"/>
      <c r="W667" s="981"/>
      <c r="X667" s="982"/>
    </row>
    <row r="668" spans="4:24" ht="16.5" customHeight="1" x14ac:dyDescent="0.15">
      <c r="D668" s="971"/>
      <c r="E668" s="972"/>
      <c r="F668" s="972"/>
      <c r="G668" s="972"/>
      <c r="H668" s="972"/>
      <c r="I668" s="972"/>
      <c r="J668" s="972"/>
      <c r="K668" s="972"/>
      <c r="L668" s="972"/>
      <c r="M668" s="972"/>
      <c r="N668" s="973"/>
      <c r="O668" s="977"/>
      <c r="P668" s="978"/>
      <c r="Q668" s="979"/>
      <c r="R668" s="983"/>
      <c r="S668" s="984"/>
      <c r="T668" s="984"/>
      <c r="U668" s="984"/>
      <c r="V668" s="984"/>
      <c r="W668" s="984"/>
      <c r="X668" s="985"/>
    </row>
    <row r="669" spans="4:24" ht="16.5" customHeight="1" x14ac:dyDescent="0.15">
      <c r="D669" s="971"/>
      <c r="E669" s="972"/>
      <c r="F669" s="972"/>
      <c r="G669" s="972"/>
      <c r="H669" s="972"/>
      <c r="I669" s="972"/>
      <c r="J669" s="972"/>
      <c r="K669" s="972"/>
      <c r="L669" s="972"/>
      <c r="M669" s="972"/>
      <c r="N669" s="973"/>
      <c r="O669" s="977"/>
      <c r="P669" s="978"/>
      <c r="Q669" s="979"/>
      <c r="R669" s="983"/>
      <c r="S669" s="984"/>
      <c r="T669" s="984"/>
      <c r="U669" s="984"/>
      <c r="V669" s="984"/>
      <c r="W669" s="984"/>
      <c r="X669" s="985"/>
    </row>
    <row r="670" spans="4:24" ht="16.5" customHeight="1" x14ac:dyDescent="0.15">
      <c r="D670" s="971"/>
      <c r="E670" s="972"/>
      <c r="F670" s="972"/>
      <c r="G670" s="972"/>
      <c r="H670" s="972"/>
      <c r="I670" s="972"/>
      <c r="J670" s="972"/>
      <c r="K670" s="972"/>
      <c r="L670" s="972"/>
      <c r="M670" s="972"/>
      <c r="N670" s="973"/>
      <c r="O670" s="977"/>
      <c r="P670" s="978"/>
      <c r="Q670" s="979"/>
      <c r="R670" s="983"/>
      <c r="S670" s="984"/>
      <c r="T670" s="984"/>
      <c r="U670" s="984"/>
      <c r="V670" s="984"/>
      <c r="W670" s="984"/>
      <c r="X670" s="985"/>
    </row>
    <row r="671" spans="4:24" ht="16.5" customHeight="1" x14ac:dyDescent="0.15">
      <c r="D671" s="971"/>
      <c r="E671" s="972"/>
      <c r="F671" s="972"/>
      <c r="G671" s="972"/>
      <c r="H671" s="972"/>
      <c r="I671" s="972"/>
      <c r="J671" s="972"/>
      <c r="K671" s="972"/>
      <c r="L671" s="972"/>
      <c r="M671" s="972"/>
      <c r="N671" s="973"/>
      <c r="O671" s="977"/>
      <c r="P671" s="978"/>
      <c r="Q671" s="979"/>
      <c r="R671" s="983"/>
      <c r="S671" s="984"/>
      <c r="T671" s="984"/>
      <c r="U671" s="984"/>
      <c r="V671" s="984"/>
      <c r="W671" s="984"/>
      <c r="X671" s="985"/>
    </row>
    <row r="672" spans="4:24" ht="16.5" customHeight="1" x14ac:dyDescent="0.15">
      <c r="D672" s="971"/>
      <c r="E672" s="972"/>
      <c r="F672" s="972"/>
      <c r="G672" s="972"/>
      <c r="H672" s="972"/>
      <c r="I672" s="972"/>
      <c r="J672" s="972"/>
      <c r="K672" s="972"/>
      <c r="L672" s="972"/>
      <c r="M672" s="972"/>
      <c r="N672" s="973"/>
      <c r="O672" s="977"/>
      <c r="P672" s="978"/>
      <c r="Q672" s="979"/>
      <c r="R672" s="986"/>
      <c r="S672" s="987"/>
      <c r="T672" s="987"/>
      <c r="U672" s="987"/>
      <c r="V672" s="987"/>
      <c r="W672" s="987"/>
      <c r="X672" s="988"/>
    </row>
    <row r="673" spans="4:24" ht="16.5" customHeight="1" x14ac:dyDescent="0.15">
      <c r="D673" s="968" t="s">
        <v>2015</v>
      </c>
      <c r="E673" s="969"/>
      <c r="F673" s="969"/>
      <c r="G673" s="969"/>
      <c r="H673" s="969"/>
      <c r="I673" s="969"/>
      <c r="J673" s="969"/>
      <c r="K673" s="969"/>
      <c r="L673" s="969"/>
      <c r="M673" s="969"/>
      <c r="N673" s="970"/>
      <c r="O673" s="974"/>
      <c r="P673" s="975"/>
      <c r="Q673" s="976"/>
      <c r="R673" s="367"/>
    </row>
    <row r="674" spans="4:24" ht="16.5" customHeight="1" x14ac:dyDescent="0.15">
      <c r="D674" s="971"/>
      <c r="E674" s="972"/>
      <c r="F674" s="972"/>
      <c r="G674" s="972"/>
      <c r="H674" s="972"/>
      <c r="I674" s="972"/>
      <c r="J674" s="972"/>
      <c r="K674" s="972"/>
      <c r="L674" s="972"/>
      <c r="M674" s="972"/>
      <c r="N674" s="973"/>
      <c r="O674" s="977"/>
      <c r="P674" s="978"/>
      <c r="Q674" s="979"/>
      <c r="R674" s="367"/>
    </row>
    <row r="675" spans="4:24" ht="16.5" customHeight="1" x14ac:dyDescent="0.15">
      <c r="D675" s="971"/>
      <c r="E675" s="972"/>
      <c r="F675" s="972"/>
      <c r="G675" s="972"/>
      <c r="H675" s="972"/>
      <c r="I675" s="972"/>
      <c r="J675" s="972"/>
      <c r="K675" s="972"/>
      <c r="L675" s="972"/>
      <c r="M675" s="972"/>
      <c r="N675" s="973"/>
      <c r="O675" s="977"/>
      <c r="P675" s="978"/>
      <c r="Q675" s="979"/>
      <c r="R675" s="367"/>
    </row>
    <row r="676" spans="4:24" ht="16.5" customHeight="1" x14ac:dyDescent="0.15">
      <c r="D676" s="971"/>
      <c r="E676" s="972"/>
      <c r="F676" s="972"/>
      <c r="G676" s="972"/>
      <c r="H676" s="972"/>
      <c r="I676" s="972"/>
      <c r="J676" s="972"/>
      <c r="K676" s="972"/>
      <c r="L676" s="972"/>
      <c r="M676" s="972"/>
      <c r="N676" s="973"/>
      <c r="O676" s="977"/>
      <c r="P676" s="978"/>
      <c r="Q676" s="979"/>
      <c r="R676" s="367"/>
    </row>
    <row r="677" spans="4:24" ht="16.5" customHeight="1" x14ac:dyDescent="0.15">
      <c r="D677" s="971"/>
      <c r="E677" s="972"/>
      <c r="F677" s="972"/>
      <c r="G677" s="972"/>
      <c r="H677" s="972"/>
      <c r="I677" s="972"/>
      <c r="J677" s="972"/>
      <c r="K677" s="972"/>
      <c r="L677" s="972"/>
      <c r="M677" s="972"/>
      <c r="N677" s="973"/>
      <c r="O677" s="977"/>
      <c r="P677" s="978"/>
      <c r="Q677" s="979"/>
      <c r="R677" s="367"/>
    </row>
    <row r="678" spans="4:24" ht="16.5" customHeight="1" x14ac:dyDescent="0.15">
      <c r="D678" s="971"/>
      <c r="E678" s="972"/>
      <c r="F678" s="972"/>
      <c r="G678" s="972"/>
      <c r="H678" s="972"/>
      <c r="I678" s="972"/>
      <c r="J678" s="972"/>
      <c r="K678" s="972"/>
      <c r="L678" s="972"/>
      <c r="M678" s="972"/>
      <c r="N678" s="973"/>
      <c r="O678" s="977"/>
      <c r="P678" s="978"/>
      <c r="Q678" s="979"/>
      <c r="R678" s="367"/>
    </row>
    <row r="679" spans="4:24" ht="16.5" customHeight="1" x14ac:dyDescent="0.15">
      <c r="D679" s="989"/>
      <c r="E679" s="990"/>
      <c r="F679" s="990"/>
      <c r="G679" s="990"/>
      <c r="H679" s="990"/>
      <c r="I679" s="990"/>
      <c r="J679" s="990"/>
      <c r="K679" s="990"/>
      <c r="L679" s="990"/>
      <c r="M679" s="990"/>
      <c r="N679" s="991"/>
      <c r="O679" s="992"/>
      <c r="P679" s="993"/>
      <c r="Q679" s="994"/>
      <c r="R679" s="367"/>
    </row>
    <row r="680" spans="4:24" ht="16.5" customHeight="1" x14ac:dyDescent="0.15">
      <c r="D680" s="968" t="s">
        <v>2018</v>
      </c>
      <c r="E680" s="969"/>
      <c r="F680" s="969"/>
      <c r="G680" s="969"/>
      <c r="H680" s="969"/>
      <c r="I680" s="969"/>
      <c r="J680" s="969"/>
      <c r="K680" s="969"/>
      <c r="L680" s="969"/>
      <c r="M680" s="969"/>
      <c r="N680" s="970"/>
      <c r="O680" s="974"/>
      <c r="P680" s="975"/>
      <c r="Q680" s="976"/>
      <c r="R680" s="980"/>
      <c r="S680" s="981"/>
      <c r="T680" s="981"/>
      <c r="U680" s="981"/>
      <c r="V680" s="981"/>
      <c r="W680" s="981"/>
      <c r="X680" s="982"/>
    </row>
    <row r="681" spans="4:24" ht="16.5" customHeight="1" x14ac:dyDescent="0.15">
      <c r="D681" s="971"/>
      <c r="E681" s="972"/>
      <c r="F681" s="972"/>
      <c r="G681" s="972"/>
      <c r="H681" s="972"/>
      <c r="I681" s="972"/>
      <c r="J681" s="972"/>
      <c r="K681" s="972"/>
      <c r="L681" s="972"/>
      <c r="M681" s="972"/>
      <c r="N681" s="973"/>
      <c r="O681" s="977"/>
      <c r="P681" s="978"/>
      <c r="Q681" s="979"/>
      <c r="R681" s="983"/>
      <c r="S681" s="984"/>
      <c r="T681" s="984"/>
      <c r="U681" s="984"/>
      <c r="V681" s="984"/>
      <c r="W681" s="984"/>
      <c r="X681" s="985"/>
    </row>
    <row r="682" spans="4:24" ht="16.5" customHeight="1" x14ac:dyDescent="0.15">
      <c r="D682" s="971"/>
      <c r="E682" s="972"/>
      <c r="F682" s="972"/>
      <c r="G682" s="972"/>
      <c r="H682" s="972"/>
      <c r="I682" s="972"/>
      <c r="J682" s="972"/>
      <c r="K682" s="972"/>
      <c r="L682" s="972"/>
      <c r="M682" s="972"/>
      <c r="N682" s="973"/>
      <c r="O682" s="977"/>
      <c r="P682" s="978"/>
      <c r="Q682" s="979"/>
      <c r="R682" s="983"/>
      <c r="S682" s="984"/>
      <c r="T682" s="984"/>
      <c r="U682" s="984"/>
      <c r="V682" s="984"/>
      <c r="W682" s="984"/>
      <c r="X682" s="985"/>
    </row>
    <row r="683" spans="4:24" ht="16.5" customHeight="1" x14ac:dyDescent="0.15">
      <c r="D683" s="971"/>
      <c r="E683" s="972"/>
      <c r="F683" s="972"/>
      <c r="G683" s="972"/>
      <c r="H683" s="972"/>
      <c r="I683" s="972"/>
      <c r="J683" s="972"/>
      <c r="K683" s="972"/>
      <c r="L683" s="972"/>
      <c r="M683" s="972"/>
      <c r="N683" s="973"/>
      <c r="O683" s="977"/>
      <c r="P683" s="978"/>
      <c r="Q683" s="979"/>
      <c r="R683" s="983"/>
      <c r="S683" s="984"/>
      <c r="T683" s="984"/>
      <c r="U683" s="984"/>
      <c r="V683" s="984"/>
      <c r="W683" s="984"/>
      <c r="X683" s="985"/>
    </row>
    <row r="684" spans="4:24" ht="16.5" customHeight="1" x14ac:dyDescent="0.15">
      <c r="D684" s="971"/>
      <c r="E684" s="972"/>
      <c r="F684" s="972"/>
      <c r="G684" s="972"/>
      <c r="H684" s="972"/>
      <c r="I684" s="972"/>
      <c r="J684" s="972"/>
      <c r="K684" s="972"/>
      <c r="L684" s="972"/>
      <c r="M684" s="972"/>
      <c r="N684" s="973"/>
      <c r="O684" s="977"/>
      <c r="P684" s="978"/>
      <c r="Q684" s="979"/>
      <c r="R684" s="983"/>
      <c r="S684" s="984"/>
      <c r="T684" s="984"/>
      <c r="U684" s="984"/>
      <c r="V684" s="984"/>
      <c r="W684" s="984"/>
      <c r="X684" s="985"/>
    </row>
    <row r="685" spans="4:24" ht="16.5" customHeight="1" x14ac:dyDescent="0.15">
      <c r="D685" s="971"/>
      <c r="E685" s="972"/>
      <c r="F685" s="972"/>
      <c r="G685" s="972"/>
      <c r="H685" s="972"/>
      <c r="I685" s="972"/>
      <c r="J685" s="972"/>
      <c r="K685" s="972"/>
      <c r="L685" s="972"/>
      <c r="M685" s="972"/>
      <c r="N685" s="973"/>
      <c r="O685" s="977"/>
      <c r="P685" s="978"/>
      <c r="Q685" s="979"/>
      <c r="R685" s="983"/>
      <c r="S685" s="984"/>
      <c r="T685" s="984"/>
      <c r="U685" s="984"/>
      <c r="V685" s="984"/>
      <c r="W685" s="984"/>
      <c r="X685" s="985"/>
    </row>
    <row r="686" spans="4:24" ht="16.5" customHeight="1" x14ac:dyDescent="0.15">
      <c r="D686" s="989"/>
      <c r="E686" s="990"/>
      <c r="F686" s="990"/>
      <c r="G686" s="990"/>
      <c r="H686" s="990"/>
      <c r="I686" s="990"/>
      <c r="J686" s="990"/>
      <c r="K686" s="990"/>
      <c r="L686" s="990"/>
      <c r="M686" s="990"/>
      <c r="N686" s="991"/>
      <c r="O686" s="992"/>
      <c r="P686" s="993"/>
      <c r="Q686" s="994"/>
      <c r="R686" s="986"/>
      <c r="S686" s="987"/>
      <c r="T686" s="987"/>
      <c r="U686" s="987"/>
      <c r="V686" s="987"/>
      <c r="W686" s="987"/>
      <c r="X686" s="988"/>
    </row>
    <row r="687" spans="4:24" ht="16.5" customHeight="1" x14ac:dyDescent="0.15">
      <c r="D687" s="968" t="s">
        <v>2021</v>
      </c>
      <c r="E687" s="969"/>
      <c r="F687" s="969"/>
      <c r="G687" s="969"/>
      <c r="H687" s="969"/>
      <c r="I687" s="969"/>
      <c r="J687" s="969"/>
      <c r="K687" s="969"/>
      <c r="L687" s="969"/>
      <c r="M687" s="969"/>
      <c r="N687" s="970"/>
      <c r="O687" s="974"/>
      <c r="P687" s="975"/>
      <c r="Q687" s="976"/>
      <c r="R687" s="367"/>
    </row>
    <row r="688" spans="4:24" ht="16.5" customHeight="1" x14ac:dyDescent="0.15">
      <c r="D688" s="971"/>
      <c r="E688" s="972"/>
      <c r="F688" s="972"/>
      <c r="G688" s="972"/>
      <c r="H688" s="972"/>
      <c r="I688" s="972"/>
      <c r="J688" s="972"/>
      <c r="K688" s="972"/>
      <c r="L688" s="972"/>
      <c r="M688" s="972"/>
      <c r="N688" s="973"/>
      <c r="O688" s="977"/>
      <c r="P688" s="978"/>
      <c r="Q688" s="979"/>
      <c r="R688" s="367"/>
    </row>
    <row r="689" spans="1:24" ht="16.5" customHeight="1" x14ac:dyDescent="0.15">
      <c r="D689" s="971"/>
      <c r="E689" s="972"/>
      <c r="F689" s="972"/>
      <c r="G689" s="972"/>
      <c r="H689" s="972"/>
      <c r="I689" s="972"/>
      <c r="J689" s="972"/>
      <c r="K689" s="972"/>
      <c r="L689" s="972"/>
      <c r="M689" s="972"/>
      <c r="N689" s="973"/>
      <c r="O689" s="977"/>
      <c r="P689" s="978"/>
      <c r="Q689" s="979"/>
      <c r="R689" s="367"/>
    </row>
    <row r="690" spans="1:24" ht="16.5" customHeight="1" x14ac:dyDescent="0.15">
      <c r="D690" s="971"/>
      <c r="E690" s="972"/>
      <c r="F690" s="972"/>
      <c r="G690" s="972"/>
      <c r="H690" s="972"/>
      <c r="I690" s="972"/>
      <c r="J690" s="972"/>
      <c r="K690" s="972"/>
      <c r="L690" s="972"/>
      <c r="M690" s="972"/>
      <c r="N690" s="973"/>
      <c r="O690" s="977"/>
      <c r="P690" s="978"/>
      <c r="Q690" s="979"/>
      <c r="R690" s="367"/>
    </row>
    <row r="691" spans="1:24" ht="16.5" customHeight="1" x14ac:dyDescent="0.15">
      <c r="D691" s="971"/>
      <c r="E691" s="972"/>
      <c r="F691" s="972"/>
      <c r="G691" s="972"/>
      <c r="H691" s="972"/>
      <c r="I691" s="972"/>
      <c r="J691" s="972"/>
      <c r="K691" s="972"/>
      <c r="L691" s="972"/>
      <c r="M691" s="972"/>
      <c r="N691" s="973"/>
      <c r="O691" s="977"/>
      <c r="P691" s="978"/>
      <c r="Q691" s="979"/>
      <c r="R691" s="367"/>
    </row>
    <row r="692" spans="1:24" ht="16.5" customHeight="1" x14ac:dyDescent="0.15">
      <c r="A692" s="63" t="s">
        <v>486</v>
      </c>
      <c r="D692" s="971"/>
      <c r="E692" s="972"/>
      <c r="F692" s="972"/>
      <c r="G692" s="972"/>
      <c r="H692" s="972"/>
      <c r="I692" s="972"/>
      <c r="J692" s="972"/>
      <c r="K692" s="972"/>
      <c r="L692" s="972"/>
      <c r="M692" s="972"/>
      <c r="N692" s="973"/>
      <c r="O692" s="977"/>
      <c r="P692" s="978"/>
      <c r="Q692" s="979"/>
      <c r="R692" s="367"/>
    </row>
    <row r="693" spans="1:24" ht="16.5" customHeight="1" x14ac:dyDescent="0.15">
      <c r="D693" s="968" t="s">
        <v>2023</v>
      </c>
      <c r="E693" s="969"/>
      <c r="F693" s="969"/>
      <c r="G693" s="969"/>
      <c r="H693" s="969"/>
      <c r="I693" s="969"/>
      <c r="J693" s="969"/>
      <c r="K693" s="969"/>
      <c r="L693" s="969"/>
      <c r="M693" s="969"/>
      <c r="N693" s="970"/>
      <c r="O693" s="974"/>
      <c r="P693" s="975"/>
      <c r="Q693" s="976"/>
      <c r="R693" s="367"/>
    </row>
    <row r="694" spans="1:24" ht="16.5" customHeight="1" x14ac:dyDescent="0.15">
      <c r="D694" s="971"/>
      <c r="E694" s="972"/>
      <c r="F694" s="972"/>
      <c r="G694" s="972"/>
      <c r="H694" s="972"/>
      <c r="I694" s="972"/>
      <c r="J694" s="972"/>
      <c r="K694" s="972"/>
      <c r="L694" s="972"/>
      <c r="M694" s="972"/>
      <c r="N694" s="973"/>
      <c r="O694" s="977"/>
      <c r="P694" s="978"/>
      <c r="Q694" s="979"/>
      <c r="R694" s="367"/>
    </row>
    <row r="695" spans="1:24" ht="16.5" customHeight="1" x14ac:dyDescent="0.15">
      <c r="D695" s="971"/>
      <c r="E695" s="972"/>
      <c r="F695" s="972"/>
      <c r="G695" s="972"/>
      <c r="H695" s="972"/>
      <c r="I695" s="972"/>
      <c r="J695" s="972"/>
      <c r="K695" s="972"/>
      <c r="L695" s="972"/>
      <c r="M695" s="972"/>
      <c r="N695" s="973"/>
      <c r="O695" s="977"/>
      <c r="P695" s="978"/>
      <c r="Q695" s="979"/>
      <c r="R695" s="367"/>
    </row>
    <row r="696" spans="1:24" ht="16.5" customHeight="1" x14ac:dyDescent="0.15">
      <c r="D696" s="971"/>
      <c r="E696" s="972"/>
      <c r="F696" s="972"/>
      <c r="G696" s="972"/>
      <c r="H696" s="972"/>
      <c r="I696" s="972"/>
      <c r="J696" s="972"/>
      <c r="K696" s="972"/>
      <c r="L696" s="972"/>
      <c r="M696" s="972"/>
      <c r="N696" s="973"/>
      <c r="O696" s="977"/>
      <c r="P696" s="978"/>
      <c r="Q696" s="979"/>
      <c r="R696" s="367"/>
    </row>
    <row r="697" spans="1:24" ht="16.5" customHeight="1" x14ac:dyDescent="0.15">
      <c r="D697" s="971"/>
      <c r="E697" s="972"/>
      <c r="F697" s="972"/>
      <c r="G697" s="972"/>
      <c r="H697" s="972"/>
      <c r="I697" s="972"/>
      <c r="J697" s="972"/>
      <c r="K697" s="972"/>
      <c r="L697" s="972"/>
      <c r="M697" s="972"/>
      <c r="N697" s="973"/>
      <c r="O697" s="977"/>
      <c r="P697" s="978"/>
      <c r="Q697" s="979"/>
      <c r="R697" s="367"/>
    </row>
    <row r="698" spans="1:24" ht="16.5" customHeight="1" x14ac:dyDescent="0.15">
      <c r="D698" s="971"/>
      <c r="E698" s="972"/>
      <c r="F698" s="972"/>
      <c r="G698" s="972"/>
      <c r="H698" s="972"/>
      <c r="I698" s="972"/>
      <c r="J698" s="972"/>
      <c r="K698" s="972"/>
      <c r="L698" s="972"/>
      <c r="M698" s="972"/>
      <c r="N698" s="973"/>
      <c r="O698" s="977"/>
      <c r="P698" s="978"/>
      <c r="Q698" s="979"/>
      <c r="R698" s="367"/>
    </row>
    <row r="699" spans="1:24" ht="16.5" customHeight="1" x14ac:dyDescent="0.15">
      <c r="D699" s="989"/>
      <c r="E699" s="990"/>
      <c r="F699" s="990"/>
      <c r="G699" s="990"/>
      <c r="H699" s="990"/>
      <c r="I699" s="990"/>
      <c r="J699" s="990"/>
      <c r="K699" s="990"/>
      <c r="L699" s="990"/>
      <c r="M699" s="990"/>
      <c r="N699" s="991"/>
      <c r="O699" s="992"/>
      <c r="P699" s="993"/>
      <c r="Q699" s="994"/>
      <c r="R699" s="367"/>
    </row>
    <row r="700" spans="1:24" ht="16.5" customHeight="1" x14ac:dyDescent="0.15">
      <c r="E700" s="109" t="s">
        <v>2006</v>
      </c>
    </row>
    <row r="701" spans="1:24" ht="12" customHeight="1" x14ac:dyDescent="0.15">
      <c r="E701" s="109"/>
    </row>
    <row r="702" spans="1:24" ht="16.5" customHeight="1" x14ac:dyDescent="0.15">
      <c r="D702" s="63" t="s">
        <v>2007</v>
      </c>
    </row>
    <row r="703" spans="1:24" ht="16.5" customHeight="1" x14ac:dyDescent="0.15">
      <c r="D703" s="950" t="s">
        <v>2004</v>
      </c>
      <c r="E703" s="950"/>
      <c r="F703" s="950"/>
      <c r="G703" s="950"/>
      <c r="H703" s="950"/>
      <c r="I703" s="950"/>
      <c r="J703" s="950"/>
      <c r="K703" s="950"/>
      <c r="L703" s="950"/>
      <c r="M703" s="950"/>
      <c r="N703" s="950"/>
      <c r="O703" s="953" t="s">
        <v>154</v>
      </c>
      <c r="P703" s="995"/>
      <c r="Q703" s="996"/>
      <c r="R703" s="953" t="s">
        <v>2005</v>
      </c>
      <c r="S703" s="995"/>
      <c r="T703" s="995"/>
      <c r="U703" s="995"/>
      <c r="V703" s="995"/>
      <c r="W703" s="995"/>
      <c r="X703" s="996"/>
    </row>
    <row r="704" spans="1:24" ht="16.5" customHeight="1" x14ac:dyDescent="0.15">
      <c r="D704" s="968" t="s">
        <v>2025</v>
      </c>
      <c r="E704" s="969"/>
      <c r="F704" s="969"/>
      <c r="G704" s="969"/>
      <c r="H704" s="969"/>
      <c r="I704" s="969"/>
      <c r="J704" s="969"/>
      <c r="K704" s="969"/>
      <c r="L704" s="969"/>
      <c r="M704" s="969"/>
      <c r="N704" s="970"/>
      <c r="O704" s="974"/>
      <c r="P704" s="975"/>
      <c r="Q704" s="976"/>
      <c r="R704" s="980"/>
      <c r="S704" s="981"/>
      <c r="T704" s="981"/>
      <c r="U704" s="981"/>
      <c r="V704" s="981"/>
      <c r="W704" s="981"/>
      <c r="X704" s="982"/>
    </row>
    <row r="705" spans="4:24" ht="16.5" customHeight="1" x14ac:dyDescent="0.15">
      <c r="D705" s="971"/>
      <c r="E705" s="972"/>
      <c r="F705" s="972"/>
      <c r="G705" s="972"/>
      <c r="H705" s="972"/>
      <c r="I705" s="972"/>
      <c r="J705" s="972"/>
      <c r="K705" s="972"/>
      <c r="L705" s="972"/>
      <c r="M705" s="972"/>
      <c r="N705" s="973"/>
      <c r="O705" s="977"/>
      <c r="P705" s="978"/>
      <c r="Q705" s="979"/>
      <c r="R705" s="983"/>
      <c r="S705" s="984"/>
      <c r="T705" s="984"/>
      <c r="U705" s="984"/>
      <c r="V705" s="984"/>
      <c r="W705" s="984"/>
      <c r="X705" s="985"/>
    </row>
    <row r="706" spans="4:24" ht="16.5" customHeight="1" x14ac:dyDescent="0.15">
      <c r="D706" s="971"/>
      <c r="E706" s="972"/>
      <c r="F706" s="972"/>
      <c r="G706" s="972"/>
      <c r="H706" s="972"/>
      <c r="I706" s="972"/>
      <c r="J706" s="972"/>
      <c r="K706" s="972"/>
      <c r="L706" s="972"/>
      <c r="M706" s="972"/>
      <c r="N706" s="973"/>
      <c r="O706" s="977"/>
      <c r="P706" s="978"/>
      <c r="Q706" s="979"/>
      <c r="R706" s="983"/>
      <c r="S706" s="984"/>
      <c r="T706" s="984"/>
      <c r="U706" s="984"/>
      <c r="V706" s="984"/>
      <c r="W706" s="984"/>
      <c r="X706" s="985"/>
    </row>
    <row r="707" spans="4:24" ht="16.5" customHeight="1" x14ac:dyDescent="0.15">
      <c r="D707" s="971"/>
      <c r="E707" s="972"/>
      <c r="F707" s="972"/>
      <c r="G707" s="972"/>
      <c r="H707" s="972"/>
      <c r="I707" s="972"/>
      <c r="J707" s="972"/>
      <c r="K707" s="972"/>
      <c r="L707" s="972"/>
      <c r="M707" s="972"/>
      <c r="N707" s="973"/>
      <c r="O707" s="977"/>
      <c r="P707" s="978"/>
      <c r="Q707" s="979"/>
      <c r="R707" s="983"/>
      <c r="S707" s="984"/>
      <c r="T707" s="984"/>
      <c r="U707" s="984"/>
      <c r="V707" s="984"/>
      <c r="W707" s="984"/>
      <c r="X707" s="985"/>
    </row>
    <row r="708" spans="4:24" ht="16.5" customHeight="1" x14ac:dyDescent="0.15">
      <c r="D708" s="971"/>
      <c r="E708" s="972"/>
      <c r="F708" s="972"/>
      <c r="G708" s="972"/>
      <c r="H708" s="972"/>
      <c r="I708" s="972"/>
      <c r="J708" s="972"/>
      <c r="K708" s="972"/>
      <c r="L708" s="972"/>
      <c r="M708" s="972"/>
      <c r="N708" s="973"/>
      <c r="O708" s="977"/>
      <c r="P708" s="978"/>
      <c r="Q708" s="979"/>
      <c r="R708" s="983"/>
      <c r="S708" s="984"/>
      <c r="T708" s="984"/>
      <c r="U708" s="984"/>
      <c r="V708" s="984"/>
      <c r="W708" s="984"/>
      <c r="X708" s="985"/>
    </row>
    <row r="709" spans="4:24" ht="16.5" customHeight="1" x14ac:dyDescent="0.15">
      <c r="D709" s="971"/>
      <c r="E709" s="972"/>
      <c r="F709" s="972"/>
      <c r="G709" s="972"/>
      <c r="H709" s="972"/>
      <c r="I709" s="972"/>
      <c r="J709" s="972"/>
      <c r="K709" s="972"/>
      <c r="L709" s="972"/>
      <c r="M709" s="972"/>
      <c r="N709" s="973"/>
      <c r="O709" s="977"/>
      <c r="P709" s="978"/>
      <c r="Q709" s="979"/>
      <c r="R709" s="986"/>
      <c r="S709" s="987"/>
      <c r="T709" s="987"/>
      <c r="U709" s="987"/>
      <c r="V709" s="987"/>
      <c r="W709" s="987"/>
      <c r="X709" s="988"/>
    </row>
    <row r="710" spans="4:24" ht="16.5" customHeight="1" x14ac:dyDescent="0.15">
      <c r="D710" s="968" t="s">
        <v>2027</v>
      </c>
      <c r="E710" s="969"/>
      <c r="F710" s="969"/>
      <c r="G710" s="969"/>
      <c r="H710" s="969"/>
      <c r="I710" s="969"/>
      <c r="J710" s="969"/>
      <c r="K710" s="969"/>
      <c r="L710" s="969"/>
      <c r="M710" s="969"/>
      <c r="N710" s="970"/>
      <c r="O710" s="974"/>
      <c r="P710" s="975"/>
      <c r="Q710" s="976"/>
      <c r="R710" s="367"/>
    </row>
    <row r="711" spans="4:24" ht="16.5" customHeight="1" x14ac:dyDescent="0.15">
      <c r="D711" s="971"/>
      <c r="E711" s="972"/>
      <c r="F711" s="972"/>
      <c r="G711" s="972"/>
      <c r="H711" s="972"/>
      <c r="I711" s="972"/>
      <c r="J711" s="972"/>
      <c r="K711" s="972"/>
      <c r="L711" s="972"/>
      <c r="M711" s="972"/>
      <c r="N711" s="973"/>
      <c r="O711" s="977"/>
      <c r="P711" s="978"/>
      <c r="Q711" s="979"/>
      <c r="R711" s="367"/>
    </row>
    <row r="712" spans="4:24" ht="16.5" customHeight="1" x14ac:dyDescent="0.15">
      <c r="D712" s="971"/>
      <c r="E712" s="972"/>
      <c r="F712" s="972"/>
      <c r="G712" s="972"/>
      <c r="H712" s="972"/>
      <c r="I712" s="972"/>
      <c r="J712" s="972"/>
      <c r="K712" s="972"/>
      <c r="L712" s="972"/>
      <c r="M712" s="972"/>
      <c r="N712" s="973"/>
      <c r="O712" s="977"/>
      <c r="P712" s="978"/>
      <c r="Q712" s="979"/>
      <c r="R712" s="367"/>
    </row>
    <row r="713" spans="4:24" ht="16.5" customHeight="1" x14ac:dyDescent="0.15">
      <c r="D713" s="971"/>
      <c r="E713" s="972"/>
      <c r="F713" s="972"/>
      <c r="G713" s="972"/>
      <c r="H713" s="972"/>
      <c r="I713" s="972"/>
      <c r="J713" s="972"/>
      <c r="K713" s="972"/>
      <c r="L713" s="972"/>
      <c r="M713" s="972"/>
      <c r="N713" s="973"/>
      <c r="O713" s="977"/>
      <c r="P713" s="978"/>
      <c r="Q713" s="979"/>
      <c r="R713" s="367"/>
    </row>
    <row r="714" spans="4:24" ht="16.5" customHeight="1" x14ac:dyDescent="0.15">
      <c r="D714" s="971"/>
      <c r="E714" s="972"/>
      <c r="F714" s="972"/>
      <c r="G714" s="972"/>
      <c r="H714" s="972"/>
      <c r="I714" s="972"/>
      <c r="J714" s="972"/>
      <c r="K714" s="972"/>
      <c r="L714" s="972"/>
      <c r="M714" s="972"/>
      <c r="N714" s="973"/>
      <c r="O714" s="977"/>
      <c r="P714" s="978"/>
      <c r="Q714" s="979"/>
      <c r="R714" s="367"/>
    </row>
    <row r="715" spans="4:24" ht="16.5" customHeight="1" x14ac:dyDescent="0.15">
      <c r="D715" s="989"/>
      <c r="E715" s="990"/>
      <c r="F715" s="990"/>
      <c r="G715" s="990"/>
      <c r="H715" s="990"/>
      <c r="I715" s="990"/>
      <c r="J715" s="990"/>
      <c r="K715" s="990"/>
      <c r="L715" s="990"/>
      <c r="M715" s="990"/>
      <c r="N715" s="991"/>
      <c r="O715" s="992"/>
      <c r="P715" s="993"/>
      <c r="Q715" s="994"/>
      <c r="R715" s="367"/>
    </row>
    <row r="716" spans="4:24" ht="16.5" customHeight="1" x14ac:dyDescent="0.15">
      <c r="E716" s="109" t="s">
        <v>2008</v>
      </c>
    </row>
    <row r="717" spans="4:24" ht="16.5" customHeight="1" x14ac:dyDescent="0.15">
      <c r="E717" s="109" t="s">
        <v>2009</v>
      </c>
    </row>
    <row r="718" spans="4:24" ht="16.5" customHeight="1" x14ac:dyDescent="0.15">
      <c r="E718" s="109" t="s">
        <v>2010</v>
      </c>
    </row>
    <row r="719" spans="4:24" ht="9.6" customHeight="1" x14ac:dyDescent="0.15"/>
    <row r="720" spans="4:24" ht="17.45" customHeight="1" x14ac:dyDescent="0.15">
      <c r="P720" s="954" t="s">
        <v>782</v>
      </c>
      <c r="Q720" s="954"/>
      <c r="R720" s="954"/>
      <c r="S720" s="955">
        <f>$Q$11</f>
        <v>0</v>
      </c>
      <c r="T720" s="955"/>
      <c r="U720" s="955"/>
      <c r="V720" s="955"/>
      <c r="W720" s="955"/>
      <c r="X720" s="955"/>
    </row>
    <row r="721" spans="3:25" ht="16.5" customHeight="1" x14ac:dyDescent="0.15">
      <c r="C721" s="61" t="s">
        <v>923</v>
      </c>
    </row>
    <row r="722" spans="3:25" ht="16.5" customHeight="1" x14ac:dyDescent="0.15">
      <c r="D722" s="63" t="s">
        <v>167</v>
      </c>
    </row>
    <row r="723" spans="3:25" ht="18.600000000000001" customHeight="1" x14ac:dyDescent="0.15">
      <c r="D723" s="556" t="s">
        <v>168</v>
      </c>
      <c r="E723" s="60"/>
      <c r="F723" s="60"/>
      <c r="G723" s="60"/>
      <c r="H723" s="60"/>
      <c r="I723" s="957"/>
      <c r="J723" s="957"/>
      <c r="K723" s="1121"/>
    </row>
    <row r="724" spans="3:25" ht="18.600000000000001" customHeight="1" x14ac:dyDescent="0.15">
      <c r="D724" s="556" t="s">
        <v>169</v>
      </c>
      <c r="E724" s="60"/>
      <c r="F724" s="60"/>
      <c r="G724" s="60"/>
      <c r="H724" s="60"/>
      <c r="I724" s="957"/>
      <c r="J724" s="957"/>
      <c r="K724" s="1121"/>
    </row>
    <row r="725" spans="3:25" ht="31.5" customHeight="1" x14ac:dyDescent="0.15">
      <c r="D725" s="556" t="s">
        <v>157</v>
      </c>
      <c r="E725" s="60"/>
      <c r="F725" s="60"/>
      <c r="G725" s="60"/>
      <c r="H725" s="60"/>
      <c r="I725" s="1463"/>
      <c r="J725" s="1464"/>
      <c r="K725" s="1464"/>
      <c r="L725" s="1356"/>
      <c r="M725" s="1356"/>
      <c r="N725" s="1356"/>
      <c r="O725" s="1356"/>
      <c r="P725" s="1356"/>
      <c r="Q725" s="1356"/>
      <c r="R725" s="1465"/>
      <c r="S725" s="1465"/>
      <c r="T725" s="1130"/>
    </row>
    <row r="726" spans="3:25" ht="16.5" customHeight="1" x14ac:dyDescent="0.15">
      <c r="E726" s="109" t="s">
        <v>925</v>
      </c>
    </row>
    <row r="727" spans="3:25" ht="9.6" customHeight="1" x14ac:dyDescent="0.15"/>
    <row r="728" spans="3:25" ht="16.5" customHeight="1" x14ac:dyDescent="0.15">
      <c r="D728" s="63" t="str">
        <f>"イ　給与支給状況（令和"&amp;Y1-1&amp;"年度分）"</f>
        <v>イ　給与支給状況（令和7年度分）</v>
      </c>
    </row>
    <row r="729" spans="3:25" ht="18.600000000000001" customHeight="1" x14ac:dyDescent="0.15">
      <c r="D729" s="1444" t="s">
        <v>170</v>
      </c>
      <c r="E729" s="1445" t="s">
        <v>1457</v>
      </c>
      <c r="F729" s="1445"/>
      <c r="G729" s="1445"/>
      <c r="H729" s="1291"/>
      <c r="I729" s="957"/>
      <c r="J729" s="957"/>
      <c r="K729" s="1121"/>
    </row>
    <row r="730" spans="3:25" ht="18.600000000000001" customHeight="1" x14ac:dyDescent="0.15">
      <c r="D730" s="1444"/>
      <c r="E730" s="1446" t="s">
        <v>172</v>
      </c>
      <c r="F730" s="1446"/>
      <c r="G730" s="1446"/>
      <c r="H730" s="1447"/>
      <c r="I730" s="957"/>
      <c r="J730" s="957"/>
      <c r="K730" s="1121"/>
    </row>
    <row r="731" spans="3:25" ht="18.600000000000001" customHeight="1" x14ac:dyDescent="0.15">
      <c r="D731" s="1444" t="s">
        <v>171</v>
      </c>
      <c r="E731" s="1445" t="s">
        <v>1457</v>
      </c>
      <c r="F731" s="1445"/>
      <c r="G731" s="1445"/>
      <c r="H731" s="1291"/>
      <c r="I731" s="957"/>
      <c r="J731" s="957"/>
      <c r="K731" s="1121"/>
    </row>
    <row r="732" spans="3:25" ht="18.600000000000001" customHeight="1" x14ac:dyDescent="0.15">
      <c r="D732" s="1444"/>
      <c r="E732" s="1446" t="s">
        <v>172</v>
      </c>
      <c r="F732" s="1446"/>
      <c r="G732" s="1446"/>
      <c r="H732" s="1447"/>
      <c r="I732" s="1122"/>
      <c r="J732" s="1122"/>
      <c r="K732" s="1123"/>
    </row>
    <row r="733" spans="3:25" ht="21.95" customHeight="1" x14ac:dyDescent="0.15">
      <c r="D733" s="1652" t="s">
        <v>924</v>
      </c>
      <c r="E733" s="1445" t="s">
        <v>1457</v>
      </c>
      <c r="F733" s="1445"/>
      <c r="G733" s="1445"/>
      <c r="H733" s="1291"/>
      <c r="I733" s="1100"/>
      <c r="J733" s="1100"/>
      <c r="K733" s="1443"/>
      <c r="L733" s="1443"/>
      <c r="M733" s="1443"/>
      <c r="N733" s="556" t="s">
        <v>926</v>
      </c>
      <c r="O733" s="1045"/>
      <c r="P733" s="1046"/>
      <c r="Q733" s="1046"/>
      <c r="R733" s="1046"/>
      <c r="S733" s="1046"/>
      <c r="T733" s="1046"/>
      <c r="U733" s="1046"/>
      <c r="V733" s="1046"/>
      <c r="W733" s="1046"/>
      <c r="X733" s="1046"/>
      <c r="Y733" s="1047"/>
    </row>
    <row r="734" spans="3:25" ht="21.95" customHeight="1" x14ac:dyDescent="0.15">
      <c r="D734" s="1653"/>
      <c r="E734" s="1446" t="s">
        <v>172</v>
      </c>
      <c r="F734" s="1446"/>
      <c r="G734" s="1446"/>
      <c r="H734" s="1447"/>
      <c r="I734" s="1100"/>
      <c r="J734" s="1100"/>
      <c r="K734" s="1443"/>
      <c r="L734" s="1443"/>
      <c r="M734" s="1443"/>
      <c r="N734" s="556" t="s">
        <v>926</v>
      </c>
      <c r="O734" s="1045"/>
      <c r="P734" s="1046"/>
      <c r="Q734" s="1046"/>
      <c r="R734" s="1046"/>
      <c r="S734" s="1046"/>
      <c r="T734" s="1046"/>
      <c r="U734" s="1046"/>
      <c r="V734" s="1046"/>
      <c r="W734" s="1046"/>
      <c r="X734" s="1046"/>
      <c r="Y734" s="1047"/>
    </row>
    <row r="735" spans="3:25" ht="16.5" customHeight="1" x14ac:dyDescent="0.15">
      <c r="E735" s="109" t="s">
        <v>927</v>
      </c>
    </row>
    <row r="736" spans="3:25" ht="9.6" customHeight="1" x14ac:dyDescent="0.15"/>
    <row r="737" spans="3:24" ht="16.5" customHeight="1" x14ac:dyDescent="0.15">
      <c r="D737" s="63" t="s">
        <v>928</v>
      </c>
    </row>
    <row r="738" spans="3:24" ht="18.95" customHeight="1" x14ac:dyDescent="0.15">
      <c r="D738" s="1024" t="s">
        <v>929</v>
      </c>
      <c r="E738" s="1076"/>
      <c r="F738" s="1076"/>
      <c r="G738" s="1076"/>
      <c r="H738" s="1051"/>
      <c r="I738" s="957"/>
      <c r="J738" s="957"/>
      <c r="K738" s="957"/>
      <c r="L738" s="1121"/>
      <c r="M738" s="1121"/>
    </row>
    <row r="739" spans="3:24" ht="16.5" customHeight="1" x14ac:dyDescent="0.15">
      <c r="E739" s="109" t="s">
        <v>533</v>
      </c>
    </row>
    <row r="740" spans="3:24" ht="16.5" customHeight="1" x14ac:dyDescent="0.15">
      <c r="E740" s="109" t="s">
        <v>179</v>
      </c>
    </row>
    <row r="741" spans="3:24" ht="16.5" customHeight="1" x14ac:dyDescent="0.15">
      <c r="E741" s="109" t="s">
        <v>173</v>
      </c>
    </row>
    <row r="742" spans="3:24" ht="16.5" customHeight="1" x14ac:dyDescent="0.15">
      <c r="E742" s="109" t="s">
        <v>174</v>
      </c>
    </row>
    <row r="743" spans="3:24" ht="16.5" customHeight="1" x14ac:dyDescent="0.15">
      <c r="E743" s="109" t="s">
        <v>175</v>
      </c>
    </row>
    <row r="744" spans="3:24" ht="16.5" customHeight="1" x14ac:dyDescent="0.15">
      <c r="E744" s="109" t="s">
        <v>176</v>
      </c>
    </row>
    <row r="745" spans="3:24" ht="16.5" customHeight="1" x14ac:dyDescent="0.15">
      <c r="E745" s="109" t="s">
        <v>177</v>
      </c>
    </row>
    <row r="746" spans="3:24" ht="16.5" customHeight="1" x14ac:dyDescent="0.15">
      <c r="E746" s="109" t="s">
        <v>178</v>
      </c>
    </row>
    <row r="747" spans="3:24" ht="9.6" customHeight="1" x14ac:dyDescent="0.15"/>
    <row r="748" spans="3:24" ht="9.6" customHeight="1" x14ac:dyDescent="0.15"/>
    <row r="749" spans="3:24" ht="17.45" customHeight="1" x14ac:dyDescent="0.15">
      <c r="P749" s="954" t="s">
        <v>782</v>
      </c>
      <c r="Q749" s="954"/>
      <c r="R749" s="954"/>
      <c r="S749" s="955">
        <f>$Q$11</f>
        <v>0</v>
      </c>
      <c r="T749" s="955"/>
      <c r="U749" s="955"/>
      <c r="V749" s="955"/>
      <c r="W749" s="955"/>
      <c r="X749" s="955"/>
    </row>
    <row r="750" spans="3:24" ht="16.5" customHeight="1" x14ac:dyDescent="0.15">
      <c r="C750" s="61" t="s">
        <v>931</v>
      </c>
    </row>
    <row r="751" spans="3:24" ht="18.600000000000001" customHeight="1" x14ac:dyDescent="0.15">
      <c r="D751" s="556" t="s">
        <v>934</v>
      </c>
      <c r="E751" s="60"/>
      <c r="F751" s="60"/>
      <c r="G751" s="60"/>
      <c r="H751" s="60"/>
      <c r="I751" s="1117"/>
      <c r="J751" s="1117"/>
      <c r="K751" s="1121"/>
    </row>
    <row r="752" spans="3:24" ht="16.5" customHeight="1" x14ac:dyDescent="0.15">
      <c r="D752" s="574" t="s">
        <v>157</v>
      </c>
      <c r="E752" s="576"/>
      <c r="F752" s="576"/>
      <c r="G752" s="576"/>
      <c r="H752" s="575"/>
      <c r="I752" s="1454"/>
      <c r="J752" s="1455"/>
      <c r="K752" s="1455"/>
      <c r="L752" s="1455"/>
      <c r="M752" s="1455"/>
    </row>
    <row r="753" spans="3:21" ht="16.5" customHeight="1" x14ac:dyDescent="0.15">
      <c r="D753" s="846" t="s">
        <v>932</v>
      </c>
      <c r="E753" s="638"/>
      <c r="F753" s="847"/>
      <c r="G753" s="847"/>
      <c r="H753" s="848"/>
      <c r="I753" s="1456"/>
      <c r="J753" s="1457"/>
      <c r="K753" s="1457"/>
      <c r="L753" s="1457"/>
      <c r="M753" s="1457"/>
      <c r="N753" s="1458"/>
      <c r="O753" s="1458"/>
      <c r="P753" s="1458"/>
      <c r="Q753" s="1458"/>
      <c r="R753" s="1458"/>
      <c r="S753" s="1458"/>
      <c r="T753" s="1458"/>
      <c r="U753" s="1459"/>
    </row>
    <row r="754" spans="3:21" ht="29.45" customHeight="1" x14ac:dyDescent="0.15">
      <c r="D754" s="849" t="s">
        <v>933</v>
      </c>
      <c r="E754" s="594"/>
      <c r="F754" s="850"/>
      <c r="G754" s="850"/>
      <c r="H754" s="851"/>
      <c r="I754" s="1460"/>
      <c r="J754" s="1461"/>
      <c r="K754" s="1461"/>
      <c r="L754" s="1461"/>
      <c r="M754" s="1461"/>
      <c r="N754" s="1461"/>
      <c r="O754" s="1461"/>
      <c r="P754" s="1461"/>
      <c r="Q754" s="1461"/>
      <c r="R754" s="1461"/>
      <c r="S754" s="1461"/>
      <c r="T754" s="1461"/>
      <c r="U754" s="1462"/>
    </row>
    <row r="755" spans="3:21" ht="16.5" customHeight="1" x14ac:dyDescent="0.15">
      <c r="E755" s="109" t="s">
        <v>935</v>
      </c>
    </row>
    <row r="756" spans="3:21" ht="9.6" customHeight="1" x14ac:dyDescent="0.15"/>
    <row r="757" spans="3:21" ht="16.5" customHeight="1" x14ac:dyDescent="0.15">
      <c r="C757" s="61" t="s">
        <v>936</v>
      </c>
    </row>
    <row r="758" spans="3:21" ht="16.5" customHeight="1" x14ac:dyDescent="0.15">
      <c r="D758" s="63" t="s">
        <v>937</v>
      </c>
    </row>
    <row r="759" spans="3:21" ht="19.5" customHeight="1" x14ac:dyDescent="0.15">
      <c r="D759" s="556" t="s">
        <v>180</v>
      </c>
      <c r="E759" s="60"/>
      <c r="F759" s="60"/>
      <c r="G759" s="60"/>
      <c r="H759" s="60"/>
      <c r="I759" s="60"/>
      <c r="J759" s="1117"/>
      <c r="K759" s="1117"/>
      <c r="L759" s="1117"/>
      <c r="M759" s="1117"/>
      <c r="N759" s="1117"/>
      <c r="O759" s="1117"/>
      <c r="P759" s="1117"/>
      <c r="Q759" s="1117"/>
      <c r="R759" s="1121"/>
    </row>
    <row r="760" spans="3:21" ht="19.5" customHeight="1" x14ac:dyDescent="0.15">
      <c r="D760" s="574" t="s">
        <v>181</v>
      </c>
      <c r="E760" s="576"/>
      <c r="F760" s="576"/>
      <c r="G760" s="576"/>
      <c r="H760" s="576"/>
      <c r="I760" s="576"/>
      <c r="J760" s="1501"/>
      <c r="K760" s="1501"/>
      <c r="L760" s="1501"/>
      <c r="M760" s="1501"/>
      <c r="N760" s="1501"/>
      <c r="O760" s="1501"/>
      <c r="P760" s="1501"/>
      <c r="Q760" s="1501"/>
      <c r="R760" s="1501"/>
    </row>
    <row r="761" spans="3:21" ht="19.5" customHeight="1" x14ac:dyDescent="0.15">
      <c r="D761" s="1480" t="s">
        <v>710</v>
      </c>
      <c r="E761" s="1481"/>
      <c r="F761" s="1481"/>
      <c r="G761" s="1481"/>
      <c r="H761" s="1481"/>
      <c r="I761" s="1482"/>
      <c r="J761" s="1483"/>
      <c r="K761" s="1484"/>
      <c r="L761" s="1484"/>
      <c r="M761" s="1484"/>
      <c r="N761" s="1484"/>
      <c r="O761" s="1484"/>
      <c r="P761" s="1484"/>
      <c r="Q761" s="1484"/>
      <c r="R761" s="1485"/>
    </row>
    <row r="762" spans="3:21" ht="16.5" customHeight="1" x14ac:dyDescent="0.15">
      <c r="E762" s="109" t="s">
        <v>182</v>
      </c>
    </row>
    <row r="763" spans="3:21" ht="9.6" customHeight="1" x14ac:dyDescent="0.15"/>
    <row r="764" spans="3:21" ht="16.5" customHeight="1" x14ac:dyDescent="0.15">
      <c r="D764" s="63" t="s">
        <v>1184</v>
      </c>
    </row>
    <row r="765" spans="3:21" ht="27" customHeight="1" x14ac:dyDescent="0.15">
      <c r="D765" s="1012" t="s">
        <v>191</v>
      </c>
      <c r="E765" s="1012"/>
      <c r="F765" s="1012"/>
      <c r="G765" s="1012"/>
      <c r="H765" s="1012"/>
      <c r="I765" s="1012"/>
      <c r="J765" s="1012"/>
      <c r="K765" s="1012"/>
      <c r="L765" s="1012"/>
      <c r="M765" s="1012"/>
      <c r="N765" s="1012"/>
      <c r="O765" s="1012"/>
      <c r="P765" s="1012"/>
      <c r="Q765" s="1012"/>
      <c r="R765" s="1012"/>
      <c r="S765" s="1146" t="s">
        <v>445</v>
      </c>
      <c r="T765" s="1648"/>
    </row>
    <row r="766" spans="3:21" ht="18.95" customHeight="1" x14ac:dyDescent="0.15">
      <c r="D766" s="954" t="s">
        <v>183</v>
      </c>
      <c r="E766" s="954"/>
      <c r="F766" s="954"/>
      <c r="G766" s="954"/>
      <c r="H766" s="954"/>
      <c r="I766" s="954"/>
      <c r="J766" s="954"/>
      <c r="K766" s="954"/>
      <c r="L766" s="954"/>
      <c r="M766" s="954"/>
      <c r="N766" s="954"/>
      <c r="O766" s="954"/>
      <c r="P766" s="954"/>
      <c r="Q766" s="954"/>
      <c r="R766" s="1113"/>
      <c r="S766" s="958"/>
      <c r="T766" s="962"/>
    </row>
    <row r="767" spans="3:21" ht="18.95" customHeight="1" x14ac:dyDescent="0.15">
      <c r="D767" s="954" t="s">
        <v>498</v>
      </c>
      <c r="E767" s="954"/>
      <c r="F767" s="954"/>
      <c r="G767" s="954"/>
      <c r="H767" s="954"/>
      <c r="I767" s="954"/>
      <c r="J767" s="954"/>
      <c r="K767" s="954"/>
      <c r="L767" s="954"/>
      <c r="M767" s="954"/>
      <c r="N767" s="954"/>
      <c r="O767" s="954"/>
      <c r="P767" s="954"/>
      <c r="Q767" s="954"/>
      <c r="R767" s="1113"/>
      <c r="S767" s="958"/>
      <c r="T767" s="962"/>
    </row>
    <row r="768" spans="3:21" ht="18.95" customHeight="1" x14ac:dyDescent="0.15">
      <c r="D768" s="954" t="s">
        <v>499</v>
      </c>
      <c r="E768" s="954"/>
      <c r="F768" s="954"/>
      <c r="G768" s="954"/>
      <c r="H768" s="954"/>
      <c r="I768" s="954"/>
      <c r="J768" s="954"/>
      <c r="K768" s="954"/>
      <c r="L768" s="954"/>
      <c r="M768" s="954"/>
      <c r="N768" s="954"/>
      <c r="O768" s="954"/>
      <c r="P768" s="954"/>
      <c r="Q768" s="954"/>
      <c r="R768" s="1113"/>
      <c r="S768" s="958"/>
      <c r="T768" s="962"/>
    </row>
    <row r="769" spans="4:20" ht="18.95" customHeight="1" x14ac:dyDescent="0.15">
      <c r="D769" s="954" t="s">
        <v>184</v>
      </c>
      <c r="E769" s="954"/>
      <c r="F769" s="954"/>
      <c r="G769" s="954"/>
      <c r="H769" s="954"/>
      <c r="I769" s="954"/>
      <c r="J769" s="954"/>
      <c r="K769" s="954"/>
      <c r="L769" s="954"/>
      <c r="M769" s="954"/>
      <c r="N769" s="954"/>
      <c r="O769" s="954"/>
      <c r="P769" s="954"/>
      <c r="Q769" s="954"/>
      <c r="R769" s="1113"/>
      <c r="S769" s="958"/>
      <c r="T769" s="962"/>
    </row>
    <row r="770" spans="4:20" ht="18.95" customHeight="1" x14ac:dyDescent="0.15">
      <c r="D770" s="954" t="s">
        <v>497</v>
      </c>
      <c r="E770" s="954"/>
      <c r="F770" s="954"/>
      <c r="G770" s="954"/>
      <c r="H770" s="954"/>
      <c r="I770" s="954"/>
      <c r="J770" s="954"/>
      <c r="K770" s="954"/>
      <c r="L770" s="954"/>
      <c r="M770" s="954"/>
      <c r="N770" s="954"/>
      <c r="O770" s="954"/>
      <c r="P770" s="954"/>
      <c r="Q770" s="954"/>
      <c r="R770" s="1113"/>
      <c r="S770" s="958"/>
      <c r="T770" s="962"/>
    </row>
    <row r="771" spans="4:20" ht="18.95" customHeight="1" x14ac:dyDescent="0.15">
      <c r="D771" s="954" t="s">
        <v>500</v>
      </c>
      <c r="E771" s="954"/>
      <c r="F771" s="954"/>
      <c r="G771" s="954"/>
      <c r="H771" s="954"/>
      <c r="I771" s="954"/>
      <c r="J771" s="954"/>
      <c r="K771" s="954"/>
      <c r="L771" s="954"/>
      <c r="M771" s="954"/>
      <c r="N771" s="954"/>
      <c r="O771" s="954"/>
      <c r="P771" s="954"/>
      <c r="Q771" s="954"/>
      <c r="R771" s="1113"/>
      <c r="S771" s="958"/>
      <c r="T771" s="962"/>
    </row>
    <row r="772" spans="4:20" ht="18.95" customHeight="1" x14ac:dyDescent="0.15">
      <c r="D772" s="954" t="s">
        <v>185</v>
      </c>
      <c r="E772" s="954"/>
      <c r="F772" s="954"/>
      <c r="G772" s="954"/>
      <c r="H772" s="954"/>
      <c r="I772" s="954"/>
      <c r="J772" s="954"/>
      <c r="K772" s="954"/>
      <c r="L772" s="954"/>
      <c r="M772" s="954"/>
      <c r="N772" s="954"/>
      <c r="O772" s="954"/>
      <c r="P772" s="954"/>
      <c r="Q772" s="954"/>
      <c r="R772" s="1113"/>
      <c r="S772" s="958"/>
      <c r="T772" s="962"/>
    </row>
    <row r="773" spans="4:20" ht="18.95" customHeight="1" x14ac:dyDescent="0.15">
      <c r="D773" s="954" t="s">
        <v>2097</v>
      </c>
      <c r="E773" s="954"/>
      <c r="F773" s="954"/>
      <c r="G773" s="954"/>
      <c r="H773" s="954"/>
      <c r="I773" s="954"/>
      <c r="J773" s="954"/>
      <c r="K773" s="954"/>
      <c r="L773" s="954"/>
      <c r="M773" s="954"/>
      <c r="N773" s="954"/>
      <c r="O773" s="954"/>
      <c r="P773" s="954"/>
      <c r="Q773" s="954"/>
      <c r="R773" s="1113"/>
      <c r="S773" s="958"/>
      <c r="T773" s="962"/>
    </row>
    <row r="774" spans="4:20" ht="18.95" customHeight="1" x14ac:dyDescent="0.15">
      <c r="D774" s="954" t="s">
        <v>186</v>
      </c>
      <c r="E774" s="954"/>
      <c r="F774" s="954"/>
      <c r="G774" s="954"/>
      <c r="H774" s="954"/>
      <c r="I774" s="954"/>
      <c r="J774" s="954"/>
      <c r="K774" s="954"/>
      <c r="L774" s="954"/>
      <c r="M774" s="954"/>
      <c r="N774" s="954"/>
      <c r="O774" s="954"/>
      <c r="P774" s="954"/>
      <c r="Q774" s="954"/>
      <c r="R774" s="1113"/>
      <c r="S774" s="958"/>
      <c r="T774" s="962"/>
    </row>
    <row r="775" spans="4:20" ht="18.95" customHeight="1" x14ac:dyDescent="0.15">
      <c r="D775" s="954" t="s">
        <v>187</v>
      </c>
      <c r="E775" s="954"/>
      <c r="F775" s="954"/>
      <c r="G775" s="954"/>
      <c r="H775" s="954"/>
      <c r="I775" s="954"/>
      <c r="J775" s="954"/>
      <c r="K775" s="954"/>
      <c r="L775" s="954"/>
      <c r="M775" s="954"/>
      <c r="N775" s="954"/>
      <c r="O775" s="954"/>
      <c r="P775" s="954"/>
      <c r="Q775" s="954"/>
      <c r="R775" s="1113"/>
      <c r="S775" s="958"/>
      <c r="T775" s="962"/>
    </row>
    <row r="776" spans="4:20" ht="18.95" customHeight="1" x14ac:dyDescent="0.15">
      <c r="D776" s="954" t="s">
        <v>188</v>
      </c>
      <c r="E776" s="954"/>
      <c r="F776" s="954"/>
      <c r="G776" s="954"/>
      <c r="H776" s="954"/>
      <c r="I776" s="954"/>
      <c r="J776" s="954"/>
      <c r="K776" s="954"/>
      <c r="L776" s="954"/>
      <c r="M776" s="954"/>
      <c r="N776" s="954"/>
      <c r="O776" s="954"/>
      <c r="P776" s="954"/>
      <c r="Q776" s="954"/>
      <c r="R776" s="1113"/>
      <c r="S776" s="958"/>
      <c r="T776" s="962"/>
    </row>
    <row r="777" spans="4:20" ht="18.95" customHeight="1" x14ac:dyDescent="0.15">
      <c r="D777" s="954" t="s">
        <v>189</v>
      </c>
      <c r="E777" s="954"/>
      <c r="F777" s="954"/>
      <c r="G777" s="954"/>
      <c r="H777" s="954"/>
      <c r="I777" s="954"/>
      <c r="J777" s="954"/>
      <c r="K777" s="954"/>
      <c r="L777" s="954"/>
      <c r="M777" s="954"/>
      <c r="N777" s="954"/>
      <c r="O777" s="954"/>
      <c r="P777" s="954"/>
      <c r="Q777" s="954"/>
      <c r="R777" s="1113"/>
      <c r="S777" s="958"/>
      <c r="T777" s="962"/>
    </row>
    <row r="778" spans="4:20" ht="18.95" customHeight="1" x14ac:dyDescent="0.15">
      <c r="D778" s="954" t="s">
        <v>190</v>
      </c>
      <c r="E778" s="954"/>
      <c r="F778" s="954"/>
      <c r="G778" s="954"/>
      <c r="H778" s="954"/>
      <c r="I778" s="954"/>
      <c r="J778" s="954"/>
      <c r="K778" s="954"/>
      <c r="L778" s="954"/>
      <c r="M778" s="954"/>
      <c r="N778" s="954"/>
      <c r="O778" s="954"/>
      <c r="P778" s="954"/>
      <c r="Q778" s="954"/>
      <c r="R778" s="1113"/>
      <c r="S778" s="958"/>
      <c r="T778" s="962"/>
    </row>
    <row r="779" spans="4:20" ht="16.5" customHeight="1" x14ac:dyDescent="0.15">
      <c r="E779" s="109" t="s">
        <v>2098</v>
      </c>
    </row>
    <row r="780" spans="4:20" ht="16.5" customHeight="1" x14ac:dyDescent="0.15">
      <c r="E780" s="109" t="s">
        <v>192</v>
      </c>
    </row>
    <row r="781" spans="4:20" ht="9.6" customHeight="1" x14ac:dyDescent="0.15"/>
    <row r="782" spans="4:20" ht="16.5" customHeight="1" x14ac:dyDescent="0.15">
      <c r="D782" s="63" t="s">
        <v>939</v>
      </c>
    </row>
    <row r="783" spans="4:20" ht="16.5" customHeight="1" x14ac:dyDescent="0.15">
      <c r="D783" s="556" t="s">
        <v>940</v>
      </c>
      <c r="E783" s="852"/>
      <c r="F783" s="60"/>
      <c r="G783" s="557"/>
      <c r="H783" s="1115"/>
      <c r="I783" s="1228"/>
      <c r="J783" s="1228"/>
      <c r="K783" s="1228"/>
      <c r="L783" s="1228"/>
      <c r="M783" s="1228"/>
      <c r="N783" s="1228"/>
      <c r="O783" s="1534"/>
    </row>
    <row r="784" spans="4:20" ht="9.6" customHeight="1" x14ac:dyDescent="0.15">
      <c r="E784" s="109"/>
    </row>
    <row r="785" spans="3:24" ht="10.5" customHeight="1" x14ac:dyDescent="0.15"/>
    <row r="786" spans="3:24" ht="17.45" customHeight="1" x14ac:dyDescent="0.15">
      <c r="P786" s="954" t="s">
        <v>782</v>
      </c>
      <c r="Q786" s="954"/>
      <c r="R786" s="954"/>
      <c r="S786" s="955">
        <f>$Q$11</f>
        <v>0</v>
      </c>
      <c r="T786" s="955"/>
      <c r="U786" s="955"/>
      <c r="V786" s="955"/>
      <c r="W786" s="955"/>
      <c r="X786" s="955"/>
    </row>
    <row r="787" spans="3:24" ht="16.5" customHeight="1" x14ac:dyDescent="0.15">
      <c r="C787" s="61" t="s">
        <v>942</v>
      </c>
    </row>
    <row r="788" spans="3:24" ht="16.5" customHeight="1" x14ac:dyDescent="0.15">
      <c r="D788" s="63" t="str">
        <f>"ア　労災保険、雇用保険、私学共済及び退職金財団への加入状況(令和"&amp;Y1&amp;"年度)"</f>
        <v>ア　労災保険、雇用保険、私学共済及び退職金財団への加入状況(令和8年度)</v>
      </c>
    </row>
    <row r="789" spans="3:24" ht="30" customHeight="1" x14ac:dyDescent="0.15">
      <c r="D789" s="1099" t="s">
        <v>1090</v>
      </c>
      <c r="E789" s="1012"/>
      <c r="F789" s="1012"/>
      <c r="G789" s="1012"/>
      <c r="H789" s="1024"/>
      <c r="I789" s="1450"/>
      <c r="J789" s="1451"/>
      <c r="K789" s="589" t="s">
        <v>45</v>
      </c>
      <c r="L789" s="569"/>
      <c r="M789" s="569"/>
      <c r="N789" s="569"/>
      <c r="O789" s="569"/>
      <c r="P789" s="569"/>
      <c r="Q789" s="853" t="s">
        <v>1163</v>
      </c>
      <c r="R789" s="1450"/>
      <c r="S789" s="1030"/>
      <c r="T789" s="589" t="s">
        <v>199</v>
      </c>
      <c r="U789" s="569"/>
      <c r="V789" s="569"/>
      <c r="W789" s="570"/>
    </row>
    <row r="790" spans="3:24" ht="4.5" customHeight="1" x14ac:dyDescent="0.15"/>
    <row r="791" spans="3:24" ht="18.95" customHeight="1" x14ac:dyDescent="0.15">
      <c r="D791" s="1448"/>
      <c r="E791" s="1449"/>
      <c r="F791" s="1449"/>
      <c r="G791" s="1449"/>
      <c r="H791" s="1449"/>
      <c r="I791" s="956" t="s">
        <v>195</v>
      </c>
      <c r="J791" s="956"/>
      <c r="K791" s="950"/>
      <c r="L791" s="953" t="s">
        <v>196</v>
      </c>
      <c r="M791" s="1124"/>
      <c r="N791" s="1124"/>
      <c r="O791" s="1125"/>
      <c r="P791" s="953" t="s">
        <v>197</v>
      </c>
      <c r="Q791" s="1124"/>
      <c r="R791" s="1124"/>
      <c r="S791" s="1125"/>
      <c r="T791" s="1260" t="s">
        <v>198</v>
      </c>
      <c r="U791" s="1421"/>
      <c r="V791" s="1421"/>
      <c r="W791" s="1422"/>
    </row>
    <row r="792" spans="3:24" ht="18" customHeight="1" x14ac:dyDescent="0.15">
      <c r="D792" s="1012" t="s">
        <v>193</v>
      </c>
      <c r="E792" s="1012"/>
      <c r="F792" s="1012"/>
      <c r="G792" s="1012"/>
      <c r="H792" s="1024"/>
      <c r="I792" s="1450"/>
      <c r="J792" s="1451"/>
      <c r="K792" s="569" t="s">
        <v>45</v>
      </c>
      <c r="L792" s="1450"/>
      <c r="M792" s="1030"/>
      <c r="N792" s="569" t="s">
        <v>45</v>
      </c>
      <c r="O792" s="569"/>
      <c r="P792" s="1642"/>
      <c r="Q792" s="1157"/>
      <c r="R792" s="565" t="s">
        <v>45</v>
      </c>
      <c r="S792" s="565"/>
      <c r="T792" s="1450"/>
      <c r="U792" s="1030"/>
      <c r="V792" s="569" t="s">
        <v>45</v>
      </c>
      <c r="W792" s="570"/>
    </row>
    <row r="793" spans="3:24" ht="16.5" customHeight="1" x14ac:dyDescent="0.15">
      <c r="D793" s="1012"/>
      <c r="E793" s="1012"/>
      <c r="F793" s="1012"/>
      <c r="G793" s="1012"/>
      <c r="H793" s="1012"/>
      <c r="I793" s="854" t="s">
        <v>200</v>
      </c>
      <c r="J793" s="855"/>
      <c r="K793" s="856"/>
      <c r="L793" s="1494"/>
      <c r="M793" s="1495"/>
      <c r="N793" s="1495"/>
      <c r="O793" s="1496"/>
      <c r="P793" s="1494"/>
      <c r="Q793" s="1495"/>
      <c r="R793" s="1495"/>
      <c r="S793" s="1496"/>
      <c r="T793" s="1494"/>
      <c r="U793" s="1495"/>
      <c r="V793" s="1495"/>
      <c r="W793" s="1496"/>
    </row>
    <row r="794" spans="3:24" ht="18.95" customHeight="1" x14ac:dyDescent="0.15">
      <c r="D794" s="1012"/>
      <c r="E794" s="1012"/>
      <c r="F794" s="1012"/>
      <c r="G794" s="1012"/>
      <c r="H794" s="1024"/>
      <c r="I794" s="1499"/>
      <c r="J794" s="1500"/>
      <c r="K794" s="571" t="s">
        <v>45</v>
      </c>
      <c r="L794" s="1497"/>
      <c r="M794" s="1495"/>
      <c r="N794" s="1495"/>
      <c r="O794" s="1496"/>
      <c r="P794" s="1497"/>
      <c r="Q794" s="1495"/>
      <c r="R794" s="1495"/>
      <c r="S794" s="1496"/>
      <c r="T794" s="1497"/>
      <c r="U794" s="1495"/>
      <c r="V794" s="1495"/>
      <c r="W794" s="1496"/>
    </row>
    <row r="795" spans="3:24" ht="18.95" customHeight="1" x14ac:dyDescent="0.15">
      <c r="D795" s="1012" t="s">
        <v>194</v>
      </c>
      <c r="E795" s="1012"/>
      <c r="F795" s="1012"/>
      <c r="G795" s="1012"/>
      <c r="H795" s="1012"/>
      <c r="I795" s="1113">
        <f>$I$789-I792</f>
        <v>0</v>
      </c>
      <c r="J795" s="1076"/>
      <c r="K795" s="361" t="s">
        <v>45</v>
      </c>
      <c r="L795" s="1113">
        <f>$I$789-L792</f>
        <v>0</v>
      </c>
      <c r="M795" s="1076"/>
      <c r="N795" s="569" t="s">
        <v>45</v>
      </c>
      <c r="O795" s="570"/>
      <c r="P795" s="1113">
        <f>$I$789-P792</f>
        <v>0</v>
      </c>
      <c r="Q795" s="1076"/>
      <c r="R795" s="569" t="s">
        <v>45</v>
      </c>
      <c r="S795" s="570"/>
      <c r="T795" s="1113">
        <f>$I$789-T792</f>
        <v>0</v>
      </c>
      <c r="U795" s="1076"/>
      <c r="V795" s="569" t="s">
        <v>45</v>
      </c>
      <c r="W795" s="570"/>
    </row>
    <row r="796" spans="3:24" ht="12.6" customHeight="1" x14ac:dyDescent="0.15">
      <c r="D796" s="1643" t="s">
        <v>1819</v>
      </c>
      <c r="E796" s="1644"/>
      <c r="F796" s="1644"/>
      <c r="G796" s="1644"/>
      <c r="H796" s="1644"/>
      <c r="I796" s="1645"/>
      <c r="J796" s="1646"/>
      <c r="K796" s="1078" t="s">
        <v>400</v>
      </c>
      <c r="L796" s="1080"/>
      <c r="M796" s="1081"/>
      <c r="N796" s="1081"/>
      <c r="O796" s="1082"/>
      <c r="P796" s="1080"/>
      <c r="Q796" s="1081"/>
      <c r="R796" s="1081"/>
      <c r="S796" s="1082"/>
      <c r="T796" s="1080"/>
      <c r="U796" s="1081"/>
      <c r="V796" s="1081"/>
      <c r="W796" s="1082"/>
    </row>
    <row r="797" spans="3:24" ht="12.6" customHeight="1" x14ac:dyDescent="0.15">
      <c r="D797" s="954"/>
      <c r="E797" s="954"/>
      <c r="F797" s="954"/>
      <c r="G797" s="954"/>
      <c r="H797" s="954"/>
      <c r="I797" s="1497"/>
      <c r="J797" s="1496"/>
      <c r="K797" s="1079"/>
      <c r="L797" s="1109"/>
      <c r="M797" s="1110"/>
      <c r="N797" s="1110"/>
      <c r="O797" s="1111"/>
      <c r="P797" s="1109"/>
      <c r="Q797" s="1110"/>
      <c r="R797" s="1110"/>
      <c r="S797" s="1111"/>
      <c r="T797" s="1109"/>
      <c r="U797" s="1110"/>
      <c r="V797" s="1110"/>
      <c r="W797" s="1111"/>
    </row>
    <row r="798" spans="3:24" ht="12.6" customHeight="1" x14ac:dyDescent="0.15">
      <c r="D798" s="954"/>
      <c r="E798" s="954"/>
      <c r="F798" s="954"/>
      <c r="G798" s="954"/>
      <c r="H798" s="954"/>
      <c r="I798" s="1497"/>
      <c r="J798" s="1496"/>
      <c r="K798" s="1078" t="s">
        <v>401</v>
      </c>
      <c r="L798" s="1080"/>
      <c r="M798" s="1081"/>
      <c r="N798" s="1081"/>
      <c r="O798" s="1082"/>
      <c r="P798" s="1080"/>
      <c r="Q798" s="1081"/>
      <c r="R798" s="1081"/>
      <c r="S798" s="1082"/>
      <c r="T798" s="1080"/>
      <c r="U798" s="1081"/>
      <c r="V798" s="1081"/>
      <c r="W798" s="1082"/>
    </row>
    <row r="799" spans="3:24" ht="12.6" customHeight="1" x14ac:dyDescent="0.15">
      <c r="D799" s="954"/>
      <c r="E799" s="954"/>
      <c r="F799" s="954"/>
      <c r="G799" s="954"/>
      <c r="H799" s="954"/>
      <c r="I799" s="1497"/>
      <c r="J799" s="1496"/>
      <c r="K799" s="1079"/>
      <c r="L799" s="1109"/>
      <c r="M799" s="1110"/>
      <c r="N799" s="1110"/>
      <c r="O799" s="1111"/>
      <c r="P799" s="1109"/>
      <c r="Q799" s="1110"/>
      <c r="R799" s="1110"/>
      <c r="S799" s="1111"/>
      <c r="T799" s="1109"/>
      <c r="U799" s="1110"/>
      <c r="V799" s="1110"/>
      <c r="W799" s="1111"/>
    </row>
    <row r="800" spans="3:24" ht="12.6" customHeight="1" x14ac:dyDescent="0.15">
      <c r="D800" s="954"/>
      <c r="E800" s="954"/>
      <c r="F800" s="954"/>
      <c r="G800" s="954"/>
      <c r="H800" s="954"/>
      <c r="I800" s="1497"/>
      <c r="J800" s="1496"/>
      <c r="K800" s="1078" t="s">
        <v>402</v>
      </c>
      <c r="L800" s="1080"/>
      <c r="M800" s="1081"/>
      <c r="N800" s="1081"/>
      <c r="O800" s="1082"/>
      <c r="P800" s="1080"/>
      <c r="Q800" s="1081"/>
      <c r="R800" s="1081"/>
      <c r="S800" s="1082"/>
      <c r="T800" s="1080"/>
      <c r="U800" s="1081"/>
      <c r="V800" s="1081"/>
      <c r="W800" s="1082"/>
    </row>
    <row r="801" spans="4:23" ht="12.6" customHeight="1" x14ac:dyDescent="0.15">
      <c r="D801" s="954"/>
      <c r="E801" s="954"/>
      <c r="F801" s="954"/>
      <c r="G801" s="954"/>
      <c r="H801" s="954"/>
      <c r="I801" s="1497"/>
      <c r="J801" s="1496"/>
      <c r="K801" s="1079"/>
      <c r="L801" s="1109"/>
      <c r="M801" s="1110"/>
      <c r="N801" s="1110"/>
      <c r="O801" s="1111"/>
      <c r="P801" s="1109"/>
      <c r="Q801" s="1110"/>
      <c r="R801" s="1110"/>
      <c r="S801" s="1111"/>
      <c r="T801" s="1109"/>
      <c r="U801" s="1110"/>
      <c r="V801" s="1110"/>
      <c r="W801" s="1111"/>
    </row>
    <row r="802" spans="4:23" ht="12.6" customHeight="1" x14ac:dyDescent="0.15">
      <c r="D802" s="954"/>
      <c r="E802" s="954"/>
      <c r="F802" s="954"/>
      <c r="G802" s="954"/>
      <c r="H802" s="954"/>
      <c r="I802" s="1497"/>
      <c r="J802" s="1496"/>
      <c r="K802" s="1078" t="s">
        <v>503</v>
      </c>
      <c r="L802" s="1080"/>
      <c r="M802" s="1081"/>
      <c r="N802" s="1081"/>
      <c r="O802" s="1082"/>
      <c r="P802" s="1080"/>
      <c r="Q802" s="1081"/>
      <c r="R802" s="1081"/>
      <c r="S802" s="1082"/>
      <c r="T802" s="1080"/>
      <c r="U802" s="1081"/>
      <c r="V802" s="1081"/>
      <c r="W802" s="1082"/>
    </row>
    <row r="803" spans="4:23" ht="12.6" customHeight="1" x14ac:dyDescent="0.15">
      <c r="D803" s="954"/>
      <c r="E803" s="954"/>
      <c r="F803" s="954"/>
      <c r="G803" s="954"/>
      <c r="H803" s="954"/>
      <c r="I803" s="1497"/>
      <c r="J803" s="1496"/>
      <c r="K803" s="1079"/>
      <c r="L803" s="1109"/>
      <c r="M803" s="1110"/>
      <c r="N803" s="1110"/>
      <c r="O803" s="1111"/>
      <c r="P803" s="1109"/>
      <c r="Q803" s="1110"/>
      <c r="R803" s="1110"/>
      <c r="S803" s="1111"/>
      <c r="T803" s="1109"/>
      <c r="U803" s="1110"/>
      <c r="V803" s="1110"/>
      <c r="W803" s="1111"/>
    </row>
    <row r="804" spans="4:23" ht="12.6" customHeight="1" x14ac:dyDescent="0.15">
      <c r="D804" s="954"/>
      <c r="E804" s="954"/>
      <c r="F804" s="954"/>
      <c r="G804" s="954"/>
      <c r="H804" s="954"/>
      <c r="I804" s="1497"/>
      <c r="J804" s="1496"/>
      <c r="K804" s="1078" t="s">
        <v>504</v>
      </c>
      <c r="L804" s="1080"/>
      <c r="M804" s="1081"/>
      <c r="N804" s="1081"/>
      <c r="O804" s="1082"/>
      <c r="P804" s="1080"/>
      <c r="Q804" s="1081"/>
      <c r="R804" s="1081"/>
      <c r="S804" s="1082"/>
      <c r="T804" s="1080"/>
      <c r="U804" s="1081"/>
      <c r="V804" s="1081"/>
      <c r="W804" s="1082"/>
    </row>
    <row r="805" spans="4:23" ht="12.6" customHeight="1" x14ac:dyDescent="0.15">
      <c r="D805" s="954"/>
      <c r="E805" s="954"/>
      <c r="F805" s="954"/>
      <c r="G805" s="954"/>
      <c r="H805" s="954"/>
      <c r="I805" s="1497"/>
      <c r="J805" s="1496"/>
      <c r="K805" s="1079"/>
      <c r="L805" s="1109"/>
      <c r="M805" s="1110"/>
      <c r="N805" s="1110"/>
      <c r="O805" s="1111"/>
      <c r="P805" s="1109"/>
      <c r="Q805" s="1110"/>
      <c r="R805" s="1110"/>
      <c r="S805" s="1111"/>
      <c r="T805" s="1109"/>
      <c r="U805" s="1110"/>
      <c r="V805" s="1110"/>
      <c r="W805" s="1111"/>
    </row>
    <row r="806" spans="4:23" ht="12.6" customHeight="1" x14ac:dyDescent="0.15">
      <c r="D806" s="954"/>
      <c r="E806" s="954"/>
      <c r="F806" s="954"/>
      <c r="G806" s="954"/>
      <c r="H806" s="954"/>
      <c r="I806" s="1497"/>
      <c r="J806" s="1496"/>
      <c r="K806" s="1078" t="s">
        <v>505</v>
      </c>
      <c r="L806" s="1080"/>
      <c r="M806" s="1081"/>
      <c r="N806" s="1081"/>
      <c r="O806" s="1082"/>
      <c r="P806" s="1080"/>
      <c r="Q806" s="1081"/>
      <c r="R806" s="1081"/>
      <c r="S806" s="1082"/>
      <c r="T806" s="1080"/>
      <c r="U806" s="1081"/>
      <c r="V806" s="1081"/>
      <c r="W806" s="1082"/>
    </row>
    <row r="807" spans="4:23" ht="12.6" customHeight="1" x14ac:dyDescent="0.15">
      <c r="D807" s="954"/>
      <c r="E807" s="954"/>
      <c r="F807" s="954"/>
      <c r="G807" s="954"/>
      <c r="H807" s="954"/>
      <c r="I807" s="1497"/>
      <c r="J807" s="1496"/>
      <c r="K807" s="1079"/>
      <c r="L807" s="1109"/>
      <c r="M807" s="1110"/>
      <c r="N807" s="1110"/>
      <c r="O807" s="1111"/>
      <c r="P807" s="1109"/>
      <c r="Q807" s="1110"/>
      <c r="R807" s="1110"/>
      <c r="S807" s="1111"/>
      <c r="T807" s="1109"/>
      <c r="U807" s="1110"/>
      <c r="V807" s="1110"/>
      <c r="W807" s="1111"/>
    </row>
    <row r="808" spans="4:23" ht="12.6" customHeight="1" x14ac:dyDescent="0.15">
      <c r="D808" s="954"/>
      <c r="E808" s="954"/>
      <c r="F808" s="954"/>
      <c r="G808" s="954"/>
      <c r="H808" s="954"/>
      <c r="I808" s="1497"/>
      <c r="J808" s="1496"/>
      <c r="K808" s="1078" t="s">
        <v>506</v>
      </c>
      <c r="L808" s="1080"/>
      <c r="M808" s="1081"/>
      <c r="N808" s="1081"/>
      <c r="O808" s="1082"/>
      <c r="P808" s="1080"/>
      <c r="Q808" s="1081"/>
      <c r="R808" s="1081"/>
      <c r="S808" s="1082"/>
      <c r="T808" s="1080"/>
      <c r="U808" s="1081"/>
      <c r="V808" s="1081"/>
      <c r="W808" s="1082"/>
    </row>
    <row r="809" spans="4:23" ht="12.6" customHeight="1" x14ac:dyDescent="0.15">
      <c r="D809" s="954"/>
      <c r="E809" s="954"/>
      <c r="F809" s="954"/>
      <c r="G809" s="954"/>
      <c r="H809" s="954"/>
      <c r="I809" s="1497"/>
      <c r="J809" s="1496"/>
      <c r="K809" s="1079"/>
      <c r="L809" s="1109"/>
      <c r="M809" s="1110"/>
      <c r="N809" s="1110"/>
      <c r="O809" s="1111"/>
      <c r="P809" s="1109"/>
      <c r="Q809" s="1110"/>
      <c r="R809" s="1110"/>
      <c r="S809" s="1111"/>
      <c r="T809" s="1109"/>
      <c r="U809" s="1110"/>
      <c r="V809" s="1110"/>
      <c r="W809" s="1111"/>
    </row>
    <row r="810" spans="4:23" ht="12.6" customHeight="1" x14ac:dyDescent="0.15">
      <c r="D810" s="954"/>
      <c r="E810" s="954"/>
      <c r="F810" s="954"/>
      <c r="G810" s="954"/>
      <c r="H810" s="954"/>
      <c r="I810" s="1497"/>
      <c r="J810" s="1496"/>
      <c r="K810" s="1078" t="s">
        <v>507</v>
      </c>
      <c r="L810" s="1080"/>
      <c r="M810" s="1081"/>
      <c r="N810" s="1081"/>
      <c r="O810" s="1082"/>
      <c r="P810" s="1080"/>
      <c r="Q810" s="1081"/>
      <c r="R810" s="1081"/>
      <c r="S810" s="1082"/>
      <c r="T810" s="1080"/>
      <c r="U810" s="1081"/>
      <c r="V810" s="1081"/>
      <c r="W810" s="1082"/>
    </row>
    <row r="811" spans="4:23" ht="12.6" customHeight="1" x14ac:dyDescent="0.15">
      <c r="D811" s="954"/>
      <c r="E811" s="954"/>
      <c r="F811" s="954"/>
      <c r="G811" s="954"/>
      <c r="H811" s="954"/>
      <c r="I811" s="1497"/>
      <c r="J811" s="1496"/>
      <c r="K811" s="1079"/>
      <c r="L811" s="1109"/>
      <c r="M811" s="1110"/>
      <c r="N811" s="1110"/>
      <c r="O811" s="1111"/>
      <c r="P811" s="1109"/>
      <c r="Q811" s="1110"/>
      <c r="R811" s="1110"/>
      <c r="S811" s="1111"/>
      <c r="T811" s="1109"/>
      <c r="U811" s="1110"/>
      <c r="V811" s="1110"/>
      <c r="W811" s="1111"/>
    </row>
    <row r="812" spans="4:23" ht="12.6" customHeight="1" x14ac:dyDescent="0.15">
      <c r="D812" s="954"/>
      <c r="E812" s="954"/>
      <c r="F812" s="954"/>
      <c r="G812" s="954"/>
      <c r="H812" s="954"/>
      <c r="I812" s="1497"/>
      <c r="J812" s="1496"/>
      <c r="K812" s="1078" t="s">
        <v>508</v>
      </c>
      <c r="L812" s="1080"/>
      <c r="M812" s="1081"/>
      <c r="N812" s="1081"/>
      <c r="O812" s="1082"/>
      <c r="P812" s="1080"/>
      <c r="Q812" s="1081"/>
      <c r="R812" s="1081"/>
      <c r="S812" s="1082"/>
      <c r="T812" s="1080"/>
      <c r="U812" s="1081"/>
      <c r="V812" s="1081"/>
      <c r="W812" s="1082"/>
    </row>
    <row r="813" spans="4:23" ht="12.6" customHeight="1" x14ac:dyDescent="0.15">
      <c r="D813" s="954"/>
      <c r="E813" s="954"/>
      <c r="F813" s="954"/>
      <c r="G813" s="954"/>
      <c r="H813" s="954"/>
      <c r="I813" s="1497"/>
      <c r="J813" s="1496"/>
      <c r="K813" s="1079"/>
      <c r="L813" s="1109"/>
      <c r="M813" s="1110"/>
      <c r="N813" s="1110"/>
      <c r="O813" s="1111"/>
      <c r="P813" s="1109"/>
      <c r="Q813" s="1110"/>
      <c r="R813" s="1110"/>
      <c r="S813" s="1111"/>
      <c r="T813" s="1109"/>
      <c r="U813" s="1110"/>
      <c r="V813" s="1110"/>
      <c r="W813" s="1111"/>
    </row>
    <row r="814" spans="4:23" ht="12.6" customHeight="1" x14ac:dyDescent="0.15">
      <c r="D814" s="954"/>
      <c r="E814" s="954"/>
      <c r="F814" s="954"/>
      <c r="G814" s="954"/>
      <c r="H814" s="954"/>
      <c r="I814" s="1497"/>
      <c r="J814" s="1496"/>
      <c r="K814" s="1078" t="s">
        <v>509</v>
      </c>
      <c r="L814" s="1080"/>
      <c r="M814" s="1081"/>
      <c r="N814" s="1081"/>
      <c r="O814" s="1082"/>
      <c r="P814" s="1080"/>
      <c r="Q814" s="1081"/>
      <c r="R814" s="1081"/>
      <c r="S814" s="1082"/>
      <c r="T814" s="1080"/>
      <c r="U814" s="1081"/>
      <c r="V814" s="1081"/>
      <c r="W814" s="1082"/>
    </row>
    <row r="815" spans="4:23" ht="12.6" customHeight="1" x14ac:dyDescent="0.15">
      <c r="D815" s="954"/>
      <c r="E815" s="954"/>
      <c r="F815" s="954"/>
      <c r="G815" s="954"/>
      <c r="H815" s="954"/>
      <c r="I815" s="1497"/>
      <c r="J815" s="1496"/>
      <c r="K815" s="1079"/>
      <c r="L815" s="1109"/>
      <c r="M815" s="1110"/>
      <c r="N815" s="1110"/>
      <c r="O815" s="1111"/>
      <c r="P815" s="1109"/>
      <c r="Q815" s="1110"/>
      <c r="R815" s="1110"/>
      <c r="S815" s="1111"/>
      <c r="T815" s="1109"/>
      <c r="U815" s="1110"/>
      <c r="V815" s="1110"/>
      <c r="W815" s="1111"/>
    </row>
    <row r="816" spans="4:23" ht="12.6" customHeight="1" x14ac:dyDescent="0.15">
      <c r="D816" s="954"/>
      <c r="E816" s="954"/>
      <c r="F816" s="954"/>
      <c r="G816" s="954"/>
      <c r="H816" s="954"/>
      <c r="I816" s="1497"/>
      <c r="J816" s="1496"/>
      <c r="K816" s="1078" t="s">
        <v>510</v>
      </c>
      <c r="L816" s="1080"/>
      <c r="M816" s="1081"/>
      <c r="N816" s="1081"/>
      <c r="O816" s="1082"/>
      <c r="P816" s="1080"/>
      <c r="Q816" s="1081"/>
      <c r="R816" s="1081"/>
      <c r="S816" s="1082"/>
      <c r="T816" s="1080"/>
      <c r="U816" s="1081"/>
      <c r="V816" s="1081"/>
      <c r="W816" s="1082"/>
    </row>
    <row r="817" spans="4:23" ht="12.6" customHeight="1" x14ac:dyDescent="0.15">
      <c r="D817" s="954"/>
      <c r="E817" s="954"/>
      <c r="F817" s="954"/>
      <c r="G817" s="954"/>
      <c r="H817" s="954"/>
      <c r="I817" s="1497"/>
      <c r="J817" s="1496"/>
      <c r="K817" s="1079"/>
      <c r="L817" s="1109"/>
      <c r="M817" s="1110"/>
      <c r="N817" s="1110"/>
      <c r="O817" s="1111"/>
      <c r="P817" s="1109"/>
      <c r="Q817" s="1110"/>
      <c r="R817" s="1110"/>
      <c r="S817" s="1111"/>
      <c r="T817" s="1109"/>
      <c r="U817" s="1110"/>
      <c r="V817" s="1110"/>
      <c r="W817" s="1111"/>
    </row>
    <row r="818" spans="4:23" ht="12.6" customHeight="1" x14ac:dyDescent="0.15">
      <c r="D818" s="954"/>
      <c r="E818" s="954"/>
      <c r="F818" s="954"/>
      <c r="G818" s="954"/>
      <c r="H818" s="954"/>
      <c r="I818" s="1497"/>
      <c r="J818" s="1496"/>
      <c r="K818" s="1078" t="s">
        <v>511</v>
      </c>
      <c r="L818" s="1080"/>
      <c r="M818" s="1081"/>
      <c r="N818" s="1081"/>
      <c r="O818" s="1082"/>
      <c r="P818" s="1080"/>
      <c r="Q818" s="1081"/>
      <c r="R818" s="1081"/>
      <c r="S818" s="1082"/>
      <c r="T818" s="1080"/>
      <c r="U818" s="1081"/>
      <c r="V818" s="1081"/>
      <c r="W818" s="1082"/>
    </row>
    <row r="819" spans="4:23" ht="12.6" customHeight="1" x14ac:dyDescent="0.15">
      <c r="D819" s="954"/>
      <c r="E819" s="954"/>
      <c r="F819" s="954"/>
      <c r="G819" s="954"/>
      <c r="H819" s="954"/>
      <c r="I819" s="1497"/>
      <c r="J819" s="1496"/>
      <c r="K819" s="1079"/>
      <c r="L819" s="1109"/>
      <c r="M819" s="1110"/>
      <c r="N819" s="1110"/>
      <c r="O819" s="1111"/>
      <c r="P819" s="1109"/>
      <c r="Q819" s="1110"/>
      <c r="R819" s="1110"/>
      <c r="S819" s="1111"/>
      <c r="T819" s="1109"/>
      <c r="U819" s="1110"/>
      <c r="V819" s="1110"/>
      <c r="W819" s="1111"/>
    </row>
    <row r="820" spans="4:23" ht="12.6" customHeight="1" x14ac:dyDescent="0.15">
      <c r="D820" s="954"/>
      <c r="E820" s="954"/>
      <c r="F820" s="954"/>
      <c r="G820" s="954"/>
      <c r="H820" s="954"/>
      <c r="I820" s="1497"/>
      <c r="J820" s="1496"/>
      <c r="K820" s="1078" t="s">
        <v>512</v>
      </c>
      <c r="L820" s="1080"/>
      <c r="M820" s="1081"/>
      <c r="N820" s="1081"/>
      <c r="O820" s="1082"/>
      <c r="P820" s="1080"/>
      <c r="Q820" s="1081"/>
      <c r="R820" s="1081"/>
      <c r="S820" s="1082"/>
      <c r="T820" s="1080"/>
      <c r="U820" s="1081"/>
      <c r="V820" s="1081"/>
      <c r="W820" s="1082"/>
    </row>
    <row r="821" spans="4:23" ht="12.6" customHeight="1" x14ac:dyDescent="0.15">
      <c r="D821" s="954"/>
      <c r="E821" s="954"/>
      <c r="F821" s="954"/>
      <c r="G821" s="954"/>
      <c r="H821" s="954"/>
      <c r="I821" s="1497"/>
      <c r="J821" s="1496"/>
      <c r="K821" s="1079"/>
      <c r="L821" s="1109"/>
      <c r="M821" s="1110"/>
      <c r="N821" s="1110"/>
      <c r="O821" s="1111"/>
      <c r="P821" s="1109"/>
      <c r="Q821" s="1110"/>
      <c r="R821" s="1110"/>
      <c r="S821" s="1111"/>
      <c r="T821" s="1109"/>
      <c r="U821" s="1110"/>
      <c r="V821" s="1110"/>
      <c r="W821" s="1111"/>
    </row>
    <row r="822" spans="4:23" ht="12.6" customHeight="1" x14ac:dyDescent="0.15">
      <c r="D822" s="954"/>
      <c r="E822" s="954"/>
      <c r="F822" s="954"/>
      <c r="G822" s="954"/>
      <c r="H822" s="954"/>
      <c r="I822" s="1497"/>
      <c r="J822" s="1496"/>
      <c r="K822" s="1078" t="s">
        <v>513</v>
      </c>
      <c r="L822" s="1080"/>
      <c r="M822" s="1081"/>
      <c r="N822" s="1081"/>
      <c r="O822" s="1082"/>
      <c r="P822" s="1080"/>
      <c r="Q822" s="1081"/>
      <c r="R822" s="1081"/>
      <c r="S822" s="1082"/>
      <c r="T822" s="1080"/>
      <c r="U822" s="1081"/>
      <c r="V822" s="1081"/>
      <c r="W822" s="1082"/>
    </row>
    <row r="823" spans="4:23" ht="12.6" customHeight="1" x14ac:dyDescent="0.15">
      <c r="D823" s="954"/>
      <c r="E823" s="954"/>
      <c r="F823" s="954"/>
      <c r="G823" s="954"/>
      <c r="H823" s="954"/>
      <c r="I823" s="1497"/>
      <c r="J823" s="1496"/>
      <c r="K823" s="1079"/>
      <c r="L823" s="1109"/>
      <c r="M823" s="1110"/>
      <c r="N823" s="1110"/>
      <c r="O823" s="1111"/>
      <c r="P823" s="1109"/>
      <c r="Q823" s="1110"/>
      <c r="R823" s="1110"/>
      <c r="S823" s="1111"/>
      <c r="T823" s="1109"/>
      <c r="U823" s="1110"/>
      <c r="V823" s="1110"/>
      <c r="W823" s="1111"/>
    </row>
    <row r="824" spans="4:23" ht="12.6" customHeight="1" x14ac:dyDescent="0.15">
      <c r="D824" s="954"/>
      <c r="E824" s="954"/>
      <c r="F824" s="954"/>
      <c r="G824" s="954"/>
      <c r="H824" s="954"/>
      <c r="I824" s="1497"/>
      <c r="J824" s="1496"/>
      <c r="K824" s="1078" t="s">
        <v>514</v>
      </c>
      <c r="L824" s="1080"/>
      <c r="M824" s="1081"/>
      <c r="N824" s="1081"/>
      <c r="O824" s="1082"/>
      <c r="P824" s="1080"/>
      <c r="Q824" s="1081"/>
      <c r="R824" s="1081"/>
      <c r="S824" s="1082"/>
      <c r="T824" s="1080"/>
      <c r="U824" s="1081"/>
      <c r="V824" s="1081"/>
      <c r="W824" s="1082"/>
    </row>
    <row r="825" spans="4:23" ht="12.6" customHeight="1" x14ac:dyDescent="0.15">
      <c r="D825" s="954"/>
      <c r="E825" s="954"/>
      <c r="F825" s="954"/>
      <c r="G825" s="954"/>
      <c r="H825" s="954"/>
      <c r="I825" s="1497"/>
      <c r="J825" s="1496"/>
      <c r="K825" s="1079"/>
      <c r="L825" s="1109"/>
      <c r="M825" s="1110"/>
      <c r="N825" s="1110"/>
      <c r="O825" s="1111"/>
      <c r="P825" s="1109"/>
      <c r="Q825" s="1110"/>
      <c r="R825" s="1110"/>
      <c r="S825" s="1111"/>
      <c r="T825" s="1109"/>
      <c r="U825" s="1110"/>
      <c r="V825" s="1110"/>
      <c r="W825" s="1111"/>
    </row>
    <row r="826" spans="4:23" ht="12.6" customHeight="1" x14ac:dyDescent="0.15">
      <c r="D826" s="954"/>
      <c r="E826" s="954"/>
      <c r="F826" s="954"/>
      <c r="G826" s="954"/>
      <c r="H826" s="954"/>
      <c r="I826" s="1497"/>
      <c r="J826" s="1496"/>
      <c r="K826" s="1078" t="s">
        <v>1763</v>
      </c>
      <c r="L826" s="1080"/>
      <c r="M826" s="1081"/>
      <c r="N826" s="1081"/>
      <c r="O826" s="1082"/>
      <c r="P826" s="1080"/>
      <c r="Q826" s="1081"/>
      <c r="R826" s="1081"/>
      <c r="S826" s="1082"/>
      <c r="T826" s="1080"/>
      <c r="U826" s="1081"/>
      <c r="V826" s="1081"/>
      <c r="W826" s="1082"/>
    </row>
    <row r="827" spans="4:23" ht="12.6" customHeight="1" x14ac:dyDescent="0.15">
      <c r="D827" s="954"/>
      <c r="E827" s="954"/>
      <c r="F827" s="954"/>
      <c r="G827" s="954"/>
      <c r="H827" s="954"/>
      <c r="I827" s="1497"/>
      <c r="J827" s="1496"/>
      <c r="K827" s="1079"/>
      <c r="L827" s="1109"/>
      <c r="M827" s="1110"/>
      <c r="N827" s="1110"/>
      <c r="O827" s="1111"/>
      <c r="P827" s="1109"/>
      <c r="Q827" s="1110"/>
      <c r="R827" s="1110"/>
      <c r="S827" s="1111"/>
      <c r="T827" s="1109"/>
      <c r="U827" s="1110"/>
      <c r="V827" s="1110"/>
      <c r="W827" s="1111"/>
    </row>
    <row r="828" spans="4:23" ht="12.6" customHeight="1" x14ac:dyDescent="0.15">
      <c r="D828" s="954"/>
      <c r="E828" s="954"/>
      <c r="F828" s="954"/>
      <c r="G828" s="954"/>
      <c r="H828" s="954"/>
      <c r="I828" s="1497"/>
      <c r="J828" s="1496"/>
      <c r="K828" s="1078" t="s">
        <v>1764</v>
      </c>
      <c r="L828" s="1080"/>
      <c r="M828" s="1081"/>
      <c r="N828" s="1081"/>
      <c r="O828" s="1082"/>
      <c r="P828" s="1080"/>
      <c r="Q828" s="1081"/>
      <c r="R828" s="1081"/>
      <c r="S828" s="1082"/>
      <c r="T828" s="1080"/>
      <c r="U828" s="1081"/>
      <c r="V828" s="1081"/>
      <c r="W828" s="1082"/>
    </row>
    <row r="829" spans="4:23" ht="12.6" customHeight="1" x14ac:dyDescent="0.15">
      <c r="D829" s="954"/>
      <c r="E829" s="954"/>
      <c r="F829" s="954"/>
      <c r="G829" s="954"/>
      <c r="H829" s="954"/>
      <c r="I829" s="1497"/>
      <c r="J829" s="1496"/>
      <c r="K829" s="1079"/>
      <c r="L829" s="1109"/>
      <c r="M829" s="1110"/>
      <c r="N829" s="1110"/>
      <c r="O829" s="1111"/>
      <c r="P829" s="1109"/>
      <c r="Q829" s="1110"/>
      <c r="R829" s="1110"/>
      <c r="S829" s="1111"/>
      <c r="T829" s="1109"/>
      <c r="U829" s="1110"/>
      <c r="V829" s="1110"/>
      <c r="W829" s="1111"/>
    </row>
    <row r="830" spans="4:23" ht="12.6" customHeight="1" x14ac:dyDescent="0.15">
      <c r="D830" s="954"/>
      <c r="E830" s="954"/>
      <c r="F830" s="954"/>
      <c r="G830" s="954"/>
      <c r="H830" s="954"/>
      <c r="I830" s="1497"/>
      <c r="J830" s="1496"/>
      <c r="K830" s="1078" t="s">
        <v>1765</v>
      </c>
      <c r="L830" s="1080"/>
      <c r="M830" s="1081"/>
      <c r="N830" s="1081"/>
      <c r="O830" s="1082"/>
      <c r="P830" s="1080"/>
      <c r="Q830" s="1081"/>
      <c r="R830" s="1081"/>
      <c r="S830" s="1082"/>
      <c r="T830" s="1080"/>
      <c r="U830" s="1081"/>
      <c r="V830" s="1081"/>
      <c r="W830" s="1082"/>
    </row>
    <row r="831" spans="4:23" ht="12.6" customHeight="1" x14ac:dyDescent="0.15">
      <c r="D831" s="954"/>
      <c r="E831" s="954"/>
      <c r="F831" s="954"/>
      <c r="G831" s="954"/>
      <c r="H831" s="954"/>
      <c r="I831" s="1497"/>
      <c r="J831" s="1496"/>
      <c r="K831" s="1079"/>
      <c r="L831" s="1109"/>
      <c r="M831" s="1110"/>
      <c r="N831" s="1110"/>
      <c r="O831" s="1111"/>
      <c r="P831" s="1109"/>
      <c r="Q831" s="1110"/>
      <c r="R831" s="1110"/>
      <c r="S831" s="1111"/>
      <c r="T831" s="1109"/>
      <c r="U831" s="1110"/>
      <c r="V831" s="1110"/>
      <c r="W831" s="1111"/>
    </row>
    <row r="832" spans="4:23" ht="12.6" customHeight="1" x14ac:dyDescent="0.15">
      <c r="D832" s="954"/>
      <c r="E832" s="954"/>
      <c r="F832" s="954"/>
      <c r="G832" s="954"/>
      <c r="H832" s="954"/>
      <c r="I832" s="1497"/>
      <c r="J832" s="1496"/>
      <c r="K832" s="1078" t="s">
        <v>1766</v>
      </c>
      <c r="L832" s="1080"/>
      <c r="M832" s="1081"/>
      <c r="N832" s="1081"/>
      <c r="O832" s="1082"/>
      <c r="P832" s="1080"/>
      <c r="Q832" s="1081"/>
      <c r="R832" s="1081"/>
      <c r="S832" s="1082"/>
      <c r="T832" s="1080"/>
      <c r="U832" s="1081"/>
      <c r="V832" s="1081"/>
      <c r="W832" s="1082"/>
    </row>
    <row r="833" spans="4:23" ht="12.6" customHeight="1" x14ac:dyDescent="0.15">
      <c r="D833" s="954"/>
      <c r="E833" s="954"/>
      <c r="F833" s="954"/>
      <c r="G833" s="954"/>
      <c r="H833" s="954"/>
      <c r="I833" s="1434"/>
      <c r="J833" s="1647"/>
      <c r="K833" s="1079"/>
      <c r="L833" s="1109"/>
      <c r="M833" s="1110"/>
      <c r="N833" s="1110"/>
      <c r="O833" s="1111"/>
      <c r="P833" s="1109"/>
      <c r="Q833" s="1110"/>
      <c r="R833" s="1110"/>
      <c r="S833" s="1111"/>
      <c r="T833" s="1109"/>
      <c r="U833" s="1110"/>
      <c r="V833" s="1110"/>
      <c r="W833" s="1111"/>
    </row>
    <row r="834" spans="4:23" ht="16.5" customHeight="1" x14ac:dyDescent="0.15">
      <c r="E834" s="109" t="str">
        <f>"(参考）：私学教職員福祉財団：掛金通知書（令和"&amp;Y1&amp;"年4月以降）私学共済：令和"&amp;Y1&amp;"年度標準給与基礎届出書の控え"</f>
        <v>(参考）：私学教職員福祉財団：掛金通知書（令和8年4月以降）私学共済：令和8年度標準給与基礎届出書の控え</v>
      </c>
    </row>
    <row r="835" spans="4:23" ht="16.5" customHeight="1" x14ac:dyDescent="0.15">
      <c r="E835" s="109" t="s">
        <v>943</v>
      </c>
    </row>
    <row r="836" spans="4:23" ht="16.5" customHeight="1" x14ac:dyDescent="0.15">
      <c r="E836" s="109" t="s">
        <v>2099</v>
      </c>
    </row>
    <row r="837" spans="4:23" ht="9.6" customHeight="1" x14ac:dyDescent="0.15"/>
    <row r="838" spans="4:23" ht="16.5" customHeight="1" x14ac:dyDescent="0.15">
      <c r="D838" s="63" t="s">
        <v>202</v>
      </c>
    </row>
    <row r="839" spans="4:23" ht="19.5" customHeight="1" x14ac:dyDescent="0.15">
      <c r="D839" s="1024" t="s">
        <v>201</v>
      </c>
      <c r="E839" s="1076"/>
      <c r="F839" s="1076"/>
      <c r="G839" s="1076"/>
      <c r="H839" s="1076"/>
      <c r="I839" s="1076"/>
      <c r="J839" s="1076"/>
      <c r="K839" s="1076"/>
      <c r="L839" s="1076"/>
      <c r="M839" s="1076"/>
      <c r="N839" s="1051"/>
      <c r="O839" s="1115"/>
      <c r="P839" s="1229"/>
      <c r="Q839" s="1316"/>
    </row>
    <row r="840" spans="4:23" ht="16.5" customHeight="1" x14ac:dyDescent="0.15">
      <c r="E840" s="109" t="s">
        <v>534</v>
      </c>
    </row>
    <row r="841" spans="4:23" ht="16.5" customHeight="1" x14ac:dyDescent="0.15">
      <c r="E841" s="109" t="s">
        <v>2100</v>
      </c>
    </row>
    <row r="842" spans="4:23" ht="16.5" customHeight="1" x14ac:dyDescent="0.15">
      <c r="E842" s="109" t="s">
        <v>2101</v>
      </c>
    </row>
    <row r="843" spans="4:23" ht="16.5" customHeight="1" x14ac:dyDescent="0.15">
      <c r="E843" s="109" t="s">
        <v>203</v>
      </c>
    </row>
    <row r="844" spans="4:23" ht="16.5" customHeight="1" x14ac:dyDescent="0.15">
      <c r="E844" s="109" t="s">
        <v>204</v>
      </c>
    </row>
    <row r="845" spans="4:23" ht="16.5" customHeight="1" x14ac:dyDescent="0.15">
      <c r="E845" s="109" t="s">
        <v>205</v>
      </c>
    </row>
    <row r="846" spans="4:23" ht="16.5" customHeight="1" x14ac:dyDescent="0.15">
      <c r="E846" s="109" t="s">
        <v>206</v>
      </c>
    </row>
    <row r="847" spans="4:23" ht="12" customHeight="1" x14ac:dyDescent="0.15"/>
    <row r="848" spans="4:23" ht="12" customHeight="1" x14ac:dyDescent="0.15"/>
    <row r="849" spans="3:24" ht="17.45" customHeight="1" x14ac:dyDescent="0.15">
      <c r="P849" s="954" t="s">
        <v>782</v>
      </c>
      <c r="Q849" s="954"/>
      <c r="R849" s="954"/>
      <c r="S849" s="955">
        <f>$Q$11</f>
        <v>0</v>
      </c>
      <c r="T849" s="955"/>
      <c r="U849" s="955"/>
      <c r="V849" s="955"/>
      <c r="W849" s="955"/>
      <c r="X849" s="955"/>
    </row>
    <row r="850" spans="3:24" ht="16.5" customHeight="1" x14ac:dyDescent="0.15">
      <c r="C850" s="61" t="s">
        <v>944</v>
      </c>
    </row>
    <row r="851" spans="3:24" ht="16.5" customHeight="1" x14ac:dyDescent="0.15">
      <c r="D851" s="63" t="s">
        <v>221</v>
      </c>
    </row>
    <row r="852" spans="3:24" ht="16.5" customHeight="1" x14ac:dyDescent="0.15">
      <c r="D852" s="1012" t="s">
        <v>191</v>
      </c>
      <c r="E852" s="1012"/>
      <c r="F852" s="1012"/>
      <c r="G852" s="1012"/>
      <c r="H852" s="1012"/>
      <c r="I852" s="1012"/>
      <c r="J852" s="1012"/>
      <c r="K852" s="956" t="s">
        <v>154</v>
      </c>
      <c r="L852" s="956"/>
      <c r="M852" s="956"/>
      <c r="N852" s="1049" t="s">
        <v>223</v>
      </c>
      <c r="O852" s="1049"/>
      <c r="P852" s="1049"/>
      <c r="Q852" s="1049"/>
      <c r="R852" s="1049"/>
      <c r="S852" s="1049"/>
      <c r="T852" s="1049"/>
      <c r="U852" s="1049"/>
      <c r="V852" s="1049"/>
    </row>
    <row r="853" spans="3:24" ht="50.45" customHeight="1" x14ac:dyDescent="0.15">
      <c r="D853" s="1099" t="s">
        <v>226</v>
      </c>
      <c r="E853" s="1012"/>
      <c r="F853" s="1012"/>
      <c r="G853" s="1012"/>
      <c r="H853" s="1012"/>
      <c r="I853" s="1012"/>
      <c r="J853" s="1024"/>
      <c r="K853" s="1100"/>
      <c r="L853" s="1100"/>
      <c r="M853" s="1095"/>
      <c r="N853" s="1101"/>
      <c r="O853" s="1102"/>
      <c r="P853" s="1102"/>
      <c r="Q853" s="1102"/>
      <c r="R853" s="1102"/>
      <c r="S853" s="1102"/>
      <c r="T853" s="1102"/>
      <c r="U853" s="1102"/>
      <c r="V853" s="1103"/>
    </row>
    <row r="854" spans="3:24" ht="48.95" customHeight="1" x14ac:dyDescent="0.15">
      <c r="D854" s="1099" t="s">
        <v>222</v>
      </c>
      <c r="E854" s="1012"/>
      <c r="F854" s="1012"/>
      <c r="G854" s="1012"/>
      <c r="H854" s="1012"/>
      <c r="I854" s="1012"/>
      <c r="J854" s="1024"/>
      <c r="K854" s="1100"/>
      <c r="L854" s="1100"/>
      <c r="M854" s="1095"/>
      <c r="N854" s="1101"/>
      <c r="O854" s="1102"/>
      <c r="P854" s="1102"/>
      <c r="Q854" s="1102"/>
      <c r="R854" s="1102"/>
      <c r="S854" s="1102"/>
      <c r="T854" s="1102"/>
      <c r="U854" s="1102"/>
      <c r="V854" s="1103"/>
    </row>
    <row r="855" spans="3:24" ht="9.6" customHeight="1" x14ac:dyDescent="0.15"/>
    <row r="856" spans="3:24" ht="16.5" customHeight="1" x14ac:dyDescent="0.15">
      <c r="D856" s="63" t="s">
        <v>224</v>
      </c>
    </row>
    <row r="857" spans="3:24" ht="16.5" customHeight="1" x14ac:dyDescent="0.15">
      <c r="D857" s="1012" t="s">
        <v>191</v>
      </c>
      <c r="E857" s="1012"/>
      <c r="F857" s="1012"/>
      <c r="G857" s="1012"/>
      <c r="H857" s="1012"/>
      <c r="I857" s="1012"/>
      <c r="J857" s="1012"/>
      <c r="K857" s="956" t="s">
        <v>154</v>
      </c>
      <c r="L857" s="956"/>
      <c r="M857" s="956"/>
      <c r="N857" s="1049" t="s">
        <v>223</v>
      </c>
      <c r="O857" s="1049"/>
      <c r="P857" s="1049"/>
      <c r="Q857" s="1049"/>
      <c r="R857" s="1049"/>
      <c r="S857" s="1049"/>
      <c r="T857" s="1049"/>
      <c r="U857" s="1049"/>
      <c r="V857" s="1049"/>
    </row>
    <row r="858" spans="3:24" ht="50.45" customHeight="1" x14ac:dyDescent="0.15">
      <c r="D858" s="1099" t="s">
        <v>226</v>
      </c>
      <c r="E858" s="1012"/>
      <c r="F858" s="1012"/>
      <c r="G858" s="1012"/>
      <c r="H858" s="1012"/>
      <c r="I858" s="1012"/>
      <c r="J858" s="1024"/>
      <c r="K858" s="1100"/>
      <c r="L858" s="1100"/>
      <c r="M858" s="1095"/>
      <c r="N858" s="1101"/>
      <c r="O858" s="1102"/>
      <c r="P858" s="1102"/>
      <c r="Q858" s="1102"/>
      <c r="R858" s="1102"/>
      <c r="S858" s="1102"/>
      <c r="T858" s="1102"/>
      <c r="U858" s="1102"/>
      <c r="V858" s="1103"/>
    </row>
    <row r="859" spans="3:24" ht="50.45" customHeight="1" x14ac:dyDescent="0.15">
      <c r="D859" s="1099" t="s">
        <v>222</v>
      </c>
      <c r="E859" s="1012"/>
      <c r="F859" s="1012"/>
      <c r="G859" s="1012"/>
      <c r="H859" s="1012"/>
      <c r="I859" s="1012"/>
      <c r="J859" s="1024"/>
      <c r="K859" s="1100"/>
      <c r="L859" s="1100"/>
      <c r="M859" s="1095"/>
      <c r="N859" s="1101"/>
      <c r="O859" s="1102"/>
      <c r="P859" s="1102"/>
      <c r="Q859" s="1102"/>
      <c r="R859" s="1102"/>
      <c r="S859" s="1102"/>
      <c r="T859" s="1102"/>
      <c r="U859" s="1102"/>
      <c r="V859" s="1103"/>
    </row>
    <row r="860" spans="3:24" ht="9.6" customHeight="1" x14ac:dyDescent="0.15"/>
    <row r="861" spans="3:24" ht="16.5" customHeight="1" x14ac:dyDescent="0.15">
      <c r="D861" s="63" t="s">
        <v>225</v>
      </c>
    </row>
    <row r="862" spans="3:24" ht="16.5" customHeight="1" x14ac:dyDescent="0.15">
      <c r="D862" s="1012" t="s">
        <v>191</v>
      </c>
      <c r="E862" s="1012"/>
      <c r="F862" s="1012"/>
      <c r="G862" s="1012"/>
      <c r="H862" s="1012"/>
      <c r="I862" s="1012"/>
      <c r="J862" s="1012"/>
      <c r="K862" s="956" t="s">
        <v>154</v>
      </c>
      <c r="L862" s="956"/>
      <c r="M862" s="956"/>
      <c r="N862" s="1049" t="s">
        <v>223</v>
      </c>
      <c r="O862" s="1049"/>
      <c r="P862" s="1049"/>
      <c r="Q862" s="1049"/>
      <c r="R862" s="1049"/>
      <c r="S862" s="1049"/>
      <c r="T862" s="1049"/>
      <c r="U862" s="1049"/>
      <c r="V862" s="1049"/>
    </row>
    <row r="863" spans="3:24" ht="50.45" customHeight="1" x14ac:dyDescent="0.15">
      <c r="D863" s="1099" t="s">
        <v>226</v>
      </c>
      <c r="E863" s="1012"/>
      <c r="F863" s="1012"/>
      <c r="G863" s="1012"/>
      <c r="H863" s="1012"/>
      <c r="I863" s="1012"/>
      <c r="J863" s="1024"/>
      <c r="K863" s="1100"/>
      <c r="L863" s="1100"/>
      <c r="M863" s="1095"/>
      <c r="N863" s="1101"/>
      <c r="O863" s="1102"/>
      <c r="P863" s="1102"/>
      <c r="Q863" s="1102"/>
      <c r="R863" s="1102"/>
      <c r="S863" s="1102"/>
      <c r="T863" s="1102"/>
      <c r="U863" s="1102"/>
      <c r="V863" s="1103"/>
    </row>
    <row r="864" spans="3:24" ht="50.45" customHeight="1" x14ac:dyDescent="0.15">
      <c r="D864" s="1099" t="s">
        <v>222</v>
      </c>
      <c r="E864" s="1012"/>
      <c r="F864" s="1012"/>
      <c r="G864" s="1012"/>
      <c r="H864" s="1012"/>
      <c r="I864" s="1012"/>
      <c r="J864" s="1024"/>
      <c r="K864" s="1100"/>
      <c r="L864" s="1100"/>
      <c r="M864" s="1095"/>
      <c r="N864" s="1101"/>
      <c r="O864" s="1102"/>
      <c r="P864" s="1102"/>
      <c r="Q864" s="1102"/>
      <c r="R864" s="1102"/>
      <c r="S864" s="1102"/>
      <c r="T864" s="1102"/>
      <c r="U864" s="1102"/>
      <c r="V864" s="1103"/>
    </row>
    <row r="865" spans="2:24" ht="16.5" customHeight="1" x14ac:dyDescent="0.15">
      <c r="E865" s="109" t="s">
        <v>227</v>
      </c>
    </row>
    <row r="866" spans="2:24" ht="16.5" customHeight="1" x14ac:dyDescent="0.15">
      <c r="E866" s="109" t="s">
        <v>535</v>
      </c>
    </row>
    <row r="867" spans="2:24" ht="16.5" customHeight="1" x14ac:dyDescent="0.15">
      <c r="E867" s="109" t="s">
        <v>228</v>
      </c>
    </row>
    <row r="868" spans="2:24" ht="16.5" customHeight="1" x14ac:dyDescent="0.15">
      <c r="E868" s="109" t="s">
        <v>229</v>
      </c>
    </row>
    <row r="869" spans="2:24" ht="16.5" customHeight="1" x14ac:dyDescent="0.15">
      <c r="E869" s="109" t="s">
        <v>230</v>
      </c>
      <c r="P869" s="1405" t="s">
        <v>1447</v>
      </c>
      <c r="Q869" s="1406"/>
      <c r="R869" s="1406"/>
      <c r="S869" s="1634"/>
      <c r="T869" s="1634"/>
      <c r="U869" s="1634"/>
      <c r="V869" s="1635"/>
      <c r="W869" s="1635"/>
      <c r="X869" s="1051"/>
    </row>
    <row r="870" spans="2:24" ht="16.5" customHeight="1" x14ac:dyDescent="0.15">
      <c r="E870" s="109" t="s">
        <v>231</v>
      </c>
    </row>
    <row r="871" spans="2:24" ht="16.5" customHeight="1" x14ac:dyDescent="0.15">
      <c r="E871" s="109" t="s">
        <v>232</v>
      </c>
    </row>
    <row r="872" spans="2:24" ht="16.5" customHeight="1" x14ac:dyDescent="0.15">
      <c r="E872" s="109" t="s">
        <v>233</v>
      </c>
    </row>
    <row r="873" spans="2:24" ht="16.5" customHeight="1" x14ac:dyDescent="0.15">
      <c r="E873" s="109" t="s">
        <v>234</v>
      </c>
    </row>
    <row r="874" spans="2:24" ht="9.6" customHeight="1" x14ac:dyDescent="0.15">
      <c r="E874" s="109"/>
    </row>
    <row r="875" spans="2:24" ht="16.5" customHeight="1" x14ac:dyDescent="0.15">
      <c r="B875" s="555" t="s">
        <v>945</v>
      </c>
    </row>
    <row r="876" spans="2:24" ht="16.5" customHeight="1" x14ac:dyDescent="0.15">
      <c r="C876" s="61" t="s">
        <v>1091</v>
      </c>
    </row>
    <row r="877" spans="2:24" ht="16.5" customHeight="1" x14ac:dyDescent="0.15">
      <c r="D877" s="953"/>
      <c r="E877" s="995"/>
      <c r="F877" s="1051"/>
      <c r="G877" s="956" t="s">
        <v>237</v>
      </c>
      <c r="H877" s="956"/>
      <c r="I877" s="956"/>
      <c r="J877" s="950"/>
      <c r="K877" s="950" t="s">
        <v>238</v>
      </c>
      <c r="L877" s="950"/>
      <c r="M877" s="950"/>
      <c r="N877" s="950"/>
      <c r="O877" s="956" t="s">
        <v>239</v>
      </c>
      <c r="P877" s="956"/>
      <c r="Q877" s="956"/>
      <c r="R877" s="950"/>
    </row>
    <row r="878" spans="2:24" ht="18.95" customHeight="1" x14ac:dyDescent="0.15">
      <c r="D878" s="953" t="s">
        <v>947</v>
      </c>
      <c r="E878" s="995"/>
      <c r="F878" s="1076"/>
      <c r="G878" s="1639"/>
      <c r="H878" s="1640"/>
      <c r="I878" s="1641"/>
      <c r="J878" s="569" t="s">
        <v>236</v>
      </c>
      <c r="K878" s="1628"/>
      <c r="L878" s="1629"/>
      <c r="M878" s="1629"/>
      <c r="N878" s="1630"/>
      <c r="O878" s="1631"/>
      <c r="P878" s="1632"/>
      <c r="Q878" s="1632"/>
      <c r="R878" s="1633"/>
    </row>
    <row r="879" spans="2:24" ht="18.95" customHeight="1" x14ac:dyDescent="0.15">
      <c r="D879" s="953" t="s">
        <v>948</v>
      </c>
      <c r="E879" s="995"/>
      <c r="F879" s="1076"/>
      <c r="G879" s="1639"/>
      <c r="H879" s="1640"/>
      <c r="I879" s="1641"/>
      <c r="J879" s="569" t="s">
        <v>236</v>
      </c>
      <c r="K879" s="1639"/>
      <c r="L879" s="1640"/>
      <c r="M879" s="1641"/>
      <c r="N879" s="570" t="s">
        <v>236</v>
      </c>
      <c r="O879" s="1107">
        <f t="shared" ref="O879:O880" si="2">G879-K879</f>
        <v>0</v>
      </c>
      <c r="P879" s="1108"/>
      <c r="Q879" s="1108"/>
      <c r="R879" s="570" t="s">
        <v>236</v>
      </c>
    </row>
    <row r="880" spans="2:24" ht="18.95" customHeight="1" x14ac:dyDescent="0.15">
      <c r="D880" s="953" t="s">
        <v>235</v>
      </c>
      <c r="E880" s="995"/>
      <c r="F880" s="1076"/>
      <c r="G880" s="1104"/>
      <c r="H880" s="1105"/>
      <c r="I880" s="1106"/>
      <c r="J880" s="569" t="s">
        <v>236</v>
      </c>
      <c r="K880" s="1104"/>
      <c r="L880" s="1105"/>
      <c r="M880" s="1106"/>
      <c r="N880" s="570" t="s">
        <v>236</v>
      </c>
      <c r="O880" s="1107">
        <f t="shared" si="2"/>
        <v>0</v>
      </c>
      <c r="P880" s="1108"/>
      <c r="Q880" s="1108"/>
      <c r="R880" s="570" t="s">
        <v>236</v>
      </c>
    </row>
    <row r="881" spans="3:24" ht="16.5" customHeight="1" x14ac:dyDescent="0.15">
      <c r="E881" s="109" t="s">
        <v>949</v>
      </c>
    </row>
    <row r="882" spans="3:24" ht="6.6" customHeight="1" x14ac:dyDescent="0.15"/>
    <row r="883" spans="3:24" ht="16.5" customHeight="1" x14ac:dyDescent="0.15">
      <c r="C883" s="61" t="s">
        <v>1825</v>
      </c>
    </row>
    <row r="884" spans="3:24" ht="16.5" customHeight="1" x14ac:dyDescent="0.15">
      <c r="D884" s="950"/>
      <c r="E884" s="950"/>
      <c r="F884" s="950"/>
      <c r="G884" s="956" t="s">
        <v>240</v>
      </c>
      <c r="H884" s="956"/>
      <c r="I884" s="956"/>
      <c r="J884" s="956"/>
      <c r="K884" s="1077" t="s">
        <v>515</v>
      </c>
      <c r="L884" s="1077"/>
      <c r="M884" s="1077"/>
      <c r="N884" s="1077"/>
      <c r="O884" s="1077"/>
      <c r="P884" s="1077"/>
      <c r="Q884" s="1077"/>
      <c r="R884" s="1077"/>
      <c r="S884" s="1077"/>
    </row>
    <row r="885" spans="3:24" ht="18.600000000000001" customHeight="1" x14ac:dyDescent="0.15">
      <c r="D885" s="953" t="s">
        <v>947</v>
      </c>
      <c r="E885" s="995"/>
      <c r="F885" s="1076"/>
      <c r="G885" s="957"/>
      <c r="H885" s="957"/>
      <c r="I885" s="957"/>
      <c r="J885" s="958"/>
      <c r="K885" s="1073"/>
      <c r="L885" s="1074"/>
      <c r="M885" s="1074"/>
      <c r="N885" s="1074"/>
      <c r="O885" s="1074"/>
      <c r="P885" s="1074"/>
      <c r="Q885" s="1074"/>
      <c r="R885" s="1074"/>
      <c r="S885" s="1075"/>
    </row>
    <row r="886" spans="3:24" ht="18.600000000000001" customHeight="1" x14ac:dyDescent="0.15">
      <c r="D886" s="953" t="s">
        <v>948</v>
      </c>
      <c r="E886" s="995"/>
      <c r="F886" s="1076"/>
      <c r="G886" s="957"/>
      <c r="H886" s="957"/>
      <c r="I886" s="957"/>
      <c r="J886" s="958"/>
      <c r="K886" s="1073"/>
      <c r="L886" s="1074"/>
      <c r="M886" s="1074"/>
      <c r="N886" s="1074"/>
      <c r="O886" s="1074"/>
      <c r="P886" s="1074"/>
      <c r="Q886" s="1074"/>
      <c r="R886" s="1074"/>
      <c r="S886" s="1075"/>
    </row>
    <row r="887" spans="3:24" ht="24.95" customHeight="1" x14ac:dyDescent="0.15">
      <c r="D887" s="1090" t="s">
        <v>241</v>
      </c>
      <c r="E887" s="1091"/>
      <c r="F887" s="1092"/>
      <c r="G887" s="957"/>
      <c r="H887" s="957"/>
      <c r="I887" s="957"/>
      <c r="J887" s="958"/>
      <c r="K887" s="1073"/>
      <c r="L887" s="1074"/>
      <c r="M887" s="1074"/>
      <c r="N887" s="1074"/>
      <c r="O887" s="1074"/>
      <c r="P887" s="1074"/>
      <c r="Q887" s="1074"/>
      <c r="R887" s="1074"/>
      <c r="S887" s="1075"/>
    </row>
    <row r="888" spans="3:24" ht="16.5" customHeight="1" x14ac:dyDescent="0.15">
      <c r="E888" s="109" t="s">
        <v>949</v>
      </c>
    </row>
    <row r="889" spans="3:24" ht="17.45" customHeight="1" x14ac:dyDescent="0.15">
      <c r="P889" s="954" t="s">
        <v>782</v>
      </c>
      <c r="Q889" s="954"/>
      <c r="R889" s="954"/>
      <c r="S889" s="955">
        <f>$Q$11</f>
        <v>0</v>
      </c>
      <c r="T889" s="955"/>
      <c r="U889" s="955"/>
      <c r="V889" s="955"/>
      <c r="W889" s="955"/>
      <c r="X889" s="955"/>
    </row>
    <row r="890" spans="3:24" ht="6.6" customHeight="1" x14ac:dyDescent="0.15"/>
    <row r="891" spans="3:24" ht="16.5" customHeight="1" x14ac:dyDescent="0.15">
      <c r="C891" s="61" t="s">
        <v>950</v>
      </c>
    </row>
    <row r="892" spans="3:24" ht="19.5" customHeight="1" x14ac:dyDescent="0.15">
      <c r="D892" s="1024" t="s">
        <v>951</v>
      </c>
      <c r="E892" s="1076"/>
      <c r="F892" s="1076"/>
      <c r="G892" s="1076"/>
      <c r="H892" s="1076"/>
      <c r="I892" s="1076"/>
      <c r="J892" s="1051"/>
      <c r="K892" s="1095"/>
      <c r="L892" s="1096"/>
      <c r="M892" s="1097"/>
      <c r="N892" s="1097"/>
      <c r="O892" s="1098"/>
    </row>
    <row r="893" spans="3:24" ht="16.5" customHeight="1" x14ac:dyDescent="0.15">
      <c r="E893" s="63" t="s">
        <v>516</v>
      </c>
    </row>
    <row r="894" spans="3:24" ht="16.5" customHeight="1" x14ac:dyDescent="0.15">
      <c r="D894" s="1043" t="s">
        <v>242</v>
      </c>
      <c r="E894" s="1043"/>
      <c r="F894" s="1043"/>
      <c r="G894" s="1012" t="s">
        <v>243</v>
      </c>
      <c r="H894" s="1012"/>
      <c r="I894" s="1012"/>
      <c r="J894" s="1012"/>
      <c r="K894" s="1037" t="s">
        <v>244</v>
      </c>
      <c r="L894" s="1038"/>
      <c r="M894" s="1093"/>
      <c r="N894" s="1067" t="s">
        <v>245</v>
      </c>
      <c r="O894" s="1068"/>
      <c r="P894" s="1068"/>
      <c r="Q894" s="1069"/>
      <c r="R894" s="1083" t="s">
        <v>246</v>
      </c>
      <c r="S894" s="1084"/>
      <c r="T894" s="1085"/>
    </row>
    <row r="895" spans="3:24" ht="16.5" customHeight="1" x14ac:dyDescent="0.15">
      <c r="D895" s="1077"/>
      <c r="E895" s="1077"/>
      <c r="F895" s="1077"/>
      <c r="G895" s="1077"/>
      <c r="H895" s="1077"/>
      <c r="I895" s="1077"/>
      <c r="J895" s="1077"/>
      <c r="K895" s="1039"/>
      <c r="L895" s="1040"/>
      <c r="M895" s="1094"/>
      <c r="N895" s="1070" t="s">
        <v>517</v>
      </c>
      <c r="O895" s="1071"/>
      <c r="P895" s="1071"/>
      <c r="Q895" s="1072"/>
      <c r="R895" s="1086" t="s">
        <v>518</v>
      </c>
      <c r="S895" s="1087"/>
      <c r="T895" s="1088"/>
    </row>
    <row r="896" spans="3:24" ht="15.6" customHeight="1" x14ac:dyDescent="0.15">
      <c r="D896" s="1066"/>
      <c r="E896" s="1066"/>
      <c r="F896" s="1066"/>
      <c r="G896" s="1066"/>
      <c r="H896" s="1066"/>
      <c r="I896" s="1066"/>
      <c r="J896" s="1066"/>
      <c r="K896" s="1066"/>
      <c r="L896" s="1066"/>
      <c r="M896" s="1066"/>
      <c r="N896" s="1054"/>
      <c r="O896" s="1055"/>
      <c r="P896" s="1056"/>
      <c r="Q896" s="857" t="s">
        <v>116</v>
      </c>
      <c r="R896" s="1057"/>
      <c r="S896" s="1058"/>
      <c r="T896" s="1059"/>
    </row>
    <row r="897" spans="3:20" ht="15.6" customHeight="1" x14ac:dyDescent="0.15">
      <c r="D897" s="1066"/>
      <c r="E897" s="1066"/>
      <c r="F897" s="1066"/>
      <c r="G897" s="1066"/>
      <c r="H897" s="1066"/>
      <c r="I897" s="1066"/>
      <c r="J897" s="1066"/>
      <c r="K897" s="1066"/>
      <c r="L897" s="1066"/>
      <c r="M897" s="1089"/>
      <c r="N897" s="858"/>
      <c r="O897" s="859"/>
      <c r="P897" s="860"/>
      <c r="Q897" s="861"/>
      <c r="R897" s="1060"/>
      <c r="S897" s="1061"/>
      <c r="T897" s="1062"/>
    </row>
    <row r="898" spans="3:20" ht="15.6" customHeight="1" x14ac:dyDescent="0.15">
      <c r="D898" s="1066"/>
      <c r="E898" s="1066"/>
      <c r="F898" s="1066"/>
      <c r="G898" s="1066"/>
      <c r="H898" s="1066"/>
      <c r="I898" s="1066"/>
      <c r="J898" s="1066"/>
      <c r="K898" s="1066"/>
      <c r="L898" s="1066"/>
      <c r="M898" s="1066"/>
      <c r="N898" s="1054"/>
      <c r="O898" s="1055"/>
      <c r="P898" s="1056"/>
      <c r="Q898" s="857" t="s">
        <v>116</v>
      </c>
      <c r="R898" s="1057"/>
      <c r="S898" s="1058"/>
      <c r="T898" s="1059"/>
    </row>
    <row r="899" spans="3:20" ht="15.6" customHeight="1" x14ac:dyDescent="0.15">
      <c r="D899" s="1066"/>
      <c r="E899" s="1066"/>
      <c r="F899" s="1066"/>
      <c r="G899" s="1066"/>
      <c r="H899" s="1066"/>
      <c r="I899" s="1066"/>
      <c r="J899" s="1066"/>
      <c r="K899" s="1066"/>
      <c r="L899" s="1066"/>
      <c r="M899" s="1066"/>
      <c r="N899" s="858"/>
      <c r="O899" s="859"/>
      <c r="P899" s="860"/>
      <c r="Q899" s="861"/>
      <c r="R899" s="1060"/>
      <c r="S899" s="1061"/>
      <c r="T899" s="1062"/>
    </row>
    <row r="900" spans="3:20" ht="15.6" customHeight="1" x14ac:dyDescent="0.15">
      <c r="D900" s="1066"/>
      <c r="E900" s="1066"/>
      <c r="F900" s="1066"/>
      <c r="G900" s="1066"/>
      <c r="H900" s="1066"/>
      <c r="I900" s="1066"/>
      <c r="J900" s="1066"/>
      <c r="K900" s="1066"/>
      <c r="L900" s="1066"/>
      <c r="M900" s="1066"/>
      <c r="N900" s="1054"/>
      <c r="O900" s="1055"/>
      <c r="P900" s="1056"/>
      <c r="Q900" s="857" t="s">
        <v>116</v>
      </c>
      <c r="R900" s="1057"/>
      <c r="S900" s="1058"/>
      <c r="T900" s="1059"/>
    </row>
    <row r="901" spans="3:20" ht="15.6" customHeight="1" x14ac:dyDescent="0.15">
      <c r="D901" s="1066"/>
      <c r="E901" s="1066"/>
      <c r="F901" s="1066"/>
      <c r="G901" s="1066"/>
      <c r="H901" s="1066"/>
      <c r="I901" s="1066"/>
      <c r="J901" s="1066"/>
      <c r="K901" s="1066"/>
      <c r="L901" s="1066"/>
      <c r="M901" s="1066"/>
      <c r="N901" s="858"/>
      <c r="O901" s="859"/>
      <c r="P901" s="860"/>
      <c r="Q901" s="861"/>
      <c r="R901" s="1060"/>
      <c r="S901" s="1061"/>
      <c r="T901" s="1062"/>
    </row>
    <row r="902" spans="3:20" ht="15.6" customHeight="1" x14ac:dyDescent="0.15">
      <c r="D902" s="1066"/>
      <c r="E902" s="1066"/>
      <c r="F902" s="1066"/>
      <c r="G902" s="1066"/>
      <c r="H902" s="1066"/>
      <c r="I902" s="1066"/>
      <c r="J902" s="1066"/>
      <c r="K902" s="1066"/>
      <c r="L902" s="1066"/>
      <c r="M902" s="1066"/>
      <c r="N902" s="1054"/>
      <c r="O902" s="1055"/>
      <c r="P902" s="1056"/>
      <c r="Q902" s="857" t="s">
        <v>116</v>
      </c>
      <c r="R902" s="1057"/>
      <c r="S902" s="1058"/>
      <c r="T902" s="1059"/>
    </row>
    <row r="903" spans="3:20" ht="15.6" customHeight="1" x14ac:dyDescent="0.15">
      <c r="D903" s="1066"/>
      <c r="E903" s="1066"/>
      <c r="F903" s="1066"/>
      <c r="G903" s="1066"/>
      <c r="H903" s="1066"/>
      <c r="I903" s="1066"/>
      <c r="J903" s="1066"/>
      <c r="K903" s="1066"/>
      <c r="L903" s="1066"/>
      <c r="M903" s="1066"/>
      <c r="N903" s="858"/>
      <c r="O903" s="859"/>
      <c r="P903" s="860"/>
      <c r="Q903" s="861"/>
      <c r="R903" s="1060"/>
      <c r="S903" s="1061"/>
      <c r="T903" s="1062"/>
    </row>
    <row r="904" spans="3:20" ht="16.5" customHeight="1" x14ac:dyDescent="0.15">
      <c r="E904" s="109" t="s">
        <v>1999</v>
      </c>
    </row>
    <row r="905" spans="3:20" ht="6.6" customHeight="1" x14ac:dyDescent="0.15"/>
    <row r="906" spans="3:20" ht="16.5" customHeight="1" x14ac:dyDescent="0.15">
      <c r="C906" s="61" t="s">
        <v>952</v>
      </c>
    </row>
    <row r="907" spans="3:20" ht="18.600000000000001" customHeight="1" x14ac:dyDescent="0.15">
      <c r="D907" s="1043" t="s">
        <v>247</v>
      </c>
      <c r="E907" s="1043"/>
      <c r="F907" s="1043"/>
      <c r="G907" s="1043"/>
      <c r="H907" s="1043"/>
      <c r="I907" s="862" t="s">
        <v>18</v>
      </c>
      <c r="J907" s="791"/>
      <c r="K907" s="361" t="s">
        <v>19</v>
      </c>
      <c r="L907" s="791"/>
      <c r="M907" s="361" t="s">
        <v>20</v>
      </c>
      <c r="N907" s="788"/>
      <c r="O907" s="570" t="s">
        <v>21</v>
      </c>
    </row>
    <row r="908" spans="3:20" ht="18.600000000000001" customHeight="1" x14ac:dyDescent="0.15">
      <c r="D908" s="556" t="s">
        <v>953</v>
      </c>
      <c r="E908" s="60"/>
      <c r="F908" s="60"/>
      <c r="G908" s="60"/>
      <c r="H908" s="60"/>
      <c r="I908" s="1115"/>
      <c r="J908" s="1228"/>
      <c r="K908" s="1229"/>
      <c r="L908" s="1229"/>
      <c r="M908" s="1316"/>
    </row>
    <row r="909" spans="3:20" ht="16.5" customHeight="1" x14ac:dyDescent="0.15">
      <c r="E909" s="579" t="s">
        <v>1605</v>
      </c>
    </row>
    <row r="910" spans="3:20" ht="16.5" customHeight="1" x14ac:dyDescent="0.15">
      <c r="D910" s="556"/>
      <c r="E910" s="60"/>
      <c r="F910" s="1037" t="s">
        <v>248</v>
      </c>
      <c r="G910" s="1031"/>
      <c r="H910" s="1031"/>
      <c r="I910" s="1031"/>
      <c r="J910" s="1031"/>
      <c r="K910" s="1423"/>
      <c r="L910" s="1491" t="s">
        <v>954</v>
      </c>
      <c r="M910" s="1637"/>
      <c r="N910" s="1637"/>
      <c r="O910" s="1637"/>
      <c r="P910" s="1637"/>
      <c r="Q910" s="1638"/>
    </row>
    <row r="911" spans="3:20" ht="18.600000000000001" customHeight="1" x14ac:dyDescent="0.15">
      <c r="D911" s="953" t="s">
        <v>955</v>
      </c>
      <c r="E911" s="995"/>
      <c r="F911" s="616"/>
      <c r="G911" s="569" t="s">
        <v>19</v>
      </c>
      <c r="H911" s="616"/>
      <c r="I911" s="569" t="s">
        <v>20</v>
      </c>
      <c r="J911" s="616"/>
      <c r="K911" s="569" t="s">
        <v>21</v>
      </c>
      <c r="L911" s="616"/>
      <c r="M911" s="569" t="s">
        <v>19</v>
      </c>
      <c r="N911" s="616"/>
      <c r="O911" s="569" t="s">
        <v>20</v>
      </c>
      <c r="P911" s="616"/>
      <c r="Q911" s="570" t="s">
        <v>21</v>
      </c>
    </row>
    <row r="912" spans="3:20" ht="18.600000000000001" customHeight="1" x14ac:dyDescent="0.15">
      <c r="D912" s="953" t="s">
        <v>948</v>
      </c>
      <c r="E912" s="995"/>
      <c r="F912" s="616"/>
      <c r="G912" s="569" t="s">
        <v>19</v>
      </c>
      <c r="H912" s="616"/>
      <c r="I912" s="569" t="s">
        <v>20</v>
      </c>
      <c r="J912" s="616"/>
      <c r="K912" s="569" t="s">
        <v>21</v>
      </c>
      <c r="L912" s="616"/>
      <c r="M912" s="569" t="s">
        <v>19</v>
      </c>
      <c r="N912" s="616"/>
      <c r="O912" s="569" t="s">
        <v>20</v>
      </c>
      <c r="P912" s="616"/>
      <c r="Q912" s="570" t="s">
        <v>21</v>
      </c>
    </row>
    <row r="913" spans="3:19" ht="16.5" customHeight="1" x14ac:dyDescent="0.15">
      <c r="E913" s="109" t="s">
        <v>1936</v>
      </c>
    </row>
    <row r="914" spans="3:19" ht="9.6" customHeight="1" x14ac:dyDescent="0.15"/>
    <row r="915" spans="3:19" ht="16.5" customHeight="1" x14ac:dyDescent="0.15">
      <c r="C915" s="61" t="s">
        <v>956</v>
      </c>
    </row>
    <row r="916" spans="3:19" ht="29.45" customHeight="1" x14ac:dyDescent="0.15">
      <c r="D916" s="1077" t="s">
        <v>249</v>
      </c>
      <c r="E916" s="1077"/>
      <c r="F916" s="1077"/>
      <c r="G916" s="1077"/>
      <c r="H916" s="1077"/>
      <c r="I916" s="1533" t="s">
        <v>250</v>
      </c>
      <c r="J916" s="1533"/>
      <c r="K916" s="1014" t="s">
        <v>251</v>
      </c>
      <c r="L916" s="1014"/>
      <c r="M916" s="1636"/>
      <c r="N916" s="1014" t="s">
        <v>2102</v>
      </c>
      <c r="O916" s="1014"/>
      <c r="P916" s="1636"/>
      <c r="Q916" s="1077"/>
    </row>
    <row r="917" spans="3:19" ht="18.600000000000001" customHeight="1" x14ac:dyDescent="0.15">
      <c r="D917" s="1065"/>
      <c r="E917" s="1065"/>
      <c r="F917" s="1065"/>
      <c r="G917" s="1065"/>
      <c r="H917" s="1065"/>
      <c r="I917" s="1052"/>
      <c r="J917" s="1053"/>
      <c r="K917" s="1053"/>
      <c r="L917" s="1053"/>
      <c r="M917" s="1063"/>
      <c r="N917" s="1064"/>
      <c r="O917" s="1064"/>
      <c r="P917" s="1065"/>
      <c r="Q917" s="1001"/>
    </row>
    <row r="918" spans="3:19" ht="18.600000000000001" customHeight="1" x14ac:dyDescent="0.15">
      <c r="D918" s="1065"/>
      <c r="E918" s="1065"/>
      <c r="F918" s="1065"/>
      <c r="G918" s="1065"/>
      <c r="H918" s="1065"/>
      <c r="I918" s="1052"/>
      <c r="J918" s="1053"/>
      <c r="K918" s="1053"/>
      <c r="L918" s="1053"/>
      <c r="M918" s="1063"/>
      <c r="N918" s="1064"/>
      <c r="O918" s="1064"/>
      <c r="P918" s="1065"/>
      <c r="Q918" s="1001"/>
    </row>
    <row r="919" spans="3:19" ht="18.600000000000001" customHeight="1" x14ac:dyDescent="0.15">
      <c r="D919" s="1065"/>
      <c r="E919" s="1065"/>
      <c r="F919" s="1065"/>
      <c r="G919" s="1065"/>
      <c r="H919" s="1065"/>
      <c r="I919" s="1052"/>
      <c r="J919" s="1053"/>
      <c r="K919" s="1053"/>
      <c r="L919" s="1053"/>
      <c r="M919" s="1063"/>
      <c r="N919" s="1064"/>
      <c r="O919" s="1064"/>
      <c r="P919" s="1065"/>
      <c r="Q919" s="1001"/>
    </row>
    <row r="920" spans="3:19" ht="18.600000000000001" customHeight="1" x14ac:dyDescent="0.15">
      <c r="D920" s="1065"/>
      <c r="E920" s="1065"/>
      <c r="F920" s="1065"/>
      <c r="G920" s="1065"/>
      <c r="H920" s="1065"/>
      <c r="I920" s="1052"/>
      <c r="J920" s="1053"/>
      <c r="K920" s="1053"/>
      <c r="L920" s="1053"/>
      <c r="M920" s="1063"/>
      <c r="N920" s="1064"/>
      <c r="O920" s="1064"/>
      <c r="P920" s="1065"/>
      <c r="Q920" s="1001"/>
    </row>
    <row r="921" spans="3:19" ht="18.600000000000001" customHeight="1" x14ac:dyDescent="0.15">
      <c r="D921" s="1065"/>
      <c r="E921" s="1065"/>
      <c r="F921" s="1065"/>
      <c r="G921" s="1065"/>
      <c r="H921" s="1065"/>
      <c r="I921" s="1052"/>
      <c r="J921" s="1053"/>
      <c r="K921" s="1053"/>
      <c r="L921" s="1053"/>
      <c r="M921" s="1063"/>
      <c r="N921" s="1064"/>
      <c r="O921" s="1064"/>
      <c r="P921" s="1065"/>
      <c r="Q921" s="1001"/>
    </row>
    <row r="922" spans="3:19" ht="16.5" customHeight="1" x14ac:dyDescent="0.15">
      <c r="E922" s="109" t="s">
        <v>957</v>
      </c>
    </row>
    <row r="923" spans="3:19" ht="16.5" customHeight="1" x14ac:dyDescent="0.15">
      <c r="E923" s="109" t="s">
        <v>2103</v>
      </c>
    </row>
    <row r="924" spans="3:19" ht="16.5" customHeight="1" x14ac:dyDescent="0.15">
      <c r="E924" s="109" t="s">
        <v>691</v>
      </c>
    </row>
    <row r="925" spans="3:19" ht="9.6" customHeight="1" x14ac:dyDescent="0.15">
      <c r="E925" s="109"/>
    </row>
    <row r="926" spans="3:19" ht="16.5" customHeight="1" x14ac:dyDescent="0.15">
      <c r="C926" s="61" t="s">
        <v>958</v>
      </c>
    </row>
    <row r="927" spans="3:19" ht="30.95" customHeight="1" x14ac:dyDescent="0.15">
      <c r="D927" s="1533" t="s">
        <v>1092</v>
      </c>
      <c r="E927" s="956"/>
      <c r="F927" s="956"/>
      <c r="G927" s="956"/>
      <c r="H927" s="1533" t="s">
        <v>2104</v>
      </c>
      <c r="I927" s="956"/>
      <c r="J927" s="956"/>
      <c r="K927" s="956"/>
      <c r="L927" s="1008" t="s">
        <v>250</v>
      </c>
      <c r="M927" s="950"/>
      <c r="N927" s="1625" t="s">
        <v>1646</v>
      </c>
      <c r="O927" s="1626"/>
      <c r="P927" s="1626"/>
      <c r="Q927" s="1626"/>
      <c r="R927" s="1627" t="s">
        <v>252</v>
      </c>
      <c r="S927" s="1627"/>
    </row>
    <row r="928" spans="3:19" ht="18.95" customHeight="1" x14ac:dyDescent="0.15">
      <c r="D928" s="1020"/>
      <c r="E928" s="1020"/>
      <c r="F928" s="1020"/>
      <c r="G928" s="1020"/>
      <c r="H928" s="1020"/>
      <c r="I928" s="1020"/>
      <c r="J928" s="1020"/>
      <c r="K928" s="1020"/>
      <c r="L928" s="1021"/>
      <c r="M928" s="1022"/>
      <c r="N928" s="1023"/>
      <c r="O928" s="951"/>
      <c r="P928" s="951"/>
      <c r="Q928" s="951"/>
      <c r="R928" s="951"/>
      <c r="S928" s="951"/>
    </row>
    <row r="929" spans="1:24" ht="18.95" customHeight="1" x14ac:dyDescent="0.15">
      <c r="D929" s="1020"/>
      <c r="E929" s="1020"/>
      <c r="F929" s="1020"/>
      <c r="G929" s="1020"/>
      <c r="H929" s="1020"/>
      <c r="I929" s="1020"/>
      <c r="J929" s="1020"/>
      <c r="K929" s="1020"/>
      <c r="L929" s="1021"/>
      <c r="M929" s="1022"/>
      <c r="N929" s="1023"/>
      <c r="O929" s="951"/>
      <c r="P929" s="951"/>
      <c r="Q929" s="951"/>
      <c r="R929" s="951"/>
      <c r="S929" s="951"/>
    </row>
    <row r="930" spans="1:24" ht="18.95" customHeight="1" x14ac:dyDescent="0.15">
      <c r="D930" s="1020"/>
      <c r="E930" s="1020"/>
      <c r="F930" s="1020"/>
      <c r="G930" s="1020"/>
      <c r="H930" s="1020"/>
      <c r="I930" s="1020"/>
      <c r="J930" s="1020"/>
      <c r="K930" s="1020"/>
      <c r="L930" s="1021"/>
      <c r="M930" s="1022"/>
      <c r="N930" s="1023"/>
      <c r="O930" s="951"/>
      <c r="P930" s="951"/>
      <c r="Q930" s="951"/>
      <c r="R930" s="951"/>
      <c r="S930" s="951"/>
    </row>
    <row r="931" spans="1:24" ht="18.95" customHeight="1" x14ac:dyDescent="0.15">
      <c r="D931" s="1020"/>
      <c r="E931" s="1020"/>
      <c r="F931" s="1020"/>
      <c r="G931" s="1020"/>
      <c r="H931" s="1020"/>
      <c r="I931" s="1020"/>
      <c r="J931" s="1020"/>
      <c r="K931" s="1020"/>
      <c r="L931" s="1021"/>
      <c r="M931" s="1022"/>
      <c r="N931" s="1023"/>
      <c r="O931" s="951"/>
      <c r="P931" s="951"/>
      <c r="Q931" s="951"/>
      <c r="R931" s="951"/>
      <c r="S931" s="951"/>
    </row>
    <row r="932" spans="1:24" ht="18.95" customHeight="1" x14ac:dyDescent="0.15">
      <c r="D932" s="1020"/>
      <c r="E932" s="1020"/>
      <c r="F932" s="1020"/>
      <c r="G932" s="1020"/>
      <c r="H932" s="1020"/>
      <c r="I932" s="1020"/>
      <c r="J932" s="1020"/>
      <c r="K932" s="1020"/>
      <c r="L932" s="1021"/>
      <c r="M932" s="1022"/>
      <c r="N932" s="1023"/>
      <c r="O932" s="951"/>
      <c r="P932" s="951"/>
      <c r="Q932" s="951"/>
      <c r="R932" s="951"/>
      <c r="S932" s="951"/>
    </row>
    <row r="933" spans="1:24" ht="18.95" customHeight="1" x14ac:dyDescent="0.15">
      <c r="D933" s="1020"/>
      <c r="E933" s="1020"/>
      <c r="F933" s="1020"/>
      <c r="G933" s="1020"/>
      <c r="H933" s="1020"/>
      <c r="I933" s="1020"/>
      <c r="J933" s="1020"/>
      <c r="K933" s="1020"/>
      <c r="L933" s="1021"/>
      <c r="M933" s="1022"/>
      <c r="N933" s="1023"/>
      <c r="O933" s="951"/>
      <c r="P933" s="951"/>
      <c r="Q933" s="951"/>
      <c r="R933" s="951"/>
      <c r="S933" s="951"/>
    </row>
    <row r="934" spans="1:24" ht="18.95" customHeight="1" x14ac:dyDescent="0.15">
      <c r="D934" s="1020"/>
      <c r="E934" s="1020"/>
      <c r="F934" s="1020"/>
      <c r="G934" s="1020"/>
      <c r="H934" s="1020"/>
      <c r="I934" s="1020"/>
      <c r="J934" s="1020"/>
      <c r="K934" s="1020"/>
      <c r="L934" s="1021"/>
      <c r="M934" s="1022"/>
      <c r="N934" s="1023"/>
      <c r="O934" s="951"/>
      <c r="P934" s="951"/>
      <c r="Q934" s="951"/>
      <c r="R934" s="951"/>
      <c r="S934" s="951"/>
    </row>
    <row r="935" spans="1:24" ht="18.95" customHeight="1" x14ac:dyDescent="0.15">
      <c r="D935" s="1020"/>
      <c r="E935" s="1020"/>
      <c r="F935" s="1020"/>
      <c r="G935" s="1020"/>
      <c r="H935" s="1020"/>
      <c r="I935" s="1020"/>
      <c r="J935" s="1020"/>
      <c r="K935" s="1020"/>
      <c r="L935" s="1021"/>
      <c r="M935" s="1022"/>
      <c r="N935" s="1023"/>
      <c r="O935" s="951"/>
      <c r="P935" s="951"/>
      <c r="Q935" s="951"/>
      <c r="R935" s="951"/>
      <c r="S935" s="951"/>
    </row>
    <row r="936" spans="1:24" ht="18.95" customHeight="1" x14ac:dyDescent="0.15">
      <c r="D936" s="1020"/>
      <c r="E936" s="1020"/>
      <c r="F936" s="1020"/>
      <c r="G936" s="1020"/>
      <c r="H936" s="1020"/>
      <c r="I936" s="1020"/>
      <c r="J936" s="1020"/>
      <c r="K936" s="1020"/>
      <c r="L936" s="1021"/>
      <c r="M936" s="1022"/>
      <c r="N936" s="1023"/>
      <c r="O936" s="951"/>
      <c r="P936" s="951"/>
      <c r="Q936" s="951"/>
      <c r="R936" s="951"/>
      <c r="S936" s="951"/>
    </row>
    <row r="937" spans="1:24" ht="18.95" customHeight="1" x14ac:dyDescent="0.15">
      <c r="D937" s="1020"/>
      <c r="E937" s="1020"/>
      <c r="F937" s="1020"/>
      <c r="G937" s="1020"/>
      <c r="H937" s="1020"/>
      <c r="I937" s="1020"/>
      <c r="J937" s="1020"/>
      <c r="K937" s="1020"/>
      <c r="L937" s="1021"/>
      <c r="M937" s="1022"/>
      <c r="N937" s="1023"/>
      <c r="O937" s="951"/>
      <c r="P937" s="951"/>
      <c r="Q937" s="951"/>
      <c r="R937" s="951"/>
      <c r="S937" s="951"/>
    </row>
    <row r="938" spans="1:24" ht="18.95" customHeight="1" x14ac:dyDescent="0.15">
      <c r="D938" s="1020"/>
      <c r="E938" s="1020"/>
      <c r="F938" s="1020"/>
      <c r="G938" s="1020"/>
      <c r="H938" s="1020"/>
      <c r="I938" s="1020"/>
      <c r="J938" s="1020"/>
      <c r="K938" s="1020"/>
      <c r="L938" s="1021"/>
      <c r="M938" s="1022"/>
      <c r="N938" s="1023"/>
      <c r="O938" s="951"/>
      <c r="P938" s="951"/>
      <c r="Q938" s="951"/>
      <c r="R938" s="951"/>
      <c r="S938" s="951"/>
    </row>
    <row r="939" spans="1:24" ht="18.95" customHeight="1" x14ac:dyDescent="0.15">
      <c r="D939" s="1020"/>
      <c r="E939" s="1020"/>
      <c r="F939" s="1020"/>
      <c r="G939" s="1020"/>
      <c r="H939" s="1020"/>
      <c r="I939" s="1020"/>
      <c r="J939" s="1020"/>
      <c r="K939" s="1020"/>
      <c r="L939" s="1021"/>
      <c r="M939" s="1022"/>
      <c r="N939" s="1023"/>
      <c r="O939" s="951"/>
      <c r="P939" s="951"/>
      <c r="Q939" s="951"/>
      <c r="R939" s="951"/>
      <c r="S939" s="951"/>
    </row>
    <row r="940" spans="1:24" ht="16.5" customHeight="1" x14ac:dyDescent="0.15">
      <c r="E940" s="109" t="s">
        <v>960</v>
      </c>
    </row>
    <row r="941" spans="1:24" ht="12.6" customHeight="1" x14ac:dyDescent="0.15">
      <c r="E941" s="109"/>
    </row>
    <row r="942" spans="1:24" ht="16.5" customHeight="1" x14ac:dyDescent="0.15">
      <c r="P942" s="954" t="s">
        <v>782</v>
      </c>
      <c r="Q942" s="954"/>
      <c r="R942" s="954"/>
      <c r="S942" s="955">
        <f>$Q$11</f>
        <v>0</v>
      </c>
      <c r="T942" s="955"/>
      <c r="U942" s="955"/>
      <c r="V942" s="955"/>
      <c r="W942" s="955"/>
      <c r="X942" s="955"/>
    </row>
    <row r="943" spans="1:24" ht="16.5" customHeight="1" x14ac:dyDescent="0.15">
      <c r="A943" s="812" t="s">
        <v>255</v>
      </c>
    </row>
    <row r="944" spans="1:24" ht="16.5" customHeight="1" x14ac:dyDescent="0.15">
      <c r="B944" s="555" t="s">
        <v>754</v>
      </c>
    </row>
    <row r="945" spans="3:18" ht="16.5" customHeight="1" x14ac:dyDescent="0.15">
      <c r="C945" s="61" t="s">
        <v>961</v>
      </c>
    </row>
    <row r="946" spans="3:18" ht="16.5" customHeight="1" x14ac:dyDescent="0.15">
      <c r="C946" s="61"/>
      <c r="D946" s="1146" t="s">
        <v>717</v>
      </c>
      <c r="E946" s="1421"/>
      <c r="F946" s="1421"/>
      <c r="G946" s="1421"/>
      <c r="H946" s="1421"/>
      <c r="I946" s="1077" t="s">
        <v>718</v>
      </c>
      <c r="J946" s="1523"/>
      <c r="K946" s="1523"/>
      <c r="L946" s="1523"/>
      <c r="M946" s="1615" t="s">
        <v>69</v>
      </c>
      <c r="N946" s="1616"/>
      <c r="O946" s="1616"/>
      <c r="P946" s="1617"/>
    </row>
    <row r="947" spans="3:18" ht="24.95" customHeight="1" x14ac:dyDescent="0.15">
      <c r="D947" s="1521"/>
      <c r="E947" s="1522"/>
      <c r="F947" s="1522"/>
      <c r="G947" s="1522"/>
      <c r="H947" s="1522"/>
      <c r="I947" s="1547"/>
      <c r="J947" s="1531"/>
      <c r="K947" s="1531"/>
      <c r="L947" s="1532"/>
      <c r="M947" s="1606"/>
      <c r="N947" s="1607"/>
      <c r="O947" s="1607"/>
      <c r="P947" s="1608"/>
    </row>
    <row r="948" spans="3:18" ht="16.5" customHeight="1" x14ac:dyDescent="0.15">
      <c r="E948" s="109" t="s">
        <v>962</v>
      </c>
    </row>
    <row r="949" spans="3:18" ht="6.6" customHeight="1" x14ac:dyDescent="0.15"/>
    <row r="950" spans="3:18" ht="16.5" customHeight="1" x14ac:dyDescent="0.15">
      <c r="C950" s="61" t="s">
        <v>963</v>
      </c>
    </row>
    <row r="951" spans="3:18" ht="16.5" customHeight="1" x14ac:dyDescent="0.15">
      <c r="D951" s="63" t="s">
        <v>256</v>
      </c>
    </row>
    <row r="952" spans="3:18" ht="33" customHeight="1" x14ac:dyDescent="0.15">
      <c r="D952" s="1008" t="s">
        <v>965</v>
      </c>
      <c r="E952" s="950"/>
      <c r="F952" s="950"/>
      <c r="G952" s="950"/>
      <c r="H952" s="950"/>
      <c r="I952" s="1601" t="s">
        <v>257</v>
      </c>
      <c r="J952" s="1197"/>
      <c r="K952" s="1197"/>
      <c r="L952" s="1197"/>
      <c r="M952" s="1197"/>
      <c r="N952" s="1008" t="s">
        <v>964</v>
      </c>
      <c r="O952" s="950"/>
      <c r="P952" s="950"/>
      <c r="Q952" s="950"/>
      <c r="R952" s="950"/>
    </row>
    <row r="953" spans="3:18" ht="12.6" customHeight="1" x14ac:dyDescent="0.15">
      <c r="D953" s="1618"/>
      <c r="E953" s="1618"/>
      <c r="F953" s="1618"/>
      <c r="G953" s="1618"/>
      <c r="H953" s="1618"/>
      <c r="I953" s="1602" t="s">
        <v>258</v>
      </c>
      <c r="J953" s="1603"/>
      <c r="K953" s="1603"/>
      <c r="L953" s="1603"/>
      <c r="M953" s="1603"/>
      <c r="N953" s="1618"/>
      <c r="O953" s="1618"/>
      <c r="P953" s="1618"/>
      <c r="Q953" s="1618"/>
      <c r="R953" s="1312"/>
    </row>
    <row r="954" spans="3:18" ht="24.6" customHeight="1" x14ac:dyDescent="0.15">
      <c r="D954" s="957"/>
      <c r="E954" s="1619"/>
      <c r="F954" s="1619"/>
      <c r="G954" s="1619"/>
      <c r="H954" s="1619"/>
      <c r="I954" s="1604"/>
      <c r="J954" s="1605"/>
      <c r="K954" s="1605"/>
      <c r="L954" s="1605"/>
      <c r="M954" s="1605"/>
      <c r="N954" s="1620"/>
      <c r="O954" s="1621"/>
      <c r="P954" s="1621"/>
      <c r="Q954" s="1621"/>
      <c r="R954" s="787" t="s">
        <v>584</v>
      </c>
    </row>
    <row r="955" spans="3:18" ht="16.5" customHeight="1" x14ac:dyDescent="0.15">
      <c r="E955" s="109" t="s">
        <v>962</v>
      </c>
    </row>
    <row r="956" spans="3:18" ht="6.95" customHeight="1" x14ac:dyDescent="0.15"/>
    <row r="957" spans="3:18" ht="16.5" customHeight="1" x14ac:dyDescent="0.15">
      <c r="D957" s="63" t="s">
        <v>966</v>
      </c>
    </row>
    <row r="958" spans="3:18" ht="16.5" customHeight="1" x14ac:dyDescent="0.15">
      <c r="D958" s="1043" t="s">
        <v>259</v>
      </c>
      <c r="E958" s="1043"/>
      <c r="F958" s="1077" t="s">
        <v>260</v>
      </c>
      <c r="G958" s="1077"/>
      <c r="H958" s="1077"/>
      <c r="I958" s="1077"/>
      <c r="J958" s="1077"/>
      <c r="K958" s="1077"/>
      <c r="L958" s="1077"/>
      <c r="M958" s="1077" t="s">
        <v>261</v>
      </c>
      <c r="N958" s="1077"/>
      <c r="O958" s="1077"/>
      <c r="P958" s="1077"/>
    </row>
    <row r="959" spans="3:18" ht="24.6" customHeight="1" x14ac:dyDescent="0.15">
      <c r="D959" s="957"/>
      <c r="E959" s="958"/>
      <c r="F959" s="1612"/>
      <c r="G959" s="1613"/>
      <c r="H959" s="1613"/>
      <c r="I959" s="1613"/>
      <c r="J959" s="1613"/>
      <c r="K959" s="1613"/>
      <c r="L959" s="1614"/>
      <c r="M959" s="1612"/>
      <c r="N959" s="1613"/>
      <c r="O959" s="1613"/>
      <c r="P959" s="1614"/>
    </row>
    <row r="960" spans="3:18" ht="16.5" customHeight="1" x14ac:dyDescent="0.15">
      <c r="E960" s="109" t="s">
        <v>262</v>
      </c>
    </row>
    <row r="961" spans="2:19" ht="10.5" customHeight="1" x14ac:dyDescent="0.15"/>
    <row r="962" spans="2:19" ht="10.5" customHeight="1" x14ac:dyDescent="0.15"/>
    <row r="963" spans="2:19" ht="16.5" customHeight="1" x14ac:dyDescent="0.15">
      <c r="B963" s="555" t="s">
        <v>967</v>
      </c>
    </row>
    <row r="964" spans="2:19" ht="20.45" customHeight="1" x14ac:dyDescent="0.15">
      <c r="B964" s="555"/>
      <c r="C964" s="863" t="s">
        <v>1014</v>
      </c>
      <c r="D964" s="1622" t="s">
        <v>2105</v>
      </c>
      <c r="E964" s="1623"/>
      <c r="F964" s="1623"/>
      <c r="G964" s="1623"/>
      <c r="H964" s="1623"/>
      <c r="I964" s="1624"/>
      <c r="J964" s="668" t="s">
        <v>519</v>
      </c>
      <c r="K964" s="1163" t="s">
        <v>1083</v>
      </c>
      <c r="L964" s="1164"/>
    </row>
    <row r="965" spans="2:19" ht="9.6" customHeight="1" x14ac:dyDescent="0.15"/>
    <row r="966" spans="2:19" ht="16.5" customHeight="1" x14ac:dyDescent="0.15">
      <c r="C966" s="61" t="str">
        <f>"（１）令和"&amp;Y1-1&amp;"年度の納付金額（学則で定めるものに限る）"</f>
        <v>（１）令和7年度の納付金額（学則で定めるものに限る）</v>
      </c>
    </row>
    <row r="967" spans="2:19" ht="18.95" customHeight="1" x14ac:dyDescent="0.15">
      <c r="D967" s="598" t="s">
        <v>263</v>
      </c>
      <c r="E967" s="598"/>
      <c r="F967" s="598"/>
      <c r="G967" s="1193" t="s">
        <v>1003</v>
      </c>
      <c r="H967" s="1325"/>
      <c r="I967" s="1325"/>
      <c r="J967" s="1326"/>
      <c r="K967" s="1193" t="s">
        <v>1004</v>
      </c>
      <c r="L967" s="1325"/>
      <c r="M967" s="1325"/>
      <c r="N967" s="1326"/>
      <c r="O967" s="1193" t="s">
        <v>264</v>
      </c>
      <c r="P967" s="1325"/>
      <c r="Q967" s="1325"/>
      <c r="R967" s="1326"/>
    </row>
    <row r="968" spans="2:19" ht="18.95" customHeight="1" x14ac:dyDescent="0.15">
      <c r="D968" s="1755" t="s">
        <v>1005</v>
      </c>
      <c r="E968" s="1756"/>
      <c r="F968" s="1757"/>
      <c r="G968" s="1609"/>
      <c r="H968" s="1610"/>
      <c r="I968" s="1611"/>
      <c r="J968" s="565" t="s">
        <v>116</v>
      </c>
      <c r="K968" s="1609"/>
      <c r="L968" s="1610"/>
      <c r="M968" s="1611"/>
      <c r="N968" s="565" t="s">
        <v>116</v>
      </c>
      <c r="O968" s="1609"/>
      <c r="P968" s="1610"/>
      <c r="Q968" s="1611"/>
      <c r="R968" s="864" t="s">
        <v>116</v>
      </c>
    </row>
    <row r="969" spans="2:19" ht="18.95" customHeight="1" x14ac:dyDescent="0.15">
      <c r="D969" s="556" t="s">
        <v>1006</v>
      </c>
      <c r="E969" s="576"/>
      <c r="F969" s="748"/>
      <c r="G969" s="1025"/>
      <c r="H969" s="1026"/>
      <c r="I969" s="1027"/>
      <c r="J969" s="771" t="s">
        <v>116</v>
      </c>
      <c r="K969" s="1025"/>
      <c r="L969" s="1026"/>
      <c r="M969" s="1027"/>
      <c r="N969" s="771" t="s">
        <v>116</v>
      </c>
      <c r="O969" s="1025"/>
      <c r="P969" s="1026"/>
      <c r="Q969" s="1027"/>
      <c r="R969" s="865" t="s">
        <v>116</v>
      </c>
    </row>
    <row r="970" spans="2:19" ht="18.95" customHeight="1" x14ac:dyDescent="0.15">
      <c r="D970" s="556" t="s">
        <v>1007</v>
      </c>
      <c r="E970" s="576"/>
      <c r="F970" s="748"/>
      <c r="G970" s="1025"/>
      <c r="H970" s="1026"/>
      <c r="I970" s="1027"/>
      <c r="J970" s="771" t="s">
        <v>116</v>
      </c>
      <c r="K970" s="1025"/>
      <c r="L970" s="1026"/>
      <c r="M970" s="1027"/>
      <c r="N970" s="771" t="s">
        <v>116</v>
      </c>
      <c r="O970" s="1025"/>
      <c r="P970" s="1026"/>
      <c r="Q970" s="1027"/>
      <c r="R970" s="865" t="s">
        <v>116</v>
      </c>
    </row>
    <row r="971" spans="2:19" ht="18.95" customHeight="1" x14ac:dyDescent="0.15">
      <c r="D971" s="1044" t="s">
        <v>266</v>
      </c>
      <c r="E971" s="1285"/>
      <c r="F971" s="1754"/>
      <c r="G971" s="1598"/>
      <c r="H971" s="1599"/>
      <c r="I971" s="1600"/>
      <c r="J971" s="866" t="s">
        <v>116</v>
      </c>
      <c r="K971" s="1598"/>
      <c r="L971" s="1599"/>
      <c r="M971" s="1600"/>
      <c r="N971" s="866" t="s">
        <v>116</v>
      </c>
      <c r="O971" s="1598"/>
      <c r="P971" s="1599"/>
      <c r="Q971" s="1600"/>
      <c r="R971" s="867" t="s">
        <v>116</v>
      </c>
    </row>
    <row r="972" spans="2:19" ht="16.5" customHeight="1" x14ac:dyDescent="0.15">
      <c r="E972" s="109" t="s">
        <v>1831</v>
      </c>
    </row>
    <row r="973" spans="2:19" ht="16.5" customHeight="1" x14ac:dyDescent="0.15">
      <c r="E973" s="109" t="s">
        <v>1008</v>
      </c>
    </row>
    <row r="974" spans="2:19" ht="9.6" customHeight="1" x14ac:dyDescent="0.15"/>
    <row r="975" spans="2:19" ht="16.5" customHeight="1" x14ac:dyDescent="0.15">
      <c r="C975" s="61" t="s">
        <v>1009</v>
      </c>
    </row>
    <row r="976" spans="2:19" ht="18.95" customHeight="1" x14ac:dyDescent="0.15">
      <c r="D976" s="1012"/>
      <c r="E976" s="1012"/>
      <c r="F976" s="1012"/>
      <c r="G976" s="1146" t="s">
        <v>267</v>
      </c>
      <c r="H976" s="1262"/>
      <c r="I976" s="1146" t="s">
        <v>268</v>
      </c>
      <c r="J976" s="1262"/>
      <c r="K976" s="953" t="s">
        <v>280</v>
      </c>
      <c r="L976" s="996"/>
      <c r="M976" s="1096"/>
      <c r="N976" s="1331"/>
      <c r="O976" s="1331"/>
      <c r="P976" s="1331"/>
      <c r="Q976" s="1331"/>
      <c r="R976" s="1331"/>
      <c r="S976" s="1587"/>
    </row>
    <row r="977" spans="2:24" ht="16.5" customHeight="1" x14ac:dyDescent="0.15">
      <c r="D977" s="1012"/>
      <c r="E977" s="1012"/>
      <c r="F977" s="1012"/>
      <c r="G977" s="1593"/>
      <c r="H977" s="1594"/>
      <c r="I977" s="1593"/>
      <c r="J977" s="1594"/>
      <c r="K977" s="1595" t="s">
        <v>269</v>
      </c>
      <c r="L977" s="1596"/>
      <c r="M977" s="1596"/>
      <c r="N977" s="1596" t="s">
        <v>270</v>
      </c>
      <c r="O977" s="1596"/>
      <c r="P977" s="1596"/>
      <c r="Q977" s="1596" t="s">
        <v>271</v>
      </c>
      <c r="R977" s="1596"/>
      <c r="S977" s="1597"/>
    </row>
    <row r="978" spans="2:24" ht="18.95" customHeight="1" x14ac:dyDescent="0.15">
      <c r="D978" s="950" t="s">
        <v>1010</v>
      </c>
      <c r="E978" s="950"/>
      <c r="F978" s="950"/>
      <c r="G978" s="957"/>
      <c r="H978" s="957"/>
      <c r="I978" s="957"/>
      <c r="J978" s="957"/>
      <c r="K978" s="1590"/>
      <c r="L978" s="1591"/>
      <c r="M978" s="1591"/>
      <c r="N978" s="1591"/>
      <c r="O978" s="1591"/>
      <c r="P978" s="1591"/>
      <c r="Q978" s="1591"/>
      <c r="R978" s="1591"/>
      <c r="S978" s="1592"/>
    </row>
    <row r="979" spans="2:24" ht="16.5" customHeight="1" x14ac:dyDescent="0.15">
      <c r="E979" s="109" t="s">
        <v>1011</v>
      </c>
    </row>
    <row r="980" spans="2:24" ht="9.6" customHeight="1" x14ac:dyDescent="0.15"/>
    <row r="981" spans="2:24" ht="16.5" customHeight="1" x14ac:dyDescent="0.15">
      <c r="C981" s="61" t="s">
        <v>1012</v>
      </c>
    </row>
    <row r="982" spans="2:24" ht="19.5" customHeight="1" x14ac:dyDescent="0.15">
      <c r="D982" s="1012"/>
      <c r="E982" s="1012"/>
      <c r="F982" s="1012"/>
      <c r="G982" s="1146" t="s">
        <v>267</v>
      </c>
      <c r="H982" s="1262"/>
      <c r="I982" s="1146" t="s">
        <v>268</v>
      </c>
      <c r="J982" s="1262"/>
      <c r="K982" s="953" t="s">
        <v>280</v>
      </c>
      <c r="L982" s="996"/>
      <c r="M982" s="1096"/>
      <c r="N982" s="1331"/>
      <c r="O982" s="1331"/>
      <c r="P982" s="1331"/>
      <c r="Q982" s="1331"/>
      <c r="R982" s="1331"/>
      <c r="S982" s="1587"/>
    </row>
    <row r="983" spans="2:24" ht="16.5" customHeight="1" x14ac:dyDescent="0.15">
      <c r="D983" s="1012"/>
      <c r="E983" s="1012"/>
      <c r="F983" s="1012"/>
      <c r="G983" s="1593"/>
      <c r="H983" s="1594"/>
      <c r="I983" s="1593"/>
      <c r="J983" s="1594"/>
      <c r="K983" s="1595" t="s">
        <v>269</v>
      </c>
      <c r="L983" s="1596"/>
      <c r="M983" s="1596"/>
      <c r="N983" s="1596" t="s">
        <v>270</v>
      </c>
      <c r="O983" s="1596"/>
      <c r="P983" s="1596"/>
      <c r="Q983" s="1596" t="s">
        <v>271</v>
      </c>
      <c r="R983" s="1596"/>
      <c r="S983" s="1597"/>
    </row>
    <row r="984" spans="2:24" ht="18.600000000000001" customHeight="1" x14ac:dyDescent="0.15">
      <c r="D984" s="950" t="s">
        <v>1013</v>
      </c>
      <c r="E984" s="950"/>
      <c r="F984" s="950"/>
      <c r="G984" s="957"/>
      <c r="H984" s="957"/>
      <c r="I984" s="957"/>
      <c r="J984" s="957"/>
      <c r="K984" s="1590"/>
      <c r="L984" s="1591"/>
      <c r="M984" s="1591"/>
      <c r="N984" s="1591"/>
      <c r="O984" s="1591"/>
      <c r="P984" s="1591"/>
      <c r="Q984" s="1591"/>
      <c r="R984" s="1591"/>
      <c r="S984" s="1592"/>
    </row>
    <row r="985" spans="2:24" ht="16.5" customHeight="1" x14ac:dyDescent="0.15">
      <c r="E985" s="109" t="s">
        <v>1015</v>
      </c>
    </row>
    <row r="986" spans="2:24" ht="9.6" customHeight="1" x14ac:dyDescent="0.15"/>
    <row r="987" spans="2:24" ht="17.45" customHeight="1" x14ac:dyDescent="0.15">
      <c r="P987" s="954" t="s">
        <v>782</v>
      </c>
      <c r="Q987" s="954"/>
      <c r="R987" s="954"/>
      <c r="S987" s="955">
        <f>$Q$11</f>
        <v>0</v>
      </c>
      <c r="T987" s="955"/>
      <c r="U987" s="955"/>
      <c r="V987" s="955"/>
      <c r="W987" s="955"/>
      <c r="X987" s="955"/>
    </row>
    <row r="988" spans="2:24" ht="16.5" customHeight="1" x14ac:dyDescent="0.15">
      <c r="B988" s="555" t="s">
        <v>273</v>
      </c>
    </row>
    <row r="989" spans="2:24" ht="16.5" customHeight="1" x14ac:dyDescent="0.15">
      <c r="C989" s="61" t="s">
        <v>274</v>
      </c>
    </row>
    <row r="990" spans="2:24" ht="24" customHeight="1" x14ac:dyDescent="0.15">
      <c r="D990" s="950"/>
      <c r="E990" s="950"/>
      <c r="F990" s="950"/>
      <c r="G990" s="1193" t="s">
        <v>278</v>
      </c>
      <c r="H990" s="1194"/>
      <c r="I990" s="1325"/>
      <c r="J990" s="1326"/>
      <c r="K990" s="1588" t="s">
        <v>546</v>
      </c>
      <c r="L990" s="1589"/>
      <c r="M990" s="1546" t="s">
        <v>279</v>
      </c>
      <c r="N990" s="1546"/>
      <c r="O990" s="1546"/>
      <c r="P990" s="1546"/>
      <c r="Q990" s="1546"/>
      <c r="R990" s="1546"/>
      <c r="S990" s="1546"/>
      <c r="T990" s="1546"/>
    </row>
    <row r="991" spans="2:24" ht="18.600000000000001" customHeight="1" x14ac:dyDescent="0.15">
      <c r="D991" s="950" t="s">
        <v>275</v>
      </c>
      <c r="E991" s="950"/>
      <c r="F991" s="950"/>
      <c r="G991" s="1095"/>
      <c r="H991" s="1096"/>
      <c r="I991" s="1331"/>
      <c r="J991" s="1587"/>
      <c r="K991" s="951"/>
      <c r="L991" s="952"/>
      <c r="M991" s="1045"/>
      <c r="N991" s="1046"/>
      <c r="O991" s="1046"/>
      <c r="P991" s="1046"/>
      <c r="Q991" s="1046"/>
      <c r="R991" s="1046"/>
      <c r="S991" s="1046"/>
      <c r="T991" s="1047"/>
    </row>
    <row r="992" spans="2:24" ht="18.600000000000001" customHeight="1" x14ac:dyDescent="0.15">
      <c r="D992" s="950" t="s">
        <v>276</v>
      </c>
      <c r="E992" s="950"/>
      <c r="F992" s="950"/>
      <c r="G992" s="1095"/>
      <c r="H992" s="1096"/>
      <c r="I992" s="1331"/>
      <c r="J992" s="1587"/>
      <c r="K992" s="951"/>
      <c r="L992" s="952"/>
      <c r="M992" s="1045"/>
      <c r="N992" s="1046"/>
      <c r="O992" s="1046"/>
      <c r="P992" s="1046"/>
      <c r="Q992" s="1046"/>
      <c r="R992" s="1046"/>
      <c r="S992" s="1046"/>
      <c r="T992" s="1047"/>
    </row>
    <row r="993" spans="2:20" ht="18.600000000000001" customHeight="1" x14ac:dyDescent="0.15">
      <c r="D993" s="950" t="s">
        <v>277</v>
      </c>
      <c r="E993" s="950"/>
      <c r="F993" s="950"/>
      <c r="G993" s="1095"/>
      <c r="H993" s="1096"/>
      <c r="I993" s="1331"/>
      <c r="J993" s="1587"/>
      <c r="K993" s="951"/>
      <c r="L993" s="952"/>
      <c r="M993" s="1045"/>
      <c r="N993" s="1046"/>
      <c r="O993" s="1046"/>
      <c r="P993" s="1046"/>
      <c r="Q993" s="1046"/>
      <c r="R993" s="1046"/>
      <c r="S993" s="1046"/>
      <c r="T993" s="1047"/>
    </row>
    <row r="994" spans="2:20" ht="16.5" customHeight="1" x14ac:dyDescent="0.15">
      <c r="E994" s="109" t="s">
        <v>1017</v>
      </c>
    </row>
    <row r="995" spans="2:20" ht="16.5" customHeight="1" x14ac:dyDescent="0.15">
      <c r="E995" s="109" t="s">
        <v>536</v>
      </c>
    </row>
    <row r="996" spans="2:20" ht="16.5" customHeight="1" x14ac:dyDescent="0.15">
      <c r="E996" s="109" t="s">
        <v>1016</v>
      </c>
    </row>
    <row r="997" spans="2:20" ht="9.6" customHeight="1" x14ac:dyDescent="0.15"/>
    <row r="998" spans="2:20" ht="16.5" customHeight="1" x14ac:dyDescent="0.15">
      <c r="B998" s="555" t="s">
        <v>281</v>
      </c>
    </row>
    <row r="999" spans="2:20" ht="16.5" customHeight="1" x14ac:dyDescent="0.15">
      <c r="C999" s="61" t="s">
        <v>282</v>
      </c>
    </row>
    <row r="1000" spans="2:20" ht="18.600000000000001" customHeight="1" x14ac:dyDescent="0.15">
      <c r="D1000" s="1043"/>
      <c r="E1000" s="1043"/>
      <c r="F1000" s="1043"/>
      <c r="G1000" s="749" t="str">
        <f>"令和"&amp;Y1-1&amp;"年度決算額"</f>
        <v>令和7年度決算額</v>
      </c>
      <c r="H1000" s="749"/>
      <c r="I1000" s="749"/>
      <c r="J1000" s="868"/>
      <c r="K1000" s="1012" t="s">
        <v>290</v>
      </c>
      <c r="L1000" s="1012"/>
      <c r="M1000" s="1012"/>
      <c r="N1000" s="1012"/>
      <c r="O1000" s="1012"/>
      <c r="P1000" s="1012"/>
      <c r="Q1000" s="1012"/>
      <c r="R1000" s="1012"/>
    </row>
    <row r="1001" spans="2:20" ht="18.600000000000001" customHeight="1" x14ac:dyDescent="0.15">
      <c r="D1001" s="1043" t="s">
        <v>283</v>
      </c>
      <c r="E1001" s="1043"/>
      <c r="F1001" s="1044"/>
      <c r="G1001" s="1025"/>
      <c r="H1001" s="1026"/>
      <c r="I1001" s="1027"/>
      <c r="J1001" s="570" t="s">
        <v>116</v>
      </c>
      <c r="K1001" s="1586"/>
      <c r="L1001" s="1586"/>
      <c r="M1001" s="1586"/>
      <c r="N1001" s="1586"/>
      <c r="O1001" s="1586"/>
      <c r="P1001" s="1586"/>
      <c r="Q1001" s="1586"/>
      <c r="R1001" s="1586"/>
    </row>
    <row r="1002" spans="2:20" ht="18.600000000000001" customHeight="1" x14ac:dyDescent="0.15">
      <c r="D1002" s="1043" t="s">
        <v>284</v>
      </c>
      <c r="E1002" s="1043"/>
      <c r="F1002" s="1044"/>
      <c r="G1002" s="1025"/>
      <c r="H1002" s="1026"/>
      <c r="I1002" s="1027"/>
      <c r="J1002" s="569" t="s">
        <v>116</v>
      </c>
      <c r="K1002" s="1045"/>
      <c r="L1002" s="1046"/>
      <c r="M1002" s="1046"/>
      <c r="N1002" s="1046"/>
      <c r="O1002" s="1046"/>
      <c r="P1002" s="1046"/>
      <c r="Q1002" s="1046"/>
      <c r="R1002" s="1047"/>
    </row>
    <row r="1003" spans="2:20" ht="18.600000000000001" customHeight="1" x14ac:dyDescent="0.15">
      <c r="D1003" s="1043" t="s">
        <v>285</v>
      </c>
      <c r="E1003" s="1043"/>
      <c r="F1003" s="1044"/>
      <c r="G1003" s="1025"/>
      <c r="H1003" s="1026"/>
      <c r="I1003" s="1027"/>
      <c r="J1003" s="569" t="s">
        <v>116</v>
      </c>
      <c r="K1003" s="1045"/>
      <c r="L1003" s="1046"/>
      <c r="M1003" s="1046"/>
      <c r="N1003" s="1046"/>
      <c r="O1003" s="1046"/>
      <c r="P1003" s="1046"/>
      <c r="Q1003" s="1046"/>
      <c r="R1003" s="1047"/>
    </row>
    <row r="1004" spans="2:20" ht="18.600000000000001" customHeight="1" x14ac:dyDescent="0.15">
      <c r="D1004" s="1043" t="s">
        <v>286</v>
      </c>
      <c r="E1004" s="1043"/>
      <c r="F1004" s="1044"/>
      <c r="G1004" s="1025"/>
      <c r="H1004" s="1026"/>
      <c r="I1004" s="1027"/>
      <c r="J1004" s="569" t="s">
        <v>116</v>
      </c>
      <c r="K1004" s="1045"/>
      <c r="L1004" s="1046"/>
      <c r="M1004" s="1046"/>
      <c r="N1004" s="1046"/>
      <c r="O1004" s="1046"/>
      <c r="P1004" s="1046"/>
      <c r="Q1004" s="1046"/>
      <c r="R1004" s="1047"/>
    </row>
    <row r="1005" spans="2:20" ht="18.600000000000001" customHeight="1" x14ac:dyDescent="0.15">
      <c r="D1005" s="1043" t="s">
        <v>287</v>
      </c>
      <c r="E1005" s="1043"/>
      <c r="F1005" s="1044"/>
      <c r="G1005" s="1025"/>
      <c r="H1005" s="1026"/>
      <c r="I1005" s="1027"/>
      <c r="J1005" s="569" t="s">
        <v>116</v>
      </c>
      <c r="K1005" s="1045"/>
      <c r="L1005" s="1046"/>
      <c r="M1005" s="1046"/>
      <c r="N1005" s="1046"/>
      <c r="O1005" s="1046"/>
      <c r="P1005" s="1046"/>
      <c r="Q1005" s="1046"/>
      <c r="R1005" s="1047"/>
    </row>
    <row r="1006" spans="2:20" ht="18.600000000000001" customHeight="1" x14ac:dyDescent="0.15">
      <c r="D1006" s="1043" t="s">
        <v>288</v>
      </c>
      <c r="E1006" s="1043"/>
      <c r="F1006" s="1044"/>
      <c r="G1006" s="1025"/>
      <c r="H1006" s="1026"/>
      <c r="I1006" s="1027"/>
      <c r="J1006" s="569" t="s">
        <v>116</v>
      </c>
      <c r="K1006" s="1045"/>
      <c r="L1006" s="1046"/>
      <c r="M1006" s="1046"/>
      <c r="N1006" s="1046"/>
      <c r="O1006" s="1046"/>
      <c r="P1006" s="1046"/>
      <c r="Q1006" s="1046"/>
      <c r="R1006" s="1047"/>
    </row>
    <row r="1007" spans="2:20" ht="18.600000000000001" customHeight="1" x14ac:dyDescent="0.15">
      <c r="D1007" s="1043" t="s">
        <v>289</v>
      </c>
      <c r="E1007" s="1043"/>
      <c r="F1007" s="1044"/>
      <c r="G1007" s="1025"/>
      <c r="H1007" s="1026"/>
      <c r="I1007" s="1027"/>
      <c r="J1007" s="569" t="s">
        <v>116</v>
      </c>
      <c r="K1007" s="1045"/>
      <c r="L1007" s="1046"/>
      <c r="M1007" s="1046"/>
      <c r="N1007" s="1046"/>
      <c r="O1007" s="1046"/>
      <c r="P1007" s="1046"/>
      <c r="Q1007" s="1046"/>
      <c r="R1007" s="1047"/>
    </row>
    <row r="1008" spans="2:20" ht="16.5" customHeight="1" x14ac:dyDescent="0.15">
      <c r="E1008" s="109" t="s">
        <v>1018</v>
      </c>
    </row>
    <row r="1009" spans="3:24" ht="16.5" customHeight="1" x14ac:dyDescent="0.15">
      <c r="E1009" s="109" t="s">
        <v>1660</v>
      </c>
    </row>
    <row r="1010" spans="3:24" ht="9.9499999999999993" customHeight="1" x14ac:dyDescent="0.15"/>
    <row r="1011" spans="3:24" ht="16.5" customHeight="1" x14ac:dyDescent="0.15">
      <c r="C1011" s="61" t="s">
        <v>291</v>
      </c>
    </row>
    <row r="1012" spans="3:24" ht="19.5" customHeight="1" x14ac:dyDescent="0.15">
      <c r="D1012" s="556" t="s">
        <v>1985</v>
      </c>
      <c r="E1012" s="60"/>
      <c r="F1012" s="60"/>
      <c r="G1012" s="60"/>
      <c r="H1012" s="60"/>
      <c r="I1012" s="60"/>
      <c r="J1012" s="60"/>
      <c r="K1012" s="60"/>
      <c r="L1012" s="60"/>
      <c r="M1012" s="60"/>
      <c r="N1012" s="1025"/>
      <c r="O1012" s="1026"/>
      <c r="P1012" s="1048"/>
      <c r="Q1012" s="1050" t="s">
        <v>1185</v>
      </c>
      <c r="R1012" s="1051"/>
    </row>
    <row r="1013" spans="3:24" ht="6" customHeight="1" x14ac:dyDescent="0.15"/>
    <row r="1014" spans="3:24" ht="42.95" customHeight="1" x14ac:dyDescent="0.15">
      <c r="D1014" s="1012"/>
      <c r="E1014" s="1012"/>
      <c r="F1014" s="1012"/>
      <c r="G1014" s="956" t="str">
        <f>"令和"&amp;Y1-1&amp;"年度決算額"</f>
        <v>令和7年度決算額</v>
      </c>
      <c r="H1014" s="956"/>
      <c r="I1014" s="956"/>
      <c r="J1014" s="950"/>
      <c r="K1014" s="1049" t="s">
        <v>2106</v>
      </c>
      <c r="L1014" s="1049"/>
      <c r="M1014" s="1049"/>
      <c r="N1014" s="1049"/>
      <c r="O1014" s="1049"/>
      <c r="P1014" s="1049"/>
      <c r="Q1014" s="1049"/>
      <c r="R1014" s="1049"/>
      <c r="S1014" s="956" t="s">
        <v>296</v>
      </c>
      <c r="T1014" s="956"/>
      <c r="U1014" s="956"/>
      <c r="V1014" s="950"/>
      <c r="W1014" s="1099" t="s">
        <v>297</v>
      </c>
      <c r="X1014" s="1099"/>
    </row>
    <row r="1015" spans="3:24" ht="16.5" customHeight="1" x14ac:dyDescent="0.15">
      <c r="D1015" s="1037" t="s">
        <v>292</v>
      </c>
      <c r="E1015" s="1038"/>
      <c r="F1015" s="1038"/>
      <c r="G1015" s="1025"/>
      <c r="H1015" s="1026"/>
      <c r="I1015" s="1027"/>
      <c r="J1015" s="1031" t="s">
        <v>116</v>
      </c>
      <c r="K1015" s="1034"/>
      <c r="L1015" s="1034"/>
      <c r="M1015" s="1034"/>
      <c r="N1015" s="1034"/>
      <c r="O1015" s="1034"/>
      <c r="P1015" s="1034"/>
      <c r="Q1015" s="1034"/>
      <c r="R1015" s="1034"/>
      <c r="S1015" s="1035"/>
      <c r="T1015" s="1035"/>
      <c r="U1015" s="1035"/>
      <c r="V1015" s="772" t="s">
        <v>116</v>
      </c>
      <c r="W1015" s="1036"/>
      <c r="X1015" s="1036"/>
    </row>
    <row r="1016" spans="3:24" ht="16.5" customHeight="1" x14ac:dyDescent="0.15">
      <c r="D1016" s="1039"/>
      <c r="E1016" s="1040"/>
      <c r="F1016" s="1040"/>
      <c r="G1016" s="1028"/>
      <c r="H1016" s="1029"/>
      <c r="I1016" s="1030"/>
      <c r="J1016" s="1032"/>
      <c r="K1016" s="1017"/>
      <c r="L1016" s="1017"/>
      <c r="M1016" s="1017"/>
      <c r="N1016" s="1017"/>
      <c r="O1016" s="1017"/>
      <c r="P1016" s="1017"/>
      <c r="Q1016" s="1017"/>
      <c r="R1016" s="1017"/>
      <c r="S1016" s="1013"/>
      <c r="T1016" s="1013"/>
      <c r="U1016" s="1013"/>
      <c r="V1016" s="773" t="s">
        <v>116</v>
      </c>
      <c r="W1016" s="1018"/>
      <c r="X1016" s="1018"/>
    </row>
    <row r="1017" spans="3:24" ht="16.5" customHeight="1" x14ac:dyDescent="0.15">
      <c r="D1017" s="1039"/>
      <c r="E1017" s="1040"/>
      <c r="F1017" s="1040"/>
      <c r="G1017" s="1028"/>
      <c r="H1017" s="1029"/>
      <c r="I1017" s="1030"/>
      <c r="J1017" s="1032"/>
      <c r="K1017" s="1017"/>
      <c r="L1017" s="1017"/>
      <c r="M1017" s="1017"/>
      <c r="N1017" s="1017"/>
      <c r="O1017" s="1017"/>
      <c r="P1017" s="1017"/>
      <c r="Q1017" s="1017"/>
      <c r="R1017" s="1017"/>
      <c r="S1017" s="1013"/>
      <c r="T1017" s="1013"/>
      <c r="U1017" s="1013"/>
      <c r="V1017" s="775" t="s">
        <v>116</v>
      </c>
      <c r="W1017" s="1010"/>
      <c r="X1017" s="1010"/>
    </row>
    <row r="1018" spans="3:24" ht="16.5" customHeight="1" x14ac:dyDescent="0.15">
      <c r="D1018" s="1039"/>
      <c r="E1018" s="1040"/>
      <c r="F1018" s="1040"/>
      <c r="G1018" s="1028"/>
      <c r="H1018" s="1029"/>
      <c r="I1018" s="1030"/>
      <c r="J1018" s="1032"/>
      <c r="K1018" s="1017"/>
      <c r="L1018" s="1017"/>
      <c r="M1018" s="1017"/>
      <c r="N1018" s="1017"/>
      <c r="O1018" s="1017"/>
      <c r="P1018" s="1017"/>
      <c r="Q1018" s="1017"/>
      <c r="R1018" s="1017"/>
      <c r="S1018" s="1013"/>
      <c r="T1018" s="1013"/>
      <c r="U1018" s="1013"/>
      <c r="V1018" s="775" t="s">
        <v>116</v>
      </c>
      <c r="W1018" s="1010"/>
      <c r="X1018" s="1010"/>
    </row>
    <row r="1019" spans="3:24" ht="16.5" customHeight="1" x14ac:dyDescent="0.15">
      <c r="D1019" s="1041"/>
      <c r="E1019" s="1042"/>
      <c r="F1019" s="1042"/>
      <c r="G1019" s="1028"/>
      <c r="H1019" s="1029"/>
      <c r="I1019" s="1030"/>
      <c r="J1019" s="1033"/>
      <c r="K1019" s="1019"/>
      <c r="L1019" s="1019"/>
      <c r="M1019" s="1019"/>
      <c r="N1019" s="1019"/>
      <c r="O1019" s="1019"/>
      <c r="P1019" s="1019"/>
      <c r="Q1019" s="1019"/>
      <c r="R1019" s="1019"/>
      <c r="S1019" s="1016"/>
      <c r="T1019" s="1016"/>
      <c r="U1019" s="1016"/>
      <c r="V1019" s="775" t="s">
        <v>116</v>
      </c>
      <c r="W1019" s="1010"/>
      <c r="X1019" s="1010"/>
    </row>
    <row r="1020" spans="3:24" ht="16.5" customHeight="1" x14ac:dyDescent="0.15">
      <c r="D1020" s="1037" t="s">
        <v>293</v>
      </c>
      <c r="E1020" s="1038"/>
      <c r="F1020" s="1038"/>
      <c r="G1020" s="1025"/>
      <c r="H1020" s="1026"/>
      <c r="I1020" s="1027"/>
      <c r="J1020" s="1031" t="s">
        <v>116</v>
      </c>
      <c r="K1020" s="1034"/>
      <c r="L1020" s="1034"/>
      <c r="M1020" s="1034"/>
      <c r="N1020" s="1034"/>
      <c r="O1020" s="1034"/>
      <c r="P1020" s="1034"/>
      <c r="Q1020" s="1034"/>
      <c r="R1020" s="1034"/>
      <c r="S1020" s="1035"/>
      <c r="T1020" s="1035"/>
      <c r="U1020" s="1035"/>
      <c r="V1020" s="772" t="s">
        <v>116</v>
      </c>
      <c r="W1020" s="1036"/>
      <c r="X1020" s="1036"/>
    </row>
    <row r="1021" spans="3:24" ht="16.5" customHeight="1" x14ac:dyDescent="0.15">
      <c r="D1021" s="1039"/>
      <c r="E1021" s="1040"/>
      <c r="F1021" s="1040"/>
      <c r="G1021" s="1028"/>
      <c r="H1021" s="1029"/>
      <c r="I1021" s="1030"/>
      <c r="J1021" s="1032"/>
      <c r="K1021" s="1017"/>
      <c r="L1021" s="1017"/>
      <c r="M1021" s="1017"/>
      <c r="N1021" s="1017"/>
      <c r="O1021" s="1017"/>
      <c r="P1021" s="1017"/>
      <c r="Q1021" s="1017"/>
      <c r="R1021" s="1017"/>
      <c r="S1021" s="1013"/>
      <c r="T1021" s="1013"/>
      <c r="U1021" s="1013"/>
      <c r="V1021" s="773" t="s">
        <v>116</v>
      </c>
      <c r="W1021" s="1018"/>
      <c r="X1021" s="1018"/>
    </row>
    <row r="1022" spans="3:24" ht="16.5" customHeight="1" x14ac:dyDescent="0.15">
      <c r="D1022" s="1039"/>
      <c r="E1022" s="1040"/>
      <c r="F1022" s="1040"/>
      <c r="G1022" s="1028"/>
      <c r="H1022" s="1029"/>
      <c r="I1022" s="1030"/>
      <c r="J1022" s="1032"/>
      <c r="K1022" s="1017"/>
      <c r="L1022" s="1017"/>
      <c r="M1022" s="1017"/>
      <c r="N1022" s="1017"/>
      <c r="O1022" s="1017"/>
      <c r="P1022" s="1017"/>
      <c r="Q1022" s="1017"/>
      <c r="R1022" s="1017"/>
      <c r="S1022" s="1013"/>
      <c r="T1022" s="1013"/>
      <c r="U1022" s="1013"/>
      <c r="V1022" s="775" t="s">
        <v>116</v>
      </c>
      <c r="W1022" s="1010"/>
      <c r="X1022" s="1010"/>
    </row>
    <row r="1023" spans="3:24" ht="16.5" customHeight="1" x14ac:dyDescent="0.15">
      <c r="D1023" s="1039"/>
      <c r="E1023" s="1040"/>
      <c r="F1023" s="1040"/>
      <c r="G1023" s="1028"/>
      <c r="H1023" s="1029"/>
      <c r="I1023" s="1030"/>
      <c r="J1023" s="1032"/>
      <c r="K1023" s="1017"/>
      <c r="L1023" s="1017"/>
      <c r="M1023" s="1017"/>
      <c r="N1023" s="1017"/>
      <c r="O1023" s="1017"/>
      <c r="P1023" s="1017"/>
      <c r="Q1023" s="1017"/>
      <c r="R1023" s="1017"/>
      <c r="S1023" s="1013"/>
      <c r="T1023" s="1013"/>
      <c r="U1023" s="1013"/>
      <c r="V1023" s="775" t="s">
        <v>116</v>
      </c>
      <c r="W1023" s="1010"/>
      <c r="X1023" s="1010"/>
    </row>
    <row r="1024" spans="3:24" ht="16.5" customHeight="1" x14ac:dyDescent="0.15">
      <c r="D1024" s="1041"/>
      <c r="E1024" s="1042"/>
      <c r="F1024" s="1042"/>
      <c r="G1024" s="1028"/>
      <c r="H1024" s="1029"/>
      <c r="I1024" s="1030"/>
      <c r="J1024" s="1033"/>
      <c r="K1024" s="1019"/>
      <c r="L1024" s="1019"/>
      <c r="M1024" s="1019"/>
      <c r="N1024" s="1019"/>
      <c r="O1024" s="1019"/>
      <c r="P1024" s="1019"/>
      <c r="Q1024" s="1019"/>
      <c r="R1024" s="1019"/>
      <c r="S1024" s="1016"/>
      <c r="T1024" s="1016"/>
      <c r="U1024" s="1016"/>
      <c r="V1024" s="775" t="s">
        <v>116</v>
      </c>
      <c r="W1024" s="1010"/>
      <c r="X1024" s="1010"/>
    </row>
    <row r="1025" spans="2:24" ht="16.5" customHeight="1" x14ac:dyDescent="0.15">
      <c r="D1025" s="1037" t="s">
        <v>294</v>
      </c>
      <c r="E1025" s="1038"/>
      <c r="F1025" s="1038"/>
      <c r="G1025" s="1025"/>
      <c r="H1025" s="1026"/>
      <c r="I1025" s="1027"/>
      <c r="J1025" s="1031" t="s">
        <v>116</v>
      </c>
      <c r="K1025" s="1034"/>
      <c r="L1025" s="1034"/>
      <c r="M1025" s="1034"/>
      <c r="N1025" s="1034"/>
      <c r="O1025" s="1034"/>
      <c r="P1025" s="1034"/>
      <c r="Q1025" s="1034"/>
      <c r="R1025" s="1034"/>
      <c r="S1025" s="1035"/>
      <c r="T1025" s="1035"/>
      <c r="U1025" s="1035"/>
      <c r="V1025" s="772" t="s">
        <v>116</v>
      </c>
      <c r="W1025" s="1036"/>
      <c r="X1025" s="1036"/>
    </row>
    <row r="1026" spans="2:24" ht="16.5" customHeight="1" x14ac:dyDescent="0.15">
      <c r="D1026" s="1039"/>
      <c r="E1026" s="1040"/>
      <c r="F1026" s="1040"/>
      <c r="G1026" s="1028"/>
      <c r="H1026" s="1029"/>
      <c r="I1026" s="1030"/>
      <c r="J1026" s="1032"/>
      <c r="K1026" s="1017"/>
      <c r="L1026" s="1017"/>
      <c r="M1026" s="1017"/>
      <c r="N1026" s="1017"/>
      <c r="O1026" s="1017"/>
      <c r="P1026" s="1017"/>
      <c r="Q1026" s="1017"/>
      <c r="R1026" s="1017"/>
      <c r="S1026" s="1013"/>
      <c r="T1026" s="1013"/>
      <c r="U1026" s="1013"/>
      <c r="V1026" s="773" t="s">
        <v>116</v>
      </c>
      <c r="W1026" s="1018"/>
      <c r="X1026" s="1018"/>
    </row>
    <row r="1027" spans="2:24" ht="16.5" customHeight="1" x14ac:dyDescent="0.15">
      <c r="D1027" s="1039"/>
      <c r="E1027" s="1040"/>
      <c r="F1027" s="1040"/>
      <c r="G1027" s="1028"/>
      <c r="H1027" s="1029"/>
      <c r="I1027" s="1030"/>
      <c r="J1027" s="1032"/>
      <c r="K1027" s="1017"/>
      <c r="L1027" s="1017"/>
      <c r="M1027" s="1017"/>
      <c r="N1027" s="1017"/>
      <c r="O1027" s="1017"/>
      <c r="P1027" s="1017"/>
      <c r="Q1027" s="1017"/>
      <c r="R1027" s="1017"/>
      <c r="S1027" s="1013"/>
      <c r="T1027" s="1013"/>
      <c r="U1027" s="1013"/>
      <c r="V1027" s="775" t="s">
        <v>116</v>
      </c>
      <c r="W1027" s="1010"/>
      <c r="X1027" s="1010"/>
    </row>
    <row r="1028" spans="2:24" ht="16.5" customHeight="1" x14ac:dyDescent="0.15">
      <c r="D1028" s="1039"/>
      <c r="E1028" s="1040"/>
      <c r="F1028" s="1040"/>
      <c r="G1028" s="1028"/>
      <c r="H1028" s="1029"/>
      <c r="I1028" s="1030"/>
      <c r="J1028" s="1032"/>
      <c r="K1028" s="1017"/>
      <c r="L1028" s="1017"/>
      <c r="M1028" s="1017"/>
      <c r="N1028" s="1017"/>
      <c r="O1028" s="1017"/>
      <c r="P1028" s="1017"/>
      <c r="Q1028" s="1017"/>
      <c r="R1028" s="1017"/>
      <c r="S1028" s="1013"/>
      <c r="T1028" s="1013"/>
      <c r="U1028" s="1013"/>
      <c r="V1028" s="775" t="s">
        <v>116</v>
      </c>
      <c r="W1028" s="1010"/>
      <c r="X1028" s="1010"/>
    </row>
    <row r="1029" spans="2:24" ht="16.5" customHeight="1" x14ac:dyDescent="0.15">
      <c r="D1029" s="1041"/>
      <c r="E1029" s="1042"/>
      <c r="F1029" s="1042"/>
      <c r="G1029" s="1028"/>
      <c r="H1029" s="1029"/>
      <c r="I1029" s="1030"/>
      <c r="J1029" s="1033"/>
      <c r="K1029" s="1019"/>
      <c r="L1029" s="1019"/>
      <c r="M1029" s="1019"/>
      <c r="N1029" s="1019"/>
      <c r="O1029" s="1019"/>
      <c r="P1029" s="1019"/>
      <c r="Q1029" s="1019"/>
      <c r="R1029" s="1019"/>
      <c r="S1029" s="1016"/>
      <c r="T1029" s="1016"/>
      <c r="U1029" s="1016"/>
      <c r="V1029" s="775" t="s">
        <v>116</v>
      </c>
      <c r="W1029" s="1010"/>
      <c r="X1029" s="1010"/>
    </row>
    <row r="1030" spans="2:24" ht="16.5" customHeight="1" x14ac:dyDescent="0.15">
      <c r="D1030" s="1012" t="s">
        <v>295</v>
      </c>
      <c r="E1030" s="1012"/>
      <c r="F1030" s="1024"/>
      <c r="G1030" s="1025"/>
      <c r="H1030" s="1026"/>
      <c r="I1030" s="1027"/>
      <c r="J1030" s="1031" t="s">
        <v>116</v>
      </c>
      <c r="K1030" s="1034"/>
      <c r="L1030" s="1034"/>
      <c r="M1030" s="1034"/>
      <c r="N1030" s="1034"/>
      <c r="O1030" s="1034"/>
      <c r="P1030" s="1034"/>
      <c r="Q1030" s="1034"/>
      <c r="R1030" s="1034"/>
      <c r="S1030" s="1035"/>
      <c r="T1030" s="1035"/>
      <c r="U1030" s="1035"/>
      <c r="V1030" s="772" t="s">
        <v>116</v>
      </c>
      <c r="W1030" s="1036"/>
      <c r="X1030" s="1036"/>
    </row>
    <row r="1031" spans="2:24" ht="16.5" customHeight="1" x14ac:dyDescent="0.15">
      <c r="D1031" s="1012"/>
      <c r="E1031" s="1012"/>
      <c r="F1031" s="1024"/>
      <c r="G1031" s="1028"/>
      <c r="H1031" s="1029"/>
      <c r="I1031" s="1030"/>
      <c r="J1031" s="1032"/>
      <c r="K1031" s="1017"/>
      <c r="L1031" s="1017"/>
      <c r="M1031" s="1017"/>
      <c r="N1031" s="1017"/>
      <c r="O1031" s="1017"/>
      <c r="P1031" s="1017"/>
      <c r="Q1031" s="1017"/>
      <c r="R1031" s="1017"/>
      <c r="S1031" s="1013"/>
      <c r="T1031" s="1013"/>
      <c r="U1031" s="1013"/>
      <c r="V1031" s="773" t="s">
        <v>116</v>
      </c>
      <c r="W1031" s="1018"/>
      <c r="X1031" s="1018"/>
    </row>
    <row r="1032" spans="2:24" ht="16.5" customHeight="1" x14ac:dyDescent="0.15">
      <c r="D1032" s="1012"/>
      <c r="E1032" s="1012"/>
      <c r="F1032" s="1024"/>
      <c r="G1032" s="1028"/>
      <c r="H1032" s="1029"/>
      <c r="I1032" s="1030"/>
      <c r="J1032" s="1032"/>
      <c r="K1032" s="1017"/>
      <c r="L1032" s="1017"/>
      <c r="M1032" s="1017"/>
      <c r="N1032" s="1017"/>
      <c r="O1032" s="1017"/>
      <c r="P1032" s="1017"/>
      <c r="Q1032" s="1017"/>
      <c r="R1032" s="1017"/>
      <c r="S1032" s="1013"/>
      <c r="T1032" s="1013"/>
      <c r="U1032" s="1013"/>
      <c r="V1032" s="775" t="s">
        <v>116</v>
      </c>
      <c r="W1032" s="1010"/>
      <c r="X1032" s="1010"/>
    </row>
    <row r="1033" spans="2:24" ht="16.5" customHeight="1" x14ac:dyDescent="0.15">
      <c r="D1033" s="1012"/>
      <c r="E1033" s="1012"/>
      <c r="F1033" s="1024"/>
      <c r="G1033" s="1028"/>
      <c r="H1033" s="1029"/>
      <c r="I1033" s="1030"/>
      <c r="J1033" s="1032"/>
      <c r="K1033" s="1017"/>
      <c r="L1033" s="1017"/>
      <c r="M1033" s="1017"/>
      <c r="N1033" s="1017"/>
      <c r="O1033" s="1017"/>
      <c r="P1033" s="1017"/>
      <c r="Q1033" s="1017"/>
      <c r="R1033" s="1017"/>
      <c r="S1033" s="1013"/>
      <c r="T1033" s="1013"/>
      <c r="U1033" s="1013"/>
      <c r="V1033" s="775" t="s">
        <v>116</v>
      </c>
      <c r="W1033" s="1010"/>
      <c r="X1033" s="1010"/>
    </row>
    <row r="1034" spans="2:24" ht="16.5" customHeight="1" x14ac:dyDescent="0.15">
      <c r="D1034" s="1012"/>
      <c r="E1034" s="1012"/>
      <c r="F1034" s="1024"/>
      <c r="G1034" s="1028"/>
      <c r="H1034" s="1029"/>
      <c r="I1034" s="1030"/>
      <c r="J1034" s="1033"/>
      <c r="K1034" s="1019"/>
      <c r="L1034" s="1019"/>
      <c r="M1034" s="1019"/>
      <c r="N1034" s="1019"/>
      <c r="O1034" s="1019"/>
      <c r="P1034" s="1019"/>
      <c r="Q1034" s="1019"/>
      <c r="R1034" s="1019"/>
      <c r="S1034" s="1016"/>
      <c r="T1034" s="1016"/>
      <c r="U1034" s="1016"/>
      <c r="V1034" s="775" t="s">
        <v>116</v>
      </c>
      <c r="W1034" s="1010"/>
      <c r="X1034" s="1010"/>
    </row>
    <row r="1035" spans="2:24" ht="16.5" customHeight="1" x14ac:dyDescent="0.15">
      <c r="E1035" s="109" t="s">
        <v>298</v>
      </c>
    </row>
    <row r="1036" spans="2:24" ht="16.5" customHeight="1" x14ac:dyDescent="0.15">
      <c r="E1036" s="109" t="s">
        <v>537</v>
      </c>
    </row>
    <row r="1037" spans="2:24" ht="16.5" customHeight="1" x14ac:dyDescent="0.15">
      <c r="E1037" s="109" t="s">
        <v>299</v>
      </c>
    </row>
    <row r="1038" spans="2:24" ht="9.6" customHeight="1" x14ac:dyDescent="0.15"/>
    <row r="1039" spans="2:24" ht="17.45" customHeight="1" x14ac:dyDescent="0.15">
      <c r="P1039" s="954" t="s">
        <v>782</v>
      </c>
      <c r="Q1039" s="954"/>
      <c r="R1039" s="954"/>
      <c r="S1039" s="955">
        <f>$Q$11</f>
        <v>0</v>
      </c>
      <c r="T1039" s="955"/>
      <c r="U1039" s="955"/>
      <c r="V1039" s="955"/>
      <c r="W1039" s="955"/>
      <c r="X1039" s="955"/>
    </row>
    <row r="1040" spans="2:24" ht="16.5" customHeight="1" x14ac:dyDescent="0.15">
      <c r="B1040" s="555" t="str">
        <f>"５　令和"&amp;Y1-1&amp;"年度末の未収入金・未払金の状況"</f>
        <v>５　令和7年度末の未収入金・未払金の状況</v>
      </c>
    </row>
    <row r="1041" spans="3:19" ht="16.5" customHeight="1" x14ac:dyDescent="0.15">
      <c r="C1041" s="61" t="s">
        <v>1020</v>
      </c>
      <c r="G1041" s="869" t="s">
        <v>117</v>
      </c>
      <c r="H1041" s="869"/>
      <c r="I1041" s="869"/>
      <c r="J1041" s="869"/>
      <c r="K1041" s="869"/>
      <c r="L1041" s="869"/>
      <c r="M1041" s="869"/>
      <c r="N1041" s="869"/>
      <c r="O1041" s="869"/>
      <c r="P1041" s="869"/>
      <c r="Q1041" s="869"/>
      <c r="R1041" s="869"/>
      <c r="S1041" s="869"/>
    </row>
    <row r="1042" spans="3:19" ht="16.5" customHeight="1" x14ac:dyDescent="0.15">
      <c r="D1042" s="63" t="s">
        <v>1837</v>
      </c>
    </row>
    <row r="1043" spans="3:19" ht="41.45" customHeight="1" x14ac:dyDescent="0.15">
      <c r="D1043" s="956" t="s">
        <v>1498</v>
      </c>
      <c r="E1043" s="956"/>
      <c r="F1043" s="956"/>
      <c r="G1043" s="956"/>
      <c r="H1043" s="956"/>
      <c r="I1043" s="956"/>
      <c r="J1043" s="956"/>
      <c r="K1043" s="956" t="s">
        <v>144</v>
      </c>
      <c r="L1043" s="956"/>
      <c r="M1043" s="956"/>
      <c r="N1043" s="950"/>
      <c r="O1043" s="950" t="s">
        <v>300</v>
      </c>
      <c r="P1043" s="950"/>
      <c r="Q1043" s="950"/>
      <c r="R1043" s="1014" t="s">
        <v>301</v>
      </c>
      <c r="S1043" s="1015"/>
    </row>
    <row r="1044" spans="3:19" ht="17.45" customHeight="1" x14ac:dyDescent="0.15">
      <c r="D1044" s="1001"/>
      <c r="E1044" s="1001"/>
      <c r="F1044" s="1001"/>
      <c r="G1044" s="1001"/>
      <c r="H1044" s="1001"/>
      <c r="I1044" s="1001"/>
      <c r="J1044" s="1001"/>
      <c r="K1044" s="1002"/>
      <c r="L1044" s="1002"/>
      <c r="M1044" s="1002"/>
      <c r="N1044" s="570" t="s">
        <v>116</v>
      </c>
      <c r="O1044" s="1003"/>
      <c r="P1044" s="1003"/>
      <c r="Q1044" s="1004"/>
      <c r="R1044" s="616"/>
      <c r="S1044" s="570" t="s">
        <v>87</v>
      </c>
    </row>
    <row r="1045" spans="3:19" ht="17.45" customHeight="1" x14ac:dyDescent="0.15">
      <c r="D1045" s="1001"/>
      <c r="E1045" s="1001"/>
      <c r="F1045" s="1001"/>
      <c r="G1045" s="1001"/>
      <c r="H1045" s="1001"/>
      <c r="I1045" s="1001"/>
      <c r="J1045" s="1001"/>
      <c r="K1045" s="1002"/>
      <c r="L1045" s="1002"/>
      <c r="M1045" s="1002"/>
      <c r="N1045" s="570" t="s">
        <v>116</v>
      </c>
      <c r="O1045" s="1003"/>
      <c r="P1045" s="1003"/>
      <c r="Q1045" s="1004"/>
      <c r="R1045" s="616"/>
      <c r="S1045" s="570" t="s">
        <v>87</v>
      </c>
    </row>
    <row r="1046" spans="3:19" ht="17.45" customHeight="1" x14ac:dyDescent="0.15">
      <c r="D1046" s="1001"/>
      <c r="E1046" s="1001"/>
      <c r="F1046" s="1001"/>
      <c r="G1046" s="1001"/>
      <c r="H1046" s="1001"/>
      <c r="I1046" s="1001"/>
      <c r="J1046" s="1001"/>
      <c r="K1046" s="1002"/>
      <c r="L1046" s="1002"/>
      <c r="M1046" s="1002"/>
      <c r="N1046" s="570" t="s">
        <v>116</v>
      </c>
      <c r="O1046" s="1003"/>
      <c r="P1046" s="1003"/>
      <c r="Q1046" s="1004"/>
      <c r="R1046" s="616"/>
      <c r="S1046" s="570" t="s">
        <v>265</v>
      </c>
    </row>
    <row r="1047" spans="3:19" ht="17.45" customHeight="1" x14ac:dyDescent="0.15">
      <c r="D1047" s="1001"/>
      <c r="E1047" s="1001"/>
      <c r="F1047" s="1001"/>
      <c r="G1047" s="1001"/>
      <c r="H1047" s="1001"/>
      <c r="I1047" s="1001"/>
      <c r="J1047" s="1001"/>
      <c r="K1047" s="1002"/>
      <c r="L1047" s="1002"/>
      <c r="M1047" s="1002"/>
      <c r="N1047" s="570" t="s">
        <v>116</v>
      </c>
      <c r="O1047" s="1003"/>
      <c r="P1047" s="1003"/>
      <c r="Q1047" s="1004"/>
      <c r="R1047" s="616"/>
      <c r="S1047" s="570" t="s">
        <v>265</v>
      </c>
    </row>
    <row r="1048" spans="3:19" ht="17.45" customHeight="1" x14ac:dyDescent="0.15">
      <c r="D1048" s="1001"/>
      <c r="E1048" s="1001"/>
      <c r="F1048" s="1001"/>
      <c r="G1048" s="1001"/>
      <c r="H1048" s="1001"/>
      <c r="I1048" s="1001"/>
      <c r="J1048" s="1001"/>
      <c r="K1048" s="1002"/>
      <c r="L1048" s="1002"/>
      <c r="M1048" s="1002"/>
      <c r="N1048" s="570" t="s">
        <v>116</v>
      </c>
      <c r="O1048" s="1003"/>
      <c r="P1048" s="1003"/>
      <c r="Q1048" s="1004"/>
      <c r="R1048" s="616"/>
      <c r="S1048" s="570" t="s">
        <v>87</v>
      </c>
    </row>
    <row r="1049" spans="3:19" ht="17.45" customHeight="1" x14ac:dyDescent="0.15">
      <c r="D1049" s="1001"/>
      <c r="E1049" s="1001"/>
      <c r="F1049" s="1001"/>
      <c r="G1049" s="1001"/>
      <c r="H1049" s="1001"/>
      <c r="I1049" s="1001"/>
      <c r="J1049" s="1001"/>
      <c r="K1049" s="1002"/>
      <c r="L1049" s="1002"/>
      <c r="M1049" s="1002"/>
      <c r="N1049" s="570" t="s">
        <v>116</v>
      </c>
      <c r="O1049" s="1003"/>
      <c r="P1049" s="1003"/>
      <c r="Q1049" s="1004"/>
      <c r="R1049" s="616"/>
      <c r="S1049" s="570" t="s">
        <v>87</v>
      </c>
    </row>
    <row r="1050" spans="3:19" ht="17.45" customHeight="1" x14ac:dyDescent="0.15">
      <c r="D1050" s="1001"/>
      <c r="E1050" s="1001"/>
      <c r="F1050" s="1001"/>
      <c r="G1050" s="1001"/>
      <c r="H1050" s="1001"/>
      <c r="I1050" s="1001"/>
      <c r="J1050" s="1001"/>
      <c r="K1050" s="1002"/>
      <c r="L1050" s="1002"/>
      <c r="M1050" s="1002"/>
      <c r="N1050" s="570" t="s">
        <v>116</v>
      </c>
      <c r="O1050" s="1003"/>
      <c r="P1050" s="1003"/>
      <c r="Q1050" s="1004"/>
      <c r="R1050" s="616"/>
      <c r="S1050" s="570" t="s">
        <v>87</v>
      </c>
    </row>
    <row r="1051" spans="3:19" ht="17.45" customHeight="1" x14ac:dyDescent="0.15">
      <c r="D1051" s="1001"/>
      <c r="E1051" s="1001"/>
      <c r="F1051" s="1001"/>
      <c r="G1051" s="1001"/>
      <c r="H1051" s="1001"/>
      <c r="I1051" s="1001"/>
      <c r="J1051" s="1001"/>
      <c r="K1051" s="1002"/>
      <c r="L1051" s="1002"/>
      <c r="M1051" s="1002"/>
      <c r="N1051" s="570" t="s">
        <v>116</v>
      </c>
      <c r="O1051" s="1003"/>
      <c r="P1051" s="1003"/>
      <c r="Q1051" s="1004"/>
      <c r="R1051" s="616"/>
      <c r="S1051" s="570" t="s">
        <v>87</v>
      </c>
    </row>
    <row r="1052" spans="3:19" ht="17.45" customHeight="1" x14ac:dyDescent="0.15">
      <c r="D1052" s="1001"/>
      <c r="E1052" s="1001"/>
      <c r="F1052" s="1001"/>
      <c r="G1052" s="1001"/>
      <c r="H1052" s="1001"/>
      <c r="I1052" s="1001"/>
      <c r="J1052" s="1001"/>
      <c r="K1052" s="1002"/>
      <c r="L1052" s="1002"/>
      <c r="M1052" s="1002"/>
      <c r="N1052" s="570" t="s">
        <v>116</v>
      </c>
      <c r="O1052" s="1003"/>
      <c r="P1052" s="1003"/>
      <c r="Q1052" s="1004"/>
      <c r="R1052" s="616"/>
      <c r="S1052" s="570" t="s">
        <v>265</v>
      </c>
    </row>
    <row r="1053" spans="3:19" ht="17.45" customHeight="1" x14ac:dyDescent="0.15">
      <c r="D1053" s="1001"/>
      <c r="E1053" s="1001"/>
      <c r="F1053" s="1001"/>
      <c r="G1053" s="1001"/>
      <c r="H1053" s="1001"/>
      <c r="I1053" s="1001"/>
      <c r="J1053" s="1001"/>
      <c r="K1053" s="1002"/>
      <c r="L1053" s="1002"/>
      <c r="M1053" s="1002"/>
      <c r="N1053" s="570" t="s">
        <v>116</v>
      </c>
      <c r="O1053" s="1003"/>
      <c r="P1053" s="1003"/>
      <c r="Q1053" s="1004"/>
      <c r="R1053" s="616"/>
      <c r="S1053" s="570" t="s">
        <v>265</v>
      </c>
    </row>
    <row r="1054" spans="3:19" ht="17.45" customHeight="1" x14ac:dyDescent="0.15">
      <c r="D1054" s="1001"/>
      <c r="E1054" s="1001"/>
      <c r="F1054" s="1001"/>
      <c r="G1054" s="1001"/>
      <c r="H1054" s="1001"/>
      <c r="I1054" s="1001"/>
      <c r="J1054" s="1001"/>
      <c r="K1054" s="1002"/>
      <c r="L1054" s="1002"/>
      <c r="M1054" s="1002"/>
      <c r="N1054" s="570" t="s">
        <v>116</v>
      </c>
      <c r="O1054" s="1003"/>
      <c r="P1054" s="1003"/>
      <c r="Q1054" s="1004"/>
      <c r="R1054" s="616"/>
      <c r="S1054" s="570" t="s">
        <v>87</v>
      </c>
    </row>
    <row r="1055" spans="3:19" ht="17.45" customHeight="1" x14ac:dyDescent="0.15">
      <c r="D1055" s="1001"/>
      <c r="E1055" s="1001"/>
      <c r="F1055" s="1001"/>
      <c r="G1055" s="1001"/>
      <c r="H1055" s="1001"/>
      <c r="I1055" s="1001"/>
      <c r="J1055" s="1001"/>
      <c r="K1055" s="1002"/>
      <c r="L1055" s="1002"/>
      <c r="M1055" s="1002"/>
      <c r="N1055" s="570" t="s">
        <v>116</v>
      </c>
      <c r="O1055" s="1003"/>
      <c r="P1055" s="1003"/>
      <c r="Q1055" s="1004"/>
      <c r="R1055" s="616"/>
      <c r="S1055" s="570" t="s">
        <v>87</v>
      </c>
    </row>
    <row r="1056" spans="3:19" ht="17.45" customHeight="1" x14ac:dyDescent="0.15">
      <c r="D1056" s="1001"/>
      <c r="E1056" s="1001"/>
      <c r="F1056" s="1001"/>
      <c r="G1056" s="1001"/>
      <c r="H1056" s="1001"/>
      <c r="I1056" s="1001"/>
      <c r="J1056" s="1001"/>
      <c r="K1056" s="1002"/>
      <c r="L1056" s="1002"/>
      <c r="M1056" s="1002"/>
      <c r="N1056" s="570" t="s">
        <v>116</v>
      </c>
      <c r="O1056" s="1003"/>
      <c r="P1056" s="1003"/>
      <c r="Q1056" s="1004"/>
      <c r="R1056" s="616"/>
      <c r="S1056" s="570" t="s">
        <v>265</v>
      </c>
    </row>
    <row r="1057" spans="3:19" ht="17.45" customHeight="1" x14ac:dyDescent="0.15">
      <c r="D1057" s="1001"/>
      <c r="E1057" s="1001"/>
      <c r="F1057" s="1001"/>
      <c r="G1057" s="1001"/>
      <c r="H1057" s="1001"/>
      <c r="I1057" s="1001"/>
      <c r="J1057" s="1001"/>
      <c r="K1057" s="1002"/>
      <c r="L1057" s="1002"/>
      <c r="M1057" s="1002"/>
      <c r="N1057" s="570" t="s">
        <v>116</v>
      </c>
      <c r="O1057" s="1003"/>
      <c r="P1057" s="1003"/>
      <c r="Q1057" s="1004"/>
      <c r="R1057" s="616"/>
      <c r="S1057" s="570" t="s">
        <v>265</v>
      </c>
    </row>
    <row r="1058" spans="3:19" ht="17.45" customHeight="1" x14ac:dyDescent="0.15">
      <c r="D1058" s="1001"/>
      <c r="E1058" s="1001"/>
      <c r="F1058" s="1001"/>
      <c r="G1058" s="1001"/>
      <c r="H1058" s="1001"/>
      <c r="I1058" s="1001"/>
      <c r="J1058" s="1001"/>
      <c r="K1058" s="1002"/>
      <c r="L1058" s="1002"/>
      <c r="M1058" s="1002"/>
      <c r="N1058" s="570" t="s">
        <v>116</v>
      </c>
      <c r="O1058" s="1003"/>
      <c r="P1058" s="1003"/>
      <c r="Q1058" s="1004"/>
      <c r="R1058" s="616"/>
      <c r="S1058" s="570" t="s">
        <v>265</v>
      </c>
    </row>
    <row r="1059" spans="3:19" ht="17.45" customHeight="1" x14ac:dyDescent="0.15">
      <c r="D1059" s="1001"/>
      <c r="E1059" s="1001"/>
      <c r="F1059" s="1001"/>
      <c r="G1059" s="1001"/>
      <c r="H1059" s="1001"/>
      <c r="I1059" s="1001"/>
      <c r="J1059" s="1001"/>
      <c r="K1059" s="1002"/>
      <c r="L1059" s="1002"/>
      <c r="M1059" s="1002"/>
      <c r="N1059" s="570" t="s">
        <v>116</v>
      </c>
      <c r="O1059" s="1003"/>
      <c r="P1059" s="1003"/>
      <c r="Q1059" s="1004"/>
      <c r="R1059" s="616"/>
      <c r="S1059" s="570" t="s">
        <v>265</v>
      </c>
    </row>
    <row r="1060" spans="3:19" ht="16.5" customHeight="1" x14ac:dyDescent="0.15">
      <c r="E1060" s="109" t="s">
        <v>1019</v>
      </c>
    </row>
    <row r="1061" spans="3:19" ht="9.6" customHeight="1" x14ac:dyDescent="0.15"/>
    <row r="1062" spans="3:19" ht="16.5" customHeight="1" x14ac:dyDescent="0.15">
      <c r="C1062" s="61" t="s">
        <v>1021</v>
      </c>
      <c r="G1062" s="869" t="s">
        <v>117</v>
      </c>
      <c r="H1062" s="869"/>
      <c r="I1062" s="869"/>
      <c r="J1062" s="869"/>
      <c r="K1062" s="869"/>
      <c r="L1062" s="869"/>
      <c r="M1062" s="869"/>
      <c r="N1062" s="869"/>
      <c r="O1062" s="869"/>
      <c r="P1062" s="869"/>
      <c r="Q1062" s="869"/>
      <c r="R1062" s="869"/>
      <c r="S1062" s="869"/>
    </row>
    <row r="1063" spans="3:19" ht="16.5" customHeight="1" x14ac:dyDescent="0.15">
      <c r="D1063" s="63" t="s">
        <v>1837</v>
      </c>
    </row>
    <row r="1064" spans="3:19" ht="39.6" customHeight="1" x14ac:dyDescent="0.15">
      <c r="D1064" s="956" t="s">
        <v>302</v>
      </c>
      <c r="E1064" s="956"/>
      <c r="F1064" s="956"/>
      <c r="G1064" s="956"/>
      <c r="H1064" s="956"/>
      <c r="I1064" s="956"/>
      <c r="J1064" s="956"/>
      <c r="K1064" s="956" t="s">
        <v>144</v>
      </c>
      <c r="L1064" s="956"/>
      <c r="M1064" s="956"/>
      <c r="N1064" s="950"/>
      <c r="O1064" s="950" t="s">
        <v>300</v>
      </c>
      <c r="P1064" s="950"/>
      <c r="Q1064" s="950"/>
      <c r="R1064" s="1014" t="s">
        <v>520</v>
      </c>
      <c r="S1064" s="1015"/>
    </row>
    <row r="1065" spans="3:19" ht="18.95" customHeight="1" x14ac:dyDescent="0.15">
      <c r="D1065" s="1001"/>
      <c r="E1065" s="1001"/>
      <c r="F1065" s="1001"/>
      <c r="G1065" s="1001"/>
      <c r="H1065" s="1001"/>
      <c r="I1065" s="1001"/>
      <c r="J1065" s="1001"/>
      <c r="K1065" s="1002"/>
      <c r="L1065" s="1002"/>
      <c r="M1065" s="1002"/>
      <c r="N1065" s="570" t="s">
        <v>116</v>
      </c>
      <c r="O1065" s="1003"/>
      <c r="P1065" s="1003"/>
      <c r="Q1065" s="1004"/>
      <c r="R1065" s="616"/>
      <c r="S1065" s="570" t="s">
        <v>87</v>
      </c>
    </row>
    <row r="1066" spans="3:19" ht="18.95" customHeight="1" x14ac:dyDescent="0.15">
      <c r="D1066" s="1001"/>
      <c r="E1066" s="1001"/>
      <c r="F1066" s="1001"/>
      <c r="G1066" s="1001"/>
      <c r="H1066" s="1001"/>
      <c r="I1066" s="1001"/>
      <c r="J1066" s="1001"/>
      <c r="K1066" s="1002"/>
      <c r="L1066" s="1002"/>
      <c r="M1066" s="1002"/>
      <c r="N1066" s="570" t="s">
        <v>116</v>
      </c>
      <c r="O1066" s="1003"/>
      <c r="P1066" s="1003"/>
      <c r="Q1066" s="1004"/>
      <c r="R1066" s="616"/>
      <c r="S1066" s="570" t="s">
        <v>87</v>
      </c>
    </row>
    <row r="1067" spans="3:19" ht="18.95" customHeight="1" x14ac:dyDescent="0.15">
      <c r="D1067" s="1001"/>
      <c r="E1067" s="1001"/>
      <c r="F1067" s="1001"/>
      <c r="G1067" s="1001"/>
      <c r="H1067" s="1001"/>
      <c r="I1067" s="1001"/>
      <c r="J1067" s="1001"/>
      <c r="K1067" s="1002"/>
      <c r="L1067" s="1002"/>
      <c r="M1067" s="1002"/>
      <c r="N1067" s="570" t="s">
        <v>116</v>
      </c>
      <c r="O1067" s="1003"/>
      <c r="P1067" s="1003"/>
      <c r="Q1067" s="1004"/>
      <c r="R1067" s="616"/>
      <c r="S1067" s="570" t="s">
        <v>265</v>
      </c>
    </row>
    <row r="1068" spans="3:19" ht="18.95" customHeight="1" x14ac:dyDescent="0.15">
      <c r="D1068" s="1001"/>
      <c r="E1068" s="1001"/>
      <c r="F1068" s="1001"/>
      <c r="G1068" s="1001"/>
      <c r="H1068" s="1001"/>
      <c r="I1068" s="1001"/>
      <c r="J1068" s="1001"/>
      <c r="K1068" s="1002"/>
      <c r="L1068" s="1002"/>
      <c r="M1068" s="1002"/>
      <c r="N1068" s="570" t="s">
        <v>116</v>
      </c>
      <c r="O1068" s="1003"/>
      <c r="P1068" s="1003"/>
      <c r="Q1068" s="1004"/>
      <c r="R1068" s="616"/>
      <c r="S1068" s="570" t="s">
        <v>265</v>
      </c>
    </row>
    <row r="1069" spans="3:19" ht="18.95" customHeight="1" x14ac:dyDescent="0.15">
      <c r="D1069" s="1001"/>
      <c r="E1069" s="1001"/>
      <c r="F1069" s="1001"/>
      <c r="G1069" s="1001"/>
      <c r="H1069" s="1001"/>
      <c r="I1069" s="1001"/>
      <c r="J1069" s="1001"/>
      <c r="K1069" s="1002"/>
      <c r="L1069" s="1002"/>
      <c r="M1069" s="1002"/>
      <c r="N1069" s="570" t="s">
        <v>116</v>
      </c>
      <c r="O1069" s="1003"/>
      <c r="P1069" s="1003"/>
      <c r="Q1069" s="1004"/>
      <c r="R1069" s="616"/>
      <c r="S1069" s="570" t="s">
        <v>87</v>
      </c>
    </row>
    <row r="1070" spans="3:19" ht="18.95" customHeight="1" x14ac:dyDescent="0.15">
      <c r="D1070" s="1001"/>
      <c r="E1070" s="1001"/>
      <c r="F1070" s="1001"/>
      <c r="G1070" s="1001"/>
      <c r="H1070" s="1001"/>
      <c r="I1070" s="1001"/>
      <c r="J1070" s="1001"/>
      <c r="K1070" s="1002"/>
      <c r="L1070" s="1002"/>
      <c r="M1070" s="1002"/>
      <c r="N1070" s="570" t="s">
        <v>116</v>
      </c>
      <c r="O1070" s="1003"/>
      <c r="P1070" s="1003"/>
      <c r="Q1070" s="1004"/>
      <c r="R1070" s="616"/>
      <c r="S1070" s="570" t="s">
        <v>87</v>
      </c>
    </row>
    <row r="1071" spans="3:19" ht="18.95" customHeight="1" x14ac:dyDescent="0.15">
      <c r="D1071" s="1001"/>
      <c r="E1071" s="1001"/>
      <c r="F1071" s="1001"/>
      <c r="G1071" s="1001"/>
      <c r="H1071" s="1001"/>
      <c r="I1071" s="1001"/>
      <c r="J1071" s="1001"/>
      <c r="K1071" s="1002"/>
      <c r="L1071" s="1002"/>
      <c r="M1071" s="1002"/>
      <c r="N1071" s="570" t="s">
        <v>116</v>
      </c>
      <c r="O1071" s="1003"/>
      <c r="P1071" s="1003"/>
      <c r="Q1071" s="1004"/>
      <c r="R1071" s="616"/>
      <c r="S1071" s="570" t="s">
        <v>265</v>
      </c>
    </row>
    <row r="1072" spans="3:19" ht="18.95" customHeight="1" x14ac:dyDescent="0.15">
      <c r="D1072" s="1001"/>
      <c r="E1072" s="1001"/>
      <c r="F1072" s="1001"/>
      <c r="G1072" s="1001"/>
      <c r="H1072" s="1001"/>
      <c r="I1072" s="1001"/>
      <c r="J1072" s="1001"/>
      <c r="K1072" s="1002"/>
      <c r="L1072" s="1002"/>
      <c r="M1072" s="1002"/>
      <c r="N1072" s="570" t="s">
        <v>116</v>
      </c>
      <c r="O1072" s="1003"/>
      <c r="P1072" s="1003"/>
      <c r="Q1072" s="1004"/>
      <c r="R1072" s="616"/>
      <c r="S1072" s="570" t="s">
        <v>265</v>
      </c>
    </row>
    <row r="1073" spans="4:24" ht="18.95" customHeight="1" x14ac:dyDescent="0.15">
      <c r="D1073" s="1001"/>
      <c r="E1073" s="1001"/>
      <c r="F1073" s="1001"/>
      <c r="G1073" s="1001"/>
      <c r="H1073" s="1001"/>
      <c r="I1073" s="1001"/>
      <c r="J1073" s="1001"/>
      <c r="K1073" s="1002"/>
      <c r="L1073" s="1002"/>
      <c r="M1073" s="1002"/>
      <c r="N1073" s="570" t="s">
        <v>116</v>
      </c>
      <c r="O1073" s="1003"/>
      <c r="P1073" s="1003"/>
      <c r="Q1073" s="1004"/>
      <c r="R1073" s="616"/>
      <c r="S1073" s="570" t="s">
        <v>87</v>
      </c>
    </row>
    <row r="1074" spans="4:24" ht="18.95" customHeight="1" x14ac:dyDescent="0.15">
      <c r="D1074" s="1001"/>
      <c r="E1074" s="1001"/>
      <c r="F1074" s="1001"/>
      <c r="G1074" s="1001"/>
      <c r="H1074" s="1001"/>
      <c r="I1074" s="1001"/>
      <c r="J1074" s="1001"/>
      <c r="K1074" s="1002"/>
      <c r="L1074" s="1002"/>
      <c r="M1074" s="1002"/>
      <c r="N1074" s="570" t="s">
        <v>116</v>
      </c>
      <c r="O1074" s="1003"/>
      <c r="P1074" s="1003"/>
      <c r="Q1074" s="1004"/>
      <c r="R1074" s="616"/>
      <c r="S1074" s="570" t="s">
        <v>87</v>
      </c>
    </row>
    <row r="1075" spans="4:24" ht="18.95" customHeight="1" x14ac:dyDescent="0.15">
      <c r="D1075" s="1001"/>
      <c r="E1075" s="1001"/>
      <c r="F1075" s="1001"/>
      <c r="G1075" s="1001"/>
      <c r="H1075" s="1001"/>
      <c r="I1075" s="1001"/>
      <c r="J1075" s="1001"/>
      <c r="K1075" s="1002"/>
      <c r="L1075" s="1002"/>
      <c r="M1075" s="1002"/>
      <c r="N1075" s="570" t="s">
        <v>116</v>
      </c>
      <c r="O1075" s="1003"/>
      <c r="P1075" s="1003"/>
      <c r="Q1075" s="1004"/>
      <c r="R1075" s="616"/>
      <c r="S1075" s="570" t="s">
        <v>265</v>
      </c>
    </row>
    <row r="1076" spans="4:24" ht="18.95" customHeight="1" x14ac:dyDescent="0.15">
      <c r="D1076" s="1001"/>
      <c r="E1076" s="1001"/>
      <c r="F1076" s="1001"/>
      <c r="G1076" s="1001"/>
      <c r="H1076" s="1001"/>
      <c r="I1076" s="1001"/>
      <c r="J1076" s="1001"/>
      <c r="K1076" s="1002"/>
      <c r="L1076" s="1002"/>
      <c r="M1076" s="1002"/>
      <c r="N1076" s="570" t="s">
        <v>116</v>
      </c>
      <c r="O1076" s="1003"/>
      <c r="P1076" s="1003"/>
      <c r="Q1076" s="1004"/>
      <c r="R1076" s="616"/>
      <c r="S1076" s="570" t="s">
        <v>265</v>
      </c>
    </row>
    <row r="1077" spans="4:24" ht="18.95" customHeight="1" x14ac:dyDescent="0.15">
      <c r="D1077" s="1001"/>
      <c r="E1077" s="1001"/>
      <c r="F1077" s="1001"/>
      <c r="G1077" s="1001"/>
      <c r="H1077" s="1001"/>
      <c r="I1077" s="1001"/>
      <c r="J1077" s="1001"/>
      <c r="K1077" s="1002"/>
      <c r="L1077" s="1002"/>
      <c r="M1077" s="1002"/>
      <c r="N1077" s="570" t="s">
        <v>116</v>
      </c>
      <c r="O1077" s="1003"/>
      <c r="P1077" s="1003"/>
      <c r="Q1077" s="1004"/>
      <c r="R1077" s="616"/>
      <c r="S1077" s="570" t="s">
        <v>265</v>
      </c>
    </row>
    <row r="1078" spans="4:24" ht="18.95" customHeight="1" x14ac:dyDescent="0.15">
      <c r="D1078" s="1001"/>
      <c r="E1078" s="1001"/>
      <c r="F1078" s="1001"/>
      <c r="G1078" s="1001"/>
      <c r="H1078" s="1001"/>
      <c r="I1078" s="1001"/>
      <c r="J1078" s="1001"/>
      <c r="K1078" s="1002"/>
      <c r="L1078" s="1002"/>
      <c r="M1078" s="1002"/>
      <c r="N1078" s="570" t="s">
        <v>116</v>
      </c>
      <c r="O1078" s="1003"/>
      <c r="P1078" s="1003"/>
      <c r="Q1078" s="1004"/>
      <c r="R1078" s="616"/>
      <c r="S1078" s="570" t="s">
        <v>265</v>
      </c>
    </row>
    <row r="1079" spans="4:24" ht="18.95" customHeight="1" x14ac:dyDescent="0.15">
      <c r="D1079" s="1001"/>
      <c r="E1079" s="1001"/>
      <c r="F1079" s="1001"/>
      <c r="G1079" s="1001"/>
      <c r="H1079" s="1001"/>
      <c r="I1079" s="1001"/>
      <c r="J1079" s="1001"/>
      <c r="K1079" s="1002"/>
      <c r="L1079" s="1002"/>
      <c r="M1079" s="1002"/>
      <c r="N1079" s="570" t="s">
        <v>116</v>
      </c>
      <c r="O1079" s="1003"/>
      <c r="P1079" s="1003"/>
      <c r="Q1079" s="1004"/>
      <c r="R1079" s="616"/>
      <c r="S1079" s="570" t="s">
        <v>265</v>
      </c>
    </row>
    <row r="1080" spans="4:24" ht="18.95" customHeight="1" x14ac:dyDescent="0.15">
      <c r="D1080" s="1001"/>
      <c r="E1080" s="1001"/>
      <c r="F1080" s="1001"/>
      <c r="G1080" s="1001"/>
      <c r="H1080" s="1001"/>
      <c r="I1080" s="1001"/>
      <c r="J1080" s="1001"/>
      <c r="K1080" s="1002"/>
      <c r="L1080" s="1002"/>
      <c r="M1080" s="1002"/>
      <c r="N1080" s="570" t="s">
        <v>116</v>
      </c>
      <c r="O1080" s="1003"/>
      <c r="P1080" s="1003"/>
      <c r="Q1080" s="1004"/>
      <c r="R1080" s="616"/>
      <c r="S1080" s="570" t="s">
        <v>265</v>
      </c>
    </row>
    <row r="1081" spans="4:24" ht="18.95" customHeight="1" x14ac:dyDescent="0.15">
      <c r="D1081" s="1001"/>
      <c r="E1081" s="1001"/>
      <c r="F1081" s="1001"/>
      <c r="G1081" s="1001"/>
      <c r="H1081" s="1001"/>
      <c r="I1081" s="1001"/>
      <c r="J1081" s="1001"/>
      <c r="K1081" s="1002"/>
      <c r="L1081" s="1002"/>
      <c r="M1081" s="1002"/>
      <c r="N1081" s="570" t="s">
        <v>116</v>
      </c>
      <c r="O1081" s="1003"/>
      <c r="P1081" s="1003"/>
      <c r="Q1081" s="1004"/>
      <c r="R1081" s="616"/>
      <c r="S1081" s="570" t="s">
        <v>265</v>
      </c>
    </row>
    <row r="1082" spans="4:24" ht="18.95" customHeight="1" x14ac:dyDescent="0.15">
      <c r="D1082" s="1001"/>
      <c r="E1082" s="1001"/>
      <c r="F1082" s="1001"/>
      <c r="G1082" s="1001"/>
      <c r="H1082" s="1001"/>
      <c r="I1082" s="1001"/>
      <c r="J1082" s="1001"/>
      <c r="K1082" s="1002"/>
      <c r="L1082" s="1002"/>
      <c r="M1082" s="1002"/>
      <c r="N1082" s="570" t="s">
        <v>116</v>
      </c>
      <c r="O1082" s="1003"/>
      <c r="P1082" s="1003"/>
      <c r="Q1082" s="1004"/>
      <c r="R1082" s="616"/>
      <c r="S1082" s="570" t="s">
        <v>265</v>
      </c>
    </row>
    <row r="1083" spans="4:24" ht="18.95" customHeight="1" x14ac:dyDescent="0.15">
      <c r="D1083" s="1001"/>
      <c r="E1083" s="1001"/>
      <c r="F1083" s="1001"/>
      <c r="G1083" s="1001"/>
      <c r="H1083" s="1001"/>
      <c r="I1083" s="1001"/>
      <c r="J1083" s="1001"/>
      <c r="K1083" s="1002"/>
      <c r="L1083" s="1002"/>
      <c r="M1083" s="1002"/>
      <c r="N1083" s="570" t="s">
        <v>116</v>
      </c>
      <c r="O1083" s="1003"/>
      <c r="P1083" s="1003"/>
      <c r="Q1083" s="1004"/>
      <c r="R1083" s="616"/>
      <c r="S1083" s="570" t="s">
        <v>265</v>
      </c>
    </row>
    <row r="1084" spans="4:24" ht="18.95" customHeight="1" x14ac:dyDescent="0.15">
      <c r="D1084" s="1001"/>
      <c r="E1084" s="1001"/>
      <c r="F1084" s="1001"/>
      <c r="G1084" s="1001"/>
      <c r="H1084" s="1001"/>
      <c r="I1084" s="1001"/>
      <c r="J1084" s="1001"/>
      <c r="K1084" s="1002"/>
      <c r="L1084" s="1002"/>
      <c r="M1084" s="1002"/>
      <c r="N1084" s="570" t="s">
        <v>116</v>
      </c>
      <c r="O1084" s="1003"/>
      <c r="P1084" s="1003"/>
      <c r="Q1084" s="1004"/>
      <c r="R1084" s="616"/>
      <c r="S1084" s="570" t="s">
        <v>265</v>
      </c>
    </row>
    <row r="1085" spans="4:24" ht="16.5" customHeight="1" x14ac:dyDescent="0.15">
      <c r="E1085" s="109" t="s">
        <v>1019</v>
      </c>
    </row>
    <row r="1086" spans="4:24" ht="5.0999999999999996" customHeight="1" x14ac:dyDescent="0.15"/>
    <row r="1087" spans="4:24" ht="11.1" customHeight="1" x14ac:dyDescent="0.15"/>
    <row r="1088" spans="4:24" ht="17.45" customHeight="1" x14ac:dyDescent="0.15">
      <c r="P1088" s="954" t="s">
        <v>782</v>
      </c>
      <c r="Q1088" s="954"/>
      <c r="R1088" s="954"/>
      <c r="S1088" s="955">
        <f>$Q$11</f>
        <v>0</v>
      </c>
      <c r="T1088" s="955"/>
      <c r="U1088" s="955"/>
      <c r="V1088" s="955"/>
      <c r="W1088" s="955"/>
      <c r="X1088" s="955"/>
    </row>
    <row r="1089" spans="1:24" ht="16.5" customHeight="1" x14ac:dyDescent="0.15">
      <c r="A1089" s="812" t="s">
        <v>303</v>
      </c>
    </row>
    <row r="1090" spans="1:24" ht="16.5" customHeight="1" x14ac:dyDescent="0.15">
      <c r="B1090" s="555" t="s">
        <v>304</v>
      </c>
    </row>
    <row r="1091" spans="1:24" ht="16.5" customHeight="1" x14ac:dyDescent="0.15">
      <c r="C1091" s="61" t="s">
        <v>305</v>
      </c>
    </row>
    <row r="1092" spans="1:24" ht="32.450000000000003" customHeight="1" x14ac:dyDescent="0.15">
      <c r="D1092" s="1012"/>
      <c r="E1092" s="1012"/>
      <c r="F1092" s="1012"/>
      <c r="G1092" s="1077" t="s">
        <v>309</v>
      </c>
      <c r="H1092" s="1077"/>
      <c r="I1092" s="1077"/>
      <c r="J1092" s="1077"/>
      <c r="K1092" s="1012" t="s">
        <v>310</v>
      </c>
      <c r="L1092" s="1077"/>
      <c r="M1092" s="1012"/>
      <c r="N1092" s="1077"/>
      <c r="O1092" s="1012"/>
      <c r="P1092" s="1077"/>
      <c r="Q1092" s="1012"/>
      <c r="R1092" s="1099" t="s">
        <v>311</v>
      </c>
      <c r="S1092" s="1099"/>
      <c r="T1092" s="1099" t="s">
        <v>312</v>
      </c>
      <c r="U1092" s="1099"/>
    </row>
    <row r="1093" spans="1:24" ht="23.45" customHeight="1" x14ac:dyDescent="0.15">
      <c r="D1093" s="1012" t="s">
        <v>306</v>
      </c>
      <c r="E1093" s="1012"/>
      <c r="F1093" s="1024"/>
      <c r="G1093" s="1573"/>
      <c r="H1093" s="1574"/>
      <c r="I1093" s="1574"/>
      <c r="J1093" s="1585"/>
      <c r="K1093" s="870"/>
      <c r="L1093" s="788"/>
      <c r="M1093" s="361" t="s">
        <v>19</v>
      </c>
      <c r="N1093" s="788"/>
      <c r="O1093" s="361" t="s">
        <v>20</v>
      </c>
      <c r="P1093" s="788"/>
      <c r="Q1093" s="795" t="s">
        <v>21</v>
      </c>
      <c r="R1093" s="957"/>
      <c r="S1093" s="957"/>
      <c r="T1093" s="957"/>
      <c r="U1093" s="957"/>
    </row>
    <row r="1094" spans="1:24" ht="23.45" customHeight="1" x14ac:dyDescent="0.15">
      <c r="D1094" s="1012" t="s">
        <v>307</v>
      </c>
      <c r="E1094" s="1012"/>
      <c r="F1094" s="1024"/>
      <c r="G1094" s="1573"/>
      <c r="H1094" s="1574"/>
      <c r="I1094" s="1574"/>
      <c r="J1094" s="1585"/>
      <c r="K1094" s="870"/>
      <c r="L1094" s="788"/>
      <c r="M1094" s="569" t="s">
        <v>19</v>
      </c>
      <c r="N1094" s="788"/>
      <c r="O1094" s="569" t="s">
        <v>20</v>
      </c>
      <c r="P1094" s="788"/>
      <c r="Q1094" s="570" t="s">
        <v>21</v>
      </c>
      <c r="R1094" s="957"/>
      <c r="S1094" s="957"/>
      <c r="T1094" s="957"/>
      <c r="U1094" s="957"/>
    </row>
    <row r="1095" spans="1:24" ht="23.45" customHeight="1" x14ac:dyDescent="0.15">
      <c r="D1095" s="1012" t="s">
        <v>308</v>
      </c>
      <c r="E1095" s="1012"/>
      <c r="F1095" s="1024"/>
      <c r="G1095" s="1573"/>
      <c r="H1095" s="1574"/>
      <c r="I1095" s="1574"/>
      <c r="J1095" s="1585"/>
      <c r="K1095" s="871"/>
      <c r="L1095" s="788"/>
      <c r="M1095" s="569" t="s">
        <v>19</v>
      </c>
      <c r="N1095" s="788"/>
      <c r="O1095" s="569" t="s">
        <v>20</v>
      </c>
      <c r="P1095" s="788"/>
      <c r="Q1095" s="570" t="s">
        <v>21</v>
      </c>
      <c r="R1095" s="957"/>
      <c r="S1095" s="957"/>
      <c r="T1095" s="957"/>
      <c r="U1095" s="957"/>
    </row>
    <row r="1096" spans="1:24" ht="16.5" customHeight="1" x14ac:dyDescent="0.15">
      <c r="E1096" s="109" t="s">
        <v>313</v>
      </c>
    </row>
    <row r="1097" spans="1:24" ht="9.6" customHeight="1" x14ac:dyDescent="0.15"/>
    <row r="1098" spans="1:24" ht="16.5" customHeight="1" x14ac:dyDescent="0.15">
      <c r="B1098" s="555" t="s">
        <v>314</v>
      </c>
    </row>
    <row r="1099" spans="1:24" ht="16.5" customHeight="1" x14ac:dyDescent="0.15">
      <c r="C1099" s="61" t="s">
        <v>315</v>
      </c>
    </row>
    <row r="1100" spans="1:24" ht="16.5" customHeight="1" x14ac:dyDescent="0.15">
      <c r="D1100" s="1037"/>
      <c r="E1100" s="1038"/>
      <c r="F1100" s="1093"/>
      <c r="G1100" s="1260" t="s">
        <v>1756</v>
      </c>
      <c r="H1100" s="1261"/>
      <c r="I1100" s="1261"/>
      <c r="J1100" s="1261"/>
      <c r="K1100" s="1261"/>
      <c r="L1100" s="1262"/>
      <c r="M1100" s="950" t="s">
        <v>325</v>
      </c>
      <c r="N1100" s="950"/>
      <c r="O1100" s="950"/>
      <c r="P1100" s="950"/>
      <c r="Q1100" s="950"/>
      <c r="R1100" s="950"/>
      <c r="S1100" s="950" t="s">
        <v>319</v>
      </c>
      <c r="T1100" s="950"/>
      <c r="U1100" s="950"/>
      <c r="V1100" s="950"/>
      <c r="W1100" s="950"/>
      <c r="X1100" s="950"/>
    </row>
    <row r="1101" spans="1:24" ht="42.95" customHeight="1" x14ac:dyDescent="0.15">
      <c r="D1101" s="1041"/>
      <c r="E1101" s="1042"/>
      <c r="F1101" s="1352"/>
      <c r="G1101" s="1263"/>
      <c r="H1101" s="1264"/>
      <c r="I1101" s="1264"/>
      <c r="J1101" s="1264"/>
      <c r="K1101" s="1264"/>
      <c r="L1101" s="1265"/>
      <c r="M1101" s="1582" t="s">
        <v>320</v>
      </c>
      <c r="N1101" s="1583"/>
      <c r="O1101" s="1583" t="s">
        <v>321</v>
      </c>
      <c r="P1101" s="1583"/>
      <c r="Q1101" s="1583" t="s">
        <v>2107</v>
      </c>
      <c r="R1101" s="1584"/>
      <c r="S1101" s="1582" t="s">
        <v>323</v>
      </c>
      <c r="T1101" s="1583"/>
      <c r="U1101" s="1583" t="s">
        <v>307</v>
      </c>
      <c r="V1101" s="1583"/>
      <c r="W1101" s="1583" t="s">
        <v>324</v>
      </c>
      <c r="X1101" s="1584"/>
    </row>
    <row r="1102" spans="1:24" ht="21.95" customHeight="1" x14ac:dyDescent="0.15">
      <c r="D1102" s="1353" t="s">
        <v>316</v>
      </c>
      <c r="E1102" s="1354"/>
      <c r="F1102" s="1579"/>
      <c r="G1102" s="788"/>
      <c r="H1102" s="569" t="s">
        <v>19</v>
      </c>
      <c r="I1102" s="788"/>
      <c r="J1102" s="569" t="s">
        <v>20</v>
      </c>
      <c r="K1102" s="788"/>
      <c r="L1102" s="570" t="s">
        <v>21</v>
      </c>
      <c r="M1102" s="1580"/>
      <c r="N1102" s="1565"/>
      <c r="O1102" s="1565"/>
      <c r="P1102" s="1565"/>
      <c r="Q1102" s="1565"/>
      <c r="R1102" s="1581"/>
      <c r="S1102" s="1580"/>
      <c r="T1102" s="1565"/>
      <c r="U1102" s="1565"/>
      <c r="V1102" s="1565"/>
      <c r="W1102" s="1565"/>
      <c r="X1102" s="1581"/>
    </row>
    <row r="1103" spans="1:24" ht="5.45" customHeight="1" x14ac:dyDescent="0.15">
      <c r="D1103" s="362"/>
      <c r="E1103" s="362"/>
      <c r="F1103" s="362"/>
      <c r="M1103" s="668"/>
      <c r="N1103" s="668"/>
      <c r="O1103" s="668"/>
      <c r="P1103" s="668"/>
      <c r="Q1103" s="668"/>
      <c r="R1103" s="668"/>
      <c r="S1103" s="668"/>
      <c r="T1103" s="668"/>
      <c r="U1103" s="668"/>
      <c r="V1103" s="668"/>
      <c r="W1103" s="668"/>
      <c r="X1103" s="668"/>
    </row>
    <row r="1104" spans="1:24" ht="44.1" customHeight="1" x14ac:dyDescent="0.15">
      <c r="D1104" s="793"/>
      <c r="E1104" s="793"/>
      <c r="F1104" s="793"/>
      <c r="H1104" s="565"/>
      <c r="J1104" s="565"/>
      <c r="L1104" s="573"/>
      <c r="M1104" s="1582" t="s">
        <v>587</v>
      </c>
      <c r="N1104" s="1583"/>
      <c r="O1104" s="1583" t="s">
        <v>588</v>
      </c>
      <c r="P1104" s="1583"/>
      <c r="Q1104" s="1583" t="s">
        <v>2107</v>
      </c>
      <c r="R1104" s="1584"/>
      <c r="S1104" s="1582" t="s">
        <v>323</v>
      </c>
      <c r="T1104" s="1583"/>
      <c r="U1104" s="1583" t="s">
        <v>307</v>
      </c>
      <c r="V1104" s="1583"/>
      <c r="W1104" s="1583" t="s">
        <v>324</v>
      </c>
      <c r="X1104" s="1584"/>
    </row>
    <row r="1105" spans="2:24" ht="21.95" customHeight="1" x14ac:dyDescent="0.15">
      <c r="D1105" s="1353" t="s">
        <v>317</v>
      </c>
      <c r="E1105" s="1354"/>
      <c r="F1105" s="1579"/>
      <c r="G1105" s="788"/>
      <c r="H1105" s="569" t="s">
        <v>19</v>
      </c>
      <c r="I1105" s="788"/>
      <c r="J1105" s="569" t="s">
        <v>20</v>
      </c>
      <c r="K1105" s="788"/>
      <c r="L1105" s="570" t="s">
        <v>21</v>
      </c>
      <c r="M1105" s="1580"/>
      <c r="N1105" s="1565"/>
      <c r="O1105" s="1565"/>
      <c r="P1105" s="1565"/>
      <c r="Q1105" s="1565"/>
      <c r="R1105" s="1581"/>
      <c r="S1105" s="1580"/>
      <c r="T1105" s="1565"/>
      <c r="U1105" s="1565"/>
      <c r="V1105" s="1565"/>
      <c r="W1105" s="1565"/>
      <c r="X1105" s="1581"/>
    </row>
    <row r="1106" spans="2:24" ht="5.45" customHeight="1" x14ac:dyDescent="0.15">
      <c r="D1106" s="362"/>
      <c r="E1106" s="362"/>
      <c r="F1106" s="362"/>
      <c r="M1106" s="668"/>
      <c r="N1106" s="668"/>
      <c r="O1106" s="668"/>
      <c r="P1106" s="668"/>
      <c r="Q1106" s="668"/>
      <c r="R1106" s="668"/>
      <c r="S1106" s="668"/>
      <c r="T1106" s="668"/>
      <c r="U1106" s="668"/>
      <c r="V1106" s="668"/>
      <c r="W1106" s="668"/>
      <c r="X1106" s="668"/>
    </row>
    <row r="1107" spans="2:24" ht="26.45" customHeight="1" x14ac:dyDescent="0.15">
      <c r="M1107" s="1576" t="s">
        <v>482</v>
      </c>
      <c r="N1107" s="1577"/>
      <c r="O1107" s="1577" t="s">
        <v>483</v>
      </c>
      <c r="P1107" s="1577"/>
      <c r="Q1107" s="1577" t="s">
        <v>328</v>
      </c>
      <c r="R1107" s="1578"/>
    </row>
    <row r="1108" spans="2:24" ht="32.450000000000003" customHeight="1" x14ac:dyDescent="0.15">
      <c r="D1108" s="1353" t="s">
        <v>318</v>
      </c>
      <c r="E1108" s="1354"/>
      <c r="F1108" s="1579"/>
      <c r="G1108" s="788"/>
      <c r="H1108" s="569" t="s">
        <v>19</v>
      </c>
      <c r="I1108" s="788"/>
      <c r="J1108" s="569" t="s">
        <v>20</v>
      </c>
      <c r="K1108" s="788"/>
      <c r="L1108" s="570" t="s">
        <v>21</v>
      </c>
      <c r="M1108" s="1580"/>
      <c r="N1108" s="1565"/>
      <c r="O1108" s="1565"/>
      <c r="P1108" s="1565"/>
      <c r="Q1108" s="1565"/>
      <c r="R1108" s="1581"/>
    </row>
    <row r="1109" spans="2:24" ht="16.5" customHeight="1" x14ac:dyDescent="0.15">
      <c r="E1109" s="109" t="s">
        <v>1022</v>
      </c>
    </row>
    <row r="1110" spans="2:24" ht="20.45" customHeight="1" x14ac:dyDescent="0.15">
      <c r="E1110" s="109"/>
      <c r="S1110" s="1513" t="s">
        <v>1483</v>
      </c>
      <c r="T1110" s="1514"/>
      <c r="U1110" s="1514"/>
      <c r="V1110" s="1514"/>
      <c r="W1110" s="1514"/>
      <c r="X1110" s="1556"/>
    </row>
    <row r="1111" spans="2:24" ht="16.5" customHeight="1" x14ac:dyDescent="0.15">
      <c r="E1111" s="109"/>
    </row>
    <row r="1112" spans="2:24" ht="9.9499999999999993" customHeight="1" x14ac:dyDescent="0.15"/>
    <row r="1113" spans="2:24" ht="17.45" customHeight="1" x14ac:dyDescent="0.15">
      <c r="P1113" s="954" t="s">
        <v>782</v>
      </c>
      <c r="Q1113" s="954"/>
      <c r="R1113" s="954"/>
      <c r="S1113" s="955">
        <f>$Q$11</f>
        <v>0</v>
      </c>
      <c r="T1113" s="955"/>
      <c r="U1113" s="955"/>
      <c r="V1113" s="955"/>
      <c r="W1113" s="955"/>
      <c r="X1113" s="955"/>
    </row>
    <row r="1114" spans="2:24" ht="16.5" customHeight="1" x14ac:dyDescent="0.15">
      <c r="B1114" s="555" t="s">
        <v>1023</v>
      </c>
    </row>
    <row r="1115" spans="2:24" ht="16.5" customHeight="1" x14ac:dyDescent="0.15">
      <c r="C1115" s="61" t="s">
        <v>1024</v>
      </c>
    </row>
    <row r="1116" spans="2:24" ht="31.5" customHeight="1" x14ac:dyDescent="0.15">
      <c r="D1116" s="950"/>
      <c r="E1116" s="950"/>
      <c r="F1116" s="956" t="s">
        <v>1755</v>
      </c>
      <c r="G1116" s="950"/>
      <c r="H1116" s="956"/>
      <c r="I1116" s="950"/>
      <c r="J1116" s="956"/>
      <c r="K1116" s="950"/>
      <c r="L1116" s="956" t="s">
        <v>329</v>
      </c>
      <c r="M1116" s="956"/>
      <c r="N1116" s="956"/>
      <c r="O1116" s="956"/>
      <c r="P1116" s="956"/>
      <c r="Q1116" s="1099" t="s">
        <v>1025</v>
      </c>
      <c r="R1116" s="1099"/>
      <c r="S1116" s="1049" t="s">
        <v>330</v>
      </c>
      <c r="T1116" s="1099"/>
    </row>
    <row r="1117" spans="2:24" ht="18.95" customHeight="1" x14ac:dyDescent="0.15">
      <c r="D1117" s="950" t="s">
        <v>326</v>
      </c>
      <c r="E1117" s="953"/>
      <c r="F1117" s="788"/>
      <c r="G1117" s="565" t="s">
        <v>19</v>
      </c>
      <c r="H1117" s="788"/>
      <c r="I1117" s="565" t="s">
        <v>20</v>
      </c>
      <c r="J1117" s="788"/>
      <c r="K1117" s="565" t="s">
        <v>21</v>
      </c>
      <c r="L1117" s="1573"/>
      <c r="M1117" s="1574"/>
      <c r="N1117" s="1574"/>
      <c r="O1117" s="1574"/>
      <c r="P1117" s="1575"/>
      <c r="Q1117" s="957"/>
      <c r="R1117" s="957"/>
      <c r="S1117" s="789"/>
      <c r="T1117" s="570" t="s">
        <v>45</v>
      </c>
    </row>
    <row r="1118" spans="2:24" ht="18.95" customHeight="1" x14ac:dyDescent="0.15">
      <c r="D1118" s="950" t="s">
        <v>327</v>
      </c>
      <c r="E1118" s="953"/>
      <c r="F1118" s="788"/>
      <c r="G1118" s="569" t="s">
        <v>19</v>
      </c>
      <c r="H1118" s="788"/>
      <c r="I1118" s="569" t="s">
        <v>20</v>
      </c>
      <c r="J1118" s="788"/>
      <c r="K1118" s="569" t="s">
        <v>21</v>
      </c>
      <c r="L1118" s="1573"/>
      <c r="M1118" s="1574"/>
      <c r="N1118" s="1574"/>
      <c r="O1118" s="1574"/>
      <c r="P1118" s="1575"/>
      <c r="Q1118" s="957"/>
      <c r="R1118" s="957"/>
      <c r="S1118" s="789"/>
      <c r="T1118" s="570" t="s">
        <v>45</v>
      </c>
    </row>
    <row r="1119" spans="2:24" ht="18.95" customHeight="1" x14ac:dyDescent="0.15">
      <c r="D1119" s="950" t="s">
        <v>328</v>
      </c>
      <c r="E1119" s="953"/>
      <c r="F1119" s="616"/>
      <c r="G1119" s="569" t="s">
        <v>19</v>
      </c>
      <c r="H1119" s="616"/>
      <c r="I1119" s="569" t="s">
        <v>20</v>
      </c>
      <c r="J1119" s="616"/>
      <c r="K1119" s="569" t="s">
        <v>21</v>
      </c>
      <c r="L1119" s="1045"/>
      <c r="M1119" s="1046"/>
      <c r="N1119" s="1046"/>
      <c r="O1119" s="1046"/>
      <c r="P1119" s="1572"/>
      <c r="Q1119" s="951"/>
      <c r="R1119" s="951"/>
      <c r="S1119" s="789"/>
      <c r="T1119" s="570" t="s">
        <v>45</v>
      </c>
    </row>
    <row r="1120" spans="2:24" ht="16.5" customHeight="1" x14ac:dyDescent="0.15">
      <c r="D1120" s="579" t="s">
        <v>1899</v>
      </c>
    </row>
    <row r="1121" spans="3:20" ht="18.600000000000001" customHeight="1" x14ac:dyDescent="0.15">
      <c r="D1121" s="950"/>
      <c r="E1121" s="950"/>
      <c r="F1121" s="1567" t="s">
        <v>331</v>
      </c>
      <c r="G1121" s="1568"/>
      <c r="H1121" s="1568"/>
      <c r="I1121" s="1569"/>
      <c r="J1121" s="1570" t="s">
        <v>332</v>
      </c>
      <c r="K1121" s="1571"/>
      <c r="L1121" s="956" t="s">
        <v>333</v>
      </c>
      <c r="M1121" s="950"/>
    </row>
    <row r="1122" spans="3:20" ht="18.600000000000001" customHeight="1" x14ac:dyDescent="0.15">
      <c r="D1122" s="950" t="s">
        <v>326</v>
      </c>
      <c r="E1122" s="953"/>
      <c r="F1122" s="1562"/>
      <c r="G1122" s="1258"/>
      <c r="H1122" s="1259"/>
      <c r="I1122" s="569" t="s">
        <v>45</v>
      </c>
      <c r="J1122" s="951"/>
      <c r="K1122" s="951"/>
      <c r="L1122" s="558">
        <f>S1117-F1122</f>
        <v>0</v>
      </c>
      <c r="M1122" s="570" t="s">
        <v>45</v>
      </c>
    </row>
    <row r="1123" spans="3:20" ht="18.600000000000001" customHeight="1" x14ac:dyDescent="0.15">
      <c r="D1123" s="950" t="s">
        <v>327</v>
      </c>
      <c r="E1123" s="953"/>
      <c r="F1123" s="1562"/>
      <c r="G1123" s="1258"/>
      <c r="H1123" s="1259"/>
      <c r="I1123" s="569" t="s">
        <v>45</v>
      </c>
      <c r="J1123" s="951"/>
      <c r="K1123" s="951"/>
      <c r="L1123" s="558">
        <f t="shared" ref="L1123:L1124" si="3">S1118-F1123</f>
        <v>0</v>
      </c>
      <c r="M1123" s="570" t="s">
        <v>45</v>
      </c>
    </row>
    <row r="1124" spans="3:20" ht="18.600000000000001" customHeight="1" x14ac:dyDescent="0.15">
      <c r="D1124" s="950" t="s">
        <v>328</v>
      </c>
      <c r="E1124" s="953"/>
      <c r="F1124" s="1562"/>
      <c r="G1124" s="1258"/>
      <c r="H1124" s="1259"/>
      <c r="I1124" s="569" t="s">
        <v>45</v>
      </c>
      <c r="J1124" s="951"/>
      <c r="K1124" s="951"/>
      <c r="L1124" s="558">
        <f t="shared" si="3"/>
        <v>0</v>
      </c>
      <c r="M1124" s="570" t="s">
        <v>45</v>
      </c>
    </row>
    <row r="1125" spans="3:20" ht="16.5" customHeight="1" x14ac:dyDescent="0.15">
      <c r="E1125" s="109" t="s">
        <v>1026</v>
      </c>
    </row>
    <row r="1126" spans="3:20" ht="9.6" customHeight="1" x14ac:dyDescent="0.15"/>
    <row r="1127" spans="3:20" ht="16.5" customHeight="1" x14ac:dyDescent="0.15">
      <c r="C1127" s="61" t="s">
        <v>1841</v>
      </c>
    </row>
    <row r="1128" spans="3:20" ht="16.5" customHeight="1" x14ac:dyDescent="0.15">
      <c r="D1128" s="950" t="s">
        <v>338</v>
      </c>
      <c r="E1128" s="950"/>
      <c r="F1128" s="950"/>
      <c r="G1128" s="950"/>
      <c r="H1128" s="950"/>
      <c r="I1128" s="950" t="s">
        <v>1139</v>
      </c>
      <c r="J1128" s="950"/>
      <c r="K1128" s="950"/>
      <c r="L1128" s="950"/>
      <c r="M1128" s="950"/>
      <c r="N1128" s="950"/>
      <c r="O1128" s="950" t="s">
        <v>1140</v>
      </c>
      <c r="P1128" s="950"/>
      <c r="Q1128" s="950"/>
      <c r="R1128" s="950"/>
      <c r="S1128" s="950"/>
      <c r="T1128" s="950"/>
    </row>
    <row r="1129" spans="3:20" ht="16.5" customHeight="1" x14ac:dyDescent="0.15">
      <c r="D1129" s="950"/>
      <c r="E1129" s="950"/>
      <c r="F1129" s="950"/>
      <c r="G1129" s="950"/>
      <c r="H1129" s="950"/>
      <c r="I1129" s="875" t="s">
        <v>1149</v>
      </c>
      <c r="J1129" s="874" t="s">
        <v>1150</v>
      </c>
      <c r="K1129" s="874" t="s">
        <v>1151</v>
      </c>
      <c r="L1129" s="874" t="s">
        <v>1152</v>
      </c>
      <c r="M1129" s="874" t="s">
        <v>1153</v>
      </c>
      <c r="N1129" s="876" t="s">
        <v>1154</v>
      </c>
      <c r="O1129" s="875" t="s">
        <v>1149</v>
      </c>
      <c r="P1129" s="874" t="s">
        <v>1150</v>
      </c>
      <c r="Q1129" s="874" t="s">
        <v>1151</v>
      </c>
      <c r="R1129" s="874" t="s">
        <v>1152</v>
      </c>
      <c r="S1129" s="874" t="s">
        <v>1153</v>
      </c>
      <c r="T1129" s="876" t="s">
        <v>1154</v>
      </c>
    </row>
    <row r="1130" spans="3:20" ht="18.95" customHeight="1" x14ac:dyDescent="0.15">
      <c r="D1130" s="1043" t="s">
        <v>334</v>
      </c>
      <c r="E1130" s="1043"/>
      <c r="F1130" s="1043"/>
      <c r="G1130" s="1043"/>
      <c r="H1130" s="1043"/>
      <c r="I1130" s="872"/>
      <c r="J1130" s="873"/>
      <c r="K1130" s="873"/>
      <c r="L1130" s="877"/>
      <c r="M1130" s="877"/>
      <c r="N1130" s="878"/>
      <c r="O1130" s="872"/>
      <c r="P1130" s="873"/>
      <c r="Q1130" s="873"/>
      <c r="R1130" s="877"/>
      <c r="S1130" s="877"/>
      <c r="T1130" s="878"/>
    </row>
    <row r="1131" spans="3:20" ht="18.95" customHeight="1" x14ac:dyDescent="0.15">
      <c r="D1131" s="1043" t="s">
        <v>335</v>
      </c>
      <c r="E1131" s="1043"/>
      <c r="F1131" s="1043"/>
      <c r="G1131" s="1043"/>
      <c r="H1131" s="1043"/>
      <c r="I1131" s="872"/>
      <c r="J1131" s="873"/>
      <c r="K1131" s="873"/>
      <c r="L1131" s="877"/>
      <c r="M1131" s="877"/>
      <c r="N1131" s="878"/>
      <c r="O1131" s="872"/>
      <c r="P1131" s="873"/>
      <c r="Q1131" s="873"/>
      <c r="R1131" s="877"/>
      <c r="S1131" s="877"/>
      <c r="T1131" s="878"/>
    </row>
    <row r="1132" spans="3:20" ht="18.95" customHeight="1" x14ac:dyDescent="0.15">
      <c r="D1132" s="1043" t="s">
        <v>336</v>
      </c>
      <c r="E1132" s="1043"/>
      <c r="F1132" s="1043"/>
      <c r="G1132" s="1043"/>
      <c r="H1132" s="1043"/>
      <c r="I1132" s="872"/>
      <c r="J1132" s="873"/>
      <c r="K1132" s="873"/>
      <c r="L1132" s="877"/>
      <c r="M1132" s="877"/>
      <c r="N1132" s="878"/>
      <c r="O1132" s="872"/>
      <c r="P1132" s="873"/>
      <c r="Q1132" s="873"/>
      <c r="R1132" s="877"/>
      <c r="S1132" s="877"/>
      <c r="T1132" s="878"/>
    </row>
    <row r="1133" spans="3:20" ht="18.95" customHeight="1" x14ac:dyDescent="0.15">
      <c r="D1133" s="1043" t="s">
        <v>1141</v>
      </c>
      <c r="E1133" s="1043"/>
      <c r="F1133" s="1043"/>
      <c r="G1133" s="1043"/>
      <c r="H1133" s="1043"/>
      <c r="I1133" s="872"/>
      <c r="J1133" s="873"/>
      <c r="K1133" s="873"/>
      <c r="L1133" s="877"/>
      <c r="M1133" s="877"/>
      <c r="N1133" s="878"/>
      <c r="O1133" s="872"/>
      <c r="P1133" s="873"/>
      <c r="Q1133" s="873"/>
      <c r="R1133" s="877"/>
      <c r="S1133" s="877"/>
      <c r="T1133" s="878"/>
    </row>
    <row r="1134" spans="3:20" ht="18.95" customHeight="1" x14ac:dyDescent="0.15">
      <c r="D1134" s="1043" t="s">
        <v>1142</v>
      </c>
      <c r="E1134" s="1043"/>
      <c r="F1134" s="1043"/>
      <c r="G1134" s="1043"/>
      <c r="H1134" s="1043"/>
      <c r="I1134" s="872"/>
      <c r="J1134" s="873"/>
      <c r="K1134" s="873"/>
      <c r="L1134" s="877"/>
      <c r="M1134" s="877"/>
      <c r="N1134" s="878"/>
      <c r="O1134" s="872"/>
      <c r="P1134" s="873"/>
      <c r="Q1134" s="873"/>
      <c r="R1134" s="877"/>
      <c r="S1134" s="877"/>
      <c r="T1134" s="878"/>
    </row>
    <row r="1135" spans="3:20" ht="18.95" customHeight="1" x14ac:dyDescent="0.15">
      <c r="D1135" s="1043" t="s">
        <v>1155</v>
      </c>
      <c r="E1135" s="1043"/>
      <c r="F1135" s="1043"/>
      <c r="G1135" s="1043"/>
      <c r="H1135" s="1043"/>
      <c r="I1135" s="872"/>
      <c r="J1135" s="873"/>
      <c r="K1135" s="873"/>
      <c r="L1135" s="877"/>
      <c r="M1135" s="877"/>
      <c r="N1135" s="878"/>
      <c r="O1135" s="872"/>
      <c r="P1135" s="873"/>
      <c r="Q1135" s="873"/>
      <c r="R1135" s="877"/>
      <c r="S1135" s="877"/>
      <c r="T1135" s="878"/>
    </row>
    <row r="1136" spans="3:20" ht="18.95" customHeight="1" x14ac:dyDescent="0.15">
      <c r="D1136" s="1043" t="s">
        <v>1143</v>
      </c>
      <c r="E1136" s="1043"/>
      <c r="F1136" s="1043"/>
      <c r="G1136" s="1043"/>
      <c r="H1136" s="1043"/>
      <c r="I1136" s="872"/>
      <c r="J1136" s="873"/>
      <c r="K1136" s="873"/>
      <c r="L1136" s="877"/>
      <c r="M1136" s="877"/>
      <c r="N1136" s="878"/>
      <c r="O1136" s="872"/>
      <c r="P1136" s="873"/>
      <c r="Q1136" s="873"/>
      <c r="R1136" s="877"/>
      <c r="S1136" s="877"/>
      <c r="T1136" s="878"/>
    </row>
    <row r="1137" spans="3:20" ht="18.95" customHeight="1" x14ac:dyDescent="0.15">
      <c r="D1137" s="1043" t="s">
        <v>1144</v>
      </c>
      <c r="E1137" s="1043"/>
      <c r="F1137" s="1043"/>
      <c r="G1137" s="1043"/>
      <c r="H1137" s="1043"/>
      <c r="I1137" s="872"/>
      <c r="J1137" s="873"/>
      <c r="K1137" s="873"/>
      <c r="L1137" s="877"/>
      <c r="M1137" s="877"/>
      <c r="N1137" s="878"/>
      <c r="O1137" s="872"/>
      <c r="P1137" s="873"/>
      <c r="Q1137" s="873"/>
      <c r="R1137" s="877"/>
      <c r="S1137" s="877"/>
      <c r="T1137" s="878"/>
    </row>
    <row r="1138" spans="3:20" ht="18.95" customHeight="1" x14ac:dyDescent="0.15">
      <c r="D1138" s="1043" t="s">
        <v>1145</v>
      </c>
      <c r="E1138" s="1043"/>
      <c r="F1138" s="1043"/>
      <c r="G1138" s="1043"/>
      <c r="H1138" s="1043"/>
      <c r="I1138" s="872"/>
      <c r="J1138" s="873"/>
      <c r="K1138" s="873"/>
      <c r="L1138" s="877"/>
      <c r="M1138" s="877"/>
      <c r="N1138" s="878"/>
      <c r="O1138" s="872"/>
      <c r="P1138" s="873"/>
      <c r="Q1138" s="873"/>
      <c r="R1138" s="877"/>
      <c r="S1138" s="877"/>
      <c r="T1138" s="878"/>
    </row>
    <row r="1139" spans="3:20" ht="18" customHeight="1" x14ac:dyDescent="0.15">
      <c r="D1139" s="1043" t="s">
        <v>1146</v>
      </c>
      <c r="E1139" s="1043"/>
      <c r="F1139" s="1043"/>
      <c r="G1139" s="1043"/>
      <c r="H1139" s="1043"/>
      <c r="I1139" s="872"/>
      <c r="J1139" s="873"/>
      <c r="K1139" s="873"/>
      <c r="L1139" s="877"/>
      <c r="M1139" s="877"/>
      <c r="N1139" s="878"/>
      <c r="O1139" s="872"/>
      <c r="P1139" s="873"/>
      <c r="Q1139" s="873"/>
      <c r="R1139" s="877"/>
      <c r="S1139" s="877"/>
      <c r="T1139" s="878"/>
    </row>
    <row r="1140" spans="3:20" ht="18.95" customHeight="1" x14ac:dyDescent="0.15">
      <c r="D1140" s="1043" t="s">
        <v>1156</v>
      </c>
      <c r="E1140" s="1043"/>
      <c r="F1140" s="1043"/>
      <c r="G1140" s="1043"/>
      <c r="H1140" s="1043"/>
      <c r="I1140" s="872"/>
      <c r="J1140" s="873"/>
      <c r="K1140" s="873"/>
      <c r="L1140" s="877"/>
      <c r="M1140" s="877"/>
      <c r="N1140" s="878"/>
      <c r="O1140" s="872"/>
      <c r="P1140" s="873"/>
      <c r="Q1140" s="873"/>
      <c r="R1140" s="877"/>
      <c r="S1140" s="877"/>
      <c r="T1140" s="878"/>
    </row>
    <row r="1141" spans="3:20" ht="18.95" customHeight="1" x14ac:dyDescent="0.15">
      <c r="D1141" s="1043" t="s">
        <v>1157</v>
      </c>
      <c r="E1141" s="1043"/>
      <c r="F1141" s="1043"/>
      <c r="G1141" s="1043"/>
      <c r="H1141" s="1043"/>
      <c r="I1141" s="872"/>
      <c r="J1141" s="873"/>
      <c r="K1141" s="873"/>
      <c r="L1141" s="877"/>
      <c r="M1141" s="877"/>
      <c r="N1141" s="878"/>
      <c r="O1141" s="872"/>
      <c r="P1141" s="873"/>
      <c r="Q1141" s="873"/>
      <c r="R1141" s="877"/>
      <c r="S1141" s="877"/>
      <c r="T1141" s="878"/>
    </row>
    <row r="1142" spans="3:20" ht="18.95" customHeight="1" x14ac:dyDescent="0.15">
      <c r="D1142" s="1043" t="s">
        <v>1147</v>
      </c>
      <c r="E1142" s="1043"/>
      <c r="F1142" s="1043"/>
      <c r="G1142" s="1043"/>
      <c r="H1142" s="1043"/>
      <c r="I1142" s="872"/>
      <c r="J1142" s="873"/>
      <c r="K1142" s="873"/>
      <c r="L1142" s="877"/>
      <c r="M1142" s="877"/>
      <c r="N1142" s="878"/>
      <c r="O1142" s="872"/>
      <c r="P1142" s="873"/>
      <c r="Q1142" s="873"/>
      <c r="R1142" s="877"/>
      <c r="S1142" s="877"/>
      <c r="T1142" s="878"/>
    </row>
    <row r="1143" spans="3:20" ht="18.95" customHeight="1" x14ac:dyDescent="0.15">
      <c r="D1143" s="1043" t="s">
        <v>1148</v>
      </c>
      <c r="E1143" s="1043"/>
      <c r="F1143" s="1043"/>
      <c r="G1143" s="1043"/>
      <c r="H1143" s="1043"/>
      <c r="I1143" s="872"/>
      <c r="J1143" s="873"/>
      <c r="K1143" s="873"/>
      <c r="L1143" s="877"/>
      <c r="M1143" s="877"/>
      <c r="N1143" s="878"/>
      <c r="O1143" s="872"/>
      <c r="P1143" s="873"/>
      <c r="Q1143" s="873"/>
      <c r="R1143" s="877"/>
      <c r="S1143" s="877"/>
      <c r="T1143" s="878"/>
    </row>
    <row r="1144" spans="3:20" ht="16.5" customHeight="1" x14ac:dyDescent="0.15">
      <c r="E1144" s="109" t="s">
        <v>337</v>
      </c>
    </row>
    <row r="1145" spans="3:20" ht="16.5" customHeight="1" x14ac:dyDescent="0.15">
      <c r="E1145" s="109" t="s">
        <v>1900</v>
      </c>
    </row>
    <row r="1146" spans="3:20" ht="16.5" customHeight="1" x14ac:dyDescent="0.15">
      <c r="E1146" s="109" t="s">
        <v>1842</v>
      </c>
    </row>
    <row r="1147" spans="3:20" ht="16.5" customHeight="1" x14ac:dyDescent="0.15">
      <c r="E1147" s="109" t="s">
        <v>1843</v>
      </c>
    </row>
    <row r="1148" spans="3:20" ht="16.5" customHeight="1" x14ac:dyDescent="0.15">
      <c r="E1148" s="109"/>
      <c r="F1148" s="109" t="s">
        <v>1508</v>
      </c>
    </row>
    <row r="1149" spans="3:20" ht="16.5" customHeight="1" x14ac:dyDescent="0.15">
      <c r="E1149" s="109" t="s">
        <v>1946</v>
      </c>
    </row>
    <row r="1150" spans="3:20" ht="9.6" customHeight="1" x14ac:dyDescent="0.15"/>
    <row r="1151" spans="3:20" ht="16.5" customHeight="1" x14ac:dyDescent="0.15">
      <c r="C1151" s="61" t="s">
        <v>1159</v>
      </c>
    </row>
    <row r="1152" spans="3:20" ht="18.95" customHeight="1" x14ac:dyDescent="0.15">
      <c r="D1152" s="1012" t="s">
        <v>604</v>
      </c>
      <c r="E1152" s="1012"/>
      <c r="F1152" s="1012"/>
      <c r="G1152" s="1012"/>
      <c r="H1152" s="1117"/>
      <c r="I1152" s="1117"/>
      <c r="J1152" s="1117"/>
      <c r="K1152" s="1117"/>
    </row>
    <row r="1153" spans="2:24" ht="18.95" customHeight="1" x14ac:dyDescent="0.15">
      <c r="D1153" s="1012" t="s">
        <v>348</v>
      </c>
      <c r="E1153" s="1012"/>
      <c r="F1153" s="1012"/>
      <c r="G1153" s="1012"/>
      <c r="H1153" s="1117"/>
      <c r="I1153" s="1117"/>
      <c r="J1153" s="1117"/>
      <c r="K1153" s="1117"/>
    </row>
    <row r="1154" spans="2:24" ht="16.5" customHeight="1" x14ac:dyDescent="0.15">
      <c r="E1154" s="63" t="s">
        <v>1160</v>
      </c>
    </row>
    <row r="1155" spans="2:24" ht="19.5" customHeight="1" x14ac:dyDescent="0.15">
      <c r="E1155" s="109"/>
      <c r="S1155" s="1513" t="s">
        <v>1483</v>
      </c>
      <c r="T1155" s="1514"/>
      <c r="U1155" s="1514"/>
      <c r="V1155" s="1514"/>
      <c r="W1155" s="1514"/>
      <c r="X1155" s="1556"/>
    </row>
    <row r="1156" spans="2:24" ht="9.6" customHeight="1" x14ac:dyDescent="0.15"/>
    <row r="1157" spans="2:24" ht="9.9499999999999993" customHeight="1" x14ac:dyDescent="0.15"/>
    <row r="1158" spans="2:24" ht="17.45" customHeight="1" x14ac:dyDescent="0.15">
      <c r="P1158" s="954" t="s">
        <v>782</v>
      </c>
      <c r="Q1158" s="954"/>
      <c r="R1158" s="954"/>
      <c r="S1158" s="955">
        <f>$Q$11</f>
        <v>0</v>
      </c>
      <c r="T1158" s="955"/>
      <c r="U1158" s="955"/>
      <c r="V1158" s="955"/>
      <c r="W1158" s="955"/>
      <c r="X1158" s="955"/>
    </row>
    <row r="1159" spans="2:24" ht="16.5" customHeight="1" x14ac:dyDescent="0.15">
      <c r="B1159" s="555" t="s">
        <v>605</v>
      </c>
    </row>
    <row r="1160" spans="2:24" ht="16.5" customHeight="1" x14ac:dyDescent="0.15">
      <c r="C1160" s="61" t="s">
        <v>339</v>
      </c>
    </row>
    <row r="1161" spans="2:24" ht="55.5" customHeight="1" x14ac:dyDescent="0.15">
      <c r="D1161" s="950"/>
      <c r="E1161" s="950"/>
      <c r="F1161" s="956" t="s">
        <v>1755</v>
      </c>
      <c r="G1161" s="950"/>
      <c r="H1161" s="956"/>
      <c r="I1161" s="950"/>
      <c r="J1161" s="956"/>
      <c r="K1161" s="950"/>
      <c r="L1161" s="950" t="s">
        <v>329</v>
      </c>
      <c r="M1161" s="950"/>
      <c r="N1161" s="950"/>
      <c r="O1161" s="950"/>
      <c r="P1161" s="950"/>
      <c r="Q1161" s="1517" t="s">
        <v>2108</v>
      </c>
      <c r="R1161" s="1099"/>
      <c r="S1161" s="1014" t="s">
        <v>720</v>
      </c>
      <c r="T1161" s="1015"/>
    </row>
    <row r="1162" spans="2:24" ht="18.600000000000001" customHeight="1" x14ac:dyDescent="0.15">
      <c r="D1162" s="950" t="s">
        <v>326</v>
      </c>
      <c r="E1162" s="953"/>
      <c r="F1162" s="788"/>
      <c r="G1162" s="565" t="s">
        <v>19</v>
      </c>
      <c r="H1162" s="788"/>
      <c r="I1162" s="565" t="s">
        <v>20</v>
      </c>
      <c r="J1162" s="788"/>
      <c r="K1162" s="573" t="s">
        <v>21</v>
      </c>
      <c r="L1162" s="1114"/>
      <c r="M1162" s="1114"/>
      <c r="N1162" s="1114"/>
      <c r="O1162" s="1114"/>
      <c r="P1162" s="1114"/>
      <c r="Q1162" s="1565"/>
      <c r="R1162" s="1566"/>
      <c r="S1162" s="616"/>
      <c r="T1162" s="570" t="s">
        <v>45</v>
      </c>
    </row>
    <row r="1163" spans="2:24" ht="5.45" customHeight="1" x14ac:dyDescent="0.15">
      <c r="D1163" s="668"/>
      <c r="E1163" s="668"/>
      <c r="L1163" s="83"/>
      <c r="M1163" s="83"/>
      <c r="N1163" s="83"/>
      <c r="O1163" s="83"/>
      <c r="P1163" s="83"/>
      <c r="Q1163" s="668"/>
      <c r="R1163" s="668"/>
    </row>
    <row r="1164" spans="2:24" ht="16.5" customHeight="1" x14ac:dyDescent="0.15">
      <c r="D1164" s="579" t="s">
        <v>1027</v>
      </c>
    </row>
    <row r="1165" spans="2:24" ht="16.5" customHeight="1" x14ac:dyDescent="0.15">
      <c r="D1165" s="950"/>
      <c r="E1165" s="950"/>
      <c r="F1165" s="1567" t="s">
        <v>331</v>
      </c>
      <c r="G1165" s="1568"/>
      <c r="H1165" s="1568"/>
      <c r="I1165" s="1569"/>
      <c r="J1165" s="1570" t="s">
        <v>332</v>
      </c>
      <c r="K1165" s="1571"/>
      <c r="L1165" s="956" t="s">
        <v>333</v>
      </c>
      <c r="M1165" s="950"/>
    </row>
    <row r="1166" spans="2:24" ht="18.95" customHeight="1" x14ac:dyDescent="0.15">
      <c r="D1166" s="950" t="s">
        <v>326</v>
      </c>
      <c r="E1166" s="953"/>
      <c r="F1166" s="1562"/>
      <c r="G1166" s="1258"/>
      <c r="H1166" s="1259"/>
      <c r="I1166" s="879" t="s">
        <v>45</v>
      </c>
      <c r="J1166" s="1563"/>
      <c r="K1166" s="1564"/>
      <c r="L1166" s="558">
        <f>S1162-F1166</f>
        <v>0</v>
      </c>
      <c r="M1166" s="570" t="s">
        <v>45</v>
      </c>
    </row>
    <row r="1167" spans="2:24" ht="9.6" customHeight="1" x14ac:dyDescent="0.15">
      <c r="E1167" s="109"/>
    </row>
    <row r="1168" spans="2:24" ht="16.5" customHeight="1" x14ac:dyDescent="0.15">
      <c r="C1168" s="61" t="s">
        <v>1841</v>
      </c>
    </row>
    <row r="1169" spans="4:15" ht="16.5" customHeight="1" x14ac:dyDescent="0.15">
      <c r="D1169" s="950" t="s">
        <v>338</v>
      </c>
      <c r="E1169" s="950"/>
      <c r="F1169" s="950"/>
      <c r="G1169" s="950"/>
      <c r="H1169" s="950"/>
      <c r="I1169" s="950"/>
      <c r="J1169" s="950" t="s">
        <v>154</v>
      </c>
      <c r="K1169" s="950"/>
      <c r="L1169" s="950"/>
      <c r="M1169" s="950" t="s">
        <v>346</v>
      </c>
      <c r="N1169" s="950"/>
      <c r="O1169" s="950"/>
    </row>
    <row r="1170" spans="4:15" ht="17.45" customHeight="1" x14ac:dyDescent="0.15">
      <c r="D1170" s="1012" t="s">
        <v>631</v>
      </c>
      <c r="E1170" s="1012"/>
      <c r="F1170" s="1012"/>
      <c r="G1170" s="1012"/>
      <c r="H1170" s="1012"/>
      <c r="I1170" s="1012"/>
      <c r="J1170" s="958"/>
      <c r="K1170" s="1011"/>
      <c r="L1170" s="962"/>
      <c r="M1170" s="958"/>
      <c r="N1170" s="1011"/>
      <c r="O1170" s="962"/>
    </row>
    <row r="1171" spans="4:15" ht="17.45" customHeight="1" x14ac:dyDescent="0.15">
      <c r="D1171" s="1012" t="s">
        <v>335</v>
      </c>
      <c r="E1171" s="1012"/>
      <c r="F1171" s="1012"/>
      <c r="G1171" s="1012"/>
      <c r="H1171" s="1012"/>
      <c r="I1171" s="1012"/>
      <c r="J1171" s="958"/>
      <c r="K1171" s="1011"/>
      <c r="L1171" s="962"/>
      <c r="M1171" s="958"/>
      <c r="N1171" s="1011"/>
      <c r="O1171" s="962"/>
    </row>
    <row r="1172" spans="4:15" ht="17.45" customHeight="1" x14ac:dyDescent="0.15">
      <c r="D1172" s="1012" t="s">
        <v>632</v>
      </c>
      <c r="E1172" s="1012"/>
      <c r="F1172" s="1012"/>
      <c r="G1172" s="1012"/>
      <c r="H1172" s="1012"/>
      <c r="I1172" s="1012"/>
      <c r="J1172" s="958"/>
      <c r="K1172" s="1011"/>
      <c r="L1172" s="962"/>
      <c r="M1172" s="958"/>
      <c r="N1172" s="1011"/>
      <c r="O1172" s="962"/>
    </row>
    <row r="1173" spans="4:15" ht="17.45" customHeight="1" x14ac:dyDescent="0.15">
      <c r="D1173" s="1012" t="s">
        <v>340</v>
      </c>
      <c r="E1173" s="1012"/>
      <c r="F1173" s="1012"/>
      <c r="G1173" s="1012"/>
      <c r="H1173" s="1012"/>
      <c r="I1173" s="1012"/>
      <c r="J1173" s="958"/>
      <c r="K1173" s="1011"/>
      <c r="L1173" s="962"/>
      <c r="M1173" s="958"/>
      <c r="N1173" s="1011"/>
      <c r="O1173" s="962"/>
    </row>
    <row r="1174" spans="4:15" ht="17.45" customHeight="1" x14ac:dyDescent="0.15">
      <c r="D1174" s="1012" t="s">
        <v>341</v>
      </c>
      <c r="E1174" s="1012"/>
      <c r="F1174" s="1012"/>
      <c r="G1174" s="1012"/>
      <c r="H1174" s="1012"/>
      <c r="I1174" s="1012"/>
      <c r="J1174" s="958"/>
      <c r="K1174" s="1011"/>
      <c r="L1174" s="962"/>
      <c r="M1174" s="958"/>
      <c r="N1174" s="1011"/>
      <c r="O1174" s="962"/>
    </row>
    <row r="1175" spans="4:15" ht="17.45" customHeight="1" x14ac:dyDescent="0.15">
      <c r="D1175" s="1012" t="s">
        <v>342</v>
      </c>
      <c r="E1175" s="1012"/>
      <c r="F1175" s="1012"/>
      <c r="G1175" s="1012"/>
      <c r="H1175" s="1012"/>
      <c r="I1175" s="1012"/>
      <c r="J1175" s="958"/>
      <c r="K1175" s="1011"/>
      <c r="L1175" s="962"/>
      <c r="M1175" s="958"/>
      <c r="N1175" s="1011"/>
      <c r="O1175" s="962"/>
    </row>
    <row r="1176" spans="4:15" ht="17.45" customHeight="1" x14ac:dyDescent="0.15">
      <c r="D1176" s="1012" t="s">
        <v>343</v>
      </c>
      <c r="E1176" s="1012"/>
      <c r="F1176" s="1012"/>
      <c r="G1176" s="1012"/>
      <c r="H1176" s="1012"/>
      <c r="I1176" s="1012"/>
      <c r="J1176" s="958"/>
      <c r="K1176" s="1011"/>
      <c r="L1176" s="962"/>
      <c r="M1176" s="958"/>
      <c r="N1176" s="1011"/>
      <c r="O1176" s="962"/>
    </row>
    <row r="1177" spans="4:15" ht="17.45" customHeight="1" x14ac:dyDescent="0.15">
      <c r="D1177" s="1012" t="s">
        <v>344</v>
      </c>
      <c r="E1177" s="1012"/>
      <c r="F1177" s="1012"/>
      <c r="G1177" s="1012"/>
      <c r="H1177" s="1012"/>
      <c r="I1177" s="1012"/>
      <c r="J1177" s="958"/>
      <c r="K1177" s="1011"/>
      <c r="L1177" s="962"/>
      <c r="M1177" s="958"/>
      <c r="N1177" s="1011"/>
      <c r="O1177" s="962"/>
    </row>
    <row r="1178" spans="4:15" ht="17.45" customHeight="1" x14ac:dyDescent="0.15">
      <c r="D1178" s="1012" t="s">
        <v>633</v>
      </c>
      <c r="E1178" s="1012"/>
      <c r="F1178" s="1012"/>
      <c r="G1178" s="1012"/>
      <c r="H1178" s="1012"/>
      <c r="I1178" s="1012"/>
      <c r="J1178" s="958"/>
      <c r="K1178" s="1011"/>
      <c r="L1178" s="962"/>
      <c r="M1178" s="958"/>
      <c r="N1178" s="1011"/>
      <c r="O1178" s="962"/>
    </row>
    <row r="1179" spans="4:15" ht="17.45" customHeight="1" x14ac:dyDescent="0.15">
      <c r="D1179" s="1012" t="s">
        <v>634</v>
      </c>
      <c r="E1179" s="1012"/>
      <c r="F1179" s="1012"/>
      <c r="G1179" s="1012"/>
      <c r="H1179" s="1012"/>
      <c r="I1179" s="1012"/>
      <c r="J1179" s="958"/>
      <c r="K1179" s="1011"/>
      <c r="L1179" s="962"/>
      <c r="M1179" s="958"/>
      <c r="N1179" s="1011"/>
      <c r="O1179" s="962"/>
    </row>
    <row r="1180" spans="4:15" ht="17.45" customHeight="1" x14ac:dyDescent="0.15">
      <c r="D1180" s="1012" t="s">
        <v>635</v>
      </c>
      <c r="E1180" s="1012"/>
      <c r="F1180" s="1012"/>
      <c r="G1180" s="1012"/>
      <c r="H1180" s="1012"/>
      <c r="I1180" s="1012"/>
      <c r="J1180" s="958"/>
      <c r="K1180" s="1011"/>
      <c r="L1180" s="962"/>
      <c r="M1180" s="958"/>
      <c r="N1180" s="1011"/>
      <c r="O1180" s="962"/>
    </row>
    <row r="1181" spans="4:15" ht="17.45" customHeight="1" x14ac:dyDescent="0.15">
      <c r="D1181" s="1012" t="s">
        <v>636</v>
      </c>
      <c r="E1181" s="1012"/>
      <c r="F1181" s="1012"/>
      <c r="G1181" s="1012"/>
      <c r="H1181" s="1012"/>
      <c r="I1181" s="1012"/>
      <c r="J1181" s="958"/>
      <c r="K1181" s="1011"/>
      <c r="L1181" s="962"/>
      <c r="M1181" s="958"/>
      <c r="N1181" s="1011"/>
      <c r="O1181" s="962"/>
    </row>
    <row r="1182" spans="4:15" ht="17.45" customHeight="1" x14ac:dyDescent="0.15">
      <c r="D1182" s="1012" t="s">
        <v>637</v>
      </c>
      <c r="E1182" s="1012"/>
      <c r="F1182" s="1012"/>
      <c r="G1182" s="1012"/>
      <c r="H1182" s="1012"/>
      <c r="I1182" s="1012"/>
      <c r="J1182" s="958"/>
      <c r="K1182" s="1011"/>
      <c r="L1182" s="962"/>
      <c r="M1182" s="958"/>
      <c r="N1182" s="1011"/>
      <c r="O1182" s="962"/>
    </row>
    <row r="1183" spans="4:15" ht="17.45" customHeight="1" x14ac:dyDescent="0.15">
      <c r="D1183" s="1012" t="s">
        <v>638</v>
      </c>
      <c r="E1183" s="1012"/>
      <c r="F1183" s="1012"/>
      <c r="G1183" s="1012"/>
      <c r="H1183" s="1012"/>
      <c r="I1183" s="1012"/>
      <c r="J1183" s="958"/>
      <c r="K1183" s="1011"/>
      <c r="L1183" s="962"/>
      <c r="M1183" s="958"/>
      <c r="N1183" s="1011"/>
      <c r="O1183" s="962"/>
    </row>
    <row r="1184" spans="4:15" ht="17.45" customHeight="1" x14ac:dyDescent="0.15">
      <c r="D1184" s="1012" t="s">
        <v>345</v>
      </c>
      <c r="E1184" s="1012"/>
      <c r="F1184" s="1012"/>
      <c r="G1184" s="1012"/>
      <c r="H1184" s="1012"/>
      <c r="I1184" s="1012"/>
      <c r="J1184" s="958"/>
      <c r="K1184" s="1011"/>
      <c r="L1184" s="962"/>
      <c r="M1184" s="958"/>
      <c r="N1184" s="1011"/>
      <c r="O1184" s="962"/>
    </row>
    <row r="1185" spans="3:20" ht="16.5" customHeight="1" x14ac:dyDescent="0.15">
      <c r="E1185" s="109" t="s">
        <v>347</v>
      </c>
    </row>
    <row r="1186" spans="3:20" ht="16.5" customHeight="1" x14ac:dyDescent="0.15">
      <c r="E1186" s="109" t="s">
        <v>1186</v>
      </c>
    </row>
    <row r="1187" spans="3:20" ht="16.5" customHeight="1" x14ac:dyDescent="0.15">
      <c r="E1187" s="109" t="s">
        <v>538</v>
      </c>
    </row>
    <row r="1188" spans="3:20" ht="16.5" customHeight="1" x14ac:dyDescent="0.15">
      <c r="E1188" s="109" t="s">
        <v>1923</v>
      </c>
    </row>
    <row r="1189" spans="3:20" ht="16.5" customHeight="1" x14ac:dyDescent="0.15">
      <c r="E1189" s="109" t="s">
        <v>1924</v>
      </c>
    </row>
    <row r="1190" spans="3:20" ht="16.5" customHeight="1" x14ac:dyDescent="0.15">
      <c r="E1190" s="109" t="s">
        <v>1187</v>
      </c>
    </row>
    <row r="1191" spans="3:20" ht="16.5" customHeight="1" x14ac:dyDescent="0.15">
      <c r="E1191" s="109" t="s">
        <v>723</v>
      </c>
    </row>
    <row r="1192" spans="3:20" ht="16.5" customHeight="1" x14ac:dyDescent="0.15">
      <c r="E1192" s="109" t="s">
        <v>1188</v>
      </c>
    </row>
    <row r="1193" spans="3:20" ht="9.6" customHeight="1" x14ac:dyDescent="0.15"/>
    <row r="1194" spans="3:20" ht="16.5" customHeight="1" x14ac:dyDescent="0.15">
      <c r="C1194" s="61" t="s">
        <v>606</v>
      </c>
    </row>
    <row r="1195" spans="3:20" ht="18.95" customHeight="1" x14ac:dyDescent="0.15">
      <c r="D1195" s="556" t="s">
        <v>348</v>
      </c>
      <c r="E1195" s="60"/>
      <c r="F1195" s="60"/>
      <c r="G1195" s="557"/>
      <c r="H1195" s="1117"/>
      <c r="I1195" s="1117"/>
      <c r="J1195" s="1117"/>
      <c r="K1195" s="1117"/>
    </row>
    <row r="1196" spans="3:20" ht="9.6" customHeight="1" x14ac:dyDescent="0.15"/>
    <row r="1197" spans="3:20" ht="16.5" customHeight="1" x14ac:dyDescent="0.15">
      <c r="C1197" s="61" t="str">
        <f>"（４）雇入時健康診断の実施状況（令和"&amp;Y1&amp;"年度）"</f>
        <v>（４）雇入時健康診断の実施状況（令和8年度）</v>
      </c>
    </row>
    <row r="1198" spans="3:20" ht="39.950000000000003" customHeight="1" x14ac:dyDescent="0.15">
      <c r="D1198" s="1037" t="s">
        <v>349</v>
      </c>
      <c r="E1198" s="1329"/>
      <c r="F1198" s="1049" t="s">
        <v>2109</v>
      </c>
      <c r="G1198" s="1049"/>
      <c r="H1198" s="1049"/>
      <c r="I1198" s="1099"/>
      <c r="J1198" s="1049" t="s">
        <v>592</v>
      </c>
      <c r="K1198" s="1049"/>
      <c r="L1198" s="1049"/>
      <c r="M1198" s="1049"/>
      <c r="N1198" s="1049"/>
      <c r="O1198" s="1049"/>
      <c r="P1198" s="1049"/>
      <c r="Q1198" s="1049"/>
      <c r="R1198" s="1049"/>
      <c r="S1198" s="1077"/>
      <c r="T1198" s="1077"/>
    </row>
    <row r="1199" spans="3:20" ht="30" customHeight="1" x14ac:dyDescent="0.15">
      <c r="D1199" s="788"/>
      <c r="E1199" s="569" t="s">
        <v>45</v>
      </c>
      <c r="F1199" s="1129"/>
      <c r="G1199" s="1465"/>
      <c r="H1199" s="1130"/>
      <c r="I1199" s="569" t="s">
        <v>45</v>
      </c>
      <c r="J1199" s="1557"/>
      <c r="K1199" s="1558"/>
      <c r="L1199" s="1558"/>
      <c r="M1199" s="1558"/>
      <c r="N1199" s="1558"/>
      <c r="O1199" s="1558"/>
      <c r="P1199" s="1558"/>
      <c r="Q1199" s="1558"/>
      <c r="R1199" s="1558"/>
      <c r="S1199" s="1465"/>
      <c r="T1199" s="1130"/>
    </row>
    <row r="1200" spans="3:20" ht="16.5" customHeight="1" x14ac:dyDescent="0.15">
      <c r="E1200" s="109" t="s">
        <v>350</v>
      </c>
    </row>
    <row r="1201" spans="2:24" ht="16.5" customHeight="1" x14ac:dyDescent="0.15">
      <c r="E1201" s="109" t="s">
        <v>337</v>
      </c>
      <c r="T1201" s="1513" t="s">
        <v>1483</v>
      </c>
      <c r="U1201" s="1514"/>
      <c r="V1201" s="1514"/>
      <c r="W1201" s="1514"/>
      <c r="X1201" s="1556"/>
    </row>
    <row r="1202" spans="2:24" ht="9.9499999999999993" customHeight="1" x14ac:dyDescent="0.15"/>
    <row r="1203" spans="2:24" ht="16.5" customHeight="1" x14ac:dyDescent="0.15">
      <c r="C1203" s="61" t="s">
        <v>607</v>
      </c>
    </row>
    <row r="1204" spans="2:24" ht="16.5" customHeight="1" x14ac:dyDescent="0.15">
      <c r="D1204" s="1449"/>
      <c r="E1204" s="1449"/>
      <c r="F1204" s="1449"/>
      <c r="G1204" s="1449"/>
      <c r="H1204" s="1012" t="s">
        <v>1189</v>
      </c>
      <c r="I1204" s="1012"/>
      <c r="J1204" s="1012"/>
      <c r="K1204" s="1012"/>
      <c r="L1204" s="1012"/>
      <c r="M1204" s="1012"/>
      <c r="N1204" s="1012"/>
    </row>
    <row r="1205" spans="2:24" ht="18.95" customHeight="1" x14ac:dyDescent="0.15">
      <c r="D1205" s="1012" t="s">
        <v>1028</v>
      </c>
      <c r="E1205" s="1012"/>
      <c r="F1205" s="1012"/>
      <c r="G1205" s="1012"/>
      <c r="H1205" s="1003"/>
      <c r="I1205" s="1003"/>
      <c r="J1205" s="1003"/>
      <c r="K1205" s="1003"/>
      <c r="L1205" s="1003"/>
      <c r="M1205" s="1003"/>
      <c r="N1205" s="1003"/>
    </row>
    <row r="1206" spans="2:24" ht="18.95" customHeight="1" x14ac:dyDescent="0.15">
      <c r="D1206" s="1012" t="s">
        <v>1029</v>
      </c>
      <c r="E1206" s="1012"/>
      <c r="F1206" s="1012"/>
      <c r="G1206" s="1012"/>
      <c r="H1206" s="1003"/>
      <c r="I1206" s="1003"/>
      <c r="J1206" s="1003"/>
      <c r="K1206" s="1003"/>
      <c r="L1206" s="1003"/>
      <c r="M1206" s="1003"/>
      <c r="N1206" s="1003"/>
    </row>
    <row r="1207" spans="2:24" ht="16.5" customHeight="1" x14ac:dyDescent="0.15">
      <c r="E1207" s="109" t="s">
        <v>1030</v>
      </c>
    </row>
    <row r="1208" spans="2:24" ht="9.6" customHeight="1" x14ac:dyDescent="0.15"/>
    <row r="1209" spans="2:24" ht="17.45" customHeight="1" x14ac:dyDescent="0.15">
      <c r="P1209" s="954" t="s">
        <v>782</v>
      </c>
      <c r="Q1209" s="954"/>
      <c r="R1209" s="954"/>
      <c r="S1209" s="955">
        <f>$Q$11</f>
        <v>0</v>
      </c>
      <c r="T1209" s="955"/>
      <c r="U1209" s="955"/>
      <c r="V1209" s="955"/>
      <c r="W1209" s="955"/>
      <c r="X1209" s="955"/>
    </row>
    <row r="1210" spans="2:24" ht="16.5" customHeight="1" x14ac:dyDescent="0.15">
      <c r="B1210" s="555" t="s">
        <v>351</v>
      </c>
    </row>
    <row r="1211" spans="2:24" ht="19.5" customHeight="1" x14ac:dyDescent="0.15">
      <c r="D1211" s="63" t="s">
        <v>1757</v>
      </c>
      <c r="T1211" s="1513" t="s">
        <v>1483</v>
      </c>
      <c r="U1211" s="1514"/>
      <c r="V1211" s="1514"/>
      <c r="W1211" s="1514"/>
      <c r="X1211" s="1556"/>
    </row>
    <row r="1212" spans="2:24" ht="16.5" customHeight="1" x14ac:dyDescent="0.15">
      <c r="C1212" s="61" t="s">
        <v>1031</v>
      </c>
    </row>
    <row r="1213" spans="2:24" ht="16.5" customHeight="1" x14ac:dyDescent="0.15">
      <c r="D1213" s="63" t="s">
        <v>2110</v>
      </c>
    </row>
    <row r="1214" spans="2:24" ht="16.5" customHeight="1" x14ac:dyDescent="0.15">
      <c r="D1214" s="1099" t="s">
        <v>352</v>
      </c>
      <c r="E1214" s="1012"/>
      <c r="F1214" s="1012"/>
      <c r="G1214" s="1436" t="str">
        <f>"令和"&amp;$Y$1&amp;"年度（予定含む）"</f>
        <v>令和8年度（予定含む）</v>
      </c>
      <c r="H1214" s="1436"/>
      <c r="I1214" s="1436"/>
      <c r="J1214" s="1436"/>
      <c r="K1214" s="1436"/>
      <c r="L1214" s="1436"/>
      <c r="M1214" s="950" t="str">
        <f>"令和"&amp;$Y$1-1&amp;"年度"</f>
        <v>令和7年度</v>
      </c>
      <c r="N1214" s="950"/>
      <c r="O1214" s="950"/>
      <c r="P1214" s="950"/>
      <c r="Q1214" s="950"/>
      <c r="R1214" s="950"/>
    </row>
    <row r="1215" spans="2:24" ht="16.5" customHeight="1" x14ac:dyDescent="0.15">
      <c r="D1215" s="1012"/>
      <c r="E1215" s="1012"/>
      <c r="F1215" s="1012"/>
      <c r="G1215" s="956" t="s">
        <v>484</v>
      </c>
      <c r="H1215" s="956"/>
      <c r="I1215" s="956"/>
      <c r="J1215" s="956" t="s">
        <v>485</v>
      </c>
      <c r="K1215" s="956"/>
      <c r="L1215" s="956"/>
      <c r="M1215" s="956" t="s">
        <v>484</v>
      </c>
      <c r="N1215" s="956"/>
      <c r="O1215" s="956"/>
      <c r="P1215" s="956" t="s">
        <v>485</v>
      </c>
      <c r="Q1215" s="956"/>
      <c r="R1215" s="956"/>
    </row>
    <row r="1216" spans="2:24" ht="18.95" customHeight="1" x14ac:dyDescent="0.15">
      <c r="D1216" s="1044" t="s">
        <v>353</v>
      </c>
      <c r="E1216" s="1285"/>
      <c r="F1216" s="1285"/>
      <c r="G1216" s="621"/>
      <c r="H1216" s="617"/>
      <c r="I1216" s="880"/>
      <c r="J1216" s="621"/>
      <c r="K1216" s="617"/>
      <c r="L1216" s="880"/>
      <c r="M1216" s="621"/>
      <c r="N1216" s="617"/>
      <c r="O1216" s="880"/>
      <c r="P1216" s="621"/>
      <c r="Q1216" s="617"/>
      <c r="R1216" s="619"/>
    </row>
    <row r="1217" spans="3:25" ht="18.95" customHeight="1" x14ac:dyDescent="0.15">
      <c r="D1217" s="1353" t="s">
        <v>354</v>
      </c>
      <c r="E1217" s="1076"/>
      <c r="F1217" s="1076"/>
      <c r="G1217" s="621"/>
      <c r="H1217" s="617"/>
      <c r="I1217" s="880"/>
      <c r="J1217" s="621"/>
      <c r="K1217" s="617"/>
      <c r="L1217" s="880"/>
      <c r="M1217" s="621"/>
      <c r="N1217" s="617"/>
      <c r="O1217" s="880"/>
      <c r="P1217" s="621"/>
      <c r="Q1217" s="617"/>
      <c r="R1217" s="619"/>
    </row>
    <row r="1218" spans="3:25" ht="18.95" customHeight="1" x14ac:dyDescent="0.15">
      <c r="D1218" s="1353" t="s">
        <v>355</v>
      </c>
      <c r="E1218" s="1076"/>
      <c r="F1218" s="1076"/>
      <c r="G1218" s="621"/>
      <c r="H1218" s="617"/>
      <c r="I1218" s="880"/>
      <c r="J1218" s="621"/>
      <c r="K1218" s="617"/>
      <c r="L1218" s="880"/>
      <c r="M1218" s="621"/>
      <c r="N1218" s="617"/>
      <c r="O1218" s="880"/>
      <c r="P1218" s="621"/>
      <c r="Q1218" s="617"/>
      <c r="R1218" s="619"/>
    </row>
    <row r="1219" spans="3:25" ht="6.6" customHeight="1" x14ac:dyDescent="0.15"/>
    <row r="1220" spans="3:25" ht="18.95" customHeight="1" x14ac:dyDescent="0.15">
      <c r="C1220" s="63" t="s">
        <v>486</v>
      </c>
      <c r="E1220" s="1024" t="s">
        <v>1921</v>
      </c>
      <c r="F1220" s="1076"/>
      <c r="G1220" s="1076"/>
      <c r="H1220" s="1076"/>
      <c r="I1220" s="1051"/>
      <c r="J1220" s="1095"/>
      <c r="K1220" s="1096"/>
      <c r="L1220" s="1229"/>
      <c r="M1220" s="1229"/>
      <c r="N1220" s="1229"/>
      <c r="O1220" s="1229"/>
      <c r="P1220" s="1316"/>
    </row>
    <row r="1221" spans="3:25" ht="13.5" customHeight="1" x14ac:dyDescent="0.15">
      <c r="G1221" s="1436" t="str">
        <f>"令和"&amp;$Y$1&amp;"年度（予定含む）"</f>
        <v>令和8年度（予定含む）</v>
      </c>
      <c r="H1221" s="1436"/>
      <c r="I1221" s="1436"/>
      <c r="J1221" s="1436"/>
      <c r="K1221" s="1436"/>
      <c r="L1221" s="1436"/>
      <c r="M1221" s="950" t="str">
        <f>"令和"&amp;$Y$1-1&amp;"年度"</f>
        <v>令和7年度</v>
      </c>
      <c r="N1221" s="950"/>
      <c r="O1221" s="950"/>
      <c r="P1221" s="950"/>
      <c r="Q1221" s="950"/>
      <c r="R1221" s="950"/>
      <c r="S1221" s="1367" t="s">
        <v>639</v>
      </c>
      <c r="T1221" s="1368"/>
      <c r="U1221" s="1368"/>
      <c r="V1221" s="1368"/>
      <c r="W1221" s="1369"/>
      <c r="X1221" s="881"/>
      <c r="Y1221" s="881"/>
    </row>
    <row r="1222" spans="3:25" ht="16.5" customHeight="1" x14ac:dyDescent="0.15">
      <c r="G1222" s="956" t="s">
        <v>484</v>
      </c>
      <c r="H1222" s="956"/>
      <c r="I1222" s="956"/>
      <c r="J1222" s="956" t="s">
        <v>485</v>
      </c>
      <c r="K1222" s="956"/>
      <c r="L1222" s="956"/>
      <c r="M1222" s="956" t="s">
        <v>484</v>
      </c>
      <c r="N1222" s="956"/>
      <c r="O1222" s="956"/>
      <c r="P1222" s="956" t="s">
        <v>485</v>
      </c>
      <c r="Q1222" s="956"/>
      <c r="R1222" s="956"/>
      <c r="S1222" s="1370"/>
      <c r="T1222" s="1371"/>
      <c r="U1222" s="1371"/>
      <c r="V1222" s="1371"/>
      <c r="W1222" s="1372"/>
      <c r="X1222" s="881"/>
      <c r="Y1222" s="881"/>
    </row>
    <row r="1223" spans="3:25" ht="16.5" customHeight="1" x14ac:dyDescent="0.15">
      <c r="D1223" s="1559" t="s">
        <v>724</v>
      </c>
      <c r="E1223" s="1560"/>
      <c r="F1223" s="1076"/>
      <c r="G1223" s="1345"/>
      <c r="H1223" s="1343"/>
      <c r="I1223" s="1341"/>
      <c r="J1223" s="1345"/>
      <c r="K1223" s="1343"/>
      <c r="L1223" s="1341"/>
      <c r="M1223" s="1345"/>
      <c r="N1223" s="1343"/>
      <c r="O1223" s="1341"/>
      <c r="P1223" s="1345"/>
      <c r="Q1223" s="1343"/>
      <c r="R1223" s="1341"/>
      <c r="S1223" s="589" t="s">
        <v>357</v>
      </c>
      <c r="T1223" s="839"/>
      <c r="U1223" s="616"/>
      <c r="V1223" s="616"/>
      <c r="W1223" s="616"/>
    </row>
    <row r="1224" spans="3:25" ht="16.5" customHeight="1" x14ac:dyDescent="0.15">
      <c r="D1224" s="1561"/>
      <c r="E1224" s="1560"/>
      <c r="F1224" s="1076"/>
      <c r="G1224" s="1346"/>
      <c r="H1224" s="1344"/>
      <c r="I1224" s="1342"/>
      <c r="J1224" s="1346"/>
      <c r="K1224" s="1344"/>
      <c r="L1224" s="1342"/>
      <c r="M1224" s="1346"/>
      <c r="N1224" s="1344"/>
      <c r="O1224" s="1342"/>
      <c r="P1224" s="1346"/>
      <c r="Q1224" s="1344"/>
      <c r="R1224" s="1342"/>
      <c r="S1224" s="589" t="s">
        <v>358</v>
      </c>
      <c r="T1224" s="839"/>
      <c r="U1224" s="616"/>
      <c r="V1224" s="616"/>
      <c r="W1224" s="616"/>
    </row>
    <row r="1225" spans="3:25" ht="18.95" customHeight="1" x14ac:dyDescent="0.15">
      <c r="D1225" s="1353" t="s">
        <v>356</v>
      </c>
      <c r="E1225" s="1076"/>
      <c r="F1225" s="1076"/>
      <c r="G1225" s="499"/>
      <c r="H1225" s="882"/>
      <c r="I1225" s="620"/>
      <c r="J1225" s="499"/>
      <c r="K1225" s="882"/>
      <c r="L1225" s="620"/>
      <c r="M1225" s="499"/>
      <c r="N1225" s="882"/>
      <c r="O1225" s="620"/>
      <c r="P1225" s="499"/>
      <c r="Q1225" s="882"/>
      <c r="R1225" s="501"/>
    </row>
    <row r="1226" spans="3:25" ht="6.6" customHeight="1" x14ac:dyDescent="0.15"/>
    <row r="1227" spans="3:25" ht="27.6" customHeight="1" x14ac:dyDescent="0.15">
      <c r="D1227" s="362"/>
      <c r="E1227" s="1520" t="s">
        <v>1922</v>
      </c>
      <c r="F1227" s="1076"/>
      <c r="G1227" s="1076"/>
      <c r="H1227" s="1076"/>
      <c r="I1227" s="1051"/>
      <c r="J1227" s="1095"/>
      <c r="K1227" s="1096"/>
      <c r="L1227" s="1229"/>
      <c r="M1227" s="1229"/>
      <c r="N1227" s="1229"/>
      <c r="O1227" s="1229"/>
      <c r="P1227" s="1316"/>
    </row>
    <row r="1228" spans="3:25" ht="15.6" customHeight="1" x14ac:dyDescent="0.15">
      <c r="D1228" s="362"/>
      <c r="G1228" s="1436" t="str">
        <f>"令和"&amp;$Y$1&amp;"年度（予定含む）"</f>
        <v>令和8年度（予定含む）</v>
      </c>
      <c r="H1228" s="1436"/>
      <c r="I1228" s="1436"/>
      <c r="J1228" s="1436"/>
      <c r="K1228" s="1436"/>
      <c r="L1228" s="1436"/>
      <c r="M1228" s="950" t="str">
        <f>"令和"&amp;$Y$1-1&amp;"年度"</f>
        <v>令和7年度</v>
      </c>
      <c r="N1228" s="950"/>
      <c r="O1228" s="950"/>
      <c r="P1228" s="950"/>
      <c r="Q1228" s="950"/>
      <c r="R1228" s="950"/>
    </row>
    <row r="1229" spans="3:25" ht="15.6" customHeight="1" x14ac:dyDescent="0.15">
      <c r="G1229" s="956" t="s">
        <v>484</v>
      </c>
      <c r="H1229" s="956"/>
      <c r="I1229" s="956"/>
      <c r="J1229" s="956" t="s">
        <v>485</v>
      </c>
      <c r="K1229" s="956"/>
      <c r="L1229" s="956"/>
      <c r="M1229" s="956" t="s">
        <v>484</v>
      </c>
      <c r="N1229" s="956"/>
      <c r="O1229" s="956"/>
      <c r="P1229" s="956" t="s">
        <v>485</v>
      </c>
      <c r="Q1229" s="956"/>
      <c r="R1229" s="956"/>
    </row>
    <row r="1230" spans="3:25" ht="18.95" customHeight="1" x14ac:dyDescent="0.15">
      <c r="D1230" s="1044" t="s">
        <v>359</v>
      </c>
      <c r="E1230" s="1285"/>
      <c r="F1230" s="1285"/>
      <c r="G1230" s="499"/>
      <c r="H1230" s="882"/>
      <c r="I1230" s="620"/>
      <c r="J1230" s="499"/>
      <c r="K1230" s="882"/>
      <c r="L1230" s="620"/>
      <c r="M1230" s="499"/>
      <c r="N1230" s="882"/>
      <c r="O1230" s="620"/>
      <c r="P1230" s="499"/>
      <c r="Q1230" s="882"/>
      <c r="R1230" s="501"/>
    </row>
    <row r="1231" spans="3:25" ht="18.95" customHeight="1" x14ac:dyDescent="0.15">
      <c r="D1231" s="1044" t="s">
        <v>360</v>
      </c>
      <c r="E1231" s="1285"/>
      <c r="F1231" s="1285"/>
      <c r="G1231" s="499"/>
      <c r="H1231" s="882"/>
      <c r="I1231" s="620"/>
      <c r="J1231" s="499"/>
      <c r="K1231" s="882"/>
      <c r="L1231" s="620"/>
      <c r="M1231" s="499"/>
      <c r="N1231" s="882"/>
      <c r="O1231" s="620"/>
      <c r="P1231" s="499"/>
      <c r="Q1231" s="882"/>
      <c r="R1231" s="501"/>
    </row>
    <row r="1232" spans="3:25" ht="6.6" customHeight="1" x14ac:dyDescent="0.15"/>
    <row r="1233" spans="4:20" ht="31.5" customHeight="1" x14ac:dyDescent="0.15">
      <c r="D1233" s="1520" t="s">
        <v>364</v>
      </c>
      <c r="E1233" s="1373"/>
      <c r="F1233" s="1373"/>
      <c r="G1233" s="1373"/>
      <c r="H1233" s="1373"/>
      <c r="I1233" s="1089"/>
      <c r="J1233" s="1440"/>
      <c r="K1233" s="1440"/>
      <c r="L1233" s="1440"/>
      <c r="M1233" s="1440"/>
      <c r="N1233" s="1440"/>
      <c r="O1233" s="1440"/>
      <c r="P1233" s="1440"/>
      <c r="Q1233" s="1440"/>
      <c r="R1233" s="1440"/>
      <c r="S1233" s="1440"/>
      <c r="T1233" s="1441"/>
    </row>
    <row r="1234" spans="4:20" ht="15.6" customHeight="1" x14ac:dyDescent="0.15">
      <c r="D1234" s="109" t="s">
        <v>1190</v>
      </c>
    </row>
    <row r="1235" spans="4:20" ht="9.6" customHeight="1" x14ac:dyDescent="0.15"/>
    <row r="1236" spans="4:20" ht="16.5" customHeight="1" x14ac:dyDescent="0.15">
      <c r="D1236" s="63" t="s">
        <v>2111</v>
      </c>
    </row>
    <row r="1237" spans="4:20" ht="15" customHeight="1" x14ac:dyDescent="0.15">
      <c r="D1237" s="1099" t="s">
        <v>352</v>
      </c>
      <c r="E1237" s="1012"/>
      <c r="F1237" s="1012"/>
      <c r="G1237" s="1361" t="str">
        <f>"令和"&amp;Y1&amp;"年度
（予定含む）"</f>
        <v>令和8年度
（予定含む）</v>
      </c>
      <c r="H1237" s="1362"/>
      <c r="I1237" s="1363"/>
      <c r="J1237" s="1409" t="str">
        <f>"令和"&amp;Y1-1&amp;"年度"</f>
        <v>令和7年度</v>
      </c>
      <c r="K1237" s="1391"/>
      <c r="L1237" s="1410"/>
      <c r="M1237" s="1367" t="s">
        <v>639</v>
      </c>
      <c r="N1237" s="1368"/>
      <c r="O1237" s="1368"/>
      <c r="P1237" s="1368"/>
      <c r="Q1237" s="1369"/>
    </row>
    <row r="1238" spans="4:20" ht="15" customHeight="1" x14ac:dyDescent="0.15">
      <c r="D1238" s="1012"/>
      <c r="E1238" s="1012"/>
      <c r="F1238" s="1012"/>
      <c r="G1238" s="1364"/>
      <c r="H1238" s="1365"/>
      <c r="I1238" s="1366"/>
      <c r="J1238" s="1549"/>
      <c r="K1238" s="1550"/>
      <c r="L1238" s="1551"/>
      <c r="M1238" s="1370"/>
      <c r="N1238" s="1371"/>
      <c r="O1238" s="1371"/>
      <c r="P1238" s="1371"/>
      <c r="Q1238" s="1372"/>
    </row>
    <row r="1239" spans="4:20" ht="16.5" customHeight="1" x14ac:dyDescent="0.15">
      <c r="D1239" s="1428" t="s">
        <v>725</v>
      </c>
      <c r="E1239" s="1552"/>
      <c r="F1239" s="1552"/>
      <c r="G1239" s="1345"/>
      <c r="H1239" s="1343"/>
      <c r="I1239" s="1341"/>
      <c r="J1239" s="1345"/>
      <c r="K1239" s="1343"/>
      <c r="L1239" s="1341"/>
      <c r="M1239" s="589" t="s">
        <v>357</v>
      </c>
      <c r="N1239" s="839"/>
      <c r="O1239" s="616"/>
      <c r="P1239" s="616"/>
      <c r="Q1239" s="616"/>
    </row>
    <row r="1240" spans="4:20" ht="16.5" customHeight="1" x14ac:dyDescent="0.15">
      <c r="D1240" s="1553"/>
      <c r="E1240" s="1383"/>
      <c r="F1240" s="1383"/>
      <c r="G1240" s="1346"/>
      <c r="H1240" s="1344"/>
      <c r="I1240" s="1342"/>
      <c r="J1240" s="1346"/>
      <c r="K1240" s="1344"/>
      <c r="L1240" s="1342"/>
      <c r="M1240" s="589" t="s">
        <v>358</v>
      </c>
      <c r="N1240" s="839"/>
      <c r="O1240" s="616"/>
      <c r="P1240" s="616"/>
      <c r="Q1240" s="616"/>
    </row>
    <row r="1241" spans="4:20" ht="16.5" customHeight="1" x14ac:dyDescent="0.15">
      <c r="D1241" s="1428" t="s">
        <v>726</v>
      </c>
      <c r="E1241" s="1552"/>
      <c r="F1241" s="1552"/>
      <c r="G1241" s="1345"/>
      <c r="H1241" s="1343"/>
      <c r="I1241" s="1341"/>
      <c r="J1241" s="1345"/>
      <c r="K1241" s="1343"/>
      <c r="L1241" s="1341"/>
      <c r="M1241" s="589" t="s">
        <v>357</v>
      </c>
      <c r="N1241" s="839"/>
      <c r="O1241" s="616"/>
      <c r="P1241" s="616"/>
      <c r="Q1241" s="616"/>
    </row>
    <row r="1242" spans="4:20" ht="16.5" customHeight="1" x14ac:dyDescent="0.15">
      <c r="D1242" s="1553"/>
      <c r="E1242" s="1383"/>
      <c r="F1242" s="1383"/>
      <c r="G1242" s="1346"/>
      <c r="H1242" s="1344"/>
      <c r="I1242" s="1342"/>
      <c r="J1242" s="1346"/>
      <c r="K1242" s="1344"/>
      <c r="L1242" s="1342"/>
      <c r="M1242" s="589" t="s">
        <v>358</v>
      </c>
      <c r="N1242" s="839"/>
      <c r="O1242" s="616"/>
      <c r="P1242" s="616"/>
      <c r="Q1242" s="616"/>
    </row>
    <row r="1243" spans="4:20" ht="29.1" customHeight="1" x14ac:dyDescent="0.15">
      <c r="D1243" s="1353" t="s">
        <v>361</v>
      </c>
      <c r="E1243" s="1373"/>
      <c r="F1243" s="1373"/>
      <c r="G1243" s="621"/>
      <c r="H1243" s="617"/>
      <c r="I1243" s="880"/>
      <c r="J1243" s="621"/>
      <c r="K1243" s="617"/>
      <c r="L1243" s="618"/>
    </row>
    <row r="1244" spans="4:20" ht="38.25" customHeight="1" x14ac:dyDescent="0.15">
      <c r="D1244" s="1382" t="s">
        <v>363</v>
      </c>
      <c r="E1244" s="1383"/>
      <c r="F1244" s="1383"/>
      <c r="G1244" s="1383"/>
      <c r="H1244" s="1383"/>
      <c r="I1244" s="1089"/>
      <c r="J1244" s="1384"/>
      <c r="K1244" s="1384"/>
      <c r="L1244" s="1384"/>
      <c r="M1244" s="1384"/>
      <c r="N1244" s="1384"/>
      <c r="O1244" s="1384"/>
      <c r="P1244" s="1384"/>
      <c r="Q1244" s="1384"/>
      <c r="R1244" s="1384"/>
      <c r="S1244" s="1384"/>
      <c r="T1244" s="1385"/>
    </row>
    <row r="1245" spans="4:20" ht="15.6" customHeight="1" x14ac:dyDescent="0.15">
      <c r="D1245" s="109" t="s">
        <v>1190</v>
      </c>
    </row>
    <row r="1246" spans="4:20" ht="15.6" customHeight="1" x14ac:dyDescent="0.15">
      <c r="D1246" s="109" t="s">
        <v>539</v>
      </c>
    </row>
    <row r="1247" spans="4:20" ht="15.6" customHeight="1" x14ac:dyDescent="0.15">
      <c r="D1247" s="109"/>
      <c r="E1247" s="109" t="s">
        <v>1396</v>
      </c>
    </row>
    <row r="1248" spans="4:20" ht="15.6" customHeight="1" x14ac:dyDescent="0.15">
      <c r="D1248" s="109"/>
      <c r="E1248" s="109" t="s">
        <v>1844</v>
      </c>
    </row>
    <row r="1249" spans="3:24" ht="15.6" customHeight="1" x14ac:dyDescent="0.15">
      <c r="D1249" s="109" t="s">
        <v>540</v>
      </c>
    </row>
    <row r="1250" spans="3:24" ht="15.6" customHeight="1" x14ac:dyDescent="0.15">
      <c r="E1250" s="109" t="s">
        <v>487</v>
      </c>
    </row>
    <row r="1251" spans="3:24" ht="9.6" customHeight="1" x14ac:dyDescent="0.15"/>
    <row r="1252" spans="3:24" ht="22.5" customHeight="1" x14ac:dyDescent="0.15">
      <c r="E1252" s="1405" t="s">
        <v>1450</v>
      </c>
      <c r="F1252" s="1406"/>
      <c r="G1252" s="1406"/>
      <c r="H1252" s="1406"/>
      <c r="I1252" s="1406"/>
      <c r="J1252" s="1406"/>
      <c r="K1252" s="1406"/>
      <c r="L1252" s="1406"/>
      <c r="M1252" s="1407"/>
      <c r="N1252" s="820" t="s">
        <v>1451</v>
      </c>
    </row>
    <row r="1253" spans="3:24" ht="9.6" customHeight="1" x14ac:dyDescent="0.15">
      <c r="E1253" s="109"/>
    </row>
    <row r="1254" spans="3:24" ht="17.45" customHeight="1" x14ac:dyDescent="0.15">
      <c r="P1254" s="954" t="s">
        <v>782</v>
      </c>
      <c r="Q1254" s="954"/>
      <c r="R1254" s="954"/>
      <c r="S1254" s="955">
        <f>$Q$11</f>
        <v>0</v>
      </c>
      <c r="T1254" s="955"/>
      <c r="U1254" s="955"/>
      <c r="V1254" s="955"/>
      <c r="W1254" s="955"/>
      <c r="X1254" s="955"/>
    </row>
    <row r="1255" spans="3:24" ht="16.5" customHeight="1" x14ac:dyDescent="0.15">
      <c r="C1255" s="61" t="s">
        <v>2112</v>
      </c>
    </row>
    <row r="1256" spans="3:24" ht="16.5" customHeight="1" x14ac:dyDescent="0.15">
      <c r="D1256" s="1099" t="s">
        <v>352</v>
      </c>
      <c r="E1256" s="1012"/>
      <c r="F1256" s="1012"/>
      <c r="G1256" s="1436" t="str">
        <f>"令和"&amp;$Y$1&amp;"年度（予定含む）"</f>
        <v>令和8年度（予定含む）</v>
      </c>
      <c r="H1256" s="1436"/>
      <c r="I1256" s="1436"/>
      <c r="J1256" s="1436"/>
      <c r="K1256" s="1436"/>
      <c r="L1256" s="1436"/>
      <c r="M1256" s="950" t="str">
        <f>"令和"&amp;$Y$1-1&amp;"年度"</f>
        <v>令和7年度</v>
      </c>
      <c r="N1256" s="950"/>
      <c r="O1256" s="950"/>
      <c r="P1256" s="950"/>
      <c r="Q1256" s="950"/>
      <c r="R1256" s="950"/>
    </row>
    <row r="1257" spans="3:24" ht="15.95" customHeight="1" x14ac:dyDescent="0.15">
      <c r="D1257" s="1012"/>
      <c r="E1257" s="1012"/>
      <c r="F1257" s="1012"/>
      <c r="G1257" s="956" t="s">
        <v>484</v>
      </c>
      <c r="H1257" s="956"/>
      <c r="I1257" s="956"/>
      <c r="J1257" s="956" t="s">
        <v>485</v>
      </c>
      <c r="K1257" s="956"/>
      <c r="L1257" s="956"/>
      <c r="M1257" s="956" t="s">
        <v>484</v>
      </c>
      <c r="N1257" s="956"/>
      <c r="O1257" s="956"/>
      <c r="P1257" s="956" t="s">
        <v>485</v>
      </c>
      <c r="Q1257" s="956"/>
      <c r="R1257" s="956"/>
    </row>
    <row r="1258" spans="3:24" ht="24.6" customHeight="1" x14ac:dyDescent="0.15">
      <c r="D1258" s="1517" t="s">
        <v>362</v>
      </c>
      <c r="E1258" s="1518"/>
      <c r="F1258" s="1519"/>
      <c r="G1258" s="621"/>
      <c r="H1258" s="617"/>
      <c r="I1258" s="880"/>
      <c r="J1258" s="621"/>
      <c r="K1258" s="617"/>
      <c r="L1258" s="880"/>
      <c r="M1258" s="621"/>
      <c r="N1258" s="617"/>
      <c r="O1258" s="880"/>
      <c r="P1258" s="621"/>
      <c r="Q1258" s="617"/>
      <c r="R1258" s="619"/>
    </row>
    <row r="1259" spans="3:24" ht="30" customHeight="1" x14ac:dyDescent="0.15">
      <c r="D1259" s="1520" t="s">
        <v>365</v>
      </c>
      <c r="E1259" s="1373"/>
      <c r="F1259" s="1373"/>
      <c r="G1259" s="1383"/>
      <c r="H1259" s="1383"/>
      <c r="I1259" s="1089"/>
      <c r="J1259" s="1029"/>
      <c r="K1259" s="1029"/>
      <c r="L1259" s="1029"/>
      <c r="M1259" s="1029"/>
      <c r="N1259" s="1029"/>
      <c r="O1259" s="1029"/>
      <c r="P1259" s="1029"/>
      <c r="Q1259" s="1029"/>
      <c r="R1259" s="1029"/>
      <c r="S1259" s="1029"/>
      <c r="T1259" s="1030"/>
    </row>
    <row r="1260" spans="3:24" ht="16.5" customHeight="1" x14ac:dyDescent="0.15">
      <c r="E1260" s="109" t="s">
        <v>366</v>
      </c>
    </row>
    <row r="1261" spans="3:24" ht="9.6" customHeight="1" x14ac:dyDescent="0.15">
      <c r="E1261" s="109"/>
    </row>
    <row r="1262" spans="3:24" ht="16.5" customHeight="1" x14ac:dyDescent="0.15">
      <c r="C1262" s="61" t="s">
        <v>2113</v>
      </c>
    </row>
    <row r="1263" spans="3:24" ht="16.5" customHeight="1" x14ac:dyDescent="0.15">
      <c r="D1263" s="1525" t="s">
        <v>352</v>
      </c>
      <c r="E1263" s="1526"/>
      <c r="F1263" s="1436" t="str">
        <f>"令和"&amp;$Y$1&amp;"年度（予定含む）"</f>
        <v>令和8年度（予定含む）</v>
      </c>
      <c r="G1263" s="1436"/>
      <c r="H1263" s="1436"/>
      <c r="I1263" s="1436"/>
      <c r="J1263" s="1436"/>
      <c r="K1263" s="1436"/>
      <c r="L1263" s="950" t="str">
        <f>"令和"&amp;$Y$1-1&amp;"年度"</f>
        <v>令和7年度</v>
      </c>
      <c r="M1263" s="950"/>
      <c r="N1263" s="950"/>
      <c r="O1263" s="950"/>
      <c r="P1263" s="950"/>
      <c r="Q1263" s="950"/>
      <c r="R1263" s="1367" t="s">
        <v>639</v>
      </c>
      <c r="S1263" s="1368"/>
      <c r="T1263" s="1368"/>
      <c r="U1263" s="1368"/>
      <c r="V1263" s="1369"/>
    </row>
    <row r="1264" spans="3:24" ht="16.5" customHeight="1" x14ac:dyDescent="0.15">
      <c r="D1264" s="1527"/>
      <c r="E1264" s="1528"/>
      <c r="F1264" s="956" t="s">
        <v>484</v>
      </c>
      <c r="G1264" s="956"/>
      <c r="H1264" s="956"/>
      <c r="I1264" s="956" t="s">
        <v>485</v>
      </c>
      <c r="J1264" s="956"/>
      <c r="K1264" s="956"/>
      <c r="L1264" s="956" t="s">
        <v>484</v>
      </c>
      <c r="M1264" s="956"/>
      <c r="N1264" s="956"/>
      <c r="O1264" s="956" t="s">
        <v>485</v>
      </c>
      <c r="P1264" s="956"/>
      <c r="Q1264" s="956"/>
      <c r="R1264" s="1370"/>
      <c r="S1264" s="1371"/>
      <c r="T1264" s="1371"/>
      <c r="U1264" s="1371"/>
      <c r="V1264" s="1372"/>
    </row>
    <row r="1265" spans="3:22" ht="18.600000000000001" customHeight="1" x14ac:dyDescent="0.15">
      <c r="D1265" s="1428" t="s">
        <v>481</v>
      </c>
      <c r="E1265" s="1031"/>
      <c r="F1265" s="1345"/>
      <c r="G1265" s="1343"/>
      <c r="H1265" s="1341"/>
      <c r="I1265" s="1345"/>
      <c r="J1265" s="1343"/>
      <c r="K1265" s="1341"/>
      <c r="L1265" s="1345"/>
      <c r="M1265" s="1343"/>
      <c r="N1265" s="1341"/>
      <c r="O1265" s="1345"/>
      <c r="P1265" s="1343"/>
      <c r="Q1265" s="1341"/>
      <c r="R1265" s="589" t="s">
        <v>357</v>
      </c>
      <c r="S1265" s="839"/>
      <c r="T1265" s="616"/>
      <c r="U1265" s="616"/>
      <c r="V1265" s="616"/>
    </row>
    <row r="1266" spans="3:22" ht="18.600000000000001" customHeight="1" x14ac:dyDescent="0.15">
      <c r="D1266" s="1433"/>
      <c r="E1266" s="1033"/>
      <c r="F1266" s="1346"/>
      <c r="G1266" s="1344"/>
      <c r="H1266" s="1342"/>
      <c r="I1266" s="1346"/>
      <c r="J1266" s="1344"/>
      <c r="K1266" s="1342"/>
      <c r="L1266" s="1346"/>
      <c r="M1266" s="1344"/>
      <c r="N1266" s="1342"/>
      <c r="O1266" s="1346"/>
      <c r="P1266" s="1344"/>
      <c r="Q1266" s="1342"/>
      <c r="R1266" s="589" t="s">
        <v>358</v>
      </c>
      <c r="S1266" s="839"/>
      <c r="T1266" s="616"/>
      <c r="U1266" s="616"/>
      <c r="V1266" s="616"/>
    </row>
    <row r="1267" spans="3:22" ht="30" customHeight="1" x14ac:dyDescent="0.15">
      <c r="D1267" s="1382" t="s">
        <v>367</v>
      </c>
      <c r="E1267" s="1383"/>
      <c r="F1267" s="1383"/>
      <c r="G1267" s="1383"/>
      <c r="H1267" s="1383"/>
      <c r="I1267" s="1089"/>
      <c r="J1267" s="1356"/>
      <c r="K1267" s="1356"/>
      <c r="L1267" s="1356"/>
      <c r="M1267" s="1356"/>
      <c r="N1267" s="1356"/>
      <c r="O1267" s="1356"/>
      <c r="P1267" s="1356"/>
      <c r="Q1267" s="1356"/>
      <c r="R1267" s="1356"/>
      <c r="S1267" s="1356"/>
      <c r="T1267" s="1524"/>
    </row>
    <row r="1268" spans="3:22" ht="16.5" customHeight="1" x14ac:dyDescent="0.15">
      <c r="E1268" s="109" t="s">
        <v>1190</v>
      </c>
    </row>
    <row r="1269" spans="3:22" ht="16.5" customHeight="1" x14ac:dyDescent="0.15">
      <c r="E1269" s="109" t="s">
        <v>541</v>
      </c>
    </row>
    <row r="1270" spans="3:22" ht="16.5" customHeight="1" x14ac:dyDescent="0.15">
      <c r="E1270" s="109" t="s">
        <v>1911</v>
      </c>
    </row>
    <row r="1271" spans="3:22" ht="16.5" customHeight="1" x14ac:dyDescent="0.15">
      <c r="E1271" s="109" t="s">
        <v>1947</v>
      </c>
    </row>
    <row r="1272" spans="3:22" ht="9.6" customHeight="1" x14ac:dyDescent="0.15">
      <c r="F1272" s="109"/>
    </row>
    <row r="1273" spans="3:22" ht="16.5" customHeight="1" x14ac:dyDescent="0.15">
      <c r="C1273" s="61" t="s">
        <v>608</v>
      </c>
    </row>
    <row r="1274" spans="3:22" ht="18.95" customHeight="1" x14ac:dyDescent="0.15">
      <c r="D1274" s="1024" t="s">
        <v>447</v>
      </c>
      <c r="E1274" s="1328"/>
      <c r="F1274" s="1328"/>
      <c r="G1274" s="1328"/>
      <c r="H1274" s="1329"/>
      <c r="I1274" s="1115"/>
      <c r="J1274" s="1228"/>
      <c r="K1274" s="1228"/>
      <c r="L1274" s="1228"/>
      <c r="M1274" s="1229"/>
      <c r="N1274" s="1229"/>
      <c r="O1274" s="1229"/>
      <c r="P1274" s="1316"/>
    </row>
    <row r="1275" spans="3:22" ht="18.95" customHeight="1" x14ac:dyDescent="0.15">
      <c r="E1275" s="1350" t="s">
        <v>727</v>
      </c>
      <c r="F1275" s="1351"/>
      <c r="G1275" s="1351"/>
      <c r="H1275" s="1351"/>
      <c r="I1275" s="1351"/>
      <c r="J1275" s="1352"/>
      <c r="K1275" s="1358" t="s">
        <v>2114</v>
      </c>
      <c r="L1275" s="1359"/>
      <c r="M1275" s="1359"/>
      <c r="N1275" s="1359"/>
      <c r="O1275" s="1359"/>
      <c r="P1275" s="1360"/>
      <c r="Q1275" s="668" t="s">
        <v>1481</v>
      </c>
      <c r="R1275" s="1163" t="s">
        <v>522</v>
      </c>
      <c r="S1275" s="1164"/>
    </row>
    <row r="1276" spans="3:22" ht="18.95" customHeight="1" x14ac:dyDescent="0.15">
      <c r="E1276" s="1374" t="s">
        <v>728</v>
      </c>
      <c r="F1276" s="1375"/>
      <c r="G1276" s="1375"/>
      <c r="H1276" s="1375"/>
      <c r="I1276" s="1375"/>
      <c r="J1276" s="1329"/>
      <c r="K1276" s="1358" t="s">
        <v>2115</v>
      </c>
      <c r="L1276" s="1359"/>
      <c r="M1276" s="1359"/>
      <c r="N1276" s="1359"/>
      <c r="O1276" s="1359"/>
      <c r="P1276" s="1360"/>
      <c r="Q1276" s="668" t="s">
        <v>1481</v>
      </c>
      <c r="R1276" s="1163" t="s">
        <v>523</v>
      </c>
      <c r="S1276" s="1164"/>
    </row>
    <row r="1277" spans="3:22" ht="9.9499999999999993" customHeight="1" x14ac:dyDescent="0.15">
      <c r="E1277" s="786"/>
      <c r="F1277" s="786"/>
      <c r="G1277" s="786"/>
      <c r="H1277" s="786"/>
      <c r="I1277" s="786"/>
    </row>
    <row r="1278" spans="3:22" ht="16.5" customHeight="1" x14ac:dyDescent="0.15">
      <c r="C1278" s="61" t="s">
        <v>1846</v>
      </c>
    </row>
    <row r="1279" spans="3:22" ht="18.95" customHeight="1" x14ac:dyDescent="0.15">
      <c r="D1279" s="1024" t="s">
        <v>447</v>
      </c>
      <c r="E1279" s="1328"/>
      <c r="F1279" s="1328"/>
      <c r="G1279" s="1328"/>
      <c r="H1279" s="1329"/>
      <c r="I1279" s="1115"/>
      <c r="J1279" s="1228"/>
      <c r="K1279" s="1228"/>
      <c r="L1279" s="1228"/>
      <c r="M1279" s="1229"/>
      <c r="N1279" s="1229"/>
      <c r="O1279" s="1229"/>
      <c r="P1279" s="1316"/>
    </row>
    <row r="1280" spans="3:22" ht="18.95" customHeight="1" x14ac:dyDescent="0.15">
      <c r="E1280" s="1374" t="s">
        <v>729</v>
      </c>
      <c r="F1280" s="1375"/>
      <c r="G1280" s="1375"/>
      <c r="H1280" s="1375"/>
      <c r="I1280" s="1375"/>
      <c r="J1280" s="1329"/>
      <c r="K1280" s="1358" t="s">
        <v>2116</v>
      </c>
      <c r="L1280" s="1359"/>
      <c r="M1280" s="1359"/>
      <c r="N1280" s="1359"/>
      <c r="O1280" s="1359"/>
      <c r="P1280" s="1360"/>
      <c r="Q1280" s="668" t="s">
        <v>1481</v>
      </c>
      <c r="R1280" s="1163" t="s">
        <v>453</v>
      </c>
      <c r="S1280" s="1164"/>
    </row>
    <row r="1281" spans="3:24" ht="16.5" customHeight="1" x14ac:dyDescent="0.15">
      <c r="E1281" s="109" t="s">
        <v>524</v>
      </c>
    </row>
    <row r="1282" spans="3:24" ht="9.9499999999999993" customHeight="1" x14ac:dyDescent="0.15">
      <c r="E1282" s="786"/>
      <c r="F1282" s="786"/>
      <c r="G1282" s="786"/>
      <c r="H1282" s="786"/>
      <c r="I1282" s="786"/>
    </row>
    <row r="1283" spans="3:24" ht="16.5" customHeight="1" x14ac:dyDescent="0.15">
      <c r="C1283" s="61" t="s">
        <v>609</v>
      </c>
    </row>
    <row r="1284" spans="3:24" ht="18" customHeight="1" x14ac:dyDescent="0.15">
      <c r="D1284" s="1024" t="s">
        <v>447</v>
      </c>
      <c r="E1284" s="1328"/>
      <c r="F1284" s="1328"/>
      <c r="G1284" s="1328"/>
      <c r="H1284" s="1329"/>
      <c r="I1284" s="1115"/>
      <c r="J1284" s="1228"/>
      <c r="K1284" s="1228"/>
      <c r="L1284" s="1228"/>
      <c r="M1284" s="1229"/>
      <c r="N1284" s="1229"/>
      <c r="O1284" s="1229"/>
      <c r="P1284" s="1316"/>
    </row>
    <row r="1285" spans="3:24" ht="18" customHeight="1" x14ac:dyDescent="0.15">
      <c r="E1285" s="1374" t="s">
        <v>730</v>
      </c>
      <c r="F1285" s="1375"/>
      <c r="G1285" s="1375"/>
      <c r="H1285" s="1375"/>
      <c r="I1285" s="1375"/>
      <c r="J1285" s="1329"/>
      <c r="K1285" s="1358" t="s">
        <v>2117</v>
      </c>
      <c r="L1285" s="1359"/>
      <c r="M1285" s="1359"/>
      <c r="N1285" s="1359"/>
      <c r="O1285" s="1359"/>
      <c r="P1285" s="1360"/>
      <c r="Q1285" s="668" t="s">
        <v>1481</v>
      </c>
      <c r="R1285" s="1163" t="s">
        <v>554</v>
      </c>
      <c r="S1285" s="1164"/>
    </row>
    <row r="1286" spans="3:24" ht="16.5" customHeight="1" x14ac:dyDescent="0.15">
      <c r="E1286" s="109" t="s">
        <v>374</v>
      </c>
    </row>
    <row r="1287" spans="3:24" ht="16.5" customHeight="1" x14ac:dyDescent="0.15">
      <c r="E1287" s="109" t="s">
        <v>542</v>
      </c>
    </row>
    <row r="1288" spans="3:24" ht="9.6" customHeight="1" x14ac:dyDescent="0.15">
      <c r="E1288" s="109" t="s">
        <v>1032</v>
      </c>
    </row>
    <row r="1289" spans="3:24" ht="9.6" customHeight="1" x14ac:dyDescent="0.15">
      <c r="E1289" s="109"/>
    </row>
    <row r="1290" spans="3:24" ht="17.45" customHeight="1" x14ac:dyDescent="0.15">
      <c r="P1290" s="954" t="s">
        <v>782</v>
      </c>
      <c r="Q1290" s="954"/>
      <c r="R1290" s="954"/>
      <c r="S1290" s="955">
        <f>$Q$11</f>
        <v>0</v>
      </c>
      <c r="T1290" s="955"/>
      <c r="U1290" s="955"/>
      <c r="V1290" s="955"/>
      <c r="W1290" s="955"/>
      <c r="X1290" s="955"/>
    </row>
    <row r="1291" spans="3:24" ht="16.5" customHeight="1" x14ac:dyDescent="0.15">
      <c r="C1291" s="61" t="s">
        <v>613</v>
      </c>
    </row>
    <row r="1292" spans="3:24" ht="16.5" customHeight="1" x14ac:dyDescent="0.15">
      <c r="D1292" s="63" t="s">
        <v>375</v>
      </c>
    </row>
    <row r="1293" spans="3:24" ht="18.600000000000001" customHeight="1" x14ac:dyDescent="0.15">
      <c r="D1293" s="1024" t="s">
        <v>447</v>
      </c>
      <c r="E1293" s="1328"/>
      <c r="F1293" s="1328"/>
      <c r="G1293" s="1328"/>
      <c r="H1293" s="1329"/>
      <c r="I1293" s="1535"/>
      <c r="J1293" s="1535"/>
      <c r="K1293" s="1535"/>
      <c r="L1293" s="1535"/>
      <c r="M1293" s="1535"/>
      <c r="N1293" s="1535"/>
      <c r="O1293" s="1535"/>
      <c r="P1293" s="1535"/>
      <c r="Q1293" s="1535"/>
      <c r="R1293" s="1535"/>
      <c r="S1293" s="1535"/>
      <c r="T1293" s="1535"/>
    </row>
    <row r="1294" spans="3:24" ht="18.600000000000001" customHeight="1" x14ac:dyDescent="0.15">
      <c r="E1294" s="1044" t="s">
        <v>731</v>
      </c>
      <c r="F1294" s="1320"/>
      <c r="G1294" s="1320"/>
      <c r="H1294" s="1320"/>
      <c r="I1294" s="1042"/>
      <c r="J1294" s="1042"/>
      <c r="K1294" s="1042"/>
      <c r="L1294" s="1042"/>
      <c r="M1294" s="625"/>
      <c r="N1294" s="883" t="s">
        <v>376</v>
      </c>
      <c r="O1294" s="884"/>
      <c r="P1294" s="625"/>
      <c r="Q1294" s="883" t="s">
        <v>448</v>
      </c>
      <c r="R1294" s="565"/>
      <c r="S1294" s="573"/>
    </row>
    <row r="1295" spans="3:24" ht="7.5" customHeight="1" x14ac:dyDescent="0.15"/>
    <row r="1296" spans="3:24" ht="16.5" customHeight="1" x14ac:dyDescent="0.15">
      <c r="D1296" s="63" t="s">
        <v>610</v>
      </c>
    </row>
    <row r="1297" spans="4:24" ht="18.600000000000001" customHeight="1" x14ac:dyDescent="0.15">
      <c r="D1297" s="1024" t="s">
        <v>447</v>
      </c>
      <c r="E1297" s="1328"/>
      <c r="F1297" s="1328"/>
      <c r="G1297" s="1328"/>
      <c r="H1297" s="1328"/>
      <c r="I1297" s="1076"/>
      <c r="J1297" s="1051"/>
      <c r="K1297" s="1400"/>
      <c r="L1297" s="1097"/>
      <c r="M1297" s="1097"/>
      <c r="N1297" s="1097"/>
      <c r="O1297" s="1097"/>
      <c r="P1297" s="1097"/>
      <c r="Q1297" s="1097"/>
      <c r="R1297" s="1097"/>
      <c r="S1297" s="1098"/>
    </row>
    <row r="1298" spans="4:24" ht="18.600000000000001" customHeight="1" x14ac:dyDescent="0.15">
      <c r="E1298" s="1424" t="s">
        <v>1593</v>
      </c>
      <c r="F1298" s="1425"/>
      <c r="G1298" s="1425"/>
      <c r="H1298" s="1425"/>
      <c r="I1298" s="1426"/>
      <c r="J1298" s="1426"/>
      <c r="K1298" s="1427"/>
      <c r="L1298" s="885" t="s">
        <v>2118</v>
      </c>
      <c r="M1298" s="886"/>
      <c r="N1298" s="886"/>
      <c r="O1298" s="886"/>
      <c r="P1298" s="886"/>
      <c r="Q1298" s="886"/>
      <c r="R1298" s="886"/>
      <c r="S1298" s="887"/>
      <c r="T1298" s="668" t="s">
        <v>519</v>
      </c>
      <c r="U1298" s="1402" t="s">
        <v>1595</v>
      </c>
      <c r="V1298" s="1403"/>
      <c r="W1298" s="1403"/>
      <c r="X1298" s="1404"/>
    </row>
    <row r="1299" spans="4:24" ht="7.5" customHeight="1" x14ac:dyDescent="0.15"/>
    <row r="1300" spans="4:24" ht="16.5" customHeight="1" x14ac:dyDescent="0.15">
      <c r="D1300" s="63" t="s">
        <v>377</v>
      </c>
      <c r="R1300" s="1513" t="s">
        <v>1591</v>
      </c>
      <c r="S1300" s="1514"/>
      <c r="T1300" s="1514"/>
      <c r="U1300" s="1514"/>
      <c r="V1300" s="1514"/>
      <c r="W1300" s="1515"/>
      <c r="X1300" s="1516"/>
    </row>
    <row r="1301" spans="4:24" ht="16.5" customHeight="1" x14ac:dyDescent="0.15">
      <c r="E1301" s="63" t="s">
        <v>1850</v>
      </c>
    </row>
    <row r="1302" spans="4:24" ht="18.95" customHeight="1" x14ac:dyDescent="0.15">
      <c r="D1302" s="1012" t="s">
        <v>381</v>
      </c>
      <c r="E1302" s="1012"/>
      <c r="F1302" s="1012"/>
      <c r="G1302" s="1012"/>
      <c r="H1302" s="952"/>
      <c r="I1302" s="1112"/>
      <c r="K1302" s="1012" t="s">
        <v>383</v>
      </c>
      <c r="L1302" s="1012"/>
      <c r="M1302" s="1012"/>
      <c r="N1302" s="1012"/>
      <c r="O1302" s="952"/>
      <c r="P1302" s="1112"/>
    </row>
    <row r="1303" spans="4:24" ht="18.95" customHeight="1" x14ac:dyDescent="0.15">
      <c r="D1303" s="1012" t="s">
        <v>1647</v>
      </c>
      <c r="E1303" s="1012"/>
      <c r="F1303" s="1012"/>
      <c r="G1303" s="1012"/>
      <c r="H1303" s="952"/>
      <c r="I1303" s="1112"/>
      <c r="K1303" s="1012" t="s">
        <v>384</v>
      </c>
      <c r="L1303" s="1012"/>
      <c r="M1303" s="1012"/>
      <c r="N1303" s="1012"/>
      <c r="O1303" s="952"/>
      <c r="P1303" s="1112"/>
    </row>
    <row r="1304" spans="4:24" ht="18.95" customHeight="1" x14ac:dyDescent="0.15">
      <c r="D1304" s="1012" t="s">
        <v>382</v>
      </c>
      <c r="E1304" s="1012"/>
      <c r="F1304" s="1012"/>
      <c r="G1304" s="1012"/>
      <c r="H1304" s="952"/>
      <c r="I1304" s="1112"/>
      <c r="K1304" s="1012" t="s">
        <v>385</v>
      </c>
      <c r="L1304" s="1012"/>
      <c r="M1304" s="1012"/>
      <c r="N1304" s="1012"/>
      <c r="O1304" s="952"/>
      <c r="P1304" s="1112"/>
    </row>
    <row r="1305" spans="4:24" ht="7.5" customHeight="1" x14ac:dyDescent="0.15"/>
    <row r="1306" spans="4:24" ht="16.5" customHeight="1" x14ac:dyDescent="0.15">
      <c r="E1306" s="63" t="s">
        <v>378</v>
      </c>
    </row>
    <row r="1307" spans="4:24" ht="13.5" customHeight="1" x14ac:dyDescent="0.15">
      <c r="D1307" s="950" t="str">
        <f>"令和"&amp;Y1-1&amp;"年度"</f>
        <v>令和7年度</v>
      </c>
      <c r="E1307" s="950"/>
      <c r="F1307" s="950"/>
      <c r="G1307" s="953"/>
      <c r="H1307" s="499"/>
      <c r="I1307" s="761" t="s">
        <v>20</v>
      </c>
      <c r="J1307" s="500"/>
      <c r="K1307" s="762" t="s">
        <v>21</v>
      </c>
      <c r="L1307" s="499"/>
      <c r="M1307" s="761" t="s">
        <v>20</v>
      </c>
      <c r="N1307" s="500"/>
      <c r="O1307" s="763" t="s">
        <v>21</v>
      </c>
      <c r="P1307" s="882"/>
      <c r="Q1307" s="761" t="s">
        <v>20</v>
      </c>
      <c r="R1307" s="500"/>
      <c r="S1307" s="763" t="s">
        <v>21</v>
      </c>
      <c r="T1307" s="882"/>
      <c r="U1307" s="761" t="s">
        <v>20</v>
      </c>
      <c r="V1307" s="500"/>
      <c r="W1307" s="764" t="s">
        <v>21</v>
      </c>
    </row>
    <row r="1308" spans="4:24" ht="13.5" customHeight="1" x14ac:dyDescent="0.15">
      <c r="D1308" s="950"/>
      <c r="E1308" s="950"/>
      <c r="F1308" s="950"/>
      <c r="G1308" s="953"/>
      <c r="H1308" s="888"/>
      <c r="I1308" s="761" t="s">
        <v>20</v>
      </c>
      <c r="J1308" s="889"/>
      <c r="K1308" s="762" t="s">
        <v>21</v>
      </c>
      <c r="L1308" s="888"/>
      <c r="M1308" s="761" t="s">
        <v>20</v>
      </c>
      <c r="N1308" s="889"/>
      <c r="O1308" s="763" t="s">
        <v>21</v>
      </c>
      <c r="P1308" s="890"/>
      <c r="Q1308" s="761" t="s">
        <v>20</v>
      </c>
      <c r="R1308" s="889"/>
      <c r="S1308" s="763" t="s">
        <v>21</v>
      </c>
      <c r="T1308" s="890"/>
      <c r="U1308" s="761" t="s">
        <v>20</v>
      </c>
      <c r="V1308" s="889"/>
      <c r="W1308" s="764" t="s">
        <v>21</v>
      </c>
    </row>
    <row r="1309" spans="4:24" ht="13.5" customHeight="1" x14ac:dyDescent="0.15">
      <c r="D1309" s="950"/>
      <c r="E1309" s="950"/>
      <c r="F1309" s="950"/>
      <c r="G1309" s="953"/>
      <c r="H1309" s="888"/>
      <c r="I1309" s="761" t="s">
        <v>20</v>
      </c>
      <c r="J1309" s="889"/>
      <c r="K1309" s="762" t="s">
        <v>21</v>
      </c>
      <c r="L1309" s="888"/>
      <c r="M1309" s="761" t="s">
        <v>20</v>
      </c>
      <c r="N1309" s="889"/>
      <c r="O1309" s="763" t="s">
        <v>21</v>
      </c>
      <c r="P1309" s="890"/>
      <c r="Q1309" s="761" t="s">
        <v>20</v>
      </c>
      <c r="R1309" s="889"/>
      <c r="S1309" s="763" t="s">
        <v>21</v>
      </c>
      <c r="T1309" s="890"/>
      <c r="U1309" s="761" t="s">
        <v>20</v>
      </c>
      <c r="V1309" s="889"/>
      <c r="W1309" s="764" t="s">
        <v>21</v>
      </c>
    </row>
    <row r="1310" spans="4:24" ht="13.5" customHeight="1" x14ac:dyDescent="0.15">
      <c r="D1310" s="1436" t="str">
        <f>"令和"&amp;Y1&amp;"年度"</f>
        <v>令和8年度</v>
      </c>
      <c r="E1310" s="1436"/>
      <c r="F1310" s="1436"/>
      <c r="G1310" s="1193"/>
      <c r="H1310" s="891"/>
      <c r="I1310" s="761" t="s">
        <v>20</v>
      </c>
      <c r="J1310" s="892"/>
      <c r="K1310" s="762" t="s">
        <v>21</v>
      </c>
      <c r="L1310" s="891"/>
      <c r="M1310" s="761" t="s">
        <v>20</v>
      </c>
      <c r="N1310" s="892"/>
      <c r="O1310" s="763" t="s">
        <v>21</v>
      </c>
      <c r="P1310" s="893"/>
      <c r="Q1310" s="761" t="s">
        <v>20</v>
      </c>
      <c r="R1310" s="892"/>
      <c r="S1310" s="763" t="s">
        <v>21</v>
      </c>
      <c r="T1310" s="893"/>
      <c r="U1310" s="761" t="s">
        <v>20</v>
      </c>
      <c r="V1310" s="892"/>
      <c r="W1310" s="764" t="s">
        <v>21</v>
      </c>
    </row>
    <row r="1311" spans="4:24" ht="13.5" customHeight="1" x14ac:dyDescent="0.15">
      <c r="D1311" s="1436"/>
      <c r="E1311" s="1436"/>
      <c r="F1311" s="1436"/>
      <c r="G1311" s="1193"/>
      <c r="H1311" s="888"/>
      <c r="I1311" s="761" t="s">
        <v>20</v>
      </c>
      <c r="J1311" s="889"/>
      <c r="K1311" s="762" t="s">
        <v>21</v>
      </c>
      <c r="L1311" s="888"/>
      <c r="M1311" s="761" t="s">
        <v>20</v>
      </c>
      <c r="N1311" s="889"/>
      <c r="O1311" s="763" t="s">
        <v>21</v>
      </c>
      <c r="P1311" s="890"/>
      <c r="Q1311" s="761" t="s">
        <v>20</v>
      </c>
      <c r="R1311" s="889"/>
      <c r="S1311" s="763" t="s">
        <v>21</v>
      </c>
      <c r="T1311" s="890"/>
      <c r="U1311" s="761" t="s">
        <v>20</v>
      </c>
      <c r="V1311" s="889"/>
      <c r="W1311" s="764" t="s">
        <v>21</v>
      </c>
    </row>
    <row r="1312" spans="4:24" ht="13.5" customHeight="1" x14ac:dyDescent="0.15">
      <c r="D1312" s="1436"/>
      <c r="E1312" s="1436"/>
      <c r="F1312" s="1436"/>
      <c r="G1312" s="1193"/>
      <c r="H1312" s="499"/>
      <c r="I1312" s="761" t="s">
        <v>20</v>
      </c>
      <c r="J1312" s="500"/>
      <c r="K1312" s="762" t="s">
        <v>21</v>
      </c>
      <c r="L1312" s="499"/>
      <c r="M1312" s="761" t="s">
        <v>20</v>
      </c>
      <c r="N1312" s="500"/>
      <c r="O1312" s="763" t="s">
        <v>21</v>
      </c>
      <c r="P1312" s="882"/>
      <c r="Q1312" s="761" t="s">
        <v>20</v>
      </c>
      <c r="R1312" s="500"/>
      <c r="S1312" s="763" t="s">
        <v>21</v>
      </c>
      <c r="T1312" s="882"/>
      <c r="U1312" s="761" t="s">
        <v>20</v>
      </c>
      <c r="V1312" s="500"/>
      <c r="W1312" s="764" t="s">
        <v>21</v>
      </c>
    </row>
    <row r="1313" spans="4:20" ht="7.5" customHeight="1" x14ac:dyDescent="0.15"/>
    <row r="1314" spans="4:20" ht="16.5" customHeight="1" x14ac:dyDescent="0.15">
      <c r="D1314" s="63" t="s">
        <v>379</v>
      </c>
    </row>
    <row r="1315" spans="4:20" ht="16.5" customHeight="1" x14ac:dyDescent="0.15">
      <c r="E1315" s="63" t="s">
        <v>380</v>
      </c>
    </row>
    <row r="1316" spans="4:20" ht="29.1" customHeight="1" x14ac:dyDescent="0.15">
      <c r="D1316" s="1024"/>
      <c r="E1316" s="1328"/>
      <c r="F1316" s="1328"/>
      <c r="G1316" s="1328"/>
      <c r="H1316" s="1390" t="str">
        <f>"令和"&amp;$Y$1&amp;"年度検査月日
（予定を含む）"</f>
        <v>令和8年度検査月日
（予定を含む）</v>
      </c>
      <c r="I1316" s="1194"/>
      <c r="J1316" s="1391"/>
      <c r="K1316" s="1195"/>
      <c r="L1316" s="1392" t="str">
        <f>"令和"&amp;$Y$1-1&amp;"年度検査月日"</f>
        <v>令和7年度検査月日</v>
      </c>
      <c r="M1316" s="1194"/>
      <c r="N1316" s="1391"/>
      <c r="O1316" s="1195"/>
    </row>
    <row r="1317" spans="4:20" ht="18.600000000000001" customHeight="1" x14ac:dyDescent="0.15">
      <c r="D1317" s="1041" t="s">
        <v>386</v>
      </c>
      <c r="E1317" s="1042"/>
      <c r="F1317" s="1042"/>
      <c r="G1317" s="1042"/>
      <c r="H1317" s="616"/>
      <c r="I1317" s="565" t="s">
        <v>87</v>
      </c>
      <c r="J1317" s="616"/>
      <c r="K1317" s="565" t="s">
        <v>21</v>
      </c>
      <c r="L1317" s="616"/>
      <c r="M1317" s="565" t="s">
        <v>87</v>
      </c>
      <c r="N1317" s="616"/>
      <c r="O1317" s="573" t="s">
        <v>21</v>
      </c>
    </row>
    <row r="1318" spans="4:20" ht="18.600000000000001" customHeight="1" x14ac:dyDescent="0.15">
      <c r="D1318" s="1024" t="s">
        <v>490</v>
      </c>
      <c r="E1318" s="1328"/>
      <c r="F1318" s="1328"/>
      <c r="G1318" s="1328"/>
      <c r="H1318" s="1042"/>
      <c r="I1318" s="1328"/>
      <c r="J1318" s="616"/>
      <c r="K1318" s="569" t="s">
        <v>387</v>
      </c>
      <c r="L1318" s="616"/>
      <c r="M1318" s="570" t="s">
        <v>89</v>
      </c>
    </row>
    <row r="1319" spans="4:20" ht="16.5" customHeight="1" x14ac:dyDescent="0.15">
      <c r="E1319" s="63" t="s">
        <v>543</v>
      </c>
    </row>
    <row r="1320" spans="4:20" ht="7.5" customHeight="1" x14ac:dyDescent="0.15"/>
    <row r="1321" spans="4:20" ht="15.6" customHeight="1" x14ac:dyDescent="0.15">
      <c r="D1321" s="63" t="s">
        <v>2002</v>
      </c>
    </row>
    <row r="1322" spans="4:20" ht="27.6" customHeight="1" x14ac:dyDescent="0.15">
      <c r="D1322" s="953" t="s">
        <v>338</v>
      </c>
      <c r="E1322" s="1124"/>
      <c r="F1322" s="1124"/>
      <c r="G1322" s="1125"/>
      <c r="H1322" s="1008" t="s">
        <v>389</v>
      </c>
      <c r="I1322" s="1008"/>
      <c r="J1322" s="1357"/>
      <c r="K1322" s="1390" t="str">
        <f>"令和"&amp;$Y$1&amp;"年度検査月日
（予定を含む）"</f>
        <v>令和8年度検査月日
（予定を含む）</v>
      </c>
      <c r="L1322" s="1194"/>
      <c r="M1322" s="1391"/>
      <c r="N1322" s="1195"/>
      <c r="O1322" s="1392" t="str">
        <f>"令和"&amp;$Y$1-1&amp;"年度検査月日"</f>
        <v>令和7年度検査月日</v>
      </c>
      <c r="P1322" s="1194"/>
      <c r="Q1322" s="1391"/>
      <c r="R1322" s="1195"/>
    </row>
    <row r="1323" spans="4:20" ht="29.1" customHeight="1" x14ac:dyDescent="0.15">
      <c r="D1323" s="1353" t="s">
        <v>611</v>
      </c>
      <c r="E1323" s="1354"/>
      <c r="F1323" s="1354"/>
      <c r="G1323" s="1355"/>
      <c r="H1323" s="1022"/>
      <c r="I1323" s="1022"/>
      <c r="J1323" s="1389"/>
      <c r="K1323" s="616"/>
      <c r="L1323" s="565" t="s">
        <v>20</v>
      </c>
      <c r="M1323" s="616"/>
      <c r="N1323" s="565" t="s">
        <v>21</v>
      </c>
      <c r="O1323" s="616"/>
      <c r="P1323" s="565" t="s">
        <v>20</v>
      </c>
      <c r="Q1323" s="616"/>
      <c r="R1323" s="573" t="s">
        <v>21</v>
      </c>
    </row>
    <row r="1324" spans="4:20" ht="7.5" customHeight="1" x14ac:dyDescent="0.15"/>
    <row r="1325" spans="4:20" ht="15.6" customHeight="1" x14ac:dyDescent="0.15">
      <c r="D1325" s="63" t="s">
        <v>395</v>
      </c>
    </row>
    <row r="1326" spans="4:20" ht="27.95" customHeight="1" x14ac:dyDescent="0.15">
      <c r="D1326" s="953" t="s">
        <v>338</v>
      </c>
      <c r="E1326" s="1124"/>
      <c r="F1326" s="1124"/>
      <c r="G1326" s="1125"/>
      <c r="H1326" s="1008" t="s">
        <v>389</v>
      </c>
      <c r="I1326" s="1008"/>
      <c r="J1326" s="1357"/>
      <c r="K1326" s="1390" t="str">
        <f>"令和"&amp;$Y$1&amp;"年度検査月日
（予定を含む）"</f>
        <v>令和8年度検査月日
（予定を含む）</v>
      </c>
      <c r="L1326" s="1194"/>
      <c r="M1326" s="1391"/>
      <c r="N1326" s="1195"/>
      <c r="O1326" s="1392" t="str">
        <f>"令和"&amp;$Y$1-1&amp;"年度検査月日"</f>
        <v>令和7年度検査月日</v>
      </c>
      <c r="P1326" s="1194"/>
      <c r="Q1326" s="1391"/>
      <c r="R1326" s="1195"/>
    </row>
    <row r="1327" spans="4:20" ht="27.95" customHeight="1" x14ac:dyDescent="0.15">
      <c r="D1327" s="1353" t="s">
        <v>390</v>
      </c>
      <c r="E1327" s="1354"/>
      <c r="F1327" s="1354"/>
      <c r="G1327" s="1355"/>
      <c r="H1327" s="1434"/>
      <c r="I1327" s="1435"/>
      <c r="J1327" s="1435"/>
      <c r="K1327" s="616"/>
      <c r="L1327" s="565" t="s">
        <v>20</v>
      </c>
      <c r="M1327" s="616"/>
      <c r="N1327" s="565" t="s">
        <v>21</v>
      </c>
      <c r="O1327" s="616"/>
      <c r="P1327" s="565" t="s">
        <v>20</v>
      </c>
      <c r="Q1327" s="616"/>
      <c r="R1327" s="573" t="s">
        <v>21</v>
      </c>
    </row>
    <row r="1328" spans="4:20" ht="27.95" customHeight="1" x14ac:dyDescent="0.15">
      <c r="D1328" s="1353" t="s">
        <v>391</v>
      </c>
      <c r="E1328" s="1354"/>
      <c r="F1328" s="1354"/>
      <c r="G1328" s="1355"/>
      <c r="H1328" s="1022"/>
      <c r="I1328" s="1022"/>
      <c r="J1328" s="1389"/>
      <c r="K1328" s="616"/>
      <c r="L1328" s="565" t="s">
        <v>20</v>
      </c>
      <c r="M1328" s="616"/>
      <c r="N1328" s="565" t="s">
        <v>21</v>
      </c>
      <c r="O1328" s="616"/>
      <c r="P1328" s="565" t="s">
        <v>20</v>
      </c>
      <c r="Q1328" s="616"/>
      <c r="R1328" s="573" t="s">
        <v>21</v>
      </c>
      <c r="T1328" s="63" t="s">
        <v>486</v>
      </c>
    </row>
    <row r="1329" spans="4:24" ht="27.95" customHeight="1" x14ac:dyDescent="0.15">
      <c r="D1329" s="1353" t="s">
        <v>392</v>
      </c>
      <c r="E1329" s="1354"/>
      <c r="F1329" s="1354"/>
      <c r="G1329" s="1355"/>
      <c r="H1329" s="1022"/>
      <c r="I1329" s="1022"/>
      <c r="J1329" s="1389"/>
      <c r="K1329" s="616"/>
      <c r="L1329" s="565" t="s">
        <v>20</v>
      </c>
      <c r="M1329" s="616"/>
      <c r="N1329" s="565" t="s">
        <v>21</v>
      </c>
      <c r="O1329" s="616"/>
      <c r="P1329" s="565" t="s">
        <v>20</v>
      </c>
      <c r="Q1329" s="616"/>
      <c r="R1329" s="573" t="s">
        <v>21</v>
      </c>
    </row>
    <row r="1330" spans="4:24" ht="27.95" customHeight="1" x14ac:dyDescent="0.15">
      <c r="D1330" s="1353" t="s">
        <v>393</v>
      </c>
      <c r="E1330" s="1354"/>
      <c r="F1330" s="1354"/>
      <c r="G1330" s="1355"/>
      <c r="H1330" s="1022"/>
      <c r="I1330" s="1022"/>
      <c r="J1330" s="1389"/>
      <c r="K1330" s="616"/>
      <c r="L1330" s="565" t="s">
        <v>20</v>
      </c>
      <c r="M1330" s="616"/>
      <c r="N1330" s="565" t="s">
        <v>21</v>
      </c>
      <c r="O1330" s="616"/>
      <c r="P1330" s="565" t="s">
        <v>20</v>
      </c>
      <c r="Q1330" s="616"/>
      <c r="R1330" s="573" t="s">
        <v>21</v>
      </c>
    </row>
    <row r="1331" spans="4:24" ht="9.9499999999999993" customHeight="1" x14ac:dyDescent="0.15"/>
    <row r="1332" spans="4:24" ht="30.95" customHeight="1" x14ac:dyDescent="0.15">
      <c r="D1332" s="1099" t="s">
        <v>732</v>
      </c>
      <c r="E1332" s="954"/>
      <c r="F1332" s="954"/>
      <c r="G1332" s="954"/>
      <c r="H1332" s="1113"/>
      <c r="I1332" s="1089"/>
      <c r="J1332" s="1356"/>
      <c r="K1332" s="1356"/>
      <c r="L1332" s="1356"/>
      <c r="M1332" s="1356"/>
      <c r="N1332" s="1356"/>
      <c r="O1332" s="1356"/>
      <c r="P1332" s="1356"/>
      <c r="Q1332" s="1356"/>
      <c r="R1332" s="1029"/>
      <c r="S1332" s="1029"/>
      <c r="T1332" s="1029"/>
      <c r="U1332" s="1029"/>
      <c r="V1332" s="1030"/>
    </row>
    <row r="1333" spans="4:24" ht="16.5" customHeight="1" x14ac:dyDescent="0.15">
      <c r="E1333" s="109" t="s">
        <v>1033</v>
      </c>
    </row>
    <row r="1334" spans="4:24" ht="16.5" customHeight="1" x14ac:dyDescent="0.15">
      <c r="E1334" s="109" t="s">
        <v>544</v>
      </c>
    </row>
    <row r="1335" spans="4:24" ht="9.6" customHeight="1" x14ac:dyDescent="0.15">
      <c r="E1335" s="109" t="s">
        <v>394</v>
      </c>
    </row>
    <row r="1336" spans="4:24" ht="9.6" customHeight="1" x14ac:dyDescent="0.15"/>
    <row r="1337" spans="4:24" ht="17.45" customHeight="1" x14ac:dyDescent="0.15">
      <c r="P1337" s="954" t="s">
        <v>782</v>
      </c>
      <c r="Q1337" s="954"/>
      <c r="R1337" s="954"/>
      <c r="S1337" s="955">
        <f>$Q$11</f>
        <v>0</v>
      </c>
      <c r="T1337" s="955"/>
      <c r="U1337" s="955"/>
      <c r="V1337" s="955"/>
      <c r="W1337" s="955"/>
      <c r="X1337" s="955"/>
    </row>
    <row r="1338" spans="4:24" ht="16.5" customHeight="1" x14ac:dyDescent="0.15">
      <c r="D1338" s="63" t="s">
        <v>1034</v>
      </c>
    </row>
    <row r="1339" spans="4:24" ht="18" customHeight="1" x14ac:dyDescent="0.15">
      <c r="D1339" s="1024" t="s">
        <v>449</v>
      </c>
      <c r="E1339" s="1328"/>
      <c r="F1339" s="1328"/>
      <c r="G1339" s="1328"/>
      <c r="H1339" s="1329"/>
      <c r="I1339" s="1400"/>
      <c r="J1339" s="1401"/>
      <c r="K1339" s="1401"/>
      <c r="L1339" s="1401"/>
      <c r="M1339" s="1229"/>
      <c r="N1339" s="1229"/>
      <c r="O1339" s="1316"/>
    </row>
    <row r="1340" spans="4:24" ht="9.6" customHeight="1" x14ac:dyDescent="0.15"/>
    <row r="1341" spans="4:24" ht="16.5" customHeight="1" x14ac:dyDescent="0.15">
      <c r="D1341" s="63" t="s">
        <v>612</v>
      </c>
    </row>
    <row r="1342" spans="4:24" ht="18.95" customHeight="1" x14ac:dyDescent="0.15">
      <c r="D1342" s="1024" t="s">
        <v>450</v>
      </c>
      <c r="E1342" s="1328"/>
      <c r="F1342" s="1328"/>
      <c r="G1342" s="1328"/>
      <c r="H1342" s="1329"/>
      <c r="I1342" s="1400"/>
      <c r="J1342" s="1401"/>
      <c r="K1342" s="1401"/>
      <c r="L1342" s="1401"/>
      <c r="M1342" s="1229"/>
      <c r="N1342" s="1229"/>
      <c r="O1342" s="1316"/>
    </row>
    <row r="1343" spans="4:24" ht="16.5" customHeight="1" x14ac:dyDescent="0.15">
      <c r="E1343" s="109" t="s">
        <v>396</v>
      </c>
    </row>
    <row r="1344" spans="4:24" ht="16.5" customHeight="1" x14ac:dyDescent="0.15">
      <c r="E1344" s="109" t="s">
        <v>1648</v>
      </c>
    </row>
    <row r="1345" spans="3:18" ht="9.6" customHeight="1" x14ac:dyDescent="0.15">
      <c r="E1345" s="109"/>
    </row>
    <row r="1346" spans="3:18" ht="16.5" customHeight="1" x14ac:dyDescent="0.15">
      <c r="C1346" s="61" t="s">
        <v>397</v>
      </c>
    </row>
    <row r="1347" spans="3:18" ht="18.600000000000001" customHeight="1" x14ac:dyDescent="0.15">
      <c r="D1347" s="63" t="s">
        <v>398</v>
      </c>
    </row>
    <row r="1348" spans="3:18" ht="25.5" customHeight="1" x14ac:dyDescent="0.15">
      <c r="D1348" s="950" t="s">
        <v>399</v>
      </c>
      <c r="E1348" s="950"/>
      <c r="F1348" s="950"/>
      <c r="G1348" s="1012"/>
      <c r="H1348" s="1012"/>
      <c r="I1348" s="1533" t="str">
        <f>"令和"&amp;Y1&amp;"年度実施日
（予定含む）"</f>
        <v>令和8年度実施日
（予定含む）</v>
      </c>
      <c r="J1348" s="950"/>
      <c r="K1348" s="956"/>
      <c r="L1348" s="950"/>
      <c r="M1348" s="956" t="str">
        <f>"令和"&amp;Y1-1&amp;"年度実施日"</f>
        <v>令和7年度実施日</v>
      </c>
      <c r="N1348" s="950"/>
      <c r="O1348" s="956"/>
      <c r="P1348" s="950"/>
      <c r="Q1348" s="1008" t="s">
        <v>404</v>
      </c>
      <c r="R1348" s="950"/>
    </row>
    <row r="1349" spans="3:18" ht="17.100000000000001" customHeight="1" x14ac:dyDescent="0.15">
      <c r="D1349" s="1376" t="s">
        <v>2119</v>
      </c>
      <c r="E1349" s="1376"/>
      <c r="F1349" s="1376"/>
      <c r="G1349" s="1376"/>
      <c r="H1349" s="661" t="s">
        <v>400</v>
      </c>
      <c r="I1349" s="788"/>
      <c r="J1349" s="771" t="s">
        <v>20</v>
      </c>
      <c r="K1349" s="788"/>
      <c r="L1349" s="771" t="s">
        <v>21</v>
      </c>
      <c r="M1349" s="788"/>
      <c r="N1349" s="771" t="s">
        <v>20</v>
      </c>
      <c r="O1349" s="788"/>
      <c r="P1349" s="772" t="s">
        <v>21</v>
      </c>
      <c r="Q1349" s="957"/>
      <c r="R1349" s="957"/>
    </row>
    <row r="1350" spans="3:18" ht="17.100000000000001" customHeight="1" x14ac:dyDescent="0.15">
      <c r="D1350" s="1099"/>
      <c r="E1350" s="1099"/>
      <c r="F1350" s="1099"/>
      <c r="G1350" s="1099"/>
      <c r="H1350" s="660" t="s">
        <v>401</v>
      </c>
      <c r="I1350" s="788"/>
      <c r="J1350" s="665" t="s">
        <v>20</v>
      </c>
      <c r="K1350" s="788"/>
      <c r="L1350" s="665" t="s">
        <v>21</v>
      </c>
      <c r="M1350" s="788"/>
      <c r="N1350" s="665" t="s">
        <v>20</v>
      </c>
      <c r="O1350" s="788"/>
      <c r="P1350" s="773" t="s">
        <v>21</v>
      </c>
      <c r="Q1350" s="957"/>
      <c r="R1350" s="957"/>
    </row>
    <row r="1351" spans="3:18" ht="17.100000000000001" customHeight="1" x14ac:dyDescent="0.15">
      <c r="D1351" s="1099"/>
      <c r="E1351" s="1099"/>
      <c r="F1351" s="1099"/>
      <c r="G1351" s="1099"/>
      <c r="H1351" s="774" t="s">
        <v>402</v>
      </c>
      <c r="I1351" s="788"/>
      <c r="J1351" s="666" t="s">
        <v>20</v>
      </c>
      <c r="K1351" s="788"/>
      <c r="L1351" s="666" t="s">
        <v>21</v>
      </c>
      <c r="M1351" s="788"/>
      <c r="N1351" s="666" t="s">
        <v>20</v>
      </c>
      <c r="O1351" s="788"/>
      <c r="P1351" s="775" t="s">
        <v>21</v>
      </c>
      <c r="Q1351" s="957"/>
      <c r="R1351" s="957"/>
    </row>
    <row r="1352" spans="3:18" ht="39.950000000000003" customHeight="1" x14ac:dyDescent="0.15">
      <c r="D1352" s="1099" t="s">
        <v>2120</v>
      </c>
      <c r="E1352" s="1099"/>
      <c r="F1352" s="1099"/>
      <c r="G1352" s="1099"/>
      <c r="H1352" s="1024"/>
      <c r="I1352" s="788"/>
      <c r="J1352" s="565" t="s">
        <v>20</v>
      </c>
      <c r="K1352" s="788"/>
      <c r="L1352" s="565" t="s">
        <v>21</v>
      </c>
      <c r="M1352" s="788"/>
      <c r="N1352" s="565" t="s">
        <v>20</v>
      </c>
      <c r="O1352" s="788"/>
      <c r="P1352" s="573" t="s">
        <v>21</v>
      </c>
      <c r="Q1352" s="957"/>
      <c r="R1352" s="957"/>
    </row>
    <row r="1353" spans="3:18" ht="39.950000000000003" customHeight="1" x14ac:dyDescent="0.15">
      <c r="D1353" s="1099" t="s">
        <v>2121</v>
      </c>
      <c r="E1353" s="1099"/>
      <c r="F1353" s="1099"/>
      <c r="G1353" s="1099"/>
      <c r="H1353" s="1024"/>
      <c r="I1353" s="788"/>
      <c r="J1353" s="565" t="s">
        <v>20</v>
      </c>
      <c r="K1353" s="788"/>
      <c r="L1353" s="565" t="s">
        <v>403</v>
      </c>
      <c r="M1353" s="788"/>
      <c r="N1353" s="565" t="s">
        <v>20</v>
      </c>
      <c r="O1353" s="788"/>
      <c r="P1353" s="573" t="s">
        <v>403</v>
      </c>
      <c r="Q1353" s="957"/>
      <c r="R1353" s="957"/>
    </row>
    <row r="1354" spans="3:18" ht="27" customHeight="1" x14ac:dyDescent="0.15">
      <c r="D1354" s="1428" t="s">
        <v>2122</v>
      </c>
      <c r="E1354" s="1432"/>
      <c r="F1354" s="1432"/>
      <c r="G1354" s="1432"/>
      <c r="H1354" s="1093"/>
      <c r="I1354" s="1418"/>
      <c r="J1354" s="1229"/>
      <c r="K1354" s="1419"/>
      <c r="L1354" s="1316"/>
      <c r="M1354" s="1418"/>
      <c r="N1354" s="1229"/>
      <c r="O1354" s="1419"/>
      <c r="P1354" s="1316"/>
      <c r="Q1354" s="1399"/>
      <c r="R1354" s="1399"/>
    </row>
    <row r="1355" spans="3:18" ht="18.95" customHeight="1" x14ac:dyDescent="0.15">
      <c r="D1355" s="1433"/>
      <c r="E1355" s="1033"/>
      <c r="F1355" s="1033"/>
      <c r="G1355" s="1033"/>
      <c r="H1355" s="1033"/>
      <c r="I1355" s="616"/>
      <c r="J1355" s="565" t="s">
        <v>265</v>
      </c>
      <c r="K1355" s="616"/>
      <c r="L1355" s="565" t="s">
        <v>403</v>
      </c>
      <c r="M1355" s="616"/>
      <c r="N1355" s="565" t="s">
        <v>265</v>
      </c>
      <c r="O1355" s="616"/>
      <c r="P1355" s="573" t="s">
        <v>403</v>
      </c>
      <c r="Q1355" s="951"/>
      <c r="R1355" s="951"/>
    </row>
    <row r="1356" spans="3:18" ht="15.6" customHeight="1" x14ac:dyDescent="0.15">
      <c r="E1356" s="109" t="s">
        <v>1041</v>
      </c>
    </row>
    <row r="1357" spans="3:18" ht="9.6" customHeight="1" x14ac:dyDescent="0.15"/>
    <row r="1358" spans="3:18" ht="18.95" customHeight="1" x14ac:dyDescent="0.15">
      <c r="D1358" s="63" t="s">
        <v>405</v>
      </c>
    </row>
    <row r="1359" spans="3:18" ht="26.45" customHeight="1" x14ac:dyDescent="0.15">
      <c r="D1359" s="953" t="s">
        <v>399</v>
      </c>
      <c r="E1359" s="995"/>
      <c r="F1359" s="995"/>
      <c r="G1359" s="996"/>
      <c r="H1359" s="1324" t="s">
        <v>154</v>
      </c>
      <c r="I1359" s="1194"/>
      <c r="J1359" s="1325"/>
      <c r="K1359" s="1326"/>
      <c r="L1359" s="950" t="s">
        <v>406</v>
      </c>
      <c r="M1359" s="950"/>
      <c r="N1359" s="950"/>
      <c r="O1359" s="950"/>
      <c r="P1359" s="1008" t="s">
        <v>404</v>
      </c>
      <c r="Q1359" s="950"/>
    </row>
    <row r="1360" spans="3:18" ht="18.600000000000001" customHeight="1" x14ac:dyDescent="0.15">
      <c r="D1360" s="1037" t="s">
        <v>614</v>
      </c>
      <c r="E1360" s="1038"/>
      <c r="F1360" s="1038"/>
      <c r="G1360" s="1093"/>
      <c r="H1360" s="1332"/>
      <c r="I1360" s="1333"/>
      <c r="J1360" s="1334"/>
      <c r="K1360" s="1334"/>
      <c r="L1360" s="1501"/>
      <c r="M1360" s="1501"/>
      <c r="N1360" s="1501"/>
      <c r="O1360" s="1501"/>
      <c r="P1360" s="951"/>
      <c r="Q1360" s="951"/>
    </row>
    <row r="1361" spans="2:24" ht="18.600000000000001" customHeight="1" x14ac:dyDescent="0.15">
      <c r="D1361" s="1041"/>
      <c r="E1361" s="1042"/>
      <c r="F1361" s="1042"/>
      <c r="G1361" s="1352"/>
      <c r="H1361" s="1386"/>
      <c r="I1361" s="1387"/>
      <c r="J1361" s="1388"/>
      <c r="K1361" s="1388"/>
      <c r="L1361" s="1045"/>
      <c r="M1361" s="1046"/>
      <c r="N1361" s="1046"/>
      <c r="O1361" s="1047"/>
      <c r="P1361" s="1112"/>
      <c r="Q1361" s="951"/>
    </row>
    <row r="1362" spans="2:24" ht="18.600000000000001" customHeight="1" x14ac:dyDescent="0.15">
      <c r="D1362" s="1428" t="s">
        <v>407</v>
      </c>
      <c r="E1362" s="1038"/>
      <c r="F1362" s="1038"/>
      <c r="G1362" s="1093"/>
      <c r="H1362" s="1332"/>
      <c r="I1362" s="1333"/>
      <c r="J1362" s="1334"/>
      <c r="K1362" s="1334"/>
      <c r="L1362" s="1408"/>
      <c r="M1362" s="1408"/>
      <c r="N1362" s="1408"/>
      <c r="O1362" s="1408"/>
      <c r="P1362" s="951"/>
      <c r="Q1362" s="951"/>
    </row>
    <row r="1363" spans="2:24" ht="18.600000000000001" customHeight="1" x14ac:dyDescent="0.15">
      <c r="D1363" s="1041"/>
      <c r="E1363" s="1042"/>
      <c r="F1363" s="1042"/>
      <c r="G1363" s="1352"/>
      <c r="H1363" s="1386"/>
      <c r="I1363" s="1387"/>
      <c r="J1363" s="1388"/>
      <c r="K1363" s="1388"/>
      <c r="L1363" s="1045"/>
      <c r="M1363" s="1046"/>
      <c r="N1363" s="1046"/>
      <c r="O1363" s="1047"/>
      <c r="P1363" s="1112"/>
      <c r="Q1363" s="951"/>
    </row>
    <row r="1364" spans="2:24" ht="18.600000000000001" customHeight="1" x14ac:dyDescent="0.15">
      <c r="D1364" s="1099" t="s">
        <v>408</v>
      </c>
      <c r="E1364" s="1012"/>
      <c r="F1364" s="1012"/>
      <c r="G1364" s="1012"/>
      <c r="H1364" s="1332"/>
      <c r="I1364" s="1333"/>
      <c r="J1364" s="1334"/>
      <c r="K1364" s="1334"/>
      <c r="L1364" s="1408"/>
      <c r="M1364" s="1408"/>
      <c r="N1364" s="1408"/>
      <c r="O1364" s="1408"/>
      <c r="P1364" s="951"/>
      <c r="Q1364" s="951"/>
    </row>
    <row r="1365" spans="2:24" ht="18.600000000000001" customHeight="1" x14ac:dyDescent="0.15">
      <c r="D1365" s="1012"/>
      <c r="E1365" s="1012"/>
      <c r="F1365" s="1012"/>
      <c r="G1365" s="1012"/>
      <c r="H1365" s="1335"/>
      <c r="I1365" s="1336"/>
      <c r="J1365" s="1337"/>
      <c r="K1365" s="1337"/>
      <c r="L1365" s="1045"/>
      <c r="M1365" s="1046"/>
      <c r="N1365" s="1046"/>
      <c r="O1365" s="1047"/>
      <c r="P1365" s="1112"/>
      <c r="Q1365" s="951"/>
    </row>
    <row r="1366" spans="2:24" ht="15.6" customHeight="1" x14ac:dyDescent="0.15">
      <c r="E1366" s="109" t="s">
        <v>1041</v>
      </c>
    </row>
    <row r="1367" spans="2:24" ht="16.5" customHeight="1" x14ac:dyDescent="0.15">
      <c r="E1367" s="109"/>
      <c r="T1367" s="1405" t="s">
        <v>1483</v>
      </c>
      <c r="U1367" s="1406"/>
      <c r="V1367" s="1406"/>
      <c r="W1367" s="1406"/>
      <c r="X1367" s="1407"/>
    </row>
    <row r="1368" spans="2:24" ht="9.6" customHeight="1" x14ac:dyDescent="0.15">
      <c r="E1368" s="109"/>
    </row>
    <row r="1369" spans="2:24" ht="17.45" customHeight="1" x14ac:dyDescent="0.15">
      <c r="P1369" s="954" t="s">
        <v>782</v>
      </c>
      <c r="Q1369" s="954"/>
      <c r="R1369" s="954"/>
      <c r="S1369" s="955">
        <f>$Q$11</f>
        <v>0</v>
      </c>
      <c r="T1369" s="955"/>
      <c r="U1369" s="955"/>
      <c r="V1369" s="955"/>
      <c r="W1369" s="955"/>
      <c r="X1369" s="955"/>
    </row>
    <row r="1370" spans="2:24" ht="16.5" customHeight="1" x14ac:dyDescent="0.15">
      <c r="B1370" s="555" t="s">
        <v>409</v>
      </c>
    </row>
    <row r="1371" spans="2:24" ht="16.5" customHeight="1" x14ac:dyDescent="0.15">
      <c r="C1371" s="61" t="s">
        <v>1037</v>
      </c>
    </row>
    <row r="1372" spans="2:24" ht="18.95" customHeight="1" x14ac:dyDescent="0.15">
      <c r="D1372" s="63" t="s">
        <v>410</v>
      </c>
    </row>
    <row r="1373" spans="2:24" ht="26.45" customHeight="1" x14ac:dyDescent="0.15">
      <c r="D1373" s="953" t="s">
        <v>1852</v>
      </c>
      <c r="E1373" s="1076"/>
      <c r="F1373" s="1076"/>
      <c r="G1373" s="1051"/>
      <c r="H1373" s="1260" t="s">
        <v>411</v>
      </c>
      <c r="I1373" s="1421"/>
      <c r="J1373" s="1421"/>
      <c r="K1373" s="1421"/>
      <c r="L1373" s="1422"/>
      <c r="M1373" s="1008" t="str">
        <f>"令和"&amp;Y1&amp;"年度実施日
（予定含む）"</f>
        <v>令和8年度実施日
（予定含む）</v>
      </c>
      <c r="N1373" s="956"/>
      <c r="O1373" s="950"/>
      <c r="P1373" s="956"/>
      <c r="Q1373" s="954"/>
      <c r="R1373" s="1146" t="str">
        <f>"令和"&amp;Y1-1&amp;"年度実施日"</f>
        <v>令和7年度実施日</v>
      </c>
      <c r="S1373" s="1031"/>
      <c r="T1373" s="1031"/>
      <c r="U1373" s="1031"/>
      <c r="V1373" s="1423"/>
      <c r="W1373" s="1008" t="s">
        <v>404</v>
      </c>
      <c r="X1373" s="950"/>
    </row>
    <row r="1374" spans="2:24" ht="16.5" customHeight="1" x14ac:dyDescent="0.15">
      <c r="D1374" s="1376" t="s">
        <v>1038</v>
      </c>
      <c r="E1374" s="1376"/>
      <c r="F1374" s="1376"/>
      <c r="G1374" s="1377"/>
      <c r="H1374" s="1347"/>
      <c r="I1374" s="1348"/>
      <c r="J1374" s="1348"/>
      <c r="K1374" s="1348"/>
      <c r="L1374" s="1349"/>
      <c r="M1374" s="663" t="s">
        <v>400</v>
      </c>
      <c r="N1374" s="622"/>
      <c r="O1374" s="771" t="s">
        <v>20</v>
      </c>
      <c r="P1374" s="622"/>
      <c r="Q1374" s="772" t="s">
        <v>21</v>
      </c>
      <c r="R1374" s="894" t="s">
        <v>400</v>
      </c>
      <c r="S1374" s="622"/>
      <c r="T1374" s="771" t="s">
        <v>20</v>
      </c>
      <c r="U1374" s="622"/>
      <c r="V1374" s="772" t="s">
        <v>21</v>
      </c>
      <c r="W1374" s="957"/>
      <c r="X1374" s="957"/>
    </row>
    <row r="1375" spans="2:24" ht="16.5" customHeight="1" x14ac:dyDescent="0.15">
      <c r="D1375" s="1099"/>
      <c r="E1375" s="1099"/>
      <c r="F1375" s="1099"/>
      <c r="G1375" s="1353"/>
      <c r="H1375" s="1347"/>
      <c r="I1375" s="1348"/>
      <c r="J1375" s="1348"/>
      <c r="K1375" s="1348"/>
      <c r="L1375" s="1349"/>
      <c r="M1375" s="662" t="s">
        <v>401</v>
      </c>
      <c r="N1375" s="639"/>
      <c r="O1375" s="665" t="s">
        <v>20</v>
      </c>
      <c r="P1375" s="639"/>
      <c r="Q1375" s="773" t="s">
        <v>21</v>
      </c>
      <c r="R1375" s="895" t="s">
        <v>401</v>
      </c>
      <c r="S1375" s="639"/>
      <c r="T1375" s="665" t="s">
        <v>20</v>
      </c>
      <c r="U1375" s="639"/>
      <c r="V1375" s="773" t="s">
        <v>21</v>
      </c>
      <c r="W1375" s="957"/>
      <c r="X1375" s="957"/>
    </row>
    <row r="1376" spans="2:24" ht="16.5" customHeight="1" x14ac:dyDescent="0.15">
      <c r="D1376" s="1099"/>
      <c r="E1376" s="1099"/>
      <c r="F1376" s="1099"/>
      <c r="G1376" s="1353"/>
      <c r="H1376" s="1347"/>
      <c r="I1376" s="1348"/>
      <c r="J1376" s="1348"/>
      <c r="K1376" s="1348"/>
      <c r="L1376" s="1349"/>
      <c r="M1376" s="778" t="s">
        <v>402</v>
      </c>
      <c r="N1376" s="896"/>
      <c r="O1376" s="666" t="s">
        <v>20</v>
      </c>
      <c r="P1376" s="896"/>
      <c r="Q1376" s="775" t="s">
        <v>21</v>
      </c>
      <c r="R1376" s="897" t="s">
        <v>402</v>
      </c>
      <c r="S1376" s="896"/>
      <c r="T1376" s="666" t="s">
        <v>20</v>
      </c>
      <c r="U1376" s="896"/>
      <c r="V1376" s="775" t="s">
        <v>21</v>
      </c>
      <c r="W1376" s="957"/>
      <c r="X1376" s="957"/>
    </row>
    <row r="1377" spans="4:27" ht="16.5" customHeight="1" x14ac:dyDescent="0.15">
      <c r="D1377" s="1376" t="s">
        <v>1853</v>
      </c>
      <c r="E1377" s="1376"/>
      <c r="F1377" s="1376"/>
      <c r="G1377" s="1377"/>
      <c r="H1377" s="1347"/>
      <c r="I1377" s="1348"/>
      <c r="J1377" s="1348"/>
      <c r="K1377" s="1348"/>
      <c r="L1377" s="1349"/>
      <c r="M1377" s="663" t="s">
        <v>400</v>
      </c>
      <c r="N1377" s="622"/>
      <c r="O1377" s="771" t="s">
        <v>20</v>
      </c>
      <c r="P1377" s="622"/>
      <c r="Q1377" s="772" t="s">
        <v>21</v>
      </c>
      <c r="R1377" s="894" t="s">
        <v>400</v>
      </c>
      <c r="S1377" s="622"/>
      <c r="T1377" s="771" t="s">
        <v>20</v>
      </c>
      <c r="U1377" s="622"/>
      <c r="V1377" s="772" t="s">
        <v>21</v>
      </c>
      <c r="W1377" s="957"/>
      <c r="X1377" s="957"/>
    </row>
    <row r="1378" spans="4:27" ht="16.5" customHeight="1" x14ac:dyDescent="0.15">
      <c r="D1378" s="1099"/>
      <c r="E1378" s="1099"/>
      <c r="F1378" s="1099"/>
      <c r="G1378" s="1353"/>
      <c r="H1378" s="1347"/>
      <c r="I1378" s="1348"/>
      <c r="J1378" s="1348"/>
      <c r="K1378" s="1348"/>
      <c r="L1378" s="1349"/>
      <c r="M1378" s="662" t="s">
        <v>401</v>
      </c>
      <c r="N1378" s="639"/>
      <c r="O1378" s="665" t="s">
        <v>20</v>
      </c>
      <c r="P1378" s="639"/>
      <c r="Q1378" s="773" t="s">
        <v>21</v>
      </c>
      <c r="R1378" s="895" t="s">
        <v>401</v>
      </c>
      <c r="S1378" s="639"/>
      <c r="T1378" s="665" t="s">
        <v>20</v>
      </c>
      <c r="U1378" s="639"/>
      <c r="V1378" s="773" t="s">
        <v>21</v>
      </c>
      <c r="W1378" s="957"/>
      <c r="X1378" s="957"/>
      <c r="AA1378" s="63" t="s">
        <v>640</v>
      </c>
    </row>
    <row r="1379" spans="4:27" ht="16.5" customHeight="1" x14ac:dyDescent="0.15">
      <c r="D1379" s="1099"/>
      <c r="E1379" s="1099"/>
      <c r="F1379" s="1099"/>
      <c r="G1379" s="1353"/>
      <c r="H1379" s="1347"/>
      <c r="I1379" s="1348"/>
      <c r="J1379" s="1348"/>
      <c r="K1379" s="1348"/>
      <c r="L1379" s="1349"/>
      <c r="M1379" s="778" t="s">
        <v>402</v>
      </c>
      <c r="N1379" s="896"/>
      <c r="O1379" s="666" t="s">
        <v>20</v>
      </c>
      <c r="P1379" s="896"/>
      <c r="Q1379" s="775" t="s">
        <v>21</v>
      </c>
      <c r="R1379" s="897" t="s">
        <v>402</v>
      </c>
      <c r="S1379" s="896"/>
      <c r="T1379" s="666" t="s">
        <v>20</v>
      </c>
      <c r="U1379" s="896"/>
      <c r="V1379" s="775" t="s">
        <v>21</v>
      </c>
      <c r="W1379" s="957"/>
      <c r="X1379" s="957"/>
    </row>
    <row r="1380" spans="4:27" ht="16.5" customHeight="1" x14ac:dyDescent="0.15">
      <c r="D1380" s="1376" t="s">
        <v>1039</v>
      </c>
      <c r="E1380" s="1376"/>
      <c r="F1380" s="1376"/>
      <c r="G1380" s="1377"/>
      <c r="H1380" s="1347"/>
      <c r="I1380" s="1348"/>
      <c r="J1380" s="1348"/>
      <c r="K1380" s="1348"/>
      <c r="L1380" s="1349"/>
      <c r="M1380" s="663" t="s">
        <v>400</v>
      </c>
      <c r="N1380" s="622"/>
      <c r="O1380" s="771" t="s">
        <v>20</v>
      </c>
      <c r="P1380" s="622"/>
      <c r="Q1380" s="772" t="s">
        <v>21</v>
      </c>
      <c r="R1380" s="894" t="s">
        <v>400</v>
      </c>
      <c r="S1380" s="622"/>
      <c r="T1380" s="771" t="s">
        <v>20</v>
      </c>
      <c r="U1380" s="622"/>
      <c r="V1380" s="772" t="s">
        <v>21</v>
      </c>
      <c r="W1380" s="957"/>
      <c r="X1380" s="957"/>
    </row>
    <row r="1381" spans="4:27" ht="16.5" customHeight="1" x14ac:dyDescent="0.15">
      <c r="D1381" s="1099"/>
      <c r="E1381" s="1099"/>
      <c r="F1381" s="1099"/>
      <c r="G1381" s="1353"/>
      <c r="H1381" s="1347"/>
      <c r="I1381" s="1348"/>
      <c r="J1381" s="1348"/>
      <c r="K1381" s="1348"/>
      <c r="L1381" s="1349"/>
      <c r="M1381" s="662" t="s">
        <v>401</v>
      </c>
      <c r="N1381" s="639"/>
      <c r="O1381" s="665" t="s">
        <v>20</v>
      </c>
      <c r="P1381" s="639"/>
      <c r="Q1381" s="773" t="s">
        <v>21</v>
      </c>
      <c r="R1381" s="895" t="s">
        <v>401</v>
      </c>
      <c r="S1381" s="639"/>
      <c r="T1381" s="665" t="s">
        <v>20</v>
      </c>
      <c r="U1381" s="639"/>
      <c r="V1381" s="773" t="s">
        <v>21</v>
      </c>
      <c r="W1381" s="957"/>
      <c r="X1381" s="957"/>
    </row>
    <row r="1382" spans="4:27" ht="16.5" customHeight="1" x14ac:dyDescent="0.15">
      <c r="D1382" s="1099"/>
      <c r="E1382" s="1099"/>
      <c r="F1382" s="1099"/>
      <c r="G1382" s="1353"/>
      <c r="H1382" s="1347"/>
      <c r="I1382" s="1348"/>
      <c r="J1382" s="1348"/>
      <c r="K1382" s="1348"/>
      <c r="L1382" s="1349"/>
      <c r="M1382" s="778" t="s">
        <v>402</v>
      </c>
      <c r="N1382" s="896"/>
      <c r="O1382" s="666" t="s">
        <v>20</v>
      </c>
      <c r="P1382" s="896"/>
      <c r="Q1382" s="775" t="s">
        <v>21</v>
      </c>
      <c r="R1382" s="897" t="s">
        <v>402</v>
      </c>
      <c r="S1382" s="896"/>
      <c r="T1382" s="666" t="s">
        <v>20</v>
      </c>
      <c r="U1382" s="896"/>
      <c r="V1382" s="775" t="s">
        <v>21</v>
      </c>
      <c r="W1382" s="957"/>
      <c r="X1382" s="957"/>
    </row>
    <row r="1383" spans="4:27" ht="16.5" customHeight="1" x14ac:dyDescent="0.15">
      <c r="D1383" s="1376" t="s">
        <v>1040</v>
      </c>
      <c r="E1383" s="1376"/>
      <c r="F1383" s="1376"/>
      <c r="G1383" s="1377"/>
      <c r="H1383" s="1347"/>
      <c r="I1383" s="1348"/>
      <c r="J1383" s="1348"/>
      <c r="K1383" s="1348"/>
      <c r="L1383" s="1349"/>
      <c r="M1383" s="663" t="s">
        <v>400</v>
      </c>
      <c r="N1383" s="622"/>
      <c r="O1383" s="771" t="s">
        <v>20</v>
      </c>
      <c r="P1383" s="622"/>
      <c r="Q1383" s="772" t="s">
        <v>21</v>
      </c>
      <c r="R1383" s="894" t="s">
        <v>400</v>
      </c>
      <c r="S1383" s="622"/>
      <c r="T1383" s="771" t="s">
        <v>20</v>
      </c>
      <c r="U1383" s="622"/>
      <c r="V1383" s="772" t="s">
        <v>21</v>
      </c>
      <c r="W1383" s="957"/>
      <c r="X1383" s="957"/>
    </row>
    <row r="1384" spans="4:27" ht="16.5" customHeight="1" x14ac:dyDescent="0.15">
      <c r="D1384" s="1099"/>
      <c r="E1384" s="1099"/>
      <c r="F1384" s="1099"/>
      <c r="G1384" s="1353"/>
      <c r="H1384" s="1347"/>
      <c r="I1384" s="1348"/>
      <c r="J1384" s="1348"/>
      <c r="K1384" s="1348"/>
      <c r="L1384" s="1349"/>
      <c r="M1384" s="662" t="s">
        <v>401</v>
      </c>
      <c r="N1384" s="639"/>
      <c r="O1384" s="665" t="s">
        <v>20</v>
      </c>
      <c r="P1384" s="639"/>
      <c r="Q1384" s="773" t="s">
        <v>21</v>
      </c>
      <c r="R1384" s="895" t="s">
        <v>401</v>
      </c>
      <c r="S1384" s="639"/>
      <c r="T1384" s="665" t="s">
        <v>20</v>
      </c>
      <c r="U1384" s="639"/>
      <c r="V1384" s="773" t="s">
        <v>21</v>
      </c>
      <c r="W1384" s="957"/>
      <c r="X1384" s="957"/>
    </row>
    <row r="1385" spans="4:27" ht="16.5" customHeight="1" x14ac:dyDescent="0.15">
      <c r="D1385" s="1099"/>
      <c r="E1385" s="1099"/>
      <c r="F1385" s="1099"/>
      <c r="G1385" s="1353"/>
      <c r="H1385" s="1347"/>
      <c r="I1385" s="1348"/>
      <c r="J1385" s="1348"/>
      <c r="K1385" s="1348"/>
      <c r="L1385" s="1349"/>
      <c r="M1385" s="778" t="s">
        <v>402</v>
      </c>
      <c r="N1385" s="896"/>
      <c r="O1385" s="666" t="s">
        <v>20</v>
      </c>
      <c r="P1385" s="896"/>
      <c r="Q1385" s="775" t="s">
        <v>21</v>
      </c>
      <c r="R1385" s="897" t="s">
        <v>402</v>
      </c>
      <c r="S1385" s="896"/>
      <c r="T1385" s="666" t="s">
        <v>20</v>
      </c>
      <c r="U1385" s="896"/>
      <c r="V1385" s="775" t="s">
        <v>21</v>
      </c>
      <c r="W1385" s="957"/>
      <c r="X1385" s="957"/>
    </row>
    <row r="1386" spans="4:27" ht="16.5" customHeight="1" x14ac:dyDescent="0.15">
      <c r="E1386" s="109" t="s">
        <v>1041</v>
      </c>
    </row>
    <row r="1387" spans="4:27" ht="16.5" customHeight="1" x14ac:dyDescent="0.15">
      <c r="E1387" s="109" t="s">
        <v>758</v>
      </c>
    </row>
    <row r="1388" spans="4:27" ht="16.5" customHeight="1" x14ac:dyDescent="0.15">
      <c r="E1388" s="109" t="s">
        <v>1912</v>
      </c>
    </row>
    <row r="1389" spans="4:27" ht="16.5" customHeight="1" x14ac:dyDescent="0.15">
      <c r="E1389" s="109" t="s">
        <v>1913</v>
      </c>
    </row>
    <row r="1390" spans="4:27" ht="9.6" customHeight="1" x14ac:dyDescent="0.15"/>
    <row r="1391" spans="4:27" ht="16.5" customHeight="1" x14ac:dyDescent="0.15">
      <c r="D1391" s="63" t="s">
        <v>1042</v>
      </c>
    </row>
    <row r="1392" spans="4:27" ht="19.5" customHeight="1" x14ac:dyDescent="0.15">
      <c r="D1392" s="1024" t="s">
        <v>412</v>
      </c>
      <c r="E1392" s="1328"/>
      <c r="F1392" s="1328"/>
      <c r="G1392" s="1329"/>
      <c r="H1392" s="1396"/>
      <c r="I1392" s="1097"/>
      <c r="J1392" s="1097"/>
      <c r="K1392" s="1097"/>
      <c r="L1392" s="1097"/>
      <c r="M1392" s="1098"/>
    </row>
    <row r="1393" spans="3:24" ht="16.5" customHeight="1" x14ac:dyDescent="0.15">
      <c r="E1393" s="109" t="s">
        <v>1041</v>
      </c>
    </row>
    <row r="1394" spans="3:24" ht="9.6" customHeight="1" x14ac:dyDescent="0.15">
      <c r="E1394" s="109"/>
    </row>
    <row r="1395" spans="3:24" ht="16.5" customHeight="1" x14ac:dyDescent="0.15">
      <c r="C1395" s="61" t="s">
        <v>1043</v>
      </c>
    </row>
    <row r="1396" spans="3:24" ht="16.5" customHeight="1" x14ac:dyDescent="0.15">
      <c r="C1396" s="61"/>
      <c r="D1396" s="63" t="s">
        <v>1044</v>
      </c>
    </row>
    <row r="1397" spans="3:24" ht="16.5" customHeight="1" x14ac:dyDescent="0.15">
      <c r="C1397" s="61"/>
      <c r="D1397" s="1044" t="s">
        <v>1045</v>
      </c>
      <c r="E1397" s="1320"/>
      <c r="F1397" s="1320"/>
      <c r="G1397" s="1320"/>
      <c r="H1397" s="1320"/>
      <c r="I1397" s="1320"/>
      <c r="J1397" s="1320"/>
      <c r="K1397" s="1320"/>
      <c r="L1397" s="1320"/>
      <c r="M1397" s="1115"/>
      <c r="N1397" s="1228"/>
      <c r="O1397" s="1228"/>
      <c r="P1397" s="1228"/>
      <c r="Q1397" s="1228"/>
      <c r="R1397" s="1228"/>
      <c r="S1397" s="1228"/>
      <c r="T1397" s="1228"/>
      <c r="U1397" s="1228"/>
      <c r="V1397" s="1228"/>
      <c r="W1397" s="1228"/>
      <c r="X1397" s="1534"/>
    </row>
    <row r="1398" spans="3:24" ht="9" customHeight="1" x14ac:dyDescent="0.15"/>
    <row r="1399" spans="3:24" ht="16.5" customHeight="1" x14ac:dyDescent="0.15">
      <c r="C1399" s="61"/>
      <c r="D1399" s="63" t="s">
        <v>1046</v>
      </c>
    </row>
    <row r="1400" spans="3:24" ht="16.5" customHeight="1" x14ac:dyDescent="0.15">
      <c r="C1400" s="61"/>
      <c r="D1400" s="1077" t="s">
        <v>253</v>
      </c>
      <c r="E1400" s="1077"/>
      <c r="F1400" s="1077"/>
      <c r="G1400" s="1077"/>
      <c r="H1400" s="1077"/>
      <c r="I1400" s="1540"/>
      <c r="J1400" s="1540"/>
      <c r="K1400" s="1540"/>
      <c r="L1400" s="1540"/>
      <c r="M1400" s="1540"/>
      <c r="N1400" s="1501"/>
      <c r="O1400" s="1540"/>
      <c r="P1400" s="1540"/>
      <c r="Q1400" s="1540"/>
      <c r="R1400" s="1540"/>
      <c r="S1400" s="1003"/>
    </row>
    <row r="1401" spans="3:24" ht="16.5" customHeight="1" x14ac:dyDescent="0.15">
      <c r="C1401" s="61"/>
      <c r="D1401" s="1012" t="s">
        <v>1047</v>
      </c>
      <c r="E1401" s="1012"/>
      <c r="F1401" s="1012"/>
      <c r="G1401" s="1012"/>
      <c r="H1401" s="1012"/>
      <c r="I1401" s="1555"/>
      <c r="J1401" s="1555"/>
      <c r="K1401" s="1555"/>
      <c r="L1401" s="1555"/>
      <c r="M1401" s="1041"/>
      <c r="N1401" s="616"/>
      <c r="O1401" s="573" t="s">
        <v>254</v>
      </c>
    </row>
    <row r="1402" spans="3:24" ht="16.5" customHeight="1" x14ac:dyDescent="0.15">
      <c r="E1402" s="109" t="s">
        <v>1048</v>
      </c>
    </row>
    <row r="1403" spans="3:24" ht="16.5" customHeight="1" x14ac:dyDescent="0.15">
      <c r="E1403" s="109" t="s">
        <v>1049</v>
      </c>
    </row>
    <row r="1404" spans="3:24" ht="9" customHeight="1" x14ac:dyDescent="0.15"/>
    <row r="1405" spans="3:24" ht="16.5" customHeight="1" x14ac:dyDescent="0.15">
      <c r="C1405" s="61"/>
      <c r="D1405" s="63" t="s">
        <v>1490</v>
      </c>
    </row>
    <row r="1406" spans="3:24" ht="16.5" customHeight="1" x14ac:dyDescent="0.15">
      <c r="C1406" s="61"/>
      <c r="D1406" s="1012" t="s">
        <v>1050</v>
      </c>
      <c r="E1406" s="1012"/>
      <c r="F1406" s="1012"/>
      <c r="G1406" s="1012"/>
      <c r="H1406" s="1003"/>
      <c r="I1406" s="1003"/>
      <c r="J1406" s="1003"/>
      <c r="K1406" s="1003"/>
      <c r="S1406" s="1378" t="s">
        <v>1592</v>
      </c>
      <c r="T1406" s="1379"/>
      <c r="U1406" s="1379"/>
      <c r="V1406" s="1380"/>
      <c r="W1406" s="1380"/>
      <c r="X1406" s="1381"/>
    </row>
    <row r="1407" spans="3:24" ht="16.5" customHeight="1" x14ac:dyDescent="0.15">
      <c r="E1407" s="109" t="s">
        <v>1051</v>
      </c>
    </row>
    <row r="1408" spans="3:24" ht="9" customHeight="1" x14ac:dyDescent="0.15"/>
    <row r="1409" spans="3:24" ht="16.5" customHeight="1" x14ac:dyDescent="0.15">
      <c r="D1409" s="63" t="s">
        <v>1578</v>
      </c>
    </row>
    <row r="1410" spans="3:24" ht="19.5" customHeight="1" x14ac:dyDescent="0.15">
      <c r="D1410" s="959" t="s">
        <v>1576</v>
      </c>
      <c r="E1410" s="960"/>
      <c r="F1410" s="960"/>
      <c r="G1410" s="960"/>
      <c r="H1410" s="960"/>
      <c r="I1410" s="961"/>
      <c r="J1410" s="1003"/>
      <c r="K1410" s="1003"/>
      <c r="L1410" s="1003"/>
      <c r="M1410" s="1003"/>
    </row>
    <row r="1411" spans="3:24" ht="16.5" customHeight="1" x14ac:dyDescent="0.15">
      <c r="E1411" s="109" t="s">
        <v>1577</v>
      </c>
    </row>
    <row r="1412" spans="3:24" ht="16.5" customHeight="1" x14ac:dyDescent="0.15">
      <c r="E1412" s="109" t="s">
        <v>1652</v>
      </c>
    </row>
    <row r="1413" spans="3:24" ht="9" customHeight="1" x14ac:dyDescent="0.15"/>
    <row r="1414" spans="3:24" ht="16.5" customHeight="1" x14ac:dyDescent="0.15">
      <c r="C1414" s="61"/>
      <c r="D1414" s="63" t="s">
        <v>1855</v>
      </c>
      <c r="Q1414" s="251" t="s">
        <v>1489</v>
      </c>
    </row>
    <row r="1415" spans="3:24" ht="16.5" customHeight="1" x14ac:dyDescent="0.15">
      <c r="C1415" s="61"/>
      <c r="D1415" s="1043" t="s">
        <v>1052</v>
      </c>
      <c r="E1415" s="1043"/>
      <c r="F1415" s="1043"/>
      <c r="G1415" s="1043"/>
      <c r="H1415" s="1043"/>
      <c r="I1415" s="1043"/>
      <c r="J1415" s="1043"/>
      <c r="K1415" s="1043"/>
      <c r="L1415" s="1003"/>
      <c r="M1415" s="1003"/>
      <c r="N1415" s="1003"/>
      <c r="O1415" s="1003"/>
    </row>
    <row r="1416" spans="3:24" ht="16.5" customHeight="1" x14ac:dyDescent="0.15">
      <c r="E1416" s="109" t="s">
        <v>1053</v>
      </c>
    </row>
    <row r="1417" spans="3:24" ht="16.5" customHeight="1" x14ac:dyDescent="0.15">
      <c r="E1417" s="109" t="s">
        <v>1054</v>
      </c>
    </row>
    <row r="1418" spans="3:24" ht="16.5" customHeight="1" x14ac:dyDescent="0.15">
      <c r="C1418" s="61"/>
      <c r="E1418" s="109" t="s">
        <v>1055</v>
      </c>
    </row>
    <row r="1419" spans="3:24" ht="6.6" customHeight="1" x14ac:dyDescent="0.15">
      <c r="E1419" s="109"/>
    </row>
    <row r="1420" spans="3:24" ht="17.45" customHeight="1" x14ac:dyDescent="0.15">
      <c r="P1420" s="954" t="s">
        <v>782</v>
      </c>
      <c r="Q1420" s="954"/>
      <c r="R1420" s="954"/>
      <c r="S1420" s="955">
        <f>$Q$11</f>
        <v>0</v>
      </c>
      <c r="T1420" s="955"/>
      <c r="U1420" s="955"/>
      <c r="V1420" s="955"/>
      <c r="W1420" s="955"/>
      <c r="X1420" s="955"/>
    </row>
    <row r="1421" spans="3:24" ht="16.5" customHeight="1" x14ac:dyDescent="0.15">
      <c r="C1421" s="61" t="s">
        <v>1056</v>
      </c>
    </row>
    <row r="1422" spans="3:24" ht="16.5" customHeight="1" x14ac:dyDescent="0.15">
      <c r="D1422" s="63" t="s">
        <v>413</v>
      </c>
    </row>
    <row r="1423" spans="3:24" ht="16.5" customHeight="1" x14ac:dyDescent="0.15">
      <c r="D1423" s="1546" t="s">
        <v>722</v>
      </c>
      <c r="E1423" s="1546"/>
      <c r="F1423" s="956" t="s">
        <v>414</v>
      </c>
      <c r="G1423" s="956"/>
      <c r="H1423" s="956"/>
      <c r="I1423" s="956"/>
      <c r="J1423" s="953" t="s">
        <v>415</v>
      </c>
      <c r="K1423" s="1261"/>
      <c r="L1423" s="995"/>
      <c r="M1423" s="1261"/>
      <c r="N1423" s="995"/>
      <c r="O1423" s="1261"/>
      <c r="P1423" s="996"/>
    </row>
    <row r="1424" spans="3:24" ht="18.95" customHeight="1" x14ac:dyDescent="0.15">
      <c r="D1424" s="1547"/>
      <c r="E1424" s="1548"/>
      <c r="F1424" s="1429"/>
      <c r="G1424" s="1430"/>
      <c r="H1424" s="1430"/>
      <c r="I1424" s="1431"/>
      <c r="J1424" s="871"/>
      <c r="K1424" s="788"/>
      <c r="L1424" s="569" t="s">
        <v>19</v>
      </c>
      <c r="M1424" s="788"/>
      <c r="N1424" s="569" t="s">
        <v>20</v>
      </c>
      <c r="O1424" s="788"/>
      <c r="P1424" s="570" t="s">
        <v>21</v>
      </c>
    </row>
    <row r="1425" spans="4:24" ht="15.6" customHeight="1" x14ac:dyDescent="0.15">
      <c r="E1425" s="109" t="s">
        <v>416</v>
      </c>
    </row>
    <row r="1426" spans="4:24" ht="9" customHeight="1" x14ac:dyDescent="0.15"/>
    <row r="1427" spans="4:24" ht="18.95" customHeight="1" x14ac:dyDescent="0.15">
      <c r="D1427" s="63" t="s">
        <v>2123</v>
      </c>
    </row>
    <row r="1428" spans="4:24" ht="24" customHeight="1" x14ac:dyDescent="0.15">
      <c r="D1428" s="1260" t="s">
        <v>1758</v>
      </c>
      <c r="E1428" s="1124"/>
      <c r="F1428" s="1421"/>
      <c r="G1428" s="1124"/>
      <c r="H1428" s="1421"/>
      <c r="I1428" s="1125"/>
      <c r="J1428" s="956" t="s">
        <v>417</v>
      </c>
      <c r="K1428" s="956"/>
      <c r="L1428" s="956"/>
      <c r="M1428" s="956"/>
      <c r="N1428" s="956"/>
      <c r="O1428" s="1541" t="s">
        <v>418</v>
      </c>
      <c r="P1428" s="1542"/>
      <c r="Q1428" s="1051"/>
      <c r="R1428" s="1543" t="s">
        <v>419</v>
      </c>
      <c r="S1428" s="1544"/>
      <c r="T1428" s="1544"/>
      <c r="U1428" s="1544"/>
      <c r="V1428" s="1544"/>
      <c r="W1428" s="1544"/>
      <c r="X1428" s="1545"/>
    </row>
    <row r="1429" spans="4:24" ht="32.1" customHeight="1" x14ac:dyDescent="0.15">
      <c r="D1429" s="788"/>
      <c r="E1429" s="569" t="s">
        <v>19</v>
      </c>
      <c r="F1429" s="788"/>
      <c r="G1429" s="569" t="s">
        <v>20</v>
      </c>
      <c r="H1429" s="788"/>
      <c r="I1429" s="569" t="s">
        <v>21</v>
      </c>
      <c r="J1429" s="1287"/>
      <c r="K1429" s="1288"/>
      <c r="L1429" s="1288"/>
      <c r="M1429" s="1288"/>
      <c r="N1429" s="1420"/>
      <c r="O1429" s="1100"/>
      <c r="P1429" s="1100"/>
      <c r="Q1429" s="1121"/>
      <c r="R1429" s="1119"/>
      <c r="S1429" s="1397"/>
      <c r="T1429" s="1397"/>
      <c r="U1429" s="1397"/>
      <c r="V1429" s="1397"/>
      <c r="W1429" s="1397"/>
      <c r="X1429" s="1398"/>
    </row>
    <row r="1430" spans="4:24" ht="32.1" customHeight="1" x14ac:dyDescent="0.15">
      <c r="D1430" s="788"/>
      <c r="E1430" s="569" t="s">
        <v>19</v>
      </c>
      <c r="F1430" s="788"/>
      <c r="G1430" s="569" t="s">
        <v>20</v>
      </c>
      <c r="H1430" s="788"/>
      <c r="I1430" s="569" t="s">
        <v>21</v>
      </c>
      <c r="J1430" s="1287"/>
      <c r="K1430" s="1288"/>
      <c r="L1430" s="1288"/>
      <c r="M1430" s="1288"/>
      <c r="N1430" s="1289"/>
      <c r="O1430" s="1100"/>
      <c r="P1430" s="1100"/>
      <c r="Q1430" s="1121"/>
      <c r="R1430" s="1118"/>
      <c r="S1430" s="1397"/>
      <c r="T1430" s="1397"/>
      <c r="U1430" s="1397"/>
      <c r="V1430" s="1397"/>
      <c r="W1430" s="1397"/>
      <c r="X1430" s="1398"/>
    </row>
    <row r="1431" spans="4:24" ht="32.450000000000003" customHeight="1" x14ac:dyDescent="0.15">
      <c r="D1431" s="1377" t="s">
        <v>488</v>
      </c>
      <c r="E1431" s="1076"/>
      <c r="F1431" s="1033"/>
      <c r="G1431" s="1076"/>
      <c r="H1431" s="1033"/>
      <c r="I1431" s="1076"/>
      <c r="J1431" s="1089"/>
      <c r="K1431" s="1440"/>
      <c r="L1431" s="1440"/>
      <c r="M1431" s="1440"/>
      <c r="N1431" s="1440"/>
      <c r="O1431" s="1440"/>
      <c r="P1431" s="1440"/>
      <c r="Q1431" s="1440"/>
      <c r="R1431" s="1440"/>
      <c r="S1431" s="1440"/>
      <c r="T1431" s="1440"/>
      <c r="U1431" s="1440"/>
      <c r="V1431" s="1440"/>
      <c r="W1431" s="1440"/>
      <c r="X1431" s="1441"/>
    </row>
    <row r="1432" spans="4:24" ht="16.5" customHeight="1" x14ac:dyDescent="0.15">
      <c r="E1432" s="109" t="s">
        <v>420</v>
      </c>
    </row>
    <row r="1433" spans="4:24" ht="9" customHeight="1" x14ac:dyDescent="0.15"/>
    <row r="1434" spans="4:24" ht="17.45" customHeight="1" x14ac:dyDescent="0.15">
      <c r="D1434" s="63" t="s">
        <v>421</v>
      </c>
    </row>
    <row r="1435" spans="4:24" ht="16.5" customHeight="1" x14ac:dyDescent="0.15">
      <c r="D1435" s="1012"/>
      <c r="E1435" s="1012"/>
      <c r="F1435" s="1012"/>
      <c r="G1435" s="1008" t="s">
        <v>425</v>
      </c>
      <c r="H1435" s="950"/>
      <c r="I1435" s="950"/>
      <c r="J1435" s="950"/>
      <c r="K1435" s="953" t="s">
        <v>2124</v>
      </c>
      <c r="L1435" s="995"/>
      <c r="M1435" s="995"/>
      <c r="N1435" s="995"/>
      <c r="O1435" s="995"/>
      <c r="P1435" s="995"/>
      <c r="Q1435" s="995"/>
      <c r="R1435" s="995"/>
      <c r="S1435" s="996"/>
    </row>
    <row r="1436" spans="4:24" ht="16.5" customHeight="1" x14ac:dyDescent="0.15">
      <c r="D1436" s="1012"/>
      <c r="E1436" s="1012"/>
      <c r="F1436" s="1012"/>
      <c r="G1436" s="956"/>
      <c r="H1436" s="950"/>
      <c r="I1436" s="956"/>
      <c r="J1436" s="950"/>
      <c r="K1436" s="953" t="s">
        <v>422</v>
      </c>
      <c r="L1436" s="995"/>
      <c r="M1436" s="996"/>
      <c r="N1436" s="953" t="s">
        <v>423</v>
      </c>
      <c r="O1436" s="995"/>
      <c r="P1436" s="996"/>
      <c r="Q1436" s="953" t="s">
        <v>424</v>
      </c>
      <c r="R1436" s="995"/>
      <c r="S1436" s="996"/>
    </row>
    <row r="1437" spans="4:24" ht="20.100000000000001" customHeight="1" x14ac:dyDescent="0.15">
      <c r="D1437" s="1409" t="str">
        <f>"令和"&amp;Y1-1&amp;"年度"</f>
        <v>令和7年度</v>
      </c>
      <c r="E1437" s="1410"/>
      <c r="F1437" s="898">
        <v>1</v>
      </c>
      <c r="G1437" s="622"/>
      <c r="H1437" s="771" t="s">
        <v>20</v>
      </c>
      <c r="I1437" s="622"/>
      <c r="J1437" s="772" t="s">
        <v>21</v>
      </c>
      <c r="K1437" s="1415"/>
      <c r="L1437" s="1416"/>
      <c r="M1437" s="1417"/>
      <c r="N1437" s="1415"/>
      <c r="O1437" s="1416"/>
      <c r="P1437" s="1417"/>
      <c r="Q1437" s="1415"/>
      <c r="R1437" s="1416"/>
      <c r="S1437" s="1417"/>
    </row>
    <row r="1438" spans="4:24" ht="20.100000000000001" customHeight="1" x14ac:dyDescent="0.15">
      <c r="D1438" s="1411"/>
      <c r="E1438" s="1412"/>
      <c r="F1438" s="899">
        <v>2</v>
      </c>
      <c r="G1438" s="639"/>
      <c r="H1438" s="665" t="s">
        <v>20</v>
      </c>
      <c r="I1438" s="639"/>
      <c r="J1438" s="773" t="s">
        <v>21</v>
      </c>
      <c r="K1438" s="1393"/>
      <c r="L1438" s="1394"/>
      <c r="M1438" s="1395"/>
      <c r="N1438" s="1393"/>
      <c r="O1438" s="1394"/>
      <c r="P1438" s="1395"/>
      <c r="Q1438" s="1393"/>
      <c r="R1438" s="1394"/>
      <c r="S1438" s="1395"/>
    </row>
    <row r="1439" spans="4:24" ht="20.100000000000001" customHeight="1" x14ac:dyDescent="0.15">
      <c r="D1439" s="1413"/>
      <c r="E1439" s="1414"/>
      <c r="F1439" s="900">
        <v>3</v>
      </c>
      <c r="G1439" s="896"/>
      <c r="H1439" s="666" t="s">
        <v>20</v>
      </c>
      <c r="I1439" s="896"/>
      <c r="J1439" s="775" t="s">
        <v>21</v>
      </c>
      <c r="K1439" s="1437"/>
      <c r="L1439" s="1438"/>
      <c r="M1439" s="1439"/>
      <c r="N1439" s="1437"/>
      <c r="O1439" s="1438"/>
      <c r="P1439" s="1439"/>
      <c r="Q1439" s="1437"/>
      <c r="R1439" s="1438"/>
      <c r="S1439" s="1439"/>
    </row>
    <row r="1440" spans="4:24" ht="20.100000000000001" customHeight="1" x14ac:dyDescent="0.15">
      <c r="D1440" s="1409" t="str">
        <f>"令和"&amp;Y1&amp;"年度"</f>
        <v>令和8年度</v>
      </c>
      <c r="E1440" s="1410"/>
      <c r="F1440" s="898">
        <v>1</v>
      </c>
      <c r="G1440" s="622"/>
      <c r="H1440" s="771" t="s">
        <v>20</v>
      </c>
      <c r="I1440" s="622"/>
      <c r="J1440" s="772" t="s">
        <v>21</v>
      </c>
      <c r="K1440" s="1415"/>
      <c r="L1440" s="1416"/>
      <c r="M1440" s="1417"/>
      <c r="N1440" s="1415"/>
      <c r="O1440" s="1416"/>
      <c r="P1440" s="1417"/>
      <c r="Q1440" s="1415"/>
      <c r="R1440" s="1416"/>
      <c r="S1440" s="1417"/>
    </row>
    <row r="1441" spans="2:22" ht="20.100000000000001" customHeight="1" x14ac:dyDescent="0.15">
      <c r="D1441" s="1411"/>
      <c r="E1441" s="1412"/>
      <c r="F1441" s="899">
        <v>2</v>
      </c>
      <c r="G1441" s="901"/>
      <c r="H1441" s="63" t="s">
        <v>87</v>
      </c>
      <c r="I1441" s="901"/>
      <c r="J1441" s="571" t="s">
        <v>21</v>
      </c>
      <c r="K1441" s="1393"/>
      <c r="L1441" s="1394"/>
      <c r="M1441" s="1395"/>
      <c r="N1441" s="1393"/>
      <c r="O1441" s="1394"/>
      <c r="P1441" s="1395"/>
      <c r="Q1441" s="1393"/>
      <c r="R1441" s="1394"/>
      <c r="S1441" s="1395"/>
    </row>
    <row r="1442" spans="2:22" ht="20.100000000000001" customHeight="1" x14ac:dyDescent="0.15">
      <c r="D1442" s="1413"/>
      <c r="E1442" s="1414"/>
      <c r="F1442" s="900">
        <v>3</v>
      </c>
      <c r="G1442" s="896"/>
      <c r="H1442" s="666" t="s">
        <v>20</v>
      </c>
      <c r="I1442" s="896"/>
      <c r="J1442" s="775" t="s">
        <v>21</v>
      </c>
      <c r="K1442" s="1437"/>
      <c r="L1442" s="1438"/>
      <c r="M1442" s="1439"/>
      <c r="N1442" s="1437"/>
      <c r="O1442" s="1438"/>
      <c r="P1442" s="1439"/>
      <c r="Q1442" s="1437"/>
      <c r="R1442" s="1438"/>
      <c r="S1442" s="1439"/>
    </row>
    <row r="1443" spans="2:22" ht="16.5" customHeight="1" x14ac:dyDescent="0.15">
      <c r="E1443" s="781" t="s">
        <v>1653</v>
      </c>
    </row>
    <row r="1444" spans="2:22" ht="16.5" customHeight="1" x14ac:dyDescent="0.15">
      <c r="E1444" s="109" t="s">
        <v>1057</v>
      </c>
    </row>
    <row r="1445" spans="2:22" ht="13.5" customHeight="1" x14ac:dyDescent="0.15">
      <c r="E1445" s="109" t="s">
        <v>2125</v>
      </c>
    </row>
    <row r="1446" spans="2:22" ht="11.45" customHeight="1" x14ac:dyDescent="0.15"/>
    <row r="1447" spans="2:22" ht="16.5" customHeight="1" x14ac:dyDescent="0.15">
      <c r="B1447" s="555" t="s">
        <v>426</v>
      </c>
    </row>
    <row r="1448" spans="2:22" ht="16.5" customHeight="1" x14ac:dyDescent="0.15">
      <c r="C1448" s="61" t="s">
        <v>617</v>
      </c>
    </row>
    <row r="1449" spans="2:22" ht="18.95" customHeight="1" x14ac:dyDescent="0.15">
      <c r="D1449" s="1012" t="s">
        <v>452</v>
      </c>
      <c r="E1449" s="1012"/>
      <c r="F1449" s="1012"/>
      <c r="G1449" s="1012"/>
      <c r="H1449" s="1117"/>
      <c r="I1449" s="1117"/>
      <c r="J1449" s="1117"/>
      <c r="K1449" s="1117"/>
      <c r="L1449" s="1117"/>
      <c r="M1449" s="1117"/>
      <c r="N1449" s="1117"/>
      <c r="O1449" s="1121"/>
      <c r="P1449" s="1121"/>
      <c r="Q1449" s="1121"/>
      <c r="R1449" s="1121"/>
    </row>
    <row r="1450" spans="2:22" ht="18.95" customHeight="1" x14ac:dyDescent="0.15">
      <c r="E1450" s="1024" t="s">
        <v>489</v>
      </c>
      <c r="F1450" s="1328"/>
      <c r="G1450" s="1328"/>
      <c r="H1450" s="1328"/>
      <c r="I1450" s="1328"/>
      <c r="J1450" s="1328"/>
      <c r="K1450" s="1328"/>
      <c r="L1450" s="1328"/>
      <c r="M1450" s="1038"/>
      <c r="N1450" s="1038"/>
      <c r="O1450" s="1038"/>
      <c r="P1450" s="1529"/>
      <c r="Q1450" s="1530"/>
      <c r="R1450" s="1530"/>
      <c r="S1450" s="1531"/>
      <c r="T1450" s="1531"/>
      <c r="U1450" s="1531"/>
      <c r="V1450" s="1532"/>
    </row>
    <row r="1451" spans="2:22" ht="18.95" customHeight="1" x14ac:dyDescent="0.15">
      <c r="E1451" s="1012" t="s">
        <v>1599</v>
      </c>
      <c r="F1451" s="1012"/>
      <c r="G1451" s="1012"/>
      <c r="H1451" s="1012"/>
      <c r="I1451" s="1012"/>
      <c r="J1451" s="1012"/>
      <c r="K1451" s="1012"/>
      <c r="L1451" s="1012"/>
      <c r="M1451" s="1358" t="s">
        <v>2126</v>
      </c>
      <c r="N1451" s="1359"/>
      <c r="O1451" s="1359"/>
      <c r="P1451" s="1359"/>
      <c r="Q1451" s="1359"/>
      <c r="R1451" s="1360"/>
      <c r="S1451" s="668" t="s">
        <v>519</v>
      </c>
      <c r="T1451" s="1163" t="s">
        <v>525</v>
      </c>
      <c r="U1451" s="1164"/>
    </row>
    <row r="1452" spans="2:22" ht="16.5" customHeight="1" x14ac:dyDescent="0.15">
      <c r="E1452" s="109" t="s">
        <v>455</v>
      </c>
    </row>
    <row r="1453" spans="2:22" ht="16.5" customHeight="1" x14ac:dyDescent="0.15">
      <c r="E1453" s="109" t="s">
        <v>526</v>
      </c>
      <c r="F1453" s="109"/>
    </row>
    <row r="1454" spans="2:22" ht="16.5" customHeight="1" x14ac:dyDescent="0.15">
      <c r="E1454" s="109" t="s">
        <v>527</v>
      </c>
    </row>
    <row r="1455" spans="2:22" ht="12.6" customHeight="1" x14ac:dyDescent="0.15">
      <c r="E1455" s="109"/>
    </row>
    <row r="1456" spans="2:22" ht="16.5" customHeight="1" x14ac:dyDescent="0.15">
      <c r="B1456" s="555" t="s">
        <v>1059</v>
      </c>
    </row>
    <row r="1457" spans="1:24" ht="16.5" customHeight="1" x14ac:dyDescent="0.15">
      <c r="C1457" s="61" t="s">
        <v>427</v>
      </c>
    </row>
    <row r="1458" spans="1:24" ht="16.5" customHeight="1" x14ac:dyDescent="0.15">
      <c r="D1458" s="950" t="s">
        <v>428</v>
      </c>
      <c r="E1458" s="950"/>
      <c r="F1458" s="950"/>
      <c r="G1458" s="950"/>
      <c r="H1458" s="950" t="s">
        <v>429</v>
      </c>
      <c r="I1458" s="950"/>
      <c r="J1458" s="950"/>
      <c r="K1458" s="950"/>
      <c r="L1458" s="950"/>
    </row>
    <row r="1459" spans="1:24" ht="18.600000000000001" customHeight="1" x14ac:dyDescent="0.15">
      <c r="D1459" s="957"/>
      <c r="E1459" s="957"/>
      <c r="F1459" s="957"/>
      <c r="G1459" s="957"/>
      <c r="H1459" s="957"/>
      <c r="I1459" s="957"/>
      <c r="J1459" s="957"/>
      <c r="K1459" s="957"/>
      <c r="L1459" s="957"/>
    </row>
    <row r="1460" spans="1:24" ht="9.6" customHeight="1" x14ac:dyDescent="0.15">
      <c r="D1460" s="668"/>
      <c r="E1460" s="668"/>
      <c r="F1460" s="668"/>
      <c r="G1460" s="668"/>
      <c r="H1460" s="668"/>
      <c r="I1460" s="668"/>
      <c r="J1460" s="668"/>
      <c r="K1460" s="668"/>
      <c r="L1460" s="668"/>
    </row>
    <row r="1461" spans="1:24" ht="16.5" customHeight="1" x14ac:dyDescent="0.15">
      <c r="C1461" s="61" t="str">
        <f>"（２）生徒の傷害保険等への加入状況（令和"&amp;Y1-1&amp;"年度）"</f>
        <v>（２）生徒の傷害保険等への加入状況（令和7年度）</v>
      </c>
    </row>
    <row r="1462" spans="1:24" ht="18.600000000000001" customHeight="1" x14ac:dyDescent="0.15">
      <c r="D1462" s="953" t="s">
        <v>430</v>
      </c>
      <c r="E1462" s="995"/>
      <c r="F1462" s="995"/>
      <c r="G1462" s="1125"/>
      <c r="H1462" s="957"/>
      <c r="I1462" s="957"/>
      <c r="J1462" s="957"/>
      <c r="K1462" s="957"/>
    </row>
    <row r="1463" spans="1:24" ht="6" customHeight="1" x14ac:dyDescent="0.15"/>
    <row r="1464" spans="1:24" ht="29.45" customHeight="1" x14ac:dyDescent="0.15">
      <c r="D1464" s="956" t="s">
        <v>431</v>
      </c>
      <c r="E1464" s="956"/>
      <c r="F1464" s="956"/>
      <c r="G1464" s="956"/>
      <c r="H1464" s="1077"/>
      <c r="I1464" s="956" t="s">
        <v>432</v>
      </c>
      <c r="J1464" s="956"/>
      <c r="K1464" s="956"/>
      <c r="L1464" s="956"/>
      <c r="M1464" s="1533" t="s">
        <v>1654</v>
      </c>
      <c r="N1464" s="1533"/>
      <c r="O1464" s="1012"/>
      <c r="P1464" s="956" t="s">
        <v>433</v>
      </c>
      <c r="Q1464" s="956"/>
      <c r="R1464" s="950"/>
    </row>
    <row r="1465" spans="1:24" ht="18.95" customHeight="1" x14ac:dyDescent="0.15">
      <c r="D1465" s="1020"/>
      <c r="E1465" s="1020"/>
      <c r="F1465" s="1020"/>
      <c r="G1465" s="1020"/>
      <c r="H1465" s="1001"/>
      <c r="I1465" s="1020"/>
      <c r="J1465" s="1020"/>
      <c r="K1465" s="1020"/>
      <c r="L1465" s="1020"/>
      <c r="M1465" s="1001"/>
      <c r="N1465" s="1001"/>
      <c r="O1465" s="569" t="s">
        <v>45</v>
      </c>
      <c r="P1465" s="1002"/>
      <c r="Q1465" s="1002"/>
      <c r="R1465" s="570" t="s">
        <v>116</v>
      </c>
    </row>
    <row r="1466" spans="1:24" ht="18.95" customHeight="1" x14ac:dyDescent="0.15">
      <c r="D1466" s="1020"/>
      <c r="E1466" s="1020"/>
      <c r="F1466" s="1020"/>
      <c r="G1466" s="1020"/>
      <c r="H1466" s="1001"/>
      <c r="I1466" s="1020"/>
      <c r="J1466" s="1020"/>
      <c r="K1466" s="1020"/>
      <c r="L1466" s="1020"/>
      <c r="M1466" s="1001"/>
      <c r="N1466" s="1001"/>
      <c r="O1466" s="569" t="s">
        <v>45</v>
      </c>
      <c r="P1466" s="1002"/>
      <c r="Q1466" s="1002"/>
      <c r="R1466" s="570" t="s">
        <v>116</v>
      </c>
    </row>
    <row r="1467" spans="1:24" ht="18.95" customHeight="1" x14ac:dyDescent="0.15">
      <c r="D1467" s="1020"/>
      <c r="E1467" s="1020"/>
      <c r="F1467" s="1020"/>
      <c r="G1467" s="1020"/>
      <c r="H1467" s="1001"/>
      <c r="I1467" s="1020"/>
      <c r="J1467" s="1020"/>
      <c r="K1467" s="1020"/>
      <c r="L1467" s="1020"/>
      <c r="M1467" s="1001"/>
      <c r="N1467" s="1001"/>
      <c r="O1467" s="569" t="s">
        <v>45</v>
      </c>
      <c r="P1467" s="1002"/>
      <c r="Q1467" s="1002"/>
      <c r="R1467" s="570" t="s">
        <v>116</v>
      </c>
    </row>
    <row r="1468" spans="1:24" ht="18.95" customHeight="1" x14ac:dyDescent="0.15">
      <c r="D1468" s="1020"/>
      <c r="E1468" s="1020"/>
      <c r="F1468" s="1020"/>
      <c r="G1468" s="1020"/>
      <c r="H1468" s="1001"/>
      <c r="I1468" s="1020"/>
      <c r="J1468" s="1020"/>
      <c r="K1468" s="1020"/>
      <c r="L1468" s="1020"/>
      <c r="M1468" s="1001"/>
      <c r="N1468" s="1001"/>
      <c r="O1468" s="569" t="s">
        <v>45</v>
      </c>
      <c r="P1468" s="1002"/>
      <c r="Q1468" s="1002"/>
      <c r="R1468" s="570" t="s">
        <v>116</v>
      </c>
    </row>
    <row r="1469" spans="1:24" ht="16.5" customHeight="1" x14ac:dyDescent="0.15">
      <c r="E1469" s="109" t="s">
        <v>1094</v>
      </c>
    </row>
    <row r="1470" spans="1:24" ht="17.45" customHeight="1" x14ac:dyDescent="0.15">
      <c r="P1470" s="954" t="s">
        <v>782</v>
      </c>
      <c r="Q1470" s="954"/>
      <c r="R1470" s="954"/>
      <c r="S1470" s="955">
        <f>$Q$11</f>
        <v>0</v>
      </c>
      <c r="T1470" s="955"/>
      <c r="U1470" s="955"/>
      <c r="V1470" s="955"/>
      <c r="W1470" s="955"/>
      <c r="X1470" s="955"/>
    </row>
    <row r="1471" spans="1:24" ht="16.5" customHeight="1" x14ac:dyDescent="0.15">
      <c r="A1471" s="812" t="s">
        <v>530</v>
      </c>
    </row>
    <row r="1472" spans="1:24" ht="16.5" customHeight="1" x14ac:dyDescent="0.15">
      <c r="B1472" s="555" t="s">
        <v>1061</v>
      </c>
    </row>
    <row r="1473" spans="2:24" ht="7.5" customHeight="1" x14ac:dyDescent="0.15">
      <c r="C1473" s="61"/>
    </row>
    <row r="1474" spans="2:24" ht="29.45" customHeight="1" x14ac:dyDescent="0.15">
      <c r="D1474" s="1012" t="s">
        <v>1606</v>
      </c>
      <c r="E1474" s="1012"/>
      <c r="F1474" s="1012"/>
      <c r="G1474" s="1012"/>
      <c r="H1474" s="1012"/>
      <c r="I1474" s="1510"/>
      <c r="J1474" s="1511"/>
      <c r="K1474" s="1511"/>
      <c r="L1474" s="1511"/>
      <c r="M1474" s="1511"/>
      <c r="N1474" s="1511"/>
      <c r="O1474" s="1511"/>
      <c r="P1474" s="1511"/>
      <c r="Q1474" s="1511"/>
      <c r="R1474" s="1511"/>
      <c r="S1474" s="1511"/>
      <c r="T1474" s="1512"/>
    </row>
    <row r="1475" spans="2:24" ht="16.5" customHeight="1" x14ac:dyDescent="0.15">
      <c r="E1475" s="109" t="s">
        <v>462</v>
      </c>
    </row>
    <row r="1476" spans="2:24" ht="9.6" customHeight="1" thickBot="1" x14ac:dyDescent="0.2">
      <c r="E1476" s="109"/>
    </row>
    <row r="1477" spans="2:24" ht="16.5" customHeight="1" x14ac:dyDescent="0.15">
      <c r="B1477" s="902"/>
      <c r="C1477" s="903" t="s">
        <v>1096</v>
      </c>
      <c r="D1477" s="903"/>
      <c r="E1477" s="904"/>
      <c r="F1477" s="903"/>
      <c r="G1477" s="903"/>
      <c r="H1477" s="903"/>
      <c r="I1477" s="903"/>
      <c r="J1477" s="903"/>
      <c r="K1477" s="903"/>
      <c r="L1477" s="903"/>
      <c r="M1477" s="903"/>
      <c r="N1477" s="903"/>
      <c r="O1477" s="903"/>
      <c r="P1477" s="903"/>
      <c r="Q1477" s="903"/>
      <c r="R1477" s="903"/>
      <c r="S1477" s="903"/>
      <c r="T1477" s="903"/>
      <c r="U1477" s="903"/>
      <c r="V1477" s="903"/>
      <c r="W1477" s="903"/>
      <c r="X1477" s="905"/>
    </row>
    <row r="1478" spans="2:24" ht="16.5" customHeight="1" x14ac:dyDescent="0.15">
      <c r="B1478" s="906" t="s">
        <v>1064</v>
      </c>
      <c r="X1478" s="907"/>
    </row>
    <row r="1479" spans="2:24" ht="20.45" customHeight="1" x14ac:dyDescent="0.15">
      <c r="B1479" s="908"/>
      <c r="D1479" s="1012" t="s">
        <v>1062</v>
      </c>
      <c r="E1479" s="1012"/>
      <c r="F1479" s="1012"/>
      <c r="G1479" s="1003"/>
      <c r="H1479" s="1003"/>
      <c r="I1479" s="1003"/>
      <c r="J1479" s="1003"/>
      <c r="K1479" s="1003"/>
      <c r="X1479" s="907"/>
    </row>
    <row r="1480" spans="2:24" ht="5.45" customHeight="1" x14ac:dyDescent="0.15">
      <c r="B1480" s="908"/>
      <c r="J1480" s="569"/>
      <c r="X1480" s="907"/>
    </row>
    <row r="1481" spans="2:24" ht="20.45" customHeight="1" x14ac:dyDescent="0.15">
      <c r="B1481" s="908"/>
      <c r="D1481" s="1012" t="s">
        <v>1063</v>
      </c>
      <c r="E1481" s="1012"/>
      <c r="F1481" s="1012"/>
      <c r="G1481" s="909"/>
      <c r="H1481" s="616"/>
      <c r="I1481" s="866" t="s">
        <v>19</v>
      </c>
      <c r="J1481" s="616"/>
      <c r="K1481" s="867" t="s">
        <v>20</v>
      </c>
      <c r="L1481" s="616"/>
      <c r="M1481" s="867" t="s">
        <v>1759</v>
      </c>
      <c r="X1481" s="907"/>
    </row>
    <row r="1482" spans="2:24" ht="6.95" customHeight="1" x14ac:dyDescent="0.15">
      <c r="B1482" s="908"/>
      <c r="X1482" s="907"/>
    </row>
    <row r="1483" spans="2:24" ht="19.5" customHeight="1" x14ac:dyDescent="0.15">
      <c r="B1483" s="908"/>
      <c r="D1483" s="1012" t="s">
        <v>1069</v>
      </c>
      <c r="E1483" s="1012"/>
      <c r="F1483" s="1012"/>
      <c r="G1483" s="1024"/>
      <c r="H1483" s="1536"/>
      <c r="I1483" s="1537"/>
      <c r="J1483" s="1537"/>
      <c r="K1483" s="1538"/>
      <c r="L1483" s="551"/>
      <c r="M1483" s="551"/>
      <c r="N1483" s="551"/>
      <c r="X1483" s="907"/>
    </row>
    <row r="1484" spans="2:24" ht="19.5" customHeight="1" x14ac:dyDescent="0.15">
      <c r="B1484" s="908"/>
      <c r="D1484" s="1012" t="s">
        <v>1070</v>
      </c>
      <c r="E1484" s="1012"/>
      <c r="F1484" s="1012"/>
      <c r="G1484" s="1012"/>
      <c r="H1484" s="909"/>
      <c r="I1484" s="616"/>
      <c r="J1484" s="589" t="s">
        <v>19</v>
      </c>
      <c r="K1484" s="616"/>
      <c r="L1484" s="867" t="s">
        <v>20</v>
      </c>
      <c r="M1484" s="616"/>
      <c r="N1484" s="867" t="s">
        <v>1759</v>
      </c>
      <c r="X1484" s="907"/>
    </row>
    <row r="1485" spans="2:24" ht="5.45" customHeight="1" x14ac:dyDescent="0.15">
      <c r="B1485" s="908"/>
      <c r="X1485" s="907"/>
    </row>
    <row r="1486" spans="2:24" ht="18.95" customHeight="1" x14ac:dyDescent="0.15">
      <c r="B1486" s="908"/>
      <c r="D1486" s="579" t="s">
        <v>1196</v>
      </c>
      <c r="X1486" s="907"/>
    </row>
    <row r="1487" spans="2:24" ht="54.6" customHeight="1" x14ac:dyDescent="0.15">
      <c r="B1487" s="908"/>
      <c r="D1487" s="1507"/>
      <c r="E1487" s="1508"/>
      <c r="F1487" s="1508"/>
      <c r="G1487" s="1508"/>
      <c r="H1487" s="1508"/>
      <c r="I1487" s="1508"/>
      <c r="J1487" s="1508"/>
      <c r="K1487" s="1508"/>
      <c r="L1487" s="1508"/>
      <c r="M1487" s="1508"/>
      <c r="N1487" s="1508"/>
      <c r="O1487" s="1508"/>
      <c r="P1487" s="1508"/>
      <c r="Q1487" s="1508"/>
      <c r="R1487" s="1508"/>
      <c r="S1487" s="1508"/>
      <c r="T1487" s="1508"/>
      <c r="U1487" s="1509"/>
      <c r="X1487" s="907"/>
    </row>
    <row r="1488" spans="2:24" ht="16.5" customHeight="1" x14ac:dyDescent="0.15">
      <c r="B1488" s="908"/>
      <c r="E1488" s="109"/>
      <c r="X1488" s="907"/>
    </row>
    <row r="1489" spans="2:24" ht="16.5" customHeight="1" x14ac:dyDescent="0.15">
      <c r="B1489" s="906" t="s">
        <v>1065</v>
      </c>
      <c r="X1489" s="907"/>
    </row>
    <row r="1490" spans="2:24" ht="16.5" customHeight="1" x14ac:dyDescent="0.15">
      <c r="B1490" s="908"/>
      <c r="D1490" s="63" t="s">
        <v>2127</v>
      </c>
      <c r="E1490" s="109"/>
      <c r="X1490" s="907"/>
    </row>
    <row r="1491" spans="2:24" ht="16.5" customHeight="1" x14ac:dyDescent="0.15">
      <c r="B1491" s="908"/>
      <c r="D1491" s="63" t="s">
        <v>1066</v>
      </c>
      <c r="E1491" s="109"/>
      <c r="X1491" s="907"/>
    </row>
    <row r="1492" spans="2:24" ht="16.5" customHeight="1" x14ac:dyDescent="0.15">
      <c r="B1492" s="908"/>
      <c r="D1492" s="63" t="s">
        <v>1068</v>
      </c>
      <c r="E1492" s="109"/>
      <c r="X1492" s="907"/>
    </row>
    <row r="1493" spans="2:24" ht="18.95" customHeight="1" x14ac:dyDescent="0.15">
      <c r="B1493" s="908"/>
      <c r="D1493" s="1012" t="s">
        <v>1197</v>
      </c>
      <c r="E1493" s="1012"/>
      <c r="F1493" s="1012"/>
      <c r="G1493" s="1003"/>
      <c r="H1493" s="1003"/>
      <c r="I1493" s="1003"/>
      <c r="J1493" s="1003"/>
      <c r="K1493" s="1121"/>
      <c r="L1493" s="1121"/>
      <c r="X1493" s="907"/>
    </row>
    <row r="1494" spans="2:24" ht="5.45" customHeight="1" x14ac:dyDescent="0.15">
      <c r="B1494" s="908"/>
      <c r="X1494" s="907"/>
    </row>
    <row r="1495" spans="2:24" ht="18.95" customHeight="1" x14ac:dyDescent="0.15">
      <c r="B1495" s="908"/>
      <c r="D1495" s="1012" t="s">
        <v>1198</v>
      </c>
      <c r="E1495" s="1012"/>
      <c r="F1495" s="1012"/>
      <c r="G1495" s="909"/>
      <c r="H1495" s="616"/>
      <c r="I1495" s="866" t="s">
        <v>19</v>
      </c>
      <c r="J1495" s="616"/>
      <c r="K1495" s="867" t="s">
        <v>20</v>
      </c>
      <c r="L1495" s="616"/>
      <c r="M1495" s="867" t="s">
        <v>1759</v>
      </c>
      <c r="X1495" s="907"/>
    </row>
    <row r="1496" spans="2:24" ht="5.0999999999999996" customHeight="1" x14ac:dyDescent="0.15">
      <c r="B1496" s="908"/>
      <c r="X1496" s="907"/>
    </row>
    <row r="1497" spans="2:24" ht="18.95" customHeight="1" x14ac:dyDescent="0.15">
      <c r="B1497" s="908"/>
      <c r="D1497" s="1012" t="s">
        <v>1199</v>
      </c>
      <c r="E1497" s="1012"/>
      <c r="F1497" s="1012"/>
      <c r="G1497" s="1012"/>
      <c r="H1497" s="1004"/>
      <c r="I1497" s="1539"/>
      <c r="J1497" s="1097"/>
      <c r="K1497" s="1098"/>
      <c r="X1497" s="907"/>
    </row>
    <row r="1498" spans="2:24" ht="18.95" customHeight="1" x14ac:dyDescent="0.15">
      <c r="B1498" s="908"/>
      <c r="D1498" s="1012" t="s">
        <v>1200</v>
      </c>
      <c r="E1498" s="1012"/>
      <c r="F1498" s="1012"/>
      <c r="G1498" s="1012"/>
      <c r="H1498" s="909"/>
      <c r="I1498" s="616"/>
      <c r="J1498" s="589" t="s">
        <v>19</v>
      </c>
      <c r="K1498" s="616"/>
      <c r="L1498" s="867" t="s">
        <v>20</v>
      </c>
      <c r="M1498" s="616"/>
      <c r="N1498" s="867" t="s">
        <v>1759</v>
      </c>
      <c r="X1498" s="907"/>
    </row>
    <row r="1499" spans="2:24" ht="5.0999999999999996" customHeight="1" x14ac:dyDescent="0.15">
      <c r="B1499" s="908"/>
      <c r="X1499" s="907"/>
    </row>
    <row r="1500" spans="2:24" ht="15.6" customHeight="1" x14ac:dyDescent="0.15">
      <c r="B1500" s="908"/>
      <c r="D1500" s="579" t="s">
        <v>1201</v>
      </c>
      <c r="X1500" s="907"/>
    </row>
    <row r="1501" spans="2:24" ht="54.95" customHeight="1" x14ac:dyDescent="0.15">
      <c r="B1501" s="908"/>
      <c r="D1501" s="1507"/>
      <c r="E1501" s="1508"/>
      <c r="F1501" s="1508"/>
      <c r="G1501" s="1508"/>
      <c r="H1501" s="1508"/>
      <c r="I1501" s="1508"/>
      <c r="J1501" s="1508"/>
      <c r="K1501" s="1508"/>
      <c r="L1501" s="1508"/>
      <c r="M1501" s="1508"/>
      <c r="N1501" s="1508"/>
      <c r="O1501" s="1508"/>
      <c r="P1501" s="1508"/>
      <c r="Q1501" s="1508"/>
      <c r="R1501" s="1508"/>
      <c r="S1501" s="1508"/>
      <c r="T1501" s="1508"/>
      <c r="U1501" s="1509"/>
      <c r="X1501" s="907"/>
    </row>
    <row r="1502" spans="2:24" ht="9.6" customHeight="1" x14ac:dyDescent="0.15">
      <c r="B1502" s="908"/>
      <c r="E1502" s="109"/>
      <c r="X1502" s="907"/>
    </row>
    <row r="1503" spans="2:24" ht="16.5" customHeight="1" x14ac:dyDescent="0.15">
      <c r="B1503" s="906" t="s">
        <v>2128</v>
      </c>
      <c r="X1503" s="907"/>
    </row>
    <row r="1504" spans="2:24" ht="17.45" customHeight="1" x14ac:dyDescent="0.15">
      <c r="B1504" s="908"/>
      <c r="D1504" s="1043" t="s">
        <v>1202</v>
      </c>
      <c r="E1504" s="1043"/>
      <c r="F1504" s="1043"/>
      <c r="G1504" s="1043"/>
      <c r="H1504" s="1043"/>
      <c r="I1504" s="1540"/>
      <c r="J1504" s="1540"/>
      <c r="K1504" s="1540"/>
      <c r="L1504" s="1540"/>
      <c r="M1504" s="1540"/>
      <c r="N1504" s="1540"/>
      <c r="X1504" s="907"/>
    </row>
    <row r="1505" spans="2:24" ht="19.5" customHeight="1" x14ac:dyDescent="0.15">
      <c r="B1505" s="908"/>
      <c r="D1505" s="579" t="s">
        <v>1203</v>
      </c>
      <c r="X1505" s="907"/>
    </row>
    <row r="1506" spans="2:24" ht="54" customHeight="1" x14ac:dyDescent="0.15">
      <c r="B1506" s="908"/>
      <c r="D1506" s="1507"/>
      <c r="E1506" s="1508"/>
      <c r="F1506" s="1508"/>
      <c r="G1506" s="1508"/>
      <c r="H1506" s="1508"/>
      <c r="I1506" s="1508"/>
      <c r="J1506" s="1508"/>
      <c r="K1506" s="1508"/>
      <c r="L1506" s="1508"/>
      <c r="M1506" s="1508"/>
      <c r="N1506" s="1508"/>
      <c r="O1506" s="1508"/>
      <c r="P1506" s="1508"/>
      <c r="Q1506" s="1508"/>
      <c r="R1506" s="1508"/>
      <c r="S1506" s="1508"/>
      <c r="T1506" s="1508"/>
      <c r="U1506" s="1509"/>
      <c r="X1506" s="907"/>
    </row>
    <row r="1507" spans="2:24" ht="9.6" customHeight="1" thickBot="1" x14ac:dyDescent="0.2">
      <c r="B1507" s="910"/>
      <c r="C1507" s="911"/>
      <c r="D1507" s="911"/>
      <c r="E1507" s="912"/>
      <c r="F1507" s="911"/>
      <c r="G1507" s="911"/>
      <c r="H1507" s="911"/>
      <c r="I1507" s="911"/>
      <c r="J1507" s="911"/>
      <c r="K1507" s="911"/>
      <c r="L1507" s="911"/>
      <c r="M1507" s="911"/>
      <c r="N1507" s="911"/>
      <c r="O1507" s="911"/>
      <c r="P1507" s="911"/>
      <c r="Q1507" s="911"/>
      <c r="R1507" s="911"/>
      <c r="S1507" s="911"/>
      <c r="T1507" s="911"/>
      <c r="U1507" s="911"/>
      <c r="V1507" s="911"/>
      <c r="W1507" s="911"/>
      <c r="X1507" s="913"/>
    </row>
    <row r="1508" spans="2:24" ht="15" customHeight="1" x14ac:dyDescent="0.15">
      <c r="E1508" s="109"/>
    </row>
    <row r="1509" spans="2:24" ht="16.5" customHeight="1" x14ac:dyDescent="0.15">
      <c r="B1509" s="61" t="s">
        <v>1608</v>
      </c>
    </row>
    <row r="1510" spans="2:24" ht="16.5" customHeight="1" x14ac:dyDescent="0.15">
      <c r="D1510" s="63" t="s">
        <v>464</v>
      </c>
    </row>
    <row r="1511" spans="2:24" ht="16.5" customHeight="1" x14ac:dyDescent="0.15">
      <c r="D1511" s="63" t="s">
        <v>463</v>
      </c>
    </row>
    <row r="1512" spans="2:24" ht="16.5" customHeight="1" x14ac:dyDescent="0.15">
      <c r="D1512" s="953" t="s">
        <v>467</v>
      </c>
      <c r="E1512" s="995"/>
      <c r="F1512" s="995"/>
      <c r="G1512" s="995"/>
      <c r="H1512" s="995"/>
      <c r="I1512" s="995"/>
      <c r="J1512" s="995"/>
      <c r="K1512" s="995"/>
      <c r="L1512" s="996"/>
      <c r="M1512" s="950" t="s">
        <v>154</v>
      </c>
      <c r="N1512" s="1312"/>
      <c r="O1512" s="1312"/>
      <c r="P1512" s="1312"/>
      <c r="Q1512" s="1262" t="s">
        <v>466</v>
      </c>
      <c r="R1512" s="950"/>
      <c r="S1512" s="956"/>
      <c r="T1512" s="950"/>
      <c r="U1512" s="950"/>
    </row>
    <row r="1513" spans="2:24" ht="21" customHeight="1" x14ac:dyDescent="0.15">
      <c r="D1513" s="1024" t="s">
        <v>1655</v>
      </c>
      <c r="E1513" s="1328"/>
      <c r="F1513" s="1328"/>
      <c r="G1513" s="1328"/>
      <c r="H1513" s="1328"/>
      <c r="I1513" s="1328"/>
      <c r="J1513" s="1328"/>
      <c r="K1513" s="1328"/>
      <c r="L1513" s="1329"/>
      <c r="M1513" s="1100"/>
      <c r="N1513" s="1100"/>
      <c r="O1513" s="1100"/>
      <c r="P1513" s="1554"/>
      <c r="Q1513" s="616"/>
      <c r="R1513" s="569" t="s">
        <v>19</v>
      </c>
      <c r="S1513" s="616"/>
      <c r="T1513" s="570" t="s">
        <v>465</v>
      </c>
      <c r="U1513" s="790"/>
    </row>
    <row r="1514" spans="2:24" ht="21" customHeight="1" x14ac:dyDescent="0.15">
      <c r="D1514" s="1024" t="s">
        <v>1656</v>
      </c>
      <c r="E1514" s="1328"/>
      <c r="F1514" s="1328"/>
      <c r="G1514" s="1328"/>
      <c r="H1514" s="1328"/>
      <c r="I1514" s="1328"/>
      <c r="J1514" s="1328"/>
      <c r="K1514" s="1328"/>
      <c r="L1514" s="1329"/>
      <c r="M1514" s="1100"/>
      <c r="N1514" s="1100"/>
      <c r="O1514" s="1100"/>
      <c r="P1514" s="1554"/>
      <c r="Q1514" s="616"/>
      <c r="R1514" s="569" t="s">
        <v>19</v>
      </c>
      <c r="S1514" s="616"/>
      <c r="T1514" s="570" t="s">
        <v>465</v>
      </c>
      <c r="U1514" s="790"/>
    </row>
    <row r="1515" spans="2:24" ht="16.5" customHeight="1" x14ac:dyDescent="0.15">
      <c r="E1515" s="109" t="s">
        <v>1607</v>
      </c>
    </row>
    <row r="1516" spans="2:24" ht="16.5" customHeight="1" x14ac:dyDescent="0.15">
      <c r="E1516" s="109" t="s">
        <v>468</v>
      </c>
    </row>
    <row r="1517" spans="2:24" ht="16.5" customHeight="1" x14ac:dyDescent="0.15">
      <c r="E1517" s="109" t="s">
        <v>529</v>
      </c>
    </row>
    <row r="1518" spans="2:24" ht="16.5" customHeight="1" x14ac:dyDescent="0.15">
      <c r="E1518" s="109" t="s">
        <v>528</v>
      </c>
    </row>
    <row r="1519" spans="2:24" ht="16.5" customHeight="1" x14ac:dyDescent="0.15">
      <c r="E1519" s="1405" t="s">
        <v>1452</v>
      </c>
      <c r="F1519" s="1406"/>
      <c r="G1519" s="1406"/>
      <c r="H1519" s="1406"/>
      <c r="I1519" s="1406"/>
      <c r="J1519" s="1406"/>
      <c r="K1519" s="1406"/>
      <c r="L1519" s="1406"/>
      <c r="M1519" s="1406"/>
      <c r="N1519" s="1406"/>
      <c r="O1519" s="1407"/>
      <c r="P1519" s="63" t="s">
        <v>1453</v>
      </c>
    </row>
  </sheetData>
  <sheetProtection algorithmName="SHA-512" hashValue="JwJQ8U/4MFS9P5F/1VMeMrIZZgEpE96FooIt9ChlxsNgb9SVgOd90B7Av1Ov1e6UbvHVKn0LLeQMnt4x/Nag9w==" saltValue="6KAl1tk6stDfvL00pO7HZQ==" spinCount="100000" sheet="1" objects="1" scenarios="1"/>
  <mergeCells count="2214">
    <mergeCell ref="D226:D231"/>
    <mergeCell ref="N227:P227"/>
    <mergeCell ref="I571:M571"/>
    <mergeCell ref="N245:P245"/>
    <mergeCell ref="Q245:S245"/>
    <mergeCell ref="T245:V245"/>
    <mergeCell ref="J397:L397"/>
    <mergeCell ref="N397:Q397"/>
    <mergeCell ref="G396:I396"/>
    <mergeCell ref="J396:M396"/>
    <mergeCell ref="J405:L405"/>
    <mergeCell ref="D247:D250"/>
    <mergeCell ref="N280:P280"/>
    <mergeCell ref="Q280:S280"/>
    <mergeCell ref="T280:V280"/>
    <mergeCell ref="K283:M283"/>
    <mergeCell ref="N283:P283"/>
    <mergeCell ref="K247:M247"/>
    <mergeCell ref="K279:M279"/>
    <mergeCell ref="N279:P279"/>
    <mergeCell ref="Q279:S279"/>
    <mergeCell ref="T279:V279"/>
    <mergeCell ref="E248:J248"/>
    <mergeCell ref="T267:V267"/>
    <mergeCell ref="E274:J274"/>
    <mergeCell ref="K266:M266"/>
    <mergeCell ref="N266:P266"/>
    <mergeCell ref="Q268:S268"/>
    <mergeCell ref="K269:M269"/>
    <mergeCell ref="K250:M250"/>
    <mergeCell ref="N250:P250"/>
    <mergeCell ref="Q250:S250"/>
    <mergeCell ref="W262:Y262"/>
    <mergeCell ref="W235:Y235"/>
    <mergeCell ref="K229:M229"/>
    <mergeCell ref="U315:W315"/>
    <mergeCell ref="I306:O306"/>
    <mergeCell ref="K271:M271"/>
    <mergeCell ref="N271:P271"/>
    <mergeCell ref="Q271:S271"/>
    <mergeCell ref="Q267:S267"/>
    <mergeCell ref="D241:D246"/>
    <mergeCell ref="E241:J241"/>
    <mergeCell ref="N267:P267"/>
    <mergeCell ref="E269:J269"/>
    <mergeCell ref="Q269:S269"/>
    <mergeCell ref="T281:V281"/>
    <mergeCell ref="W270:Y270"/>
    <mergeCell ref="N270:P270"/>
    <mergeCell ref="N262:P262"/>
    <mergeCell ref="Q262:S262"/>
    <mergeCell ref="W244:Y244"/>
    <mergeCell ref="E245:J245"/>
    <mergeCell ref="K245:M245"/>
    <mergeCell ref="T283:V283"/>
    <mergeCell ref="D271:D274"/>
    <mergeCell ref="K231:M231"/>
    <mergeCell ref="T270:V270"/>
    <mergeCell ref="N286:P286"/>
    <mergeCell ref="W265:Y265"/>
    <mergeCell ref="T262:V262"/>
    <mergeCell ref="W266:Y266"/>
    <mergeCell ref="E246:J246"/>
    <mergeCell ref="E247:J247"/>
    <mergeCell ref="D971:F971"/>
    <mergeCell ref="G592:I592"/>
    <mergeCell ref="D968:F968"/>
    <mergeCell ref="N499:O499"/>
    <mergeCell ref="M483:P483"/>
    <mergeCell ref="M484:P484"/>
    <mergeCell ref="G506:I506"/>
    <mergeCell ref="D509:F509"/>
    <mergeCell ref="G509:I509"/>
    <mergeCell ref="J509:L509"/>
    <mergeCell ref="F390:H390"/>
    <mergeCell ref="G397:H397"/>
    <mergeCell ref="W268:Y268"/>
    <mergeCell ref="X366:Y368"/>
    <mergeCell ref="I570:M570"/>
    <mergeCell ref="E273:J273"/>
    <mergeCell ref="W269:Y269"/>
    <mergeCell ref="D434:O434"/>
    <mergeCell ref="P434:R434"/>
    <mergeCell ref="D435:O435"/>
    <mergeCell ref="P435:R435"/>
    <mergeCell ref="F573:H573"/>
    <mergeCell ref="I569:M569"/>
    <mergeCell ref="G593:I593"/>
    <mergeCell ref="G594:I594"/>
    <mergeCell ref="G595:I595"/>
    <mergeCell ref="M405:N405"/>
    <mergeCell ref="D934:G934"/>
    <mergeCell ref="H934:K934"/>
    <mergeCell ref="L934:M934"/>
    <mergeCell ref="N934:Q934"/>
    <mergeCell ref="W278:Y278"/>
    <mergeCell ref="W279:Y279"/>
    <mergeCell ref="K280:M280"/>
    <mergeCell ref="E1519:O1519"/>
    <mergeCell ref="L933:M933"/>
    <mergeCell ref="N933:Q933"/>
    <mergeCell ref="R933:S933"/>
    <mergeCell ref="K263:M263"/>
    <mergeCell ref="Q266:S266"/>
    <mergeCell ref="N269:P269"/>
    <mergeCell ref="D473:L473"/>
    <mergeCell ref="P346:R346"/>
    <mergeCell ref="S346:X346"/>
    <mergeCell ref="U316:W316"/>
    <mergeCell ref="P296:R296"/>
    <mergeCell ref="E272:J272"/>
    <mergeCell ref="K272:M272"/>
    <mergeCell ref="N272:P272"/>
    <mergeCell ref="E281:J281"/>
    <mergeCell ref="K281:M281"/>
    <mergeCell ref="W286:Y286"/>
    <mergeCell ref="E286:J286"/>
    <mergeCell ref="G596:I596"/>
    <mergeCell ref="D600:G600"/>
    <mergeCell ref="I340:K340"/>
    <mergeCell ref="I341:K341"/>
    <mergeCell ref="K286:M286"/>
    <mergeCell ref="E266:J266"/>
    <mergeCell ref="T273:V273"/>
    <mergeCell ref="T271:V271"/>
    <mergeCell ref="Q272:S272"/>
    <mergeCell ref="N273:P273"/>
    <mergeCell ref="K270:M270"/>
    <mergeCell ref="I117:I118"/>
    <mergeCell ref="D90:G90"/>
    <mergeCell ref="D91:G91"/>
    <mergeCell ref="K117:K122"/>
    <mergeCell ref="T117:V118"/>
    <mergeCell ref="T119:V120"/>
    <mergeCell ref="T121:V122"/>
    <mergeCell ref="D85:G85"/>
    <mergeCell ref="D86:G86"/>
    <mergeCell ref="C69:I69"/>
    <mergeCell ref="J69:X69"/>
    <mergeCell ref="C70:I70"/>
    <mergeCell ref="J70:X70"/>
    <mergeCell ref="C58:I58"/>
    <mergeCell ref="J58:X58"/>
    <mergeCell ref="W245:Y245"/>
    <mergeCell ref="W243:Y243"/>
    <mergeCell ref="K226:M226"/>
    <mergeCell ref="P217:R217"/>
    <mergeCell ref="N232:P232"/>
    <mergeCell ref="G210:J210"/>
    <mergeCell ref="Q226:S226"/>
    <mergeCell ref="K225:M225"/>
    <mergeCell ref="N225:P225"/>
    <mergeCell ref="N228:P228"/>
    <mergeCell ref="Q228:S228"/>
    <mergeCell ref="S80:X80"/>
    <mergeCell ref="C76:I76"/>
    <mergeCell ref="J76:X76"/>
    <mergeCell ref="I123:I124"/>
    <mergeCell ref="T225:V225"/>
    <mergeCell ref="P131:R131"/>
    <mergeCell ref="K268:M268"/>
    <mergeCell ref="E285:J285"/>
    <mergeCell ref="K285:M285"/>
    <mergeCell ref="N285:P285"/>
    <mergeCell ref="Q285:S285"/>
    <mergeCell ref="T285:V285"/>
    <mergeCell ref="N263:P263"/>
    <mergeCell ref="Q263:S263"/>
    <mergeCell ref="N281:P281"/>
    <mergeCell ref="Q281:S281"/>
    <mergeCell ref="W264:Y264"/>
    <mergeCell ref="K264:M264"/>
    <mergeCell ref="N268:P268"/>
    <mergeCell ref="C67:I67"/>
    <mergeCell ref="J67:X67"/>
    <mergeCell ref="D136:F136"/>
    <mergeCell ref="D144:F144"/>
    <mergeCell ref="I206:J206"/>
    <mergeCell ref="R206:Y206"/>
    <mergeCell ref="D205:E205"/>
    <mergeCell ref="F205:H205"/>
    <mergeCell ref="I205:J205"/>
    <mergeCell ref="R205:Y205"/>
    <mergeCell ref="K239:M239"/>
    <mergeCell ref="N239:P239"/>
    <mergeCell ref="Q239:S239"/>
    <mergeCell ref="T239:V239"/>
    <mergeCell ref="W267:Y267"/>
    <mergeCell ref="W263:Y263"/>
    <mergeCell ref="W240:Y240"/>
    <mergeCell ref="E234:J234"/>
    <mergeCell ref="N247:P247"/>
    <mergeCell ref="Q247:S247"/>
    <mergeCell ref="T247:V247"/>
    <mergeCell ref="W247:Y247"/>
    <mergeCell ref="E267:J267"/>
    <mergeCell ref="K267:M267"/>
    <mergeCell ref="C56:I56"/>
    <mergeCell ref="J56:X56"/>
    <mergeCell ref="J64:X64"/>
    <mergeCell ref="C65:I65"/>
    <mergeCell ref="J65:X65"/>
    <mergeCell ref="C66:I66"/>
    <mergeCell ref="J66:X66"/>
    <mergeCell ref="C57:I57"/>
    <mergeCell ref="J57:X57"/>
    <mergeCell ref="C64:I64"/>
    <mergeCell ref="T224:V224"/>
    <mergeCell ref="W227:Y227"/>
    <mergeCell ref="N176:O176"/>
    <mergeCell ref="I119:I120"/>
    <mergeCell ref="D117:D120"/>
    <mergeCell ref="G117:G118"/>
    <mergeCell ref="K123:L124"/>
    <mergeCell ref="D121:F122"/>
    <mergeCell ref="G121:H122"/>
    <mergeCell ref="I121:I122"/>
    <mergeCell ref="D151:I151"/>
    <mergeCell ref="N180:O180"/>
    <mergeCell ref="I203:J203"/>
    <mergeCell ref="E230:J230"/>
    <mergeCell ref="K230:M230"/>
    <mergeCell ref="W224:Y224"/>
    <mergeCell ref="N264:P264"/>
    <mergeCell ref="Q264:S264"/>
    <mergeCell ref="T264:V264"/>
    <mergeCell ref="O967:R967"/>
    <mergeCell ref="D489:L489"/>
    <mergeCell ref="M488:P488"/>
    <mergeCell ref="D474:L474"/>
    <mergeCell ref="D475:L475"/>
    <mergeCell ref="D476:L476"/>
    <mergeCell ref="K498:M498"/>
    <mergeCell ref="N498:P498"/>
    <mergeCell ref="H499:I499"/>
    <mergeCell ref="D488:L488"/>
    <mergeCell ref="J389:K389"/>
    <mergeCell ref="L389:O389"/>
    <mergeCell ref="M490:P490"/>
    <mergeCell ref="D491:L491"/>
    <mergeCell ref="O562:P562"/>
    <mergeCell ref="D515:E515"/>
    <mergeCell ref="H454:I454"/>
    <mergeCell ref="D477:L477"/>
    <mergeCell ref="D499:F499"/>
    <mergeCell ref="M494:P494"/>
    <mergeCell ref="D500:F500"/>
    <mergeCell ref="D463:K463"/>
    <mergeCell ref="L463:O463"/>
    <mergeCell ref="D464:K464"/>
    <mergeCell ref="L464:O464"/>
    <mergeCell ref="P468:R468"/>
    <mergeCell ref="J422:M422"/>
    <mergeCell ref="D423:I423"/>
    <mergeCell ref="R934:S934"/>
    <mergeCell ref="D424:I424"/>
    <mergeCell ref="D472:L472"/>
    <mergeCell ref="M472:P472"/>
    <mergeCell ref="D232:D235"/>
    <mergeCell ref="R2:T2"/>
    <mergeCell ref="U2:W2"/>
    <mergeCell ref="R3:T3"/>
    <mergeCell ref="U3:W3"/>
    <mergeCell ref="R4:T4"/>
    <mergeCell ref="U4:W4"/>
    <mergeCell ref="M18:P20"/>
    <mergeCell ref="R18:S18"/>
    <mergeCell ref="U18:X18"/>
    <mergeCell ref="R19:S19"/>
    <mergeCell ref="U19:X19"/>
    <mergeCell ref="R20:S20"/>
    <mergeCell ref="U20:X20"/>
    <mergeCell ref="N13:P13"/>
    <mergeCell ref="Q13:X13"/>
    <mergeCell ref="N14:P14"/>
    <mergeCell ref="C6:W6"/>
    <mergeCell ref="M9:P9"/>
    <mergeCell ref="Q9:X9"/>
    <mergeCell ref="D43:E43"/>
    <mergeCell ref="C63:I63"/>
    <mergeCell ref="J63:X63"/>
    <mergeCell ref="J72:X72"/>
    <mergeCell ref="C73:I73"/>
    <mergeCell ref="J73:X73"/>
    <mergeCell ref="R49:X49"/>
    <mergeCell ref="M22:P24"/>
    <mergeCell ref="T265:V265"/>
    <mergeCell ref="Q22:X22"/>
    <mergeCell ref="Q23:X23"/>
    <mergeCell ref="C75:I75"/>
    <mergeCell ref="J75:X75"/>
    <mergeCell ref="M10:P10"/>
    <mergeCell ref="Q10:X10"/>
    <mergeCell ref="M11:M14"/>
    <mergeCell ref="C77:I77"/>
    <mergeCell ref="J77:X77"/>
    <mergeCell ref="Q14:X14"/>
    <mergeCell ref="F204:H204"/>
    <mergeCell ref="D141:F141"/>
    <mergeCell ref="K116:L116"/>
    <mergeCell ref="D94:G94"/>
    <mergeCell ref="D95:G95"/>
    <mergeCell ref="D123:F124"/>
    <mergeCell ref="G119:G120"/>
    <mergeCell ref="N113:W113"/>
    <mergeCell ref="D101:H101"/>
    <mergeCell ref="N11:P11"/>
    <mergeCell ref="Q11:X11"/>
    <mergeCell ref="N12:P12"/>
    <mergeCell ref="Q12:X12"/>
    <mergeCell ref="M15:P15"/>
    <mergeCell ref="R15:S15"/>
    <mergeCell ref="U15:X15"/>
    <mergeCell ref="Q24:X24"/>
    <mergeCell ref="C55:I55"/>
    <mergeCell ref="J55:X55"/>
    <mergeCell ref="M116:S116"/>
    <mergeCell ref="D150:I150"/>
    <mergeCell ref="P80:R80"/>
    <mergeCell ref="R203:Y203"/>
    <mergeCell ref="G416:S416"/>
    <mergeCell ref="G398:H398"/>
    <mergeCell ref="C74:I74"/>
    <mergeCell ref="J74:X74"/>
    <mergeCell ref="K227:M227"/>
    <mergeCell ref="E193:J193"/>
    <mergeCell ref="E233:J233"/>
    <mergeCell ref="K233:M233"/>
    <mergeCell ref="D209:F209"/>
    <mergeCell ref="G209:J209"/>
    <mergeCell ref="N177:O177"/>
    <mergeCell ref="N234:P234"/>
    <mergeCell ref="Q234:S234"/>
    <mergeCell ref="W234:Y234"/>
    <mergeCell ref="M209:N209"/>
    <mergeCell ref="O209:T209"/>
    <mergeCell ref="D210:F210"/>
    <mergeCell ref="K209:L209"/>
    <mergeCell ref="E167:Y167"/>
    <mergeCell ref="N175:O175"/>
    <mergeCell ref="I165:I166"/>
    <mergeCell ref="D204:E204"/>
    <mergeCell ref="G123:G124"/>
    <mergeCell ref="E198:G198"/>
    <mergeCell ref="E153:U153"/>
    <mergeCell ref="K203:Q203"/>
    <mergeCell ref="D206:E206"/>
    <mergeCell ref="F206:H206"/>
    <mergeCell ref="Q283:S283"/>
    <mergeCell ref="Q231:S231"/>
    <mergeCell ref="T231:V231"/>
    <mergeCell ref="T228:V228"/>
    <mergeCell ref="N226:P226"/>
    <mergeCell ref="E228:J228"/>
    <mergeCell ref="N181:O181"/>
    <mergeCell ref="D161:D166"/>
    <mergeCell ref="K234:M234"/>
    <mergeCell ref="S187:X187"/>
    <mergeCell ref="S131:X131"/>
    <mergeCell ref="Q224:S224"/>
    <mergeCell ref="N179:O179"/>
    <mergeCell ref="E244:J244"/>
    <mergeCell ref="K244:M244"/>
    <mergeCell ref="N244:P244"/>
    <mergeCell ref="W239:Y239"/>
    <mergeCell ref="E242:J242"/>
    <mergeCell ref="K242:M242"/>
    <mergeCell ref="N242:P242"/>
    <mergeCell ref="Q242:S242"/>
    <mergeCell ref="T242:V242"/>
    <mergeCell ref="E243:J243"/>
    <mergeCell ref="K243:M243"/>
    <mergeCell ref="N243:P243"/>
    <mergeCell ref="E183:X183"/>
    <mergeCell ref="P187:R187"/>
    <mergeCell ref="Q229:S229"/>
    <mergeCell ref="W226:Y226"/>
    <mergeCell ref="Q243:S243"/>
    <mergeCell ref="T243:V243"/>
    <mergeCell ref="T244:V244"/>
    <mergeCell ref="S217:X217"/>
    <mergeCell ref="N230:P230"/>
    <mergeCell ref="F203:H203"/>
    <mergeCell ref="T233:V233"/>
    <mergeCell ref="E182:X182"/>
    <mergeCell ref="J150:N150"/>
    <mergeCell ref="D143:F143"/>
    <mergeCell ref="W283:Y283"/>
    <mergeCell ref="E284:J284"/>
    <mergeCell ref="K499:L499"/>
    <mergeCell ref="M476:P476"/>
    <mergeCell ref="I430:J430"/>
    <mergeCell ref="O405:P405"/>
    <mergeCell ref="R397:T397"/>
    <mergeCell ref="D395:F396"/>
    <mergeCell ref="G395:I395"/>
    <mergeCell ref="D397:F397"/>
    <mergeCell ref="D390:E390"/>
    <mergeCell ref="N396:Q396"/>
    <mergeCell ref="R396:U396"/>
    <mergeCell ref="D492:L492"/>
    <mergeCell ref="M492:P492"/>
    <mergeCell ref="M493:P493"/>
    <mergeCell ref="D494:L494"/>
    <mergeCell ref="M411:X411"/>
    <mergeCell ref="D398:F398"/>
    <mergeCell ref="P402:R402"/>
    <mergeCell ref="S402:X402"/>
    <mergeCell ref="K284:M284"/>
    <mergeCell ref="N284:P284"/>
    <mergeCell ref="Q284:S284"/>
    <mergeCell ref="T284:V284"/>
    <mergeCell ref="D422:I422"/>
    <mergeCell ref="X375:Y377"/>
    <mergeCell ref="D349:F349"/>
    <mergeCell ref="M412:R412"/>
    <mergeCell ref="I413:L413"/>
    <mergeCell ref="G377:I377"/>
    <mergeCell ref="H357:L357"/>
    <mergeCell ref="D350:F350"/>
    <mergeCell ref="D357:G357"/>
    <mergeCell ref="F389:I389"/>
    <mergeCell ref="H498:J498"/>
    <mergeCell ref="I361:L361"/>
    <mergeCell ref="D483:L483"/>
    <mergeCell ref="D405:G405"/>
    <mergeCell ref="H405:I405"/>
    <mergeCell ref="M406:N406"/>
    <mergeCell ref="O406:P406"/>
    <mergeCell ref="J395:U395"/>
    <mergeCell ref="J406:L406"/>
    <mergeCell ref="D375:F377"/>
    <mergeCell ref="G363:I364"/>
    <mergeCell ref="J390:K390"/>
    <mergeCell ref="D372:F374"/>
    <mergeCell ref="G372:I373"/>
    <mergeCell ref="N448:O448"/>
    <mergeCell ref="P448:V448"/>
    <mergeCell ref="H446:K446"/>
    <mergeCell ref="L446:M446"/>
    <mergeCell ref="L445:M445"/>
    <mergeCell ref="N445:O445"/>
    <mergeCell ref="P445:V445"/>
    <mergeCell ref="D457:K457"/>
    <mergeCell ref="L457:O457"/>
    <mergeCell ref="D480:L480"/>
    <mergeCell ref="J391:K391"/>
    <mergeCell ref="L444:M444"/>
    <mergeCell ref="X372:Y374"/>
    <mergeCell ref="J373:K373"/>
    <mergeCell ref="O373:P373"/>
    <mergeCell ref="Q373:W373"/>
    <mergeCell ref="J398:M398"/>
    <mergeCell ref="N398:P398"/>
    <mergeCell ref="R398:T398"/>
    <mergeCell ref="N446:O446"/>
    <mergeCell ref="P446:V446"/>
    <mergeCell ref="D411:H413"/>
    <mergeCell ref="J638:V638"/>
    <mergeCell ref="E637:I637"/>
    <mergeCell ref="E638:I638"/>
    <mergeCell ref="J637:V637"/>
    <mergeCell ref="J636:N636"/>
    <mergeCell ref="J634:Q634"/>
    <mergeCell ref="P581:R581"/>
    <mergeCell ref="S581:X581"/>
    <mergeCell ref="T511:X511"/>
    <mergeCell ref="F515:G515"/>
    <mergeCell ref="S509:Y509"/>
    <mergeCell ref="M509:R509"/>
    <mergeCell ref="J424:M424"/>
    <mergeCell ref="M473:P473"/>
    <mergeCell ref="M474:P474"/>
    <mergeCell ref="M475:P475"/>
    <mergeCell ref="D578:H578"/>
    <mergeCell ref="D579:H579"/>
    <mergeCell ref="D570:E570"/>
    <mergeCell ref="I572:M572"/>
    <mergeCell ref="F569:H569"/>
    <mergeCell ref="F570:H570"/>
    <mergeCell ref="P443:V443"/>
    <mergeCell ref="N501:O501"/>
    <mergeCell ref="O420:U421"/>
    <mergeCell ref="G589:I589"/>
    <mergeCell ref="G590:I590"/>
    <mergeCell ref="G591:I591"/>
    <mergeCell ref="I724:K724"/>
    <mergeCell ref="I729:K729"/>
    <mergeCell ref="D766:R766"/>
    <mergeCell ref="S766:T766"/>
    <mergeCell ref="S749:X749"/>
    <mergeCell ref="F571:H571"/>
    <mergeCell ref="D571:E573"/>
    <mergeCell ref="I428:S428"/>
    <mergeCell ref="I730:K730"/>
    <mergeCell ref="E734:H734"/>
    <mergeCell ref="I733:M733"/>
    <mergeCell ref="D733:D734"/>
    <mergeCell ref="O734:Y734"/>
    <mergeCell ref="M479:P479"/>
    <mergeCell ref="G440:J440"/>
    <mergeCell ref="I734:M734"/>
    <mergeCell ref="Q562:Y562"/>
    <mergeCell ref="Q563:Y563"/>
    <mergeCell ref="Q564:Y564"/>
    <mergeCell ref="S507:Y507"/>
    <mergeCell ref="S508:Y508"/>
    <mergeCell ref="L448:M448"/>
    <mergeCell ref="G508:I508"/>
    <mergeCell ref="H445:K445"/>
    <mergeCell ref="J423:M423"/>
    <mergeCell ref="D502:F502"/>
    <mergeCell ref="H783:O783"/>
    <mergeCell ref="T811:W811"/>
    <mergeCell ref="L796:O796"/>
    <mergeCell ref="P796:S796"/>
    <mergeCell ref="T796:W796"/>
    <mergeCell ref="S774:T774"/>
    <mergeCell ref="T809:W809"/>
    <mergeCell ref="L810:O810"/>
    <mergeCell ref="D777:R777"/>
    <mergeCell ref="T791:W791"/>
    <mergeCell ref="D774:R774"/>
    <mergeCell ref="D775:R775"/>
    <mergeCell ref="S775:T775"/>
    <mergeCell ref="T795:U795"/>
    <mergeCell ref="D765:R765"/>
    <mergeCell ref="S765:T765"/>
    <mergeCell ref="D773:R773"/>
    <mergeCell ref="P793:S794"/>
    <mergeCell ref="D772:R772"/>
    <mergeCell ref="L798:O798"/>
    <mergeCell ref="P805:S805"/>
    <mergeCell ref="I795:J795"/>
    <mergeCell ref="T798:W798"/>
    <mergeCell ref="L799:O799"/>
    <mergeCell ref="P799:S799"/>
    <mergeCell ref="T799:W799"/>
    <mergeCell ref="L800:O800"/>
    <mergeCell ref="P800:S800"/>
    <mergeCell ref="T800:W800"/>
    <mergeCell ref="T792:U792"/>
    <mergeCell ref="S776:T776"/>
    <mergeCell ref="T793:W794"/>
    <mergeCell ref="K816:K817"/>
    <mergeCell ref="P792:Q792"/>
    <mergeCell ref="L808:O808"/>
    <mergeCell ref="P808:S808"/>
    <mergeCell ref="T808:W808"/>
    <mergeCell ref="K832:K833"/>
    <mergeCell ref="L832:O832"/>
    <mergeCell ref="P832:S832"/>
    <mergeCell ref="T832:W832"/>
    <mergeCell ref="L833:O833"/>
    <mergeCell ref="P833:S833"/>
    <mergeCell ref="T833:W833"/>
    <mergeCell ref="K859:M859"/>
    <mergeCell ref="N859:V859"/>
    <mergeCell ref="K798:K799"/>
    <mergeCell ref="D795:H795"/>
    <mergeCell ref="L795:M795"/>
    <mergeCell ref="D796:H833"/>
    <mergeCell ref="I796:J833"/>
    <mergeCell ref="K796:K797"/>
    <mergeCell ref="K804:K805"/>
    <mergeCell ref="L816:O816"/>
    <mergeCell ref="P816:S816"/>
    <mergeCell ref="L809:O809"/>
    <mergeCell ref="L815:O815"/>
    <mergeCell ref="T807:W807"/>
    <mergeCell ref="T802:W802"/>
    <mergeCell ref="L803:O803"/>
    <mergeCell ref="P803:S803"/>
    <mergeCell ref="T814:W814"/>
    <mergeCell ref="T803:W803"/>
    <mergeCell ref="L802:O802"/>
    <mergeCell ref="D885:F885"/>
    <mergeCell ref="G885:J885"/>
    <mergeCell ref="K885:S885"/>
    <mergeCell ref="D862:J862"/>
    <mergeCell ref="K862:M862"/>
    <mergeCell ref="D854:J854"/>
    <mergeCell ref="K854:M854"/>
    <mergeCell ref="N854:V854"/>
    <mergeCell ref="D857:J857"/>
    <mergeCell ref="K857:M857"/>
    <mergeCell ref="N857:V857"/>
    <mergeCell ref="D839:N839"/>
    <mergeCell ref="O839:Q839"/>
    <mergeCell ref="D852:J852"/>
    <mergeCell ref="K852:M852"/>
    <mergeCell ref="N852:V852"/>
    <mergeCell ref="D853:J853"/>
    <mergeCell ref="K853:M853"/>
    <mergeCell ref="N853:V853"/>
    <mergeCell ref="D884:F884"/>
    <mergeCell ref="G884:J884"/>
    <mergeCell ref="D878:F878"/>
    <mergeCell ref="G878:I878"/>
    <mergeCell ref="D879:F879"/>
    <mergeCell ref="G879:I879"/>
    <mergeCell ref="K879:M879"/>
    <mergeCell ref="O879:Q879"/>
    <mergeCell ref="D864:J864"/>
    <mergeCell ref="K864:M864"/>
    <mergeCell ref="N864:V864"/>
    <mergeCell ref="D877:F877"/>
    <mergeCell ref="G877:J877"/>
    <mergeCell ref="K877:N877"/>
    <mergeCell ref="O877:R877"/>
    <mergeCell ref="K878:N878"/>
    <mergeCell ref="O878:R878"/>
    <mergeCell ref="P869:X869"/>
    <mergeCell ref="H933:K933"/>
    <mergeCell ref="D921:H921"/>
    <mergeCell ref="I921:J921"/>
    <mergeCell ref="K921:M921"/>
    <mergeCell ref="N921:Q921"/>
    <mergeCell ref="D916:H916"/>
    <mergeCell ref="I916:J916"/>
    <mergeCell ref="K916:M916"/>
    <mergeCell ref="N916:Q916"/>
    <mergeCell ref="D917:H917"/>
    <mergeCell ref="I917:J917"/>
    <mergeCell ref="K917:M917"/>
    <mergeCell ref="N917:Q917"/>
    <mergeCell ref="D907:H907"/>
    <mergeCell ref="F910:K910"/>
    <mergeCell ref="L910:Q910"/>
    <mergeCell ref="D911:E911"/>
    <mergeCell ref="D912:E912"/>
    <mergeCell ref="I908:M908"/>
    <mergeCell ref="D920:H920"/>
    <mergeCell ref="I920:J920"/>
    <mergeCell ref="K920:M920"/>
    <mergeCell ref="N920:Q920"/>
    <mergeCell ref="D919:H919"/>
    <mergeCell ref="I919:J919"/>
    <mergeCell ref="K919:M919"/>
    <mergeCell ref="N919:Q919"/>
    <mergeCell ref="N930:Q930"/>
    <mergeCell ref="G967:J967"/>
    <mergeCell ref="D935:G935"/>
    <mergeCell ref="H935:K935"/>
    <mergeCell ref="L935:M935"/>
    <mergeCell ref="N935:Q935"/>
    <mergeCell ref="R935:S935"/>
    <mergeCell ref="D937:G937"/>
    <mergeCell ref="H937:K937"/>
    <mergeCell ref="L937:M937"/>
    <mergeCell ref="N937:Q937"/>
    <mergeCell ref="R937:S937"/>
    <mergeCell ref="D927:G927"/>
    <mergeCell ref="H927:K927"/>
    <mergeCell ref="L927:M927"/>
    <mergeCell ref="N927:Q927"/>
    <mergeCell ref="R927:S927"/>
    <mergeCell ref="D928:G928"/>
    <mergeCell ref="H928:K928"/>
    <mergeCell ref="L928:M928"/>
    <mergeCell ref="N928:Q928"/>
    <mergeCell ref="R928:S928"/>
    <mergeCell ref="D936:G936"/>
    <mergeCell ref="H936:K936"/>
    <mergeCell ref="L936:M936"/>
    <mergeCell ref="N936:Q936"/>
    <mergeCell ref="R936:S936"/>
    <mergeCell ref="D932:G932"/>
    <mergeCell ref="H932:K932"/>
    <mergeCell ref="L932:M932"/>
    <mergeCell ref="N932:Q932"/>
    <mergeCell ref="R932:S932"/>
    <mergeCell ref="D933:G933"/>
    <mergeCell ref="K977:M977"/>
    <mergeCell ref="D939:G939"/>
    <mergeCell ref="H939:K939"/>
    <mergeCell ref="L939:M939"/>
    <mergeCell ref="N939:Q939"/>
    <mergeCell ref="D938:G938"/>
    <mergeCell ref="H938:K938"/>
    <mergeCell ref="L938:M938"/>
    <mergeCell ref="N938:Q938"/>
    <mergeCell ref="R938:S938"/>
    <mergeCell ref="I952:M952"/>
    <mergeCell ref="I953:M953"/>
    <mergeCell ref="I954:M954"/>
    <mergeCell ref="M947:P947"/>
    <mergeCell ref="G968:I968"/>
    <mergeCell ref="K968:M968"/>
    <mergeCell ref="O968:Q968"/>
    <mergeCell ref="D958:E958"/>
    <mergeCell ref="F958:L958"/>
    <mergeCell ref="M958:P958"/>
    <mergeCell ref="D959:E959"/>
    <mergeCell ref="F959:L959"/>
    <mergeCell ref="M959:P959"/>
    <mergeCell ref="M946:P946"/>
    <mergeCell ref="I947:L947"/>
    <mergeCell ref="D952:H953"/>
    <mergeCell ref="N952:R953"/>
    <mergeCell ref="D954:H954"/>
    <mergeCell ref="N954:Q954"/>
    <mergeCell ref="D964:I964"/>
    <mergeCell ref="R939:S939"/>
    <mergeCell ref="K964:L964"/>
    <mergeCell ref="D982:F983"/>
    <mergeCell ref="G982:H983"/>
    <mergeCell ref="I982:J983"/>
    <mergeCell ref="K982:L982"/>
    <mergeCell ref="M982:S982"/>
    <mergeCell ref="K983:M983"/>
    <mergeCell ref="N983:P983"/>
    <mergeCell ref="Q983:S983"/>
    <mergeCell ref="P987:R987"/>
    <mergeCell ref="S987:X987"/>
    <mergeCell ref="G969:I969"/>
    <mergeCell ref="K969:M969"/>
    <mergeCell ref="O969:Q969"/>
    <mergeCell ref="G970:I970"/>
    <mergeCell ref="K970:M970"/>
    <mergeCell ref="O970:Q970"/>
    <mergeCell ref="G971:I971"/>
    <mergeCell ref="K971:M971"/>
    <mergeCell ref="O971:Q971"/>
    <mergeCell ref="N977:P977"/>
    <mergeCell ref="Q977:S977"/>
    <mergeCell ref="D978:F978"/>
    <mergeCell ref="G978:H978"/>
    <mergeCell ref="I978:J978"/>
    <mergeCell ref="K978:M978"/>
    <mergeCell ref="N978:P978"/>
    <mergeCell ref="Q978:S978"/>
    <mergeCell ref="D976:F977"/>
    <mergeCell ref="G976:H977"/>
    <mergeCell ref="I976:J977"/>
    <mergeCell ref="K967:N967"/>
    <mergeCell ref="K1001:R1001"/>
    <mergeCell ref="D1002:F1002"/>
    <mergeCell ref="G1002:I1002"/>
    <mergeCell ref="K1002:R1002"/>
    <mergeCell ref="D993:F993"/>
    <mergeCell ref="G993:J993"/>
    <mergeCell ref="K993:L993"/>
    <mergeCell ref="M993:T993"/>
    <mergeCell ref="D1000:F1000"/>
    <mergeCell ref="K1000:R1000"/>
    <mergeCell ref="K976:L976"/>
    <mergeCell ref="M976:S976"/>
    <mergeCell ref="D991:F991"/>
    <mergeCell ref="G991:J991"/>
    <mergeCell ref="K991:L991"/>
    <mergeCell ref="M991:T991"/>
    <mergeCell ref="D992:F992"/>
    <mergeCell ref="G992:J992"/>
    <mergeCell ref="K992:L992"/>
    <mergeCell ref="M992:T992"/>
    <mergeCell ref="D990:F990"/>
    <mergeCell ref="G990:J990"/>
    <mergeCell ref="K990:L990"/>
    <mergeCell ref="M990:T990"/>
    <mergeCell ref="D984:F984"/>
    <mergeCell ref="G984:H984"/>
    <mergeCell ref="I984:J984"/>
    <mergeCell ref="K984:M984"/>
    <mergeCell ref="N984:P984"/>
    <mergeCell ref="Q984:S984"/>
    <mergeCell ref="W1014:X1014"/>
    <mergeCell ref="D1015:F1019"/>
    <mergeCell ref="G1015:I1019"/>
    <mergeCell ref="J1015:J1019"/>
    <mergeCell ref="K1015:R1015"/>
    <mergeCell ref="S1015:U1015"/>
    <mergeCell ref="W1015:X1015"/>
    <mergeCell ref="K1016:R1016"/>
    <mergeCell ref="S1016:U1016"/>
    <mergeCell ref="W1017:X1017"/>
    <mergeCell ref="K1022:R1022"/>
    <mergeCell ref="S1022:U1022"/>
    <mergeCell ref="W1022:X1022"/>
    <mergeCell ref="K1024:R1024"/>
    <mergeCell ref="S1024:U1024"/>
    <mergeCell ref="W1024:X1024"/>
    <mergeCell ref="W1016:X1016"/>
    <mergeCell ref="W1023:X1023"/>
    <mergeCell ref="K1021:R1021"/>
    <mergeCell ref="S1021:U1021"/>
    <mergeCell ref="W1021:X1021"/>
    <mergeCell ref="K1019:R1019"/>
    <mergeCell ref="S1019:U1019"/>
    <mergeCell ref="W1019:X1019"/>
    <mergeCell ref="K1017:R1017"/>
    <mergeCell ref="W1027:X1027"/>
    <mergeCell ref="K1018:R1018"/>
    <mergeCell ref="S1018:U1018"/>
    <mergeCell ref="W1018:X1018"/>
    <mergeCell ref="K1023:R1023"/>
    <mergeCell ref="S1023:U1023"/>
    <mergeCell ref="K1028:R1028"/>
    <mergeCell ref="S1028:U1028"/>
    <mergeCell ref="W1028:X1028"/>
    <mergeCell ref="D1020:F1024"/>
    <mergeCell ref="G1020:I1024"/>
    <mergeCell ref="J1020:J1024"/>
    <mergeCell ref="K1020:R1020"/>
    <mergeCell ref="S1020:U1020"/>
    <mergeCell ref="W1020:X1020"/>
    <mergeCell ref="S1029:U1029"/>
    <mergeCell ref="W1029:X1029"/>
    <mergeCell ref="W1026:X1026"/>
    <mergeCell ref="D1077:J1077"/>
    <mergeCell ref="K1077:M1077"/>
    <mergeCell ref="O1077:Q1077"/>
    <mergeCell ref="K1081:M1081"/>
    <mergeCell ref="K1065:M1065"/>
    <mergeCell ref="O1065:Q1065"/>
    <mergeCell ref="O1081:Q1081"/>
    <mergeCell ref="D1065:J1065"/>
    <mergeCell ref="D1069:J1069"/>
    <mergeCell ref="K1069:M1069"/>
    <mergeCell ref="O1069:Q1069"/>
    <mergeCell ref="D1070:J1070"/>
    <mergeCell ref="K1070:M1070"/>
    <mergeCell ref="O1070:Q1070"/>
    <mergeCell ref="D1071:J1071"/>
    <mergeCell ref="K1071:M1071"/>
    <mergeCell ref="O1071:Q1071"/>
    <mergeCell ref="D1072:J1072"/>
    <mergeCell ref="K1072:M1072"/>
    <mergeCell ref="O1072:Q1072"/>
    <mergeCell ref="D1073:J1073"/>
    <mergeCell ref="D1067:J1067"/>
    <mergeCell ref="K1067:M1067"/>
    <mergeCell ref="O1067:Q1067"/>
    <mergeCell ref="D1068:J1068"/>
    <mergeCell ref="D1079:J1079"/>
    <mergeCell ref="O1076:Q1076"/>
    <mergeCell ref="K1073:M1073"/>
    <mergeCell ref="O1073:Q1073"/>
    <mergeCell ref="D1074:J1074"/>
    <mergeCell ref="K1074:M1074"/>
    <mergeCell ref="O1074:Q1074"/>
    <mergeCell ref="D1095:F1095"/>
    <mergeCell ref="G1095:J1095"/>
    <mergeCell ref="R1095:S1095"/>
    <mergeCell ref="T1095:U1095"/>
    <mergeCell ref="D1100:F1101"/>
    <mergeCell ref="G1100:L1101"/>
    <mergeCell ref="M1100:R1100"/>
    <mergeCell ref="S1100:X1100"/>
    <mergeCell ref="M1101:N1101"/>
    <mergeCell ref="O1101:P1101"/>
    <mergeCell ref="T1092:U1092"/>
    <mergeCell ref="D1093:F1093"/>
    <mergeCell ref="G1093:J1093"/>
    <mergeCell ref="R1093:S1093"/>
    <mergeCell ref="T1093:U1093"/>
    <mergeCell ref="D1094:F1094"/>
    <mergeCell ref="G1094:J1094"/>
    <mergeCell ref="R1094:S1094"/>
    <mergeCell ref="T1094:U1094"/>
    <mergeCell ref="D1092:F1092"/>
    <mergeCell ref="G1092:J1092"/>
    <mergeCell ref="K1092:Q1092"/>
    <mergeCell ref="D1075:J1075"/>
    <mergeCell ref="K1075:M1075"/>
    <mergeCell ref="O1075:Q1075"/>
    <mergeCell ref="D1076:J1076"/>
    <mergeCell ref="W1102:X1102"/>
    <mergeCell ref="M1105:N1105"/>
    <mergeCell ref="O1105:P1105"/>
    <mergeCell ref="Q1105:R1105"/>
    <mergeCell ref="S1105:T1105"/>
    <mergeCell ref="U1105:V1105"/>
    <mergeCell ref="W1105:X1105"/>
    <mergeCell ref="M1104:N1104"/>
    <mergeCell ref="O1104:P1104"/>
    <mergeCell ref="Q1101:R1101"/>
    <mergeCell ref="S1101:T1101"/>
    <mergeCell ref="U1101:V1101"/>
    <mergeCell ref="W1101:X1101"/>
    <mergeCell ref="M1102:N1102"/>
    <mergeCell ref="O1102:P1102"/>
    <mergeCell ref="Q1102:R1102"/>
    <mergeCell ref="S1102:T1102"/>
    <mergeCell ref="U1102:V1102"/>
    <mergeCell ref="Q1104:R1104"/>
    <mergeCell ref="S1104:T1104"/>
    <mergeCell ref="U1104:V1104"/>
    <mergeCell ref="W1104:X1104"/>
    <mergeCell ref="D1102:F1102"/>
    <mergeCell ref="D1105:F1105"/>
    <mergeCell ref="K1078:M1078"/>
    <mergeCell ref="O1078:Q1078"/>
    <mergeCell ref="K1076:M1076"/>
    <mergeCell ref="R1092:S1092"/>
    <mergeCell ref="D1131:H1131"/>
    <mergeCell ref="D1132:H1132"/>
    <mergeCell ref="D1133:H1133"/>
    <mergeCell ref="D1134:H1134"/>
    <mergeCell ref="D1119:E1119"/>
    <mergeCell ref="L1119:P1119"/>
    <mergeCell ref="Q1119:R1119"/>
    <mergeCell ref="D1116:E1116"/>
    <mergeCell ref="F1116:K1116"/>
    <mergeCell ref="L1116:P1116"/>
    <mergeCell ref="Q1116:R1116"/>
    <mergeCell ref="S1116:T1116"/>
    <mergeCell ref="D1117:E1117"/>
    <mergeCell ref="L1117:P1117"/>
    <mergeCell ref="Q1117:R1117"/>
    <mergeCell ref="M1107:N1107"/>
    <mergeCell ref="O1107:P1107"/>
    <mergeCell ref="Q1107:R1107"/>
    <mergeCell ref="D1108:F1108"/>
    <mergeCell ref="M1108:N1108"/>
    <mergeCell ref="O1108:P1108"/>
    <mergeCell ref="Q1108:R1108"/>
    <mergeCell ref="D1118:E1118"/>
    <mergeCell ref="L1118:P1118"/>
    <mergeCell ref="Q1118:R1118"/>
    <mergeCell ref="S1110:X1110"/>
    <mergeCell ref="P1113:R1113"/>
    <mergeCell ref="S1113:X1113"/>
    <mergeCell ref="D1161:E1161"/>
    <mergeCell ref="F1161:K1161"/>
    <mergeCell ref="L1161:P1161"/>
    <mergeCell ref="Q1161:R1161"/>
    <mergeCell ref="S1161:T1161"/>
    <mergeCell ref="D1152:G1152"/>
    <mergeCell ref="H1152:K1152"/>
    <mergeCell ref="D1153:G1153"/>
    <mergeCell ref="H1153:K1153"/>
    <mergeCell ref="D1123:E1123"/>
    <mergeCell ref="F1123:H1123"/>
    <mergeCell ref="J1123:K1123"/>
    <mergeCell ref="D1124:E1124"/>
    <mergeCell ref="F1124:H1124"/>
    <mergeCell ref="J1124:K1124"/>
    <mergeCell ref="D1121:E1121"/>
    <mergeCell ref="F1121:I1121"/>
    <mergeCell ref="J1121:K1121"/>
    <mergeCell ref="L1121:M1121"/>
    <mergeCell ref="D1122:E1122"/>
    <mergeCell ref="F1122:H1122"/>
    <mergeCell ref="J1122:K1122"/>
    <mergeCell ref="D1128:H1129"/>
    <mergeCell ref="I1128:N1128"/>
    <mergeCell ref="O1128:T1128"/>
    <mergeCell ref="D1142:H1142"/>
    <mergeCell ref="D1143:H1143"/>
    <mergeCell ref="D1140:H1140"/>
    <mergeCell ref="D1138:H1138"/>
    <mergeCell ref="D1139:H1139"/>
    <mergeCell ref="S1155:X1155"/>
    <mergeCell ref="D1130:H1130"/>
    <mergeCell ref="G1221:L1221"/>
    <mergeCell ref="M1221:R1221"/>
    <mergeCell ref="J1184:L1184"/>
    <mergeCell ref="J1171:L1171"/>
    <mergeCell ref="M1171:O1171"/>
    <mergeCell ref="D1166:E1166"/>
    <mergeCell ref="F1166:H1166"/>
    <mergeCell ref="J1166:K1166"/>
    <mergeCell ref="D1169:I1169"/>
    <mergeCell ref="J1169:L1169"/>
    <mergeCell ref="M1169:O1169"/>
    <mergeCell ref="D1162:E1162"/>
    <mergeCell ref="L1162:P1162"/>
    <mergeCell ref="Q1162:R1162"/>
    <mergeCell ref="D1165:E1165"/>
    <mergeCell ref="F1165:I1165"/>
    <mergeCell ref="J1165:K1165"/>
    <mergeCell ref="L1165:M1165"/>
    <mergeCell ref="D1205:G1205"/>
    <mergeCell ref="H1205:N1205"/>
    <mergeCell ref="G1214:L1214"/>
    <mergeCell ref="M1214:R1214"/>
    <mergeCell ref="G1215:I1215"/>
    <mergeCell ref="J1215:L1215"/>
    <mergeCell ref="M1215:O1215"/>
    <mergeCell ref="P1215:R1215"/>
    <mergeCell ref="J1183:L1183"/>
    <mergeCell ref="M1183:O1183"/>
    <mergeCell ref="D1177:I1177"/>
    <mergeCell ref="J1177:L1177"/>
    <mergeCell ref="M1177:O1177"/>
    <mergeCell ref="D1172:I1172"/>
    <mergeCell ref="D1231:F1231"/>
    <mergeCell ref="D1225:F1225"/>
    <mergeCell ref="E1227:I1227"/>
    <mergeCell ref="D1223:F1224"/>
    <mergeCell ref="D1184:I1184"/>
    <mergeCell ref="D1182:I1182"/>
    <mergeCell ref="J1182:L1182"/>
    <mergeCell ref="D1174:I1174"/>
    <mergeCell ref="J1174:L1174"/>
    <mergeCell ref="M1174:O1174"/>
    <mergeCell ref="D1175:I1175"/>
    <mergeCell ref="J1175:L1175"/>
    <mergeCell ref="M1175:O1175"/>
    <mergeCell ref="D1180:I1180"/>
    <mergeCell ref="J1180:L1180"/>
    <mergeCell ref="M1180:O1180"/>
    <mergeCell ref="D1181:I1181"/>
    <mergeCell ref="J1181:L1181"/>
    <mergeCell ref="M1181:O1181"/>
    <mergeCell ref="D1178:I1178"/>
    <mergeCell ref="J1178:L1178"/>
    <mergeCell ref="M1178:O1178"/>
    <mergeCell ref="D1179:I1179"/>
    <mergeCell ref="J1227:P1227"/>
    <mergeCell ref="G1229:I1229"/>
    <mergeCell ref="J1229:L1229"/>
    <mergeCell ref="M1229:O1229"/>
    <mergeCell ref="P1229:R1229"/>
    <mergeCell ref="M1182:O1182"/>
    <mergeCell ref="D1183:I1183"/>
    <mergeCell ref="J1179:L1179"/>
    <mergeCell ref="J1176:L1176"/>
    <mergeCell ref="K1239:K1240"/>
    <mergeCell ref="L1239:L1240"/>
    <mergeCell ref="K1241:K1242"/>
    <mergeCell ref="L1241:L1242"/>
    <mergeCell ref="G1256:L1256"/>
    <mergeCell ref="D1233:H1233"/>
    <mergeCell ref="I1233:T1233"/>
    <mergeCell ref="D1237:F1238"/>
    <mergeCell ref="M1184:O1184"/>
    <mergeCell ref="H1195:K1195"/>
    <mergeCell ref="D1198:E1198"/>
    <mergeCell ref="F1198:I1198"/>
    <mergeCell ref="J1198:T1198"/>
    <mergeCell ref="D1206:G1206"/>
    <mergeCell ref="D1214:F1215"/>
    <mergeCell ref="T1201:X1201"/>
    <mergeCell ref="T1211:X1211"/>
    <mergeCell ref="D1216:F1216"/>
    <mergeCell ref="D1217:F1217"/>
    <mergeCell ref="G1222:I1222"/>
    <mergeCell ref="J1222:L1222"/>
    <mergeCell ref="M1222:O1222"/>
    <mergeCell ref="P1222:R1222"/>
    <mergeCell ref="D1218:F1218"/>
    <mergeCell ref="J1220:P1220"/>
    <mergeCell ref="E1220:I1220"/>
    <mergeCell ref="H1206:N1206"/>
    <mergeCell ref="F1199:H1199"/>
    <mergeCell ref="J1199:T1199"/>
    <mergeCell ref="D1204:G1204"/>
    <mergeCell ref="H1204:N1204"/>
    <mergeCell ref="D1230:F1230"/>
    <mergeCell ref="J1237:L1238"/>
    <mergeCell ref="M1237:Q1238"/>
    <mergeCell ref="D1239:F1240"/>
    <mergeCell ref="G1239:G1240"/>
    <mergeCell ref="H1239:H1240"/>
    <mergeCell ref="I1239:I1240"/>
    <mergeCell ref="J1239:J1240"/>
    <mergeCell ref="D1241:F1242"/>
    <mergeCell ref="G1241:G1242"/>
    <mergeCell ref="H1241:H1242"/>
    <mergeCell ref="I1241:I1242"/>
    <mergeCell ref="J1241:J1242"/>
    <mergeCell ref="D1360:G1361"/>
    <mergeCell ref="L1360:O1360"/>
    <mergeCell ref="H1362:K1363"/>
    <mergeCell ref="M1514:P1514"/>
    <mergeCell ref="M1513:P1513"/>
    <mergeCell ref="D1513:L1513"/>
    <mergeCell ref="D1479:F1479"/>
    <mergeCell ref="G1479:K1479"/>
    <mergeCell ref="D1481:F1481"/>
    <mergeCell ref="D1498:G1498"/>
    <mergeCell ref="D1400:H1400"/>
    <mergeCell ref="I1400:S1400"/>
    <mergeCell ref="D1401:M1401"/>
    <mergeCell ref="D1406:G1406"/>
    <mergeCell ref="H1406:K1406"/>
    <mergeCell ref="D1415:K1415"/>
    <mergeCell ref="F1263:K1263"/>
    <mergeCell ref="L1263:Q1263"/>
    <mergeCell ref="F1264:H1264"/>
    <mergeCell ref="E1252:M1252"/>
    <mergeCell ref="D1512:L1512"/>
    <mergeCell ref="M1512:P1512"/>
    <mergeCell ref="Q1512:U1512"/>
    <mergeCell ref="I1293:T1293"/>
    <mergeCell ref="K1439:M1439"/>
    <mergeCell ref="D1514:L1514"/>
    <mergeCell ref="D1501:U1501"/>
    <mergeCell ref="H1483:K1483"/>
    <mergeCell ref="H1497:K1497"/>
    <mergeCell ref="I1504:N1504"/>
    <mergeCell ref="D1506:U1506"/>
    <mergeCell ref="D1504:H1504"/>
    <mergeCell ref="D1495:F1495"/>
    <mergeCell ref="D1497:G1497"/>
    <mergeCell ref="J1423:P1423"/>
    <mergeCell ref="O1428:Q1428"/>
    <mergeCell ref="O1429:Q1429"/>
    <mergeCell ref="R1428:X1428"/>
    <mergeCell ref="R1429:X1429"/>
    <mergeCell ref="D1423:E1423"/>
    <mergeCell ref="D1424:E1424"/>
    <mergeCell ref="D1464:H1464"/>
    <mergeCell ref="I1464:L1464"/>
    <mergeCell ref="M1464:O1464"/>
    <mergeCell ref="P1464:R1464"/>
    <mergeCell ref="D1465:H1465"/>
    <mergeCell ref="I1465:L1465"/>
    <mergeCell ref="M1465:N1465"/>
    <mergeCell ref="P1465:Q1465"/>
    <mergeCell ref="D1458:G1458"/>
    <mergeCell ref="H1458:L1458"/>
    <mergeCell ref="D1353:H1353"/>
    <mergeCell ref="P1450:V1450"/>
    <mergeCell ref="I1348:L1348"/>
    <mergeCell ref="M1348:P1348"/>
    <mergeCell ref="Q1348:R1348"/>
    <mergeCell ref="D1349:G1351"/>
    <mergeCell ref="Q1349:R1351"/>
    <mergeCell ref="K1436:M1436"/>
    <mergeCell ref="N1436:P1436"/>
    <mergeCell ref="Q1436:S1436"/>
    <mergeCell ref="D1397:L1397"/>
    <mergeCell ref="M1397:X1397"/>
    <mergeCell ref="L1415:O1415"/>
    <mergeCell ref="J1430:N1430"/>
    <mergeCell ref="O1430:Q1430"/>
    <mergeCell ref="D1431:I1431"/>
    <mergeCell ref="N1437:P1437"/>
    <mergeCell ref="Q1437:S1437"/>
    <mergeCell ref="Q1440:S1440"/>
    <mergeCell ref="D1374:G1376"/>
    <mergeCell ref="H1374:L1376"/>
    <mergeCell ref="K1440:M1440"/>
    <mergeCell ref="N1440:P1440"/>
    <mergeCell ref="Q1441:S1441"/>
    <mergeCell ref="D1428:I1428"/>
    <mergeCell ref="K1438:M1438"/>
    <mergeCell ref="N1438:P1438"/>
    <mergeCell ref="Q1438:S1438"/>
    <mergeCell ref="D1377:G1379"/>
    <mergeCell ref="D1064:J1064"/>
    <mergeCell ref="O1064:Q1064"/>
    <mergeCell ref="D1066:J1066"/>
    <mergeCell ref="K1066:M1066"/>
    <mergeCell ref="O1066:Q1066"/>
    <mergeCell ref="D1078:J1078"/>
    <mergeCell ref="P942:R942"/>
    <mergeCell ref="S942:X942"/>
    <mergeCell ref="P1088:R1088"/>
    <mergeCell ref="S1088:X1088"/>
    <mergeCell ref="D946:H947"/>
    <mergeCell ref="I946:L946"/>
    <mergeCell ref="P1337:R1337"/>
    <mergeCell ref="I1267:T1267"/>
    <mergeCell ref="D1274:H1274"/>
    <mergeCell ref="K1302:N1302"/>
    <mergeCell ref="O1302:P1302"/>
    <mergeCell ref="D1302:G1302"/>
    <mergeCell ref="H1302:I1302"/>
    <mergeCell ref="M1256:R1256"/>
    <mergeCell ref="D1267:H1267"/>
    <mergeCell ref="H1303:I1303"/>
    <mergeCell ref="G1265:G1266"/>
    <mergeCell ref="H1265:H1266"/>
    <mergeCell ref="I1265:I1266"/>
    <mergeCell ref="J1265:J1266"/>
    <mergeCell ref="K1265:K1266"/>
    <mergeCell ref="L1265:L1266"/>
    <mergeCell ref="M1265:M1266"/>
    <mergeCell ref="I1259:T1259"/>
    <mergeCell ref="D1263:E1264"/>
    <mergeCell ref="E1276:J1276"/>
    <mergeCell ref="K884:S884"/>
    <mergeCell ref="T816:W816"/>
    <mergeCell ref="L817:O817"/>
    <mergeCell ref="P817:S817"/>
    <mergeCell ref="L819:O819"/>
    <mergeCell ref="P819:S819"/>
    <mergeCell ref="T819:W819"/>
    <mergeCell ref="D1487:U1487"/>
    <mergeCell ref="D1493:F1493"/>
    <mergeCell ref="G1493:L1493"/>
    <mergeCell ref="D1474:H1474"/>
    <mergeCell ref="I1474:T1474"/>
    <mergeCell ref="D1483:G1483"/>
    <mergeCell ref="D1449:G1449"/>
    <mergeCell ref="E1450:O1450"/>
    <mergeCell ref="S1420:X1420"/>
    <mergeCell ref="T817:W817"/>
    <mergeCell ref="K1435:S1435"/>
    <mergeCell ref="H1359:K1359"/>
    <mergeCell ref="D1352:H1352"/>
    <mergeCell ref="S1290:X1290"/>
    <mergeCell ref="R1300:X1300"/>
    <mergeCell ref="P1290:R1290"/>
    <mergeCell ref="K1280:P1280"/>
    <mergeCell ref="K1285:P1285"/>
    <mergeCell ref="D1297:J1297"/>
    <mergeCell ref="N1439:P1439"/>
    <mergeCell ref="Q1439:S1439"/>
    <mergeCell ref="T831:W831"/>
    <mergeCell ref="D1258:F1258"/>
    <mergeCell ref="D1259:H1259"/>
    <mergeCell ref="G1257:I1257"/>
    <mergeCell ref="T815:W815"/>
    <mergeCell ref="P814:S814"/>
    <mergeCell ref="P810:S810"/>
    <mergeCell ref="T810:W810"/>
    <mergeCell ref="P804:S804"/>
    <mergeCell ref="P809:S809"/>
    <mergeCell ref="T805:W805"/>
    <mergeCell ref="L806:O806"/>
    <mergeCell ref="P806:S806"/>
    <mergeCell ref="T806:W806"/>
    <mergeCell ref="L807:O807"/>
    <mergeCell ref="K810:K811"/>
    <mergeCell ref="K808:K809"/>
    <mergeCell ref="K806:K807"/>
    <mergeCell ref="L801:O801"/>
    <mergeCell ref="P801:S801"/>
    <mergeCell ref="P807:S807"/>
    <mergeCell ref="T801:W801"/>
    <mergeCell ref="K814:K815"/>
    <mergeCell ref="K812:K813"/>
    <mergeCell ref="L813:O813"/>
    <mergeCell ref="P813:S813"/>
    <mergeCell ref="P815:S815"/>
    <mergeCell ref="L811:O811"/>
    <mergeCell ref="P811:S811"/>
    <mergeCell ref="L812:O812"/>
    <mergeCell ref="P812:S812"/>
    <mergeCell ref="P802:S802"/>
    <mergeCell ref="L793:O794"/>
    <mergeCell ref="I573:M573"/>
    <mergeCell ref="I568:M568"/>
    <mergeCell ref="F568:H568"/>
    <mergeCell ref="K802:K803"/>
    <mergeCell ref="D792:H794"/>
    <mergeCell ref="I792:J792"/>
    <mergeCell ref="L792:M792"/>
    <mergeCell ref="I794:J794"/>
    <mergeCell ref="D595:F595"/>
    <mergeCell ref="J760:R760"/>
    <mergeCell ref="L814:O814"/>
    <mergeCell ref="T804:W804"/>
    <mergeCell ref="L805:O805"/>
    <mergeCell ref="C71:I71"/>
    <mergeCell ref="J71:X71"/>
    <mergeCell ref="C72:I72"/>
    <mergeCell ref="D498:G498"/>
    <mergeCell ref="S506:Y506"/>
    <mergeCell ref="J507:L507"/>
    <mergeCell ref="H500:I500"/>
    <mergeCell ref="D102:H102"/>
    <mergeCell ref="E113:F113"/>
    <mergeCell ref="G507:I507"/>
    <mergeCell ref="D493:L493"/>
    <mergeCell ref="M480:P480"/>
    <mergeCell ref="M481:P481"/>
    <mergeCell ref="M482:P482"/>
    <mergeCell ref="D356:G356"/>
    <mergeCell ref="H356:L356"/>
    <mergeCell ref="M356:Q356"/>
    <mergeCell ref="J325:Q325"/>
    <mergeCell ref="C59:I59"/>
    <mergeCell ref="J59:X59"/>
    <mergeCell ref="C60:I60"/>
    <mergeCell ref="J60:X60"/>
    <mergeCell ref="C61:I61"/>
    <mergeCell ref="J61:X61"/>
    <mergeCell ref="C62:I62"/>
    <mergeCell ref="J62:X62"/>
    <mergeCell ref="C68:I68"/>
    <mergeCell ref="J68:X68"/>
    <mergeCell ref="S468:X468"/>
    <mergeCell ref="D458:K458"/>
    <mergeCell ref="L458:O458"/>
    <mergeCell ref="D462:K462"/>
    <mergeCell ref="L462:O462"/>
    <mergeCell ref="H448:K448"/>
    <mergeCell ref="D456:K456"/>
    <mergeCell ref="L456:O456"/>
    <mergeCell ref="D265:D270"/>
    <mergeCell ref="F391:H391"/>
    <mergeCell ref="W249:Y249"/>
    <mergeCell ref="E250:J250"/>
    <mergeCell ref="W246:Y246"/>
    <mergeCell ref="Q233:S233"/>
    <mergeCell ref="T227:V227"/>
    <mergeCell ref="T232:V232"/>
    <mergeCell ref="T226:V226"/>
    <mergeCell ref="Q227:S227"/>
    <mergeCell ref="I160:J160"/>
    <mergeCell ref="K160:Q160"/>
    <mergeCell ref="L117:L122"/>
    <mergeCell ref="G116:H116"/>
    <mergeCell ref="L391:N391"/>
    <mergeCell ref="D385:I385"/>
    <mergeCell ref="S768:T768"/>
    <mergeCell ref="D769:R769"/>
    <mergeCell ref="S769:T769"/>
    <mergeCell ref="D563:F563"/>
    <mergeCell ref="D564:F564"/>
    <mergeCell ref="D592:F592"/>
    <mergeCell ref="D389:E389"/>
    <mergeCell ref="J508:L508"/>
    <mergeCell ref="M506:R506"/>
    <mergeCell ref="M507:R507"/>
    <mergeCell ref="M508:R508"/>
    <mergeCell ref="D481:L481"/>
    <mergeCell ref="H406:I406"/>
    <mergeCell ref="I723:K723"/>
    <mergeCell ref="D577:H577"/>
    <mergeCell ref="I577:M577"/>
    <mergeCell ref="D584:L584"/>
    <mergeCell ref="D585:L585"/>
    <mergeCell ref="M584:S584"/>
    <mergeCell ref="N643:R643"/>
    <mergeCell ref="M585:S585"/>
    <mergeCell ref="P629:R629"/>
    <mergeCell ref="J385:M385"/>
    <mergeCell ref="O422:U424"/>
    <mergeCell ref="M491:P491"/>
    <mergeCell ref="D761:I761"/>
    <mergeCell ref="J761:R761"/>
    <mergeCell ref="D596:F596"/>
    <mergeCell ref="M477:P477"/>
    <mergeCell ref="M478:P478"/>
    <mergeCell ref="D791:H791"/>
    <mergeCell ref="I791:K791"/>
    <mergeCell ref="D789:H789"/>
    <mergeCell ref="I789:J789"/>
    <mergeCell ref="R789:S789"/>
    <mergeCell ref="J506:L506"/>
    <mergeCell ref="H501:I501"/>
    <mergeCell ref="K501:L501"/>
    <mergeCell ref="D482:L482"/>
    <mergeCell ref="D508:F508"/>
    <mergeCell ref="I752:M752"/>
    <mergeCell ref="P798:S798"/>
    <mergeCell ref="P786:R786"/>
    <mergeCell ref="S786:X786"/>
    <mergeCell ref="S777:T777"/>
    <mergeCell ref="I753:U753"/>
    <mergeCell ref="S770:T770"/>
    <mergeCell ref="D771:R771"/>
    <mergeCell ref="D507:F507"/>
    <mergeCell ref="E732:H732"/>
    <mergeCell ref="D589:F589"/>
    <mergeCell ref="D590:F590"/>
    <mergeCell ref="E733:H733"/>
    <mergeCell ref="D591:F591"/>
    <mergeCell ref="J759:R759"/>
    <mergeCell ref="I754:U754"/>
    <mergeCell ref="I725:T725"/>
    <mergeCell ref="N644:W644"/>
    <mergeCell ref="L797:O797"/>
    <mergeCell ref="D506:F506"/>
    <mergeCell ref="P797:S797"/>
    <mergeCell ref="T797:W797"/>
    <mergeCell ref="P831:S831"/>
    <mergeCell ref="I1274:P1274"/>
    <mergeCell ref="D778:R778"/>
    <mergeCell ref="P720:R720"/>
    <mergeCell ref="S720:X720"/>
    <mergeCell ref="S772:T772"/>
    <mergeCell ref="K1442:M1442"/>
    <mergeCell ref="N1442:P1442"/>
    <mergeCell ref="Q1442:S1442"/>
    <mergeCell ref="Q1352:R1352"/>
    <mergeCell ref="J1431:X1431"/>
    <mergeCell ref="D1435:F1436"/>
    <mergeCell ref="G1435:J1436"/>
    <mergeCell ref="D490:L490"/>
    <mergeCell ref="D770:R770"/>
    <mergeCell ref="J633:Q633"/>
    <mergeCell ref="D738:H738"/>
    <mergeCell ref="I738:M738"/>
    <mergeCell ref="D729:D730"/>
    <mergeCell ref="E729:H729"/>
    <mergeCell ref="E730:H730"/>
    <mergeCell ref="D731:D732"/>
    <mergeCell ref="E731:H731"/>
    <mergeCell ref="D768:R768"/>
    <mergeCell ref="D568:E568"/>
    <mergeCell ref="D601:G601"/>
    <mergeCell ref="D569:E569"/>
    <mergeCell ref="N568:T568"/>
    <mergeCell ref="O733:Y733"/>
    <mergeCell ref="T820:W820"/>
    <mergeCell ref="P795:Q795"/>
    <mergeCell ref="S778:T778"/>
    <mergeCell ref="P791:S791"/>
    <mergeCell ref="D1279:H1279"/>
    <mergeCell ref="E1280:J1280"/>
    <mergeCell ref="R1280:S1280"/>
    <mergeCell ref="I1279:P1279"/>
    <mergeCell ref="K1326:N1326"/>
    <mergeCell ref="O1326:R1326"/>
    <mergeCell ref="H1327:J1327"/>
    <mergeCell ref="K1303:N1303"/>
    <mergeCell ref="O1303:P1303"/>
    <mergeCell ref="K1304:N1304"/>
    <mergeCell ref="O1304:P1304"/>
    <mergeCell ref="H1304:I1304"/>
    <mergeCell ref="K1297:S1297"/>
    <mergeCell ref="L821:O821"/>
    <mergeCell ref="P821:S821"/>
    <mergeCell ref="R1275:S1275"/>
    <mergeCell ref="D1265:E1266"/>
    <mergeCell ref="F1265:F1266"/>
    <mergeCell ref="D1318:I1318"/>
    <mergeCell ref="D1307:G1309"/>
    <mergeCell ref="D1310:G1312"/>
    <mergeCell ref="D1316:G1316"/>
    <mergeCell ref="H1316:K1316"/>
    <mergeCell ref="L1316:O1316"/>
    <mergeCell ref="D1317:G1317"/>
    <mergeCell ref="L831:O831"/>
    <mergeCell ref="K1064:N1064"/>
    <mergeCell ref="J1257:L1257"/>
    <mergeCell ref="M1257:O1257"/>
    <mergeCell ref="R1064:S1064"/>
    <mergeCell ref="G1228:L1228"/>
    <mergeCell ref="D1342:H1342"/>
    <mergeCell ref="M1354:P1354"/>
    <mergeCell ref="H1323:J1323"/>
    <mergeCell ref="D1410:I1410"/>
    <mergeCell ref="J1429:N1429"/>
    <mergeCell ref="D1304:G1304"/>
    <mergeCell ref="D1373:G1373"/>
    <mergeCell ref="H1373:L1373"/>
    <mergeCell ref="M1373:Q1373"/>
    <mergeCell ref="R1373:V1373"/>
    <mergeCell ref="E1298:K1298"/>
    <mergeCell ref="L1365:O1365"/>
    <mergeCell ref="D1362:G1363"/>
    <mergeCell ref="L1362:O1362"/>
    <mergeCell ref="F1424:I1424"/>
    <mergeCell ref="Q1353:R1353"/>
    <mergeCell ref="D1354:H1355"/>
    <mergeCell ref="I1354:L1354"/>
    <mergeCell ref="D1462:G1462"/>
    <mergeCell ref="R1276:S1276"/>
    <mergeCell ref="H1462:K1462"/>
    <mergeCell ref="P1420:R1420"/>
    <mergeCell ref="R1430:X1430"/>
    <mergeCell ref="P1359:Q1359"/>
    <mergeCell ref="E1294:L1294"/>
    <mergeCell ref="D1284:H1284"/>
    <mergeCell ref="D1383:G1385"/>
    <mergeCell ref="Q1354:R1354"/>
    <mergeCell ref="I1339:O1339"/>
    <mergeCell ref="I1342:O1342"/>
    <mergeCell ref="Q1355:R1355"/>
    <mergeCell ref="U1298:X1298"/>
    <mergeCell ref="S1337:X1337"/>
    <mergeCell ref="J1410:M1410"/>
    <mergeCell ref="D1348:H1348"/>
    <mergeCell ref="H1459:L1459"/>
    <mergeCell ref="S1369:X1369"/>
    <mergeCell ref="R1285:S1285"/>
    <mergeCell ref="T1367:X1367"/>
    <mergeCell ref="D1364:G1365"/>
    <mergeCell ref="L1364:O1364"/>
    <mergeCell ref="D1303:G1303"/>
    <mergeCell ref="D1293:H1293"/>
    <mergeCell ref="E1451:L1451"/>
    <mergeCell ref="T1451:U1451"/>
    <mergeCell ref="D1440:E1442"/>
    <mergeCell ref="D1437:E1439"/>
    <mergeCell ref="H1449:R1449"/>
    <mergeCell ref="K1437:M1437"/>
    <mergeCell ref="L1359:O1359"/>
    <mergeCell ref="P1467:Q1467"/>
    <mergeCell ref="D1466:H1466"/>
    <mergeCell ref="I1466:L1466"/>
    <mergeCell ref="M1466:N1466"/>
    <mergeCell ref="P1466:Q1466"/>
    <mergeCell ref="D1467:H1467"/>
    <mergeCell ref="M1451:R1451"/>
    <mergeCell ref="S1406:X1406"/>
    <mergeCell ref="D1244:H1244"/>
    <mergeCell ref="I1244:T1244"/>
    <mergeCell ref="D1256:F1257"/>
    <mergeCell ref="W1383:X1385"/>
    <mergeCell ref="D1392:G1392"/>
    <mergeCell ref="W1373:X1373"/>
    <mergeCell ref="W1374:X1376"/>
    <mergeCell ref="P1360:Q1361"/>
    <mergeCell ref="L1361:O1361"/>
    <mergeCell ref="H1360:K1361"/>
    <mergeCell ref="H1383:L1385"/>
    <mergeCell ref="H1328:J1328"/>
    <mergeCell ref="H1329:J1329"/>
    <mergeCell ref="H1330:J1330"/>
    <mergeCell ref="D1322:G1322"/>
    <mergeCell ref="D1323:G1323"/>
    <mergeCell ref="H1322:J1322"/>
    <mergeCell ref="K1322:N1322"/>
    <mergeCell ref="O1322:R1322"/>
    <mergeCell ref="P1369:R1369"/>
    <mergeCell ref="K1441:M1441"/>
    <mergeCell ref="N1441:P1441"/>
    <mergeCell ref="H1392:M1392"/>
    <mergeCell ref="D1459:G1459"/>
    <mergeCell ref="D1484:G1484"/>
    <mergeCell ref="P1158:R1158"/>
    <mergeCell ref="S1158:X1158"/>
    <mergeCell ref="P1209:R1209"/>
    <mergeCell ref="S1209:X1209"/>
    <mergeCell ref="P1254:R1254"/>
    <mergeCell ref="S1254:X1254"/>
    <mergeCell ref="K1276:P1276"/>
    <mergeCell ref="D1141:H1141"/>
    <mergeCell ref="D1135:H1135"/>
    <mergeCell ref="D1136:H1136"/>
    <mergeCell ref="D1137:H1137"/>
    <mergeCell ref="J1428:N1428"/>
    <mergeCell ref="O1264:Q1264"/>
    <mergeCell ref="N1265:N1266"/>
    <mergeCell ref="O1265:O1266"/>
    <mergeCell ref="P1265:P1266"/>
    <mergeCell ref="Q1265:Q1266"/>
    <mergeCell ref="R1263:V1264"/>
    <mergeCell ref="D1243:F1243"/>
    <mergeCell ref="P1362:Q1363"/>
    <mergeCell ref="L1363:O1363"/>
    <mergeCell ref="D1359:G1359"/>
    <mergeCell ref="E1285:J1285"/>
    <mergeCell ref="H1377:L1379"/>
    <mergeCell ref="W1377:X1379"/>
    <mergeCell ref="D1380:G1382"/>
    <mergeCell ref="I1467:L1467"/>
    <mergeCell ref="M1467:N1467"/>
    <mergeCell ref="P1470:R1470"/>
    <mergeCell ref="S1470:X1470"/>
    <mergeCell ref="S1221:W1222"/>
    <mergeCell ref="M1228:R1228"/>
    <mergeCell ref="R1223:R1224"/>
    <mergeCell ref="Q1223:Q1224"/>
    <mergeCell ref="P1223:P1224"/>
    <mergeCell ref="O1223:O1224"/>
    <mergeCell ref="N1223:N1224"/>
    <mergeCell ref="G1223:G1224"/>
    <mergeCell ref="H1223:H1224"/>
    <mergeCell ref="I1223:I1224"/>
    <mergeCell ref="J1223:J1224"/>
    <mergeCell ref="K1223:K1224"/>
    <mergeCell ref="L1223:L1224"/>
    <mergeCell ref="M1223:M1224"/>
    <mergeCell ref="H1380:L1382"/>
    <mergeCell ref="W1380:X1382"/>
    <mergeCell ref="P1257:R1257"/>
    <mergeCell ref="E1275:J1275"/>
    <mergeCell ref="P1364:Q1365"/>
    <mergeCell ref="D1328:G1328"/>
    <mergeCell ref="D1329:G1329"/>
    <mergeCell ref="D1330:G1330"/>
    <mergeCell ref="D1326:G1326"/>
    <mergeCell ref="D1327:G1327"/>
    <mergeCell ref="I1332:V1332"/>
    <mergeCell ref="H1326:J1326"/>
    <mergeCell ref="I1284:P1284"/>
    <mergeCell ref="I1264:K1264"/>
    <mergeCell ref="L1264:N1264"/>
    <mergeCell ref="K1275:P1275"/>
    <mergeCell ref="G1237:I1238"/>
    <mergeCell ref="D1332:H1332"/>
    <mergeCell ref="D1339:H1339"/>
    <mergeCell ref="D1468:H1468"/>
    <mergeCell ref="I1468:L1468"/>
    <mergeCell ref="M1468:N1468"/>
    <mergeCell ref="P1468:Q1468"/>
    <mergeCell ref="F1423:I1423"/>
    <mergeCell ref="H1364:K1365"/>
    <mergeCell ref="Q244:S244"/>
    <mergeCell ref="D138:F138"/>
    <mergeCell ref="G141:M141"/>
    <mergeCell ref="K224:M224"/>
    <mergeCell ref="N224:P224"/>
    <mergeCell ref="W233:Y233"/>
    <mergeCell ref="E232:J232"/>
    <mergeCell ref="K232:M232"/>
    <mergeCell ref="N246:P246"/>
    <mergeCell ref="Q225:S225"/>
    <mergeCell ref="W225:Y225"/>
    <mergeCell ref="W229:Y229"/>
    <mergeCell ref="W231:Y231"/>
    <mergeCell ref="W228:Y228"/>
    <mergeCell ref="T229:V229"/>
    <mergeCell ref="E235:J235"/>
    <mergeCell ref="K235:M235"/>
    <mergeCell ref="N235:P235"/>
    <mergeCell ref="Q235:S235"/>
    <mergeCell ref="T234:V234"/>
    <mergeCell ref="K240:M240"/>
    <mergeCell ref="N240:P240"/>
    <mergeCell ref="Q240:S240"/>
    <mergeCell ref="K246:M246"/>
    <mergeCell ref="Q246:S246"/>
    <mergeCell ref="T246:V246"/>
    <mergeCell ref="I116:J116"/>
    <mergeCell ref="T235:V235"/>
    <mergeCell ref="Q232:S232"/>
    <mergeCell ref="W241:Y241"/>
    <mergeCell ref="W242:Y242"/>
    <mergeCell ref="D157:R157"/>
    <mergeCell ref="D158:R158"/>
    <mergeCell ref="I200:R200"/>
    <mergeCell ref="I204:J204"/>
    <mergeCell ref="R204:Y204"/>
    <mergeCell ref="E229:J229"/>
    <mergeCell ref="T123:V124"/>
    <mergeCell ref="D134:F134"/>
    <mergeCell ref="G134:M134"/>
    <mergeCell ref="W232:Y232"/>
    <mergeCell ref="T230:V230"/>
    <mergeCell ref="N229:P229"/>
    <mergeCell ref="W230:Y230"/>
    <mergeCell ref="T116:V116"/>
    <mergeCell ref="K241:M241"/>
    <mergeCell ref="N241:P241"/>
    <mergeCell ref="Q241:S241"/>
    <mergeCell ref="T241:V241"/>
    <mergeCell ref="T240:V240"/>
    <mergeCell ref="I161:I162"/>
    <mergeCell ref="K228:M228"/>
    <mergeCell ref="E231:J231"/>
    <mergeCell ref="N231:P231"/>
    <mergeCell ref="D156:R156"/>
    <mergeCell ref="D137:F137"/>
    <mergeCell ref="J151:N151"/>
    <mergeCell ref="E226:J226"/>
    <mergeCell ref="E227:J227"/>
    <mergeCell ref="W288:Y288"/>
    <mergeCell ref="K248:M248"/>
    <mergeCell ref="N248:P248"/>
    <mergeCell ref="Q248:S248"/>
    <mergeCell ref="T248:V248"/>
    <mergeCell ref="W248:Y248"/>
    <mergeCell ref="E249:J249"/>
    <mergeCell ref="K249:M249"/>
    <mergeCell ref="N249:P249"/>
    <mergeCell ref="Q249:S249"/>
    <mergeCell ref="T249:V249"/>
    <mergeCell ref="T250:V250"/>
    <mergeCell ref="W250:Y250"/>
    <mergeCell ref="Q286:S286"/>
    <mergeCell ref="T286:V286"/>
    <mergeCell ref="P256:R256"/>
    <mergeCell ref="S256:X256"/>
    <mergeCell ref="K278:M278"/>
    <mergeCell ref="E271:J271"/>
    <mergeCell ref="Q270:S270"/>
    <mergeCell ref="E268:J268"/>
    <mergeCell ref="T268:V268"/>
    <mergeCell ref="N233:P233"/>
    <mergeCell ref="Q230:S230"/>
    <mergeCell ref="K265:M265"/>
    <mergeCell ref="Q265:S265"/>
    <mergeCell ref="W280:Y280"/>
    <mergeCell ref="T263:V263"/>
    <mergeCell ref="T266:V266"/>
    <mergeCell ref="E265:J265"/>
    <mergeCell ref="K262:M262"/>
    <mergeCell ref="D203:E203"/>
    <mergeCell ref="W281:Y281"/>
    <mergeCell ref="E282:J282"/>
    <mergeCell ref="K282:M282"/>
    <mergeCell ref="N282:P282"/>
    <mergeCell ref="Q282:S282"/>
    <mergeCell ref="T282:V282"/>
    <mergeCell ref="W282:Y282"/>
    <mergeCell ref="N290:P290"/>
    <mergeCell ref="Q290:S290"/>
    <mergeCell ref="T290:V290"/>
    <mergeCell ref="J322:Q322"/>
    <mergeCell ref="D307:H307"/>
    <mergeCell ref="I315:K315"/>
    <mergeCell ref="D287:D290"/>
    <mergeCell ref="E287:J287"/>
    <mergeCell ref="K287:M287"/>
    <mergeCell ref="N287:P287"/>
    <mergeCell ref="Q287:S287"/>
    <mergeCell ref="W287:Y287"/>
    <mergeCell ref="W284:Y284"/>
    <mergeCell ref="N265:P265"/>
    <mergeCell ref="T274:V274"/>
    <mergeCell ref="N278:P278"/>
    <mergeCell ref="Q278:S278"/>
    <mergeCell ref="T278:V278"/>
    <mergeCell ref="K288:M288"/>
    <mergeCell ref="N288:P288"/>
    <mergeCell ref="Q288:S288"/>
    <mergeCell ref="T288:V288"/>
    <mergeCell ref="D302:H302"/>
    <mergeCell ref="D281:D286"/>
    <mergeCell ref="T269:V269"/>
    <mergeCell ref="Q273:S273"/>
    <mergeCell ref="G374:I374"/>
    <mergeCell ref="J374:P374"/>
    <mergeCell ref="D369:F371"/>
    <mergeCell ref="G369:I370"/>
    <mergeCell ref="X369:Y371"/>
    <mergeCell ref="J370:K370"/>
    <mergeCell ref="O370:P370"/>
    <mergeCell ref="Q370:W370"/>
    <mergeCell ref="G371:I371"/>
    <mergeCell ref="J371:P371"/>
    <mergeCell ref="G365:I365"/>
    <mergeCell ref="O367:P367"/>
    <mergeCell ref="J368:P368"/>
    <mergeCell ref="D363:F365"/>
    <mergeCell ref="D366:F368"/>
    <mergeCell ref="J363:P363"/>
    <mergeCell ref="J364:P364"/>
    <mergeCell ref="J365:P365"/>
    <mergeCell ref="K274:M274"/>
    <mergeCell ref="T272:V272"/>
    <mergeCell ref="W272:Y272"/>
    <mergeCell ref="W273:Y273"/>
    <mergeCell ref="N274:P274"/>
    <mergeCell ref="Q274:S274"/>
    <mergeCell ref="K273:M273"/>
    <mergeCell ref="W274:Y274"/>
    <mergeCell ref="W285:Y285"/>
    <mergeCell ref="E283:J283"/>
    <mergeCell ref="E270:J270"/>
    <mergeCell ref="W271:Y271"/>
    <mergeCell ref="E290:J290"/>
    <mergeCell ref="K290:M290"/>
    <mergeCell ref="R339:T339"/>
    <mergeCell ref="R338:T338"/>
    <mergeCell ref="I302:O302"/>
    <mergeCell ref="I316:K316"/>
    <mergeCell ref="G366:I367"/>
    <mergeCell ref="L315:N315"/>
    <mergeCell ref="O315:Q315"/>
    <mergeCell ref="E294:Y294"/>
    <mergeCell ref="O316:Q316"/>
    <mergeCell ref="T287:V287"/>
    <mergeCell ref="E288:J288"/>
    <mergeCell ref="R315:T315"/>
    <mergeCell ref="M335:T335"/>
    <mergeCell ref="I336:K336"/>
    <mergeCell ref="I337:K337"/>
    <mergeCell ref="I338:K338"/>
    <mergeCell ref="I339:K339"/>
    <mergeCell ref="G368:I368"/>
    <mergeCell ref="Q367:W367"/>
    <mergeCell ref="M357:Q357"/>
    <mergeCell ref="W290:Y290"/>
    <mergeCell ref="S296:X296"/>
    <mergeCell ref="T289:V289"/>
    <mergeCell ref="E289:J289"/>
    <mergeCell ref="K289:M289"/>
    <mergeCell ref="N289:P289"/>
    <mergeCell ref="Q289:S289"/>
    <mergeCell ref="R316:T316"/>
    <mergeCell ref="R336:T336"/>
    <mergeCell ref="R337:T337"/>
    <mergeCell ref="E309:Y309"/>
    <mergeCell ref="N329:Y329"/>
    <mergeCell ref="R341:T341"/>
    <mergeCell ref="D335:K335"/>
    <mergeCell ref="Q363:W363"/>
    <mergeCell ref="Q364:W364"/>
    <mergeCell ref="Q365:W365"/>
    <mergeCell ref="J367:K367"/>
    <mergeCell ref="X363:Y365"/>
    <mergeCell ref="G349:M349"/>
    <mergeCell ref="L316:N316"/>
    <mergeCell ref="N349:O349"/>
    <mergeCell ref="P349:Q349"/>
    <mergeCell ref="R349:T349"/>
    <mergeCell ref="N350:O350"/>
    <mergeCell ref="P350:Q350"/>
    <mergeCell ref="R350:T350"/>
    <mergeCell ref="R340:T340"/>
    <mergeCell ref="W289:Y289"/>
    <mergeCell ref="H502:I502"/>
    <mergeCell ref="K502:L502"/>
    <mergeCell ref="N502:O502"/>
    <mergeCell ref="D501:F501"/>
    <mergeCell ref="N443:O443"/>
    <mergeCell ref="H444:K444"/>
    <mergeCell ref="N444:O444"/>
    <mergeCell ref="P444:V444"/>
    <mergeCell ref="H447:K447"/>
    <mergeCell ref="L447:M447"/>
    <mergeCell ref="N447:O447"/>
    <mergeCell ref="P447:V447"/>
    <mergeCell ref="J376:K376"/>
    <mergeCell ref="O376:P376"/>
    <mergeCell ref="Q376:W376"/>
    <mergeCell ref="G375:I376"/>
    <mergeCell ref="D478:L478"/>
    <mergeCell ref="D442:G442"/>
    <mergeCell ref="H442:K442"/>
    <mergeCell ref="L442:M442"/>
    <mergeCell ref="N442:O442"/>
    <mergeCell ref="P442:V442"/>
    <mergeCell ref="J377:P377"/>
    <mergeCell ref="L390:N390"/>
    <mergeCell ref="D391:E391"/>
    <mergeCell ref="K500:L500"/>
    <mergeCell ref="N500:O500"/>
    <mergeCell ref="M413:X413"/>
    <mergeCell ref="D484:L484"/>
    <mergeCell ref="M404:Y404"/>
    <mergeCell ref="M410:R410"/>
    <mergeCell ref="K418:L418"/>
    <mergeCell ref="K824:K825"/>
    <mergeCell ref="L824:O824"/>
    <mergeCell ref="P824:S824"/>
    <mergeCell ref="T824:W824"/>
    <mergeCell ref="L825:O825"/>
    <mergeCell ref="P825:S825"/>
    <mergeCell ref="T825:W825"/>
    <mergeCell ref="L443:M443"/>
    <mergeCell ref="K826:K827"/>
    <mergeCell ref="T821:W821"/>
    <mergeCell ref="D479:L479"/>
    <mergeCell ref="M489:P489"/>
    <mergeCell ref="D593:F593"/>
    <mergeCell ref="D594:F594"/>
    <mergeCell ref="D776:R776"/>
    <mergeCell ref="P749:R749"/>
    <mergeCell ref="K800:K801"/>
    <mergeCell ref="D767:R767"/>
    <mergeCell ref="S767:T767"/>
    <mergeCell ref="S771:T771"/>
    <mergeCell ref="S773:T773"/>
    <mergeCell ref="G563:N563"/>
    <mergeCell ref="G564:N564"/>
    <mergeCell ref="D602:G602"/>
    <mergeCell ref="H600:M600"/>
    <mergeCell ref="H602:S602"/>
    <mergeCell ref="F572:H572"/>
    <mergeCell ref="I731:K731"/>
    <mergeCell ref="I732:K732"/>
    <mergeCell ref="I751:K751"/>
    <mergeCell ref="L791:O791"/>
    <mergeCell ref="H443:K443"/>
    <mergeCell ref="K880:M880"/>
    <mergeCell ref="O880:Q880"/>
    <mergeCell ref="L828:O828"/>
    <mergeCell ref="P828:S828"/>
    <mergeCell ref="T828:W828"/>
    <mergeCell ref="K828:K829"/>
    <mergeCell ref="L804:O804"/>
    <mergeCell ref="L826:O826"/>
    <mergeCell ref="P826:S826"/>
    <mergeCell ref="T826:W826"/>
    <mergeCell ref="L818:O818"/>
    <mergeCell ref="P818:S818"/>
    <mergeCell ref="T818:W818"/>
    <mergeCell ref="T812:W812"/>
    <mergeCell ref="K822:K823"/>
    <mergeCell ref="L822:O822"/>
    <mergeCell ref="P822:S822"/>
    <mergeCell ref="T822:W822"/>
    <mergeCell ref="L823:O823"/>
    <mergeCell ref="P823:S823"/>
    <mergeCell ref="T823:W823"/>
    <mergeCell ref="K820:K821"/>
    <mergeCell ref="L820:O820"/>
    <mergeCell ref="P820:S820"/>
    <mergeCell ref="L829:O829"/>
    <mergeCell ref="P829:S829"/>
    <mergeCell ref="T829:W829"/>
    <mergeCell ref="K818:K819"/>
    <mergeCell ref="T813:W813"/>
    <mergeCell ref="L827:O827"/>
    <mergeCell ref="P827:S827"/>
    <mergeCell ref="T827:W827"/>
    <mergeCell ref="R899:T899"/>
    <mergeCell ref="D918:H918"/>
    <mergeCell ref="K830:K831"/>
    <mergeCell ref="L830:O830"/>
    <mergeCell ref="P830:S830"/>
    <mergeCell ref="T830:W830"/>
    <mergeCell ref="R894:T894"/>
    <mergeCell ref="R895:T895"/>
    <mergeCell ref="N896:P896"/>
    <mergeCell ref="R896:T896"/>
    <mergeCell ref="R897:T897"/>
    <mergeCell ref="P849:R849"/>
    <mergeCell ref="S849:X849"/>
    <mergeCell ref="D896:F897"/>
    <mergeCell ref="G896:J897"/>
    <mergeCell ref="K896:M897"/>
    <mergeCell ref="D887:F887"/>
    <mergeCell ref="K894:M895"/>
    <mergeCell ref="K892:O892"/>
    <mergeCell ref="N862:V862"/>
    <mergeCell ref="D863:J863"/>
    <mergeCell ref="K863:M863"/>
    <mergeCell ref="N863:V863"/>
    <mergeCell ref="D858:J858"/>
    <mergeCell ref="K858:M858"/>
    <mergeCell ref="N858:V858"/>
    <mergeCell ref="D859:J859"/>
    <mergeCell ref="D886:F886"/>
    <mergeCell ref="G886:J886"/>
    <mergeCell ref="K886:S886"/>
    <mergeCell ref="D880:F880"/>
    <mergeCell ref="G880:I880"/>
    <mergeCell ref="K1004:R1004"/>
    <mergeCell ref="D1001:F1001"/>
    <mergeCell ref="G1001:I1001"/>
    <mergeCell ref="I918:J918"/>
    <mergeCell ref="N902:P902"/>
    <mergeCell ref="R902:T902"/>
    <mergeCell ref="R903:T903"/>
    <mergeCell ref="K918:M918"/>
    <mergeCell ref="N918:Q918"/>
    <mergeCell ref="D902:F903"/>
    <mergeCell ref="G902:J903"/>
    <mergeCell ref="K902:M903"/>
    <mergeCell ref="N894:Q894"/>
    <mergeCell ref="N895:Q895"/>
    <mergeCell ref="G887:J887"/>
    <mergeCell ref="K887:S887"/>
    <mergeCell ref="D892:J892"/>
    <mergeCell ref="D894:F895"/>
    <mergeCell ref="G894:J895"/>
    <mergeCell ref="P889:R889"/>
    <mergeCell ref="S889:X889"/>
    <mergeCell ref="D900:F901"/>
    <mergeCell ref="G900:J901"/>
    <mergeCell ref="K900:M901"/>
    <mergeCell ref="N900:P900"/>
    <mergeCell ref="R900:T900"/>
    <mergeCell ref="R901:T901"/>
    <mergeCell ref="D898:F899"/>
    <mergeCell ref="G898:J899"/>
    <mergeCell ref="K898:M899"/>
    <mergeCell ref="N898:P898"/>
    <mergeCell ref="R898:T898"/>
    <mergeCell ref="K1034:R1034"/>
    <mergeCell ref="K1027:R1027"/>
    <mergeCell ref="S1027:U1027"/>
    <mergeCell ref="D929:G929"/>
    <mergeCell ref="H929:K929"/>
    <mergeCell ref="L929:M929"/>
    <mergeCell ref="N929:Q929"/>
    <mergeCell ref="R929:S929"/>
    <mergeCell ref="D1007:F1007"/>
    <mergeCell ref="G1007:I1007"/>
    <mergeCell ref="K1007:R1007"/>
    <mergeCell ref="N1012:P1012"/>
    <mergeCell ref="D1014:F1014"/>
    <mergeCell ref="G1014:J1014"/>
    <mergeCell ref="K1014:R1014"/>
    <mergeCell ref="Q1012:R1012"/>
    <mergeCell ref="D1005:F1005"/>
    <mergeCell ref="G1005:I1005"/>
    <mergeCell ref="K1005:R1005"/>
    <mergeCell ref="D1006:F1006"/>
    <mergeCell ref="G1006:I1006"/>
    <mergeCell ref="K1006:R1006"/>
    <mergeCell ref="D1003:F1003"/>
    <mergeCell ref="D930:G930"/>
    <mergeCell ref="H930:K930"/>
    <mergeCell ref="L930:M930"/>
    <mergeCell ref="R930:S930"/>
    <mergeCell ref="G1003:I1003"/>
    <mergeCell ref="K1003:R1003"/>
    <mergeCell ref="D1004:F1004"/>
    <mergeCell ref="S1014:V1014"/>
    <mergeCell ref="G1004:I1004"/>
    <mergeCell ref="R1043:S1043"/>
    <mergeCell ref="P1039:R1039"/>
    <mergeCell ref="S1039:X1039"/>
    <mergeCell ref="S1034:U1034"/>
    <mergeCell ref="K1033:R1033"/>
    <mergeCell ref="S1033:U1033"/>
    <mergeCell ref="W1033:X1033"/>
    <mergeCell ref="K1032:R1032"/>
    <mergeCell ref="W1031:X1031"/>
    <mergeCell ref="K1029:R1029"/>
    <mergeCell ref="D931:G931"/>
    <mergeCell ref="H931:K931"/>
    <mergeCell ref="L931:M931"/>
    <mergeCell ref="N931:Q931"/>
    <mergeCell ref="R931:S931"/>
    <mergeCell ref="S1017:U1017"/>
    <mergeCell ref="D1030:F1034"/>
    <mergeCell ref="G1030:I1034"/>
    <mergeCell ref="J1030:J1034"/>
    <mergeCell ref="K1030:R1030"/>
    <mergeCell ref="S1030:U1030"/>
    <mergeCell ref="W1030:X1030"/>
    <mergeCell ref="K1031:R1031"/>
    <mergeCell ref="S1031:U1031"/>
    <mergeCell ref="D1025:F1029"/>
    <mergeCell ref="G1025:I1029"/>
    <mergeCell ref="J1025:J1029"/>
    <mergeCell ref="K1025:R1025"/>
    <mergeCell ref="S1025:U1025"/>
    <mergeCell ref="W1025:X1025"/>
    <mergeCell ref="K1026:R1026"/>
    <mergeCell ref="S1026:U1026"/>
    <mergeCell ref="J1172:L1172"/>
    <mergeCell ref="M1172:O1172"/>
    <mergeCell ref="D1173:I1173"/>
    <mergeCell ref="J1173:L1173"/>
    <mergeCell ref="M1173:O1173"/>
    <mergeCell ref="D1170:I1170"/>
    <mergeCell ref="J1170:L1170"/>
    <mergeCell ref="M1170:O1170"/>
    <mergeCell ref="D1171:I1171"/>
    <mergeCell ref="M1179:O1179"/>
    <mergeCell ref="D1176:I1176"/>
    <mergeCell ref="M1176:O1176"/>
    <mergeCell ref="O1056:Q1056"/>
    <mergeCell ref="S1032:U1032"/>
    <mergeCell ref="W1032:X1032"/>
    <mergeCell ref="D1053:J1053"/>
    <mergeCell ref="K1079:M1079"/>
    <mergeCell ref="O1079:Q1079"/>
    <mergeCell ref="D1080:J1080"/>
    <mergeCell ref="K1080:M1080"/>
    <mergeCell ref="O1080:Q1080"/>
    <mergeCell ref="D1083:J1083"/>
    <mergeCell ref="K1083:M1083"/>
    <mergeCell ref="O1083:Q1083"/>
    <mergeCell ref="D1084:J1084"/>
    <mergeCell ref="K1084:M1084"/>
    <mergeCell ref="D1081:J1081"/>
    <mergeCell ref="D1082:J1082"/>
    <mergeCell ref="K1082:M1082"/>
    <mergeCell ref="O1082:Q1082"/>
    <mergeCell ref="O1084:Q1084"/>
    <mergeCell ref="K1053:M1053"/>
    <mergeCell ref="O1053:Q1053"/>
    <mergeCell ref="D1046:J1046"/>
    <mergeCell ref="K1046:M1046"/>
    <mergeCell ref="O1046:Q1046"/>
    <mergeCell ref="D1047:J1047"/>
    <mergeCell ref="K1047:M1047"/>
    <mergeCell ref="O1047:Q1047"/>
    <mergeCell ref="D1044:J1044"/>
    <mergeCell ref="K1044:M1044"/>
    <mergeCell ref="O1044:Q1044"/>
    <mergeCell ref="W1034:X1034"/>
    <mergeCell ref="D1045:J1045"/>
    <mergeCell ref="O693:Q699"/>
    <mergeCell ref="D703:N703"/>
    <mergeCell ref="O703:Q703"/>
    <mergeCell ref="R703:X703"/>
    <mergeCell ref="D1057:J1057"/>
    <mergeCell ref="K1057:M1057"/>
    <mergeCell ref="O1057:Q1057"/>
    <mergeCell ref="K1045:M1045"/>
    <mergeCell ref="O1045:Q1045"/>
    <mergeCell ref="D1050:J1050"/>
    <mergeCell ref="K1050:M1050"/>
    <mergeCell ref="O1050:Q1050"/>
    <mergeCell ref="D1051:J1051"/>
    <mergeCell ref="D1043:J1043"/>
    <mergeCell ref="K1052:M1052"/>
    <mergeCell ref="O1052:Q1052"/>
    <mergeCell ref="K1051:M1051"/>
    <mergeCell ref="O1051:Q1051"/>
    <mergeCell ref="K1043:N1043"/>
    <mergeCell ref="O1043:Q1043"/>
    <mergeCell ref="D1058:J1058"/>
    <mergeCell ref="K1058:M1058"/>
    <mergeCell ref="O1058:Q1058"/>
    <mergeCell ref="D1059:J1059"/>
    <mergeCell ref="K1059:M1059"/>
    <mergeCell ref="O1059:Q1059"/>
    <mergeCell ref="K1068:M1068"/>
    <mergeCell ref="O1068:Q1068"/>
    <mergeCell ref="P451:R451"/>
    <mergeCell ref="S451:X451"/>
    <mergeCell ref="D1048:J1048"/>
    <mergeCell ref="K1048:M1048"/>
    <mergeCell ref="O1048:Q1048"/>
    <mergeCell ref="D1049:J1049"/>
    <mergeCell ref="K1049:M1049"/>
    <mergeCell ref="O1049:Q1049"/>
    <mergeCell ref="D1052:J1052"/>
    <mergeCell ref="D1054:J1054"/>
    <mergeCell ref="K1054:M1054"/>
    <mergeCell ref="O1054:Q1054"/>
    <mergeCell ref="D1055:J1055"/>
    <mergeCell ref="K1055:M1055"/>
    <mergeCell ref="O1055:Q1055"/>
    <mergeCell ref="D1056:J1056"/>
    <mergeCell ref="K1056:M1056"/>
    <mergeCell ref="J611:X613"/>
    <mergeCell ref="D614:F616"/>
    <mergeCell ref="G614:I616"/>
    <mergeCell ref="J614:X616"/>
    <mergeCell ref="D621:H621"/>
    <mergeCell ref="D622:H622"/>
    <mergeCell ref="D623:H623"/>
    <mergeCell ref="D610:R610"/>
    <mergeCell ref="S610:U610"/>
    <mergeCell ref="D704:N709"/>
    <mergeCell ref="O704:Q709"/>
    <mergeCell ref="R704:X709"/>
    <mergeCell ref="D710:N715"/>
    <mergeCell ref="O710:Q715"/>
    <mergeCell ref="P664:R664"/>
    <mergeCell ref="S664:X664"/>
    <mergeCell ref="D666:N666"/>
    <mergeCell ref="O666:Q666"/>
    <mergeCell ref="R666:X666"/>
    <mergeCell ref="D667:N672"/>
    <mergeCell ref="O667:Q672"/>
    <mergeCell ref="R667:X672"/>
    <mergeCell ref="D673:N679"/>
    <mergeCell ref="O673:Q679"/>
    <mergeCell ref="D680:N686"/>
    <mergeCell ref="O680:Q686"/>
    <mergeCell ref="R680:X686"/>
    <mergeCell ref="D687:N692"/>
    <mergeCell ref="O687:Q692"/>
    <mergeCell ref="D693:N699"/>
    <mergeCell ref="D625:H625"/>
    <mergeCell ref="D626:H626"/>
    <mergeCell ref="D627:H627"/>
    <mergeCell ref="S629:X629"/>
    <mergeCell ref="D628:Y628"/>
    <mergeCell ref="D524:E524"/>
    <mergeCell ref="F524:I524"/>
    <mergeCell ref="J524:X524"/>
    <mergeCell ref="D525:E525"/>
    <mergeCell ref="F525:I525"/>
    <mergeCell ref="J525:X525"/>
    <mergeCell ref="D526:E526"/>
    <mergeCell ref="F526:I526"/>
    <mergeCell ref="J526:X526"/>
    <mergeCell ref="D527:E527"/>
    <mergeCell ref="F527:I527"/>
    <mergeCell ref="J527:X527"/>
    <mergeCell ref="D528:E528"/>
    <mergeCell ref="F528:I528"/>
    <mergeCell ref="J528:X528"/>
    <mergeCell ref="D529:E529"/>
    <mergeCell ref="F529:I529"/>
    <mergeCell ref="J529:X529"/>
    <mergeCell ref="J530:X530"/>
    <mergeCell ref="D531:E531"/>
    <mergeCell ref="F531:I531"/>
    <mergeCell ref="J531:X531"/>
    <mergeCell ref="D532:E532"/>
    <mergeCell ref="F532:I532"/>
    <mergeCell ref="J532:X532"/>
    <mergeCell ref="D611:F613"/>
    <mergeCell ref="G611:I613"/>
    <mergeCell ref="J554:X554"/>
    <mergeCell ref="D533:E533"/>
    <mergeCell ref="F533:I533"/>
    <mergeCell ref="J533:X533"/>
    <mergeCell ref="D541:E541"/>
    <mergeCell ref="F541:I541"/>
    <mergeCell ref="J541:X541"/>
    <mergeCell ref="D542:E542"/>
    <mergeCell ref="F542:I542"/>
    <mergeCell ref="J542:X542"/>
    <mergeCell ref="D543:E543"/>
    <mergeCell ref="F543:I543"/>
    <mergeCell ref="J543:X543"/>
    <mergeCell ref="D544:E544"/>
    <mergeCell ref="F544:I544"/>
    <mergeCell ref="J544:X544"/>
    <mergeCell ref="D545:E545"/>
    <mergeCell ref="F545:I545"/>
    <mergeCell ref="J545:X545"/>
    <mergeCell ref="D555:E555"/>
    <mergeCell ref="F555:I555"/>
    <mergeCell ref="D607:P607"/>
    <mergeCell ref="Q607:R607"/>
    <mergeCell ref="J555:X555"/>
    <mergeCell ref="D556:E556"/>
    <mergeCell ref="F556:I556"/>
    <mergeCell ref="J556:X556"/>
    <mergeCell ref="D557:E557"/>
    <mergeCell ref="F557:I557"/>
    <mergeCell ref="J557:X557"/>
    <mergeCell ref="D539:E539"/>
    <mergeCell ref="F539:P539"/>
    <mergeCell ref="D549:E549"/>
    <mergeCell ref="F549:P549"/>
    <mergeCell ref="P518:R518"/>
    <mergeCell ref="S518:X518"/>
    <mergeCell ref="D546:E546"/>
    <mergeCell ref="F546:I546"/>
    <mergeCell ref="J546:X546"/>
    <mergeCell ref="D547:E547"/>
    <mergeCell ref="F547:I547"/>
    <mergeCell ref="J547:X547"/>
    <mergeCell ref="D551:E551"/>
    <mergeCell ref="F551:I551"/>
    <mergeCell ref="J551:X551"/>
    <mergeCell ref="D552:E552"/>
    <mergeCell ref="F552:I552"/>
    <mergeCell ref="J552:X552"/>
    <mergeCell ref="D553:E553"/>
    <mergeCell ref="F553:I553"/>
    <mergeCell ref="J553:X553"/>
    <mergeCell ref="D554:E554"/>
    <mergeCell ref="F554:I554"/>
    <mergeCell ref="D530:E530"/>
    <mergeCell ref="F530:I530"/>
  </mergeCells>
  <phoneticPr fontId="1"/>
  <dataValidations count="112">
    <dataValidation type="list" allowBlank="1" showInputMessage="1" showErrorMessage="1" sqref="G885:J886" xr:uid="{BA9A4C25-B8BC-484F-8210-55783AA678B4}">
      <formula1>"1全て登記済み,2一部（全て）未登記"</formula1>
    </dataValidation>
    <dataValidation type="list" allowBlank="1" showInputMessage="1" showErrorMessage="1" sqref="H1462:K1462" xr:uid="{DBD9139A-F50B-4D4E-AF54-8E16ECC16CBF}">
      <formula1>"1加入（下表に入力）,2未加入"</formula1>
    </dataValidation>
    <dataValidation type="list" allowBlank="1" showInputMessage="1" showErrorMessage="1" sqref="L1360:O1360 L1362:O1362 L1364:O1364" xr:uid="{7CD74D43-D48A-420A-8079-013F25B70069}">
      <formula1>"1毎日,2その他（下欄に入力）"</formula1>
    </dataValidation>
    <dataValidation type="list" allowBlank="1" showInputMessage="1" showErrorMessage="1" sqref="O1302:P1304 H1302:I1304 J1170:L1184 K1437:S1442" xr:uid="{0FF02E03-E215-449B-B546-374321D0CA81}">
      <formula1>"1実施,2未実施"</formula1>
    </dataValidation>
    <dataValidation type="list" allowBlank="1" showInputMessage="1" showErrorMessage="1" sqref="H1152:K1152" xr:uid="{192E6AEC-12CC-4C98-AF09-BAB279588E32}">
      <formula1>"1通知している,2通知していない"</formula1>
    </dataValidation>
    <dataValidation type="list" allowBlank="1" showInputMessage="1" showErrorMessage="1" sqref="M982:S982 M976:S976" xr:uid="{B4E9414F-0B42-408E-897D-4F6B7C7A4B2A}">
      <formula1>"1該当あり⇒下欄に入力,2該当なし"</formula1>
    </dataValidation>
    <dataValidation type="list" allowBlank="1" showInputMessage="1" showErrorMessage="1" sqref="I978:J978 I730:K730 I732:K732 I984:J984" xr:uid="{E3CB2D24-8E61-4645-9CC2-D5F198B9C065}">
      <formula1>"1一致,2不一致"</formula1>
    </dataValidation>
    <dataValidation type="list" allowBlank="1" showInputMessage="1" showErrorMessage="1" sqref="J385:M385" xr:uid="{9E842F42-A763-4886-8CFA-7668EEDA5FD2}">
      <formula1>"1作成している,2作成していない"</formula1>
    </dataValidation>
    <dataValidation type="list" allowBlank="1" showInputMessage="1" showErrorMessage="1" sqref="K863:M864 K853:M854 K858:M859 H1406:K1406 L1415:O1415 J1410:M1410" xr:uid="{D476C75D-7480-4367-9620-C5B0E5A246AA}">
      <formula1>"1実施している,2実施していない"</formula1>
    </dataValidation>
    <dataValidation type="list" allowBlank="1" showInputMessage="1" showErrorMessage="1" sqref="O839" xr:uid="{8F3AAD90-C9E9-467E-A099-A78FA8060D63}">
      <formula1>"1加入している,2加入していない,3該当なし"</formula1>
    </dataValidation>
    <dataValidation type="list" allowBlank="1" showInputMessage="1" showErrorMessage="1" sqref="J759:R759" xr:uid="{25A18952-7375-4E10-8C92-5C2D2E94EE51}">
      <formula1>"1交付している⇒下のマスに入力,2交付していない,3該当する職員がいない"</formula1>
    </dataValidation>
    <dataValidation type="list" allowBlank="1" showInputMessage="1" showErrorMessage="1" sqref="I738:M738" xr:uid="{B0B8474F-337E-486C-AE1E-34A10E030892}">
      <formula1>"1規定している,2規定していない"</formula1>
    </dataValidation>
    <dataValidation type="list" allowBlank="1" showInputMessage="1" showErrorMessage="1" sqref="J325:Q325" xr:uid="{10803D18-5403-43F6-8086-FDFFCBAAFB1E}">
      <formula1>"1大臣所轄法人等であるため,2大臣所轄法人等ではないが、任意に設置したため"</formula1>
    </dataValidation>
    <dataValidation type="list" allowBlank="1" showInputMessage="1" showErrorMessage="1" sqref="I731:K731 Q978:S978 I729:K729 Q984:S984" xr:uid="{67641FA1-4DF5-4AB5-80F7-34031CCC010F}">
      <formula1>"1整合,2不整合"</formula1>
    </dataValidation>
    <dataValidation type="list" allowBlank="1" showInputMessage="1" showErrorMessage="1" sqref="H1459:L1459" xr:uid="{ECC1C649-21B0-48E6-8BB8-7BD997C06FEC}">
      <formula1>"1常備されている,2常備されていない"</formula1>
    </dataValidation>
    <dataValidation type="list" allowBlank="1" showInputMessage="1" showErrorMessage="1" sqref="Q1355:R1355" xr:uid="{0A721B1C-FF7A-4E23-ADDB-1B445F3C6473}">
      <formula1>"1記録なし,2点検表,3日誌"</formula1>
    </dataValidation>
    <dataValidation type="list" allowBlank="1" showInputMessage="1" showErrorMessage="1" sqref="H1153:K1153 H1195:K1195" xr:uid="{A42A260D-CFE4-4576-83BE-A2FB7B4AD320}">
      <formula1>"1講じている,2講じていない"</formula1>
    </dataValidation>
    <dataValidation type="list" allowBlank="1" showInputMessage="1" showErrorMessage="1" sqref="K1093:K1095 J1424 J366 Q366 J375 Q377 J369 N569:N573 J635 N903 T1223:T1224 N1239:N1242 S1265:S1266 G1481 H1484 G1495 H1498 J372 Q374:Q375 Q368:Q369 Q371:Q372 N901 N897 N899 D443:D448 H94:H95 G350" xr:uid="{91D13078-DA2D-4E51-A1D9-6D3A3A5F23A0}">
      <formula1>"令和,平成,昭和"</formula1>
    </dataValidation>
    <dataValidation type="list" allowBlank="1" showInputMessage="1" showErrorMessage="1" sqref="G887:J887" xr:uid="{EC1D0CEE-BCBC-42A7-A197-2B718CEF99F4}">
      <formula1>"1全て登記済み,2一部（全て）未登記,3該当なし"</formula1>
    </dataValidation>
    <dataValidation type="list" allowBlank="1" showInputMessage="1" showErrorMessage="1" sqref="J322:L322" xr:uid="{28688B8C-3AD4-4DB6-8765-53C19746B97C}">
      <formula1>"1設置している⇒下記に理由を入力,2設置していない"</formula1>
    </dataValidation>
    <dataValidation type="list" allowBlank="1" showInputMessage="1" showErrorMessage="1" sqref="J406:L406" xr:uid="{5ECAA5D1-037C-4E6E-8CF8-5C09DD9A14C8}">
      <formula1>"1適（漏れなし）,2否（漏れ有）,3該当なし"</formula1>
    </dataValidation>
    <dataValidation type="list" allowBlank="1" showInputMessage="1" showErrorMessage="1" sqref="I1130:T1143" xr:uid="{DD62789A-37F0-478F-B421-7011E2458EAE}">
      <formula1>"1有,2無"</formula1>
    </dataValidation>
    <dataValidation type="list" allowBlank="1" showInputMessage="1" showErrorMessage="1" sqref="H1364:K1365" xr:uid="{907BF093-8D7B-44A3-A6FF-F26E794ED981}">
      <formula1>"1実施（右２マス入力）,2未実施"</formula1>
    </dataValidation>
    <dataValidation type="list" allowBlank="1" showInputMessage="1" showErrorMessage="1" sqref="G134:M134 G141:M141" xr:uid="{DFC1258B-ED44-4B14-A140-CD72BF943AE0}">
      <formula1>"1設置している⇒下表に入力,2設置していない"</formula1>
    </dataValidation>
    <dataValidation type="list" allowBlank="1" showInputMessage="1" showErrorMessage="1" sqref="J150:K150" xr:uid="{F3FCB1CD-6EB6-45D2-BF03-FD84852A95AC}">
      <formula1>"1提出した⇒下のマスに入力,2提出していない"</formula1>
    </dataValidation>
    <dataValidation type="list" allowBlank="1" showInputMessage="1" showErrorMessage="1" sqref="O406:P406" xr:uid="{D96BF39E-36E6-4A29-B99F-0545303B0C9A}">
      <formula1>"1適,2否"</formula1>
    </dataValidation>
    <dataValidation type="list" allowBlank="1" showInputMessage="1" showErrorMessage="1" sqref="I1274:P1274" xr:uid="{47BCA411-E07C-4AC2-9D74-809D01D5B537}">
      <formula1>"1上水道（直結給水）,2上水道（貯水槽経由）⇒別紙６を作成,3井戸水等⇒別紙７を作成"</formula1>
    </dataValidation>
    <dataValidation type="list" allowBlank="1" showInputMessage="1" showErrorMessage="1" sqref="I1279:P1279" xr:uid="{8D2C7651-CC7D-44A1-A665-DB15490A1C34}">
      <formula1>"1利用している⇒別紙８を作成,2利用していない"</formula1>
    </dataValidation>
    <dataValidation type="list" allowBlank="1" showInputMessage="1" showErrorMessage="1" sqref="I1284:P1284" xr:uid="{7134884F-8261-427D-8B48-C4B3CC13FEE9}">
      <formula1>"1放流式水洗便所,2浄化槽式水洗便所⇒別紙９を作成,3くみ取り式便所"</formula1>
    </dataValidation>
    <dataValidation type="list" allowBlank="1" showInputMessage="1" showErrorMessage="1" sqref="N643:O643" xr:uid="{CF4EAC37-B358-483C-BC19-4702608A55D1}">
      <formula1>"1作成有⇒下に入力,2作成なし"</formula1>
    </dataValidation>
    <dataValidation type="list" allowBlank="1" showInputMessage="1" showErrorMessage="1" sqref="K892:O892" xr:uid="{363993B0-1D0D-459C-B92E-1EC7B880DA57}">
      <formula1>"1設定有⇒下の明細に入力,2設定なし"</formula1>
    </dataValidation>
    <dataValidation type="list" allowBlank="1" showInputMessage="1" showErrorMessage="1" sqref="I908:J908" xr:uid="{5E6305DA-1A11-43C1-8377-43FB0F4580C0}">
      <formula1>"1有⇒下の明細に入力,2変更なし"</formula1>
    </dataValidation>
    <dataValidation type="list" allowBlank="1" showInputMessage="1" showErrorMessage="1" sqref="I1293" xr:uid="{EDAAD9D8-FF9F-4D49-82E0-5037D35C6734}">
      <formula1>"1設置していない,2常設（通年利用）⇒「イ～ク」を回答,3常設（下記期間利用）⇒利用期間を入力し、「イ～ク」を回答"</formula1>
    </dataValidation>
    <dataValidation type="list" allowBlank="1" showInputMessage="1" showErrorMessage="1" sqref="H1360:K1363" xr:uid="{B8167ECF-FBD6-49A7-AB4E-B18868F8650D}">
      <formula1>"1実施（右欄に入力）,2未実施"</formula1>
    </dataValidation>
    <dataValidation type="list" allowBlank="1" showInputMessage="1" showErrorMessage="1" sqref="J151:N151" xr:uid="{11ECF3C7-6FA1-4F92-8DA1-428F5583D676}">
      <formula1>"1過半数の同意有,2過半数の同意なし"</formula1>
    </dataValidation>
    <dataValidation type="list" allowBlank="1" showInputMessage="1" showErrorMessage="1" sqref="W1015:X1034 H406:I406 M406:N406 T117:V124 H454:I454 S766:T778 D959:E959 K991:L993 R1093:U1095 M1102:X1102 M1105:X1105 M1108:R1108 Q1117:R1119 J1122:K1124 Q1162:R1162 J1166:K1166 M484:P484 M473:P480 M489:P493 N443:N448 L443:L448 L928:M939 R928:S939 I917:J921 N350 P350 R350" xr:uid="{FEF36578-3BBA-4F2D-8C77-B921C5A6B79D}">
      <formula1>"1有,2なし"</formula1>
    </dataValidation>
    <dataValidation type="list" allowBlank="1" showInputMessage="1" showErrorMessage="1" sqref="K271:Y273 K287:Y289 K247:Y249 K232:Y234 N928:Q939 K917:M921" xr:uid="{7E0FE9EF-CB01-4564-AB73-E573CF82D98D}">
      <formula1>"1記載有,2記載なし"</formula1>
    </dataValidation>
    <dataValidation type="list" allowBlank="1" showInputMessage="1" showErrorMessage="1" sqref="K250:Y250 K274:Y274 K290:Y290 K235:Y235" xr:uid="{A4A7A188-1EAA-4F12-85B6-C8F4ADD6CBAD}">
      <formula1>"1記載有,2記載なし,3非該当（利害関係人含まれない）"</formula1>
    </dataValidation>
    <dataValidation type="list" allowBlank="1" showInputMessage="1" showErrorMessage="1" sqref="I361:L361 G440:J440" xr:uid="{CC77748D-8215-482A-8C40-77D79117C055}">
      <formula1>"1有⇒下表に入力,2なし"</formula1>
    </dataValidation>
    <dataValidation type="list" allowBlank="1" showInputMessage="1" showErrorMessage="1" sqref="X366 X375 X372 X369" xr:uid="{D35121E4-5F97-432E-9440-548740BE1D1A}">
      <formula1>"1注記有,2注記なし"</formula1>
    </dataValidation>
    <dataValidation type="list" allowBlank="1" showInputMessage="1" showErrorMessage="1" sqref="P434" xr:uid="{A10293AF-9C59-49A2-9268-46F69518DB0D}">
      <formula1>"1規程有,2規程なし"</formula1>
    </dataValidation>
    <dataValidation type="list" allowBlank="1" showInputMessage="1" showErrorMessage="1" sqref="P435" xr:uid="{303EDBD8-2188-494F-9A62-8C18B5B3273C}">
      <formula1>"1承認有,2承認なし"</formula1>
    </dataValidation>
    <dataValidation type="list" allowBlank="1" showInputMessage="1" showErrorMessage="1" sqref="G507:I509" xr:uid="{039B32A2-4A98-41D7-A88B-9434BB6ADCFD}">
      <formula1>"1実施有,2実施なし"</formula1>
    </dataValidation>
    <dataValidation type="list" allowBlank="1" showInputMessage="1" showErrorMessage="1" sqref="J507:L509" xr:uid="{6F22AFA2-F4C6-440B-8C50-C236DDDE65E4}">
      <formula1>"1公表有,2公表なし"</formula1>
    </dataValidation>
    <dataValidation type="list" allowBlank="1" showInputMessage="1" showErrorMessage="1" sqref="I723:K724 I751:K751 G978:H978 G984:H984" xr:uid="{EA0510E3-0B92-48C1-A102-DAB9C292F63F}">
      <formula1>"1作成有,2作成なし"</formula1>
    </dataValidation>
    <dataValidation type="list" allowBlank="1" showInputMessage="1" showErrorMessage="1" sqref="D954:H954" xr:uid="{DBA153C4-4DC5-46F0-B3F4-346BB1DBED2B}">
      <formula1>"1現金出納簿有,2現金出納簿なし,3仕訳伝票で代替"</formula1>
    </dataValidation>
    <dataValidation type="list" allowBlank="1" showInputMessage="1" showErrorMessage="1" sqref="K978:P978 K984:P984" xr:uid="{56A6FD1C-FE8C-4BCA-A1C1-1F9B0EC3DAAF}">
      <formula1>"1記入有,2記入なし"</formula1>
    </dataValidation>
    <dataValidation type="list" allowBlank="1" showInputMessage="1" showErrorMessage="1" sqref="G991:J993" xr:uid="{B3287451-F72E-4A97-A1CE-50441E815CF2}">
      <formula1>"1有⇒右の２マスに入力,2受入なし"</formula1>
    </dataValidation>
    <dataValidation type="list" allowBlank="1" showInputMessage="1" showErrorMessage="1" sqref="M1170:O1184" xr:uid="{A6F2452F-1F61-4D81-96A4-EEC0976EEE2C}">
      <formula1>"1記録有,2記録なし"</formula1>
    </dataValidation>
    <dataValidation type="list" allowBlank="1" showInputMessage="1" showErrorMessage="1" sqref="H1323:J1323 H1328:J1330" xr:uid="{E8C0064E-7A8C-4544-A40F-24FE5224401B}">
      <formula1>"1有⇒右に入力,2なし"</formula1>
    </dataValidation>
    <dataValidation type="list" allowBlank="1" showInputMessage="1" showErrorMessage="1" sqref="O1429:Q1430" xr:uid="{1E606D49-DD73-4862-A2B6-7585B4A2E922}">
      <formula1>"1有⇒右と下欄に入力,2なし"</formula1>
    </dataValidation>
    <dataValidation type="list" allowBlank="1" showInputMessage="1" showErrorMessage="1" sqref="I1474:T1474" xr:uid="{0E57F59A-7E76-4B98-89CB-BFAF06F2E614}">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D357:G357" xr:uid="{278015E6-0DF7-4BB0-AEB4-559F0694A082}">
      <formula1>"1 毎月,2 四半期,3 年度"</formula1>
    </dataValidation>
    <dataValidation type="list" allowBlank="1" showInputMessage="1" showErrorMessage="1" sqref="M481:P483 M494:P494" xr:uid="{504BE98E-207B-4B28-BA2B-C646E993C44F}">
      <formula1>"1有,2なし,3該当なし"</formula1>
    </dataValidation>
    <dataValidation type="list" allowBlank="1" showInputMessage="1" showErrorMessage="1" sqref="M507:R508 M509:Q509" xr:uid="{8DEF7DF8-ADF1-4D3B-A62D-1F688D156757}">
      <formula1>"1掲示,2印刷物の配布,3インターネット⇒右マスにURL,4その他⇒右マスに詳細"</formula1>
    </dataValidation>
    <dataValidation type="list" allowBlank="1" showInputMessage="1" showErrorMessage="1" sqref="G563" xr:uid="{506CE7F4-DE18-41B5-9DE0-2D43282D7B5C}">
      <formula1>"1満たしている,2満たしていない⇒右に不足人数、その理由を入力"</formula1>
    </dataValidation>
    <dataValidation type="list" allowBlank="1" showInputMessage="1" showErrorMessage="1" sqref="G564" xr:uid="{4E474E91-44AF-495B-BCFD-4446408038B7}">
      <formula1>"1適合,2不適合⇒右に不足人数、その理由を入力"</formula1>
    </dataValidation>
    <dataValidation type="list" allowBlank="1" showInputMessage="1" showErrorMessage="1" sqref="I569:M573" xr:uid="{CB95FEAD-B71F-4D79-923A-BFEF5AD4735B}">
      <formula1>"1専修,2一種（高校以外）,3教育関係職10年以上,4教育関係職5年以上識見,5同等資格者"</formula1>
    </dataValidation>
    <dataValidation type="list" allowBlank="1" showInputMessage="1" showErrorMessage="1" sqref="I577:M577" xr:uid="{2E8342C2-6A00-4457-B0B6-C14B55D9892C}">
      <formula1>"1常勤,2非常勤⇒下に入力"</formula1>
    </dataValidation>
    <dataValidation type="list" allowBlank="1" showInputMessage="1" showErrorMessage="1" sqref="M584:S584" xr:uid="{93DDB2C8-4B95-4AC1-8B6B-BA31CB8ADDC9}">
      <formula1>"1養護（助）教諭,2養護を担当する職員⇒下に入力,3置いていない"</formula1>
    </dataValidation>
    <dataValidation type="list" allowBlank="1" showInputMessage="1" showErrorMessage="1" sqref="G589:I593 G595:I596" xr:uid="{28D31B72-D5C9-4B31-87F6-C16CF96C662E}">
      <formula1>"1いる,2いない"</formula1>
    </dataValidation>
    <dataValidation type="list" allowBlank="1" showInputMessage="1" showErrorMessage="1" sqref="G594:I594" xr:uid="{883D99C2-5024-4DB1-AEF9-B548A26D434B}">
      <formula1>"1いる,2いない,3該当なし"</formula1>
    </dataValidation>
    <dataValidation type="list" allowBlank="1" showInputMessage="1" showErrorMessage="1" sqref="H600:M600" xr:uid="{1AF5D09F-E864-41BA-96A0-30B3AC4FC4D7}">
      <formula1>"1配置している⇒Aに入力,2配置していない⇒Bに入力"</formula1>
    </dataValidation>
    <dataValidation type="list" allowBlank="1" showInputMessage="1" showErrorMessage="1" sqref="J633:Q633" xr:uid="{A6439BA9-164F-404E-AA12-E276AE1C78FD}">
      <formula1>"1作成有⇒下の「届出有無」と「周知方法」に入力,2作成なし"</formula1>
    </dataValidation>
    <dataValidation type="list" allowBlank="1" showInputMessage="1" showErrorMessage="1" sqref="J636 I752" xr:uid="{082AFD59-0F2D-4D45-9886-925C6496DFD7}">
      <formula1>"1配布,2掲示・備え付け⇒Aに入力,3その他⇒Bに入力"</formula1>
    </dataValidation>
    <dataValidation type="list" allowBlank="1" showInputMessage="1" showErrorMessage="1" sqref="J760:R760" xr:uid="{9F3D2AD8-AE79-41EA-91BD-9F5B47ABC71D}">
      <formula1>"1雇用契約書,2雇用通知書（辞令を含む）,3労働条件通知書等労働条件のわかるもの,4賃金規程,5その他⇒下のマスに入力"</formula1>
    </dataValidation>
    <dataValidation type="list" allowBlank="1" showInputMessage="1" showErrorMessage="1" sqref="H783:O783" xr:uid="{398C4B97-21BC-4D51-BA7E-F13464D2F1CD}">
      <formula1>"1免許状原本の提示を求めて確認している,2免許状の写しを提出させている,3確認を行っていない,4該当する教員がいない"</formula1>
    </dataValidation>
    <dataValidation type="list" allowBlank="1" showInputMessage="1" showErrorMessage="1" sqref="H1205:N1206" xr:uid="{9DB24B6E-F269-487F-BF5A-D6B0959E0308}">
      <formula1>"1確認（健康診断書の写しを保管）,2確認（その他）,3未確認,4該当なし"</formula1>
    </dataValidation>
    <dataValidation type="list" allowBlank="1" showInputMessage="1" showErrorMessage="1" sqref="I1339:O1339" xr:uid="{36A4BA23-9F86-4EC0-BD6B-84EF680CE636}">
      <formula1>"1健康カード等で実施している,2本人の自己申告により実施している,3実施していない"</formula1>
    </dataValidation>
    <dataValidation type="list" allowBlank="1" showInputMessage="1" showErrorMessage="1" sqref="I1342:O1342" xr:uid="{61CFD07C-5884-436A-9B7B-71D285158D93}">
      <formula1>"1プール管理日誌を作成している,2作成していない"</formula1>
    </dataValidation>
    <dataValidation type="list" allowBlank="1" showInputMessage="1" showErrorMessage="1" sqref="I1354:P1354" xr:uid="{E5A14E45-2F87-4CD8-9F06-38132FB95315}">
      <formula1>"1実施している（下欄に入力）,2黒板なし,3実施していない"</formula1>
    </dataValidation>
    <dataValidation type="list" allowBlank="1" showInputMessage="1" showErrorMessage="1" sqref="M1397:X1397" xr:uid="{63C8F64A-9AEC-4EB2-A380-F2991957C429}">
      <formula1>"1使用していない,2運行全般について包括的に外部業者に委託している⇒「オ」に入力,3自ら使用している⇒「イ、ウ、エ、オ」に入力"</formula1>
    </dataValidation>
    <dataValidation type="list" allowBlank="1" showInputMessage="1" showErrorMessage="1" sqref="I1400:S1400" xr:uid="{732B0D15-D3E5-460B-AD49-1ED00A80EB89}">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D1459:G1459" xr:uid="{276B7B17-FE5D-48D7-9455-AEC2CADD406B}">
      <formula1>"1保健室あり,2未設置"</formula1>
    </dataValidation>
    <dataValidation type="list" allowBlank="1" showInputMessage="1" showErrorMessage="1" sqref="G1479:K1479" xr:uid="{12884A2B-AC94-4714-B985-708F447256CA}">
      <formula1>"1実施済⇒②に入力,2未実施⇒③に入力"</formula1>
    </dataValidation>
    <dataValidation type="list" allowBlank="1" showInputMessage="1" showErrorMessage="1" sqref="H1483" xr:uid="{3CCD715E-E5D8-4EC6-AC87-0AB7ADF62816}">
      <formula1>"1有⇒④に入力,2なし⇒下欄に理由を入力"</formula1>
    </dataValidation>
    <dataValidation type="list" allowBlank="1" showInputMessage="1" showErrorMessage="1" sqref="G1493:L1493" xr:uid="{17415EB6-B0AF-481F-8C1C-472BBE849E87}">
      <formula1>"1実施済⇒⑥に入力,2未実施⇒⑦と下記「ウ」に入力"</formula1>
    </dataValidation>
    <dataValidation type="list" allowBlank="1" showInputMessage="1" showErrorMessage="1" sqref="I1504:N1504" xr:uid="{6013B48E-F334-42FF-898B-0289D7C259CC}">
      <formula1>"1策定済,2未策定⇒下欄に理由を入力"</formula1>
    </dataValidation>
    <dataValidation type="list" allowBlank="1" showInputMessage="1" showErrorMessage="1" sqref="I302:O302" xr:uid="{ED8115B2-2284-4730-8609-677A7984D229}">
      <formula1>"1評議員会,2評議員会以外"</formula1>
    </dataValidation>
    <dataValidation type="list" allowBlank="1" showInputMessage="1" showErrorMessage="1" sqref="U3:W3" xr:uid="{E835C0C5-BD22-46CC-BD4D-7D368C524F23}">
      <formula1>"実　地,書　面"</formula1>
    </dataValidation>
    <dataValidation type="list" allowBlank="1" showInputMessage="1" showErrorMessage="1" sqref="M410:R410" xr:uid="{6F2132AF-9677-4614-9003-869C34EAF83A}">
      <formula1>"1有⇒下に入力,2なし"</formula1>
    </dataValidation>
    <dataValidation type="list" allowBlank="1" showInputMessage="1" showErrorMessage="1" sqref="M412:N412" xr:uid="{91AE5E00-8C7F-4451-8F5E-9119DF1FEE0E}">
      <formula1>"1ある⇒下のマスに入力してください,2ない,3検討中"</formula1>
    </dataValidation>
    <dataValidation type="list" allowBlank="1" showInputMessage="1" showErrorMessage="1" sqref="H1449:R1449" xr:uid="{80133F03-6AA8-4646-B744-E8C6BA799672}">
      <formula1>"1実施していない,2給食会社等の給食を利用⇒下欄に入力,3給食設備を有し自校給食を行っている⇒「別紙１０」を作成"</formula1>
    </dataValidation>
    <dataValidation type="list" allowBlank="1" showInputMessage="1" showErrorMessage="1" sqref="J1220:P1220" xr:uid="{56937DF0-050E-4174-96AA-95FA4F42C1E9}">
      <formula1>"1有⇒下記２種の検査が必要・下表に入力,2なし⇒下表の入力不要"</formula1>
    </dataValidation>
    <dataValidation type="list" allowBlank="1" showInputMessage="1" showErrorMessage="1" sqref="J1227:P1227" xr:uid="{249E6D24-8728-4EFB-A95E-809B9A9AAADD}">
      <formula1>"1有⇒検査2種必要・下表に入力,2なし⇒下表の入力不要"</formula1>
    </dataValidation>
    <dataValidation type="list" allowBlank="1" showInputMessage="1" showErrorMessage="1" sqref="M1513:O1514" xr:uid="{EEDE6466-6F3B-49B6-9FA3-AF6654E00F16}">
      <formula1>"1実施した⇒年月を入力,2実施していない"</formula1>
    </dataValidation>
    <dataValidation type="list" allowBlank="1" showInputMessage="1" showErrorMessage="1" sqref="I200:R200" xr:uid="{08CC9C50-4DCE-4D6A-A586-E9CEBCAFA7BE}">
      <formula1>"1私立学校法及び寄附行為の定めに合っている,2私立学校法又は寄附行為の定めに合っていない"</formula1>
    </dataValidation>
    <dataValidation type="list" allowBlank="1" showInputMessage="1" showErrorMessage="1" sqref="G210:J210" xr:uid="{B1071E15-0FBA-4D1C-A852-EC7E1B4A39D7}">
      <formula1>"1 設置義務がある,2 設置義務がない"</formula1>
    </dataValidation>
    <dataValidation type="list" allowBlank="1" showInputMessage="1" showErrorMessage="1" sqref="I306:O306" xr:uid="{0C9E2297-420A-43F1-B84C-AD5E849E7059}">
      <formula1>"1聴取した⇒下に日付を入力,2聴取しなかった"</formula1>
    </dataValidation>
    <dataValidation type="list" allowBlank="1" showInputMessage="1" showErrorMessage="1" sqref="I316:W316" xr:uid="{6ABD990A-B5C4-4230-87DA-FCAAFB2316A9}">
      <formula1>"1校長理事とその他の理事,2校長理事のみ,3その他の理事のみ"</formula1>
    </dataValidation>
    <dataValidation type="list" allowBlank="1" showInputMessage="1" showErrorMessage="1" sqref="I428:S428" xr:uid="{7B4C465E-DC04-4F4D-A358-8D2BF1414E18}">
      <formula1>"1保有している（元本保証有）⇒別紙３作成,2保有している（元本保証なし）⇒別紙３作成＆（９）入力,3保有していない"</formula1>
    </dataValidation>
    <dataValidation type="list" allowBlank="1" showInputMessage="1" showErrorMessage="1" sqref="J634:Q634" xr:uid="{5F7540C3-9E42-4242-AEF3-DC08848A17E6}">
      <formula1>"1届出有⇒下の届出日に入力,2届出なし,3届出義務なし"</formula1>
    </dataValidation>
    <dataValidation type="list" allowBlank="1" showInputMessage="1" showErrorMessage="1" sqref="I733:M734" xr:uid="{819A2902-E7FC-4BE1-9556-A5079A64C921}">
      <formula1>"1整合,2不整合,3該当なし⇒右に理由を入力"</formula1>
    </dataValidation>
    <dataValidation type="list" allowBlank="1" showInputMessage="1" showErrorMessage="1" sqref="Q1349:R1353 P1360:Q1365 W1374:X1385" xr:uid="{A8B165EB-3232-4C5C-90A6-3684E8B2BEB5}">
      <formula1>"1点検表,2日誌,3記録なし"</formula1>
    </dataValidation>
    <dataValidation type="list" allowBlank="1" showInputMessage="1" showErrorMessage="1" sqref="H1392:M1392" xr:uid="{BE4DE225-D887-4906-82F6-439F2AC24A33}">
      <formula1>"1実施（点検表で記録）,2実施（日誌で記録）,3実施（点検表と日誌で記録）,4実施（記録なし）,5未実施"</formula1>
    </dataValidation>
    <dataValidation type="list" allowBlank="1" showInputMessage="1" showErrorMessage="1" sqref="H1497:K1497" xr:uid="{D756D40D-7922-4F68-904F-14A798877FF7}">
      <formula1>"1有⇒⑧に入力,2なし⇒下欄に理由を入力"</formula1>
    </dataValidation>
    <dataValidation type="list" allowBlank="1" showInputMessage="1" showErrorMessage="1" sqref="K226:Y230 K241:Y245" xr:uid="{7F4BD035-1B10-4608-A6B0-4672C8BFA21A}">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65:Y269 K281:Y285" xr:uid="{07C08621-93E3-46A2-9199-9F9FAAABD7D0}">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O1065:Q1084" xr:uid="{A797AED1-D0A5-458B-BB61-CF754D0E9D06}">
      <formula1>"1支払済み,2未払"</formula1>
    </dataValidation>
    <dataValidation type="list" allowBlank="1" showInputMessage="1" showErrorMessage="1" sqref="O1044:Q1059" xr:uid="{CAE3277A-5AAD-442B-98C3-9E26B24D2BC2}">
      <formula1>"1収納済み,2未収"</formula1>
    </dataValidation>
    <dataValidation type="list" allowBlank="1" showInputMessage="1" showErrorMessage="1" sqref="K262:Y262 K278:Y278" xr:uid="{863E9380-FEB8-4859-8CA9-55C554CBF639}">
      <formula1>"1定時評議員会である,2定時評議員会ではない"</formula1>
    </dataValidation>
    <dataValidation type="list" allowBlank="1" showInputMessage="1" showErrorMessage="1" sqref="K1297:S1297" xr:uid="{8400D8DA-CD26-442E-9D8B-8975358411B5}">
      <formula1>"1水道水,2飲料水に供している井戸水等,3飲料水に供していない井戸水等⇒「別紙７（イ）」を作成"</formula1>
    </dataValidation>
    <dataValidation imeMode="off" allowBlank="1" showInputMessage="1" showErrorMessage="1" sqref="H213 J51 L51 N51 L85:L86 I91 K91 M91 I94:I95 K94:K95 M94:M95 J101:J102 L101:L102 N101:N102 J109:J111 J113 G117:G120 G123:G124 I117:I124 K117:K122 H136:H138 J137:J138 L137:L138 H143:H144 J144 L144 S156:S158 I161:I166 N175:O175 N179:O179 K210 M210 K224:Y225 K239:Y240 K263:Y264 K279:Y280 I299 J307 L307 N307 I315:W315 J329 L329 S1513:S1514 F390:H391 L390:N391 G397:H398 J397:L397 N398:P398 R397:T398 J422:M424 E443:G448 L457:O458 L462:O464 I578:I579 H601 K635 M635 O635 I789:J789 R789:S789 I792:J792 I794:J795 L792:M792 P792:Q792 T792:U792 L1166 L795:M795 P795:Q795 G878:I880 K879:M880 N896:P896 O897:T897 N898:P898 O899:T899 N900:P900 O901:T901 N902:P902 O903:T903 J907 L907 N907 N954:Q954 G968:I971 K968:M971 O968:Q971 G1001:I1007 N1012:P1012 G1015:I1034 S1015:U1034 K1044:M1059 R1044:R1059 K1065:M1084 R1065:R1084 S1117:S1119 F1122:H1124 Q1513:Q1514 S1162 F1166:H1166 L1122:L1124 D1199 F1199:H1199 M1294 P1294 H1307:H1312 J1307:J1312 N1307:N1312 L1307:L1312 P1307:P1312 R1307:R1312 T1307:T1312 V1307:V1312 H1317 J1317:J1318 L1317:L1318 N1317 K1323 M1323 O1323 Q1323 K1327:K1330 M1327:M1330 O1327:O1330 Q1327:Q1330 I1349:I1353 K1349:K1353 M1349:M1353 O1349:O1353 I1355 K1355 M1355 O1355 N1374:N1385 P1374:P1385 S1374:S1385 U1374:U1385 G1437:G1442 I1437:I1442 M1465:N1468 P1465:Q1468 H1481 J1481 L1481 I1484 K1484 M1484 H1495 J1495 L1495 I1498 K1498 M1498 T795:U795" xr:uid="{6B740E2D-C182-4BD3-96FA-9F70D218B8D1}"/>
    <dataValidation type="whole" imeMode="off" operator="greaterThanOrEqual" allowBlank="1" showInputMessage="1" showErrorMessage="1" sqref="M117:O117 Q117:S117 N118 M119:O119 Q119:S119 N120 M121:O121 Q121:S121 N122 M123:O123 Q123:S123 N124 K161:M161 O161:Q161 L162 K163:M163 O163:Q163 L164 K165:M165 O165:Q165 L166 K204:M206 O204:Q206 O210:Q210 K222:Y223 K237:Y238 K260:Y261 K276:Y277 I313:W314 H1429:H1430 H350 J350 L350 K366 M366 O366 R366 T366 V366 K369 M369 O369 R369 T369 V369 K372 M372 O372 R371:R372 T371:T372 V371:V372 K375 M375 O375 R374:R375 T374:T375 V374:V375 R377 T377 V377 F911:F912 H911:H912 J911:J912 L911:L912 N911:N912 P911:P912 L1093:L1095 N1093:N1095 P1093:P1095 G1102 I1102 K1102 G1105 I1105 K1105 G1108 I1108 K1108 F1117:F1119 H1117:H1119 J1117:J1119 F1162 H1162 J1162 G1216:R1218 G1223:R1225 U1223:W1224 G1230:R1231 G1239:L1243 O1239:Q1242 G1258:R1258 F1265:Q1266 T1265:V1266 D1429:D1430 F1429:F1430 F337:H341 O337:Q341" xr:uid="{0FF2F7F3-E9DD-4B4A-B6D1-ABF2617A30EC}">
      <formula1>0</formula1>
    </dataValidation>
    <dataValidation imeMode="off" operator="greaterThanOrEqual" allowBlank="1" showInputMessage="1" showErrorMessage="1" sqref="O563:O564 O569:O573 Q569:Q573 S569:S573 N1401 K1424 M1424 O1424 K499:L502 H499:I502" xr:uid="{19FDF6FE-20B0-47FA-9D5C-00A1DC5341E6}"/>
    <dataValidation type="list" allowBlank="1" showInputMessage="1" showErrorMessage="1" sqref="I337:K341 R337:T341" xr:uid="{8F9939D5-D642-4918-985F-46FBA0FAA4F0}">
      <formula1>"1記載有,2記載無"</formula1>
    </dataValidation>
    <dataValidation type="list" allowBlank="1" showInputMessage="1" showErrorMessage="1" sqref="Q607:R607" xr:uid="{2AAE4B85-77C8-4850-8FC2-C45047F86D76}">
      <formula1>"1登録済,2未登録"</formula1>
    </dataValidation>
    <dataValidation type="list" allowBlank="1" showInputMessage="1" showErrorMessage="1" sqref="S610:U610" xr:uid="{F225A268-7EA6-4AEA-B0F3-7E0C3138BFBF}">
      <formula1>"1規定有,2規定なし"</formula1>
    </dataValidation>
    <dataValidation type="list" allowBlank="1" showInputMessage="1" showErrorMessage="1" sqref="F525:I533 F542:I547 F552:I557" xr:uid="{0E743C06-4595-44E5-A303-17FA2CB74438}">
      <formula1>"1公表している,2一部公表している,3公表していない"</formula1>
    </dataValidation>
    <dataValidation type="list" allowBlank="1" showInputMessage="1" showErrorMessage="1" sqref="O687:Q699" xr:uid="{42F8F0C3-1733-4E81-9684-3763E4256AE2}">
      <formula1>"1実施有,2実施なし,3令和7年10月以降に該当する労働者がいない"</formula1>
    </dataValidation>
    <dataValidation type="list" allowBlank="1" showInputMessage="1" showErrorMessage="1" sqref="O673:Q679 O710:Q715" xr:uid="{20FA4B34-D80E-47C3-ADA2-60B4D5ADD201}">
      <formula1>"1実施有,2実施なし,3該当する労働者がいない"</formula1>
    </dataValidation>
    <dataValidation type="list" allowBlank="1" showInputMessage="1" showErrorMessage="1" sqref="O667:Q672 O680:Q686 O704:Q709" xr:uid="{A177C605-BD35-499C-8123-8B66DCF5160A}">
      <formula1>"1実施有⇒右に入力,2実施なし"</formula1>
    </dataValidation>
  </dataValidations>
  <hyperlinks>
    <hyperlink ref="R1275:S1275" location="別紙6・7・8・9!B3" display="別紙６" xr:uid="{58751912-A148-4E0E-9EEC-E59136D48169}"/>
    <hyperlink ref="R1276:S1276" location="別紙6・7・8・9!B28" display="別紙７" xr:uid="{C100FBC8-8012-45FD-A6A1-8D9BFEBAC4FA}"/>
    <hyperlink ref="T1451:U1451" location="別紙10!B2" display="別紙１０" xr:uid="{047598A2-FDB3-4F7D-8E9C-EAD1831C3F53}"/>
    <hyperlink ref="E193:J193" location="別紙１!B1" display="別紙１「役員・評議員名簿」" xr:uid="{340A396A-AB01-49A9-81CD-E53DFE00AF4E}"/>
    <hyperlink ref="E198:G198" location="別紙１参考!B1" display="別紙１参考" xr:uid="{ED2C8DCD-B3F7-4C93-A0F5-975575621A47}"/>
    <hyperlink ref="K418:L418" location="別紙2!A1" display="別紙２" xr:uid="{E76D569B-7C89-4965-8DCF-D446EEE55AE9}"/>
    <hyperlink ref="I430:J430" location="別紙3!A1" display="別紙３" xr:uid="{BFC410E2-5C3D-4C3F-A8BB-F44B264CAA26}"/>
    <hyperlink ref="R1285:S1285" location="別紙6・7・8・9!B103" display="別紙９" xr:uid="{220AFBC1-EE4A-4007-ADE8-E529DAAF0143}"/>
    <hyperlink ref="D515:E515" location="別紙4!A1" display="別紙４" xr:uid="{5C3188E3-B984-4658-8FE1-C6E40B717007}"/>
    <hyperlink ref="K964:L964" location="別紙5!A1" display="別紙５" xr:uid="{0DB3E693-E852-499A-A8BB-8BFB09D05F10}"/>
    <hyperlink ref="N113:U113" r:id="rId1" display="私立学校法の改正に関する説明資料" xr:uid="{E1547EC7-2FD4-46B1-84C4-1B9D20430BC0}"/>
    <hyperlink ref="T511:V511" location="参考!C38" display="学校教育法等" xr:uid="{20D09A51-C587-4F22-9AA3-C56EAA00788A}"/>
    <hyperlink ref="P869:R869" r:id="rId2" display="厚生労働省HP" xr:uid="{C789776B-2A44-47E1-B7EF-112325284CB1}"/>
    <hyperlink ref="S1406:U1406" location="参考!C62" display="学校教育法等" xr:uid="{CDC56A3C-4F40-4D2A-86BE-0E15C653B0BF}"/>
    <hyperlink ref="S1406:W1406" location="参考!C29" display="学校教育法等【抜粋】" xr:uid="{A95BE596-B1B4-4029-BE2F-04360A6988DF}"/>
    <hyperlink ref="S1110:W1110" location="参考!C75" display="学校保健安全法等" xr:uid="{A3A12297-205B-4CD4-8FF6-AA02EA61B2A5}"/>
    <hyperlink ref="S1110:X1110" location="参考!C38" display="学校保健安全法等【抜粋】" xr:uid="{3209D789-BC17-4F2E-9B68-63EFA53D39C9}"/>
    <hyperlink ref="S1155:W1155" location="参考!C116" display="学校保健安全法等" xr:uid="{1E7C0C57-DCD8-4C7E-A4D2-141691CDC12D}"/>
    <hyperlink ref="S1155:X1155" location="参考!C79" display="学校保健安全法等【抜粋】" xr:uid="{6F2AF2D0-165E-4259-B1BA-A682C37A5F73}"/>
    <hyperlink ref="T1201:X1201" location="参考!C147" display="学校保健安全法等【抜粋】" xr:uid="{2B2051BA-5C78-483A-9140-94126FC79547}"/>
    <hyperlink ref="E1252:I1252" r:id="rId3" display="学校環境衛生管理マニュアル" xr:uid="{48751D97-7746-4353-9F82-E0E18D7B23DB}"/>
    <hyperlink ref="R1300:V1300" location="参考!C214" display="学校環境衛生管理マニュアル" xr:uid="{2DC928E8-C58F-4A8D-8594-09028E9CB834}"/>
    <hyperlink ref="R1300:X1300" location="参考!C230" display="学校環境衛生管理マニュアル【抜粋】" xr:uid="{19C124D7-BDFC-4D02-B4D1-D2C04FD7DB49}"/>
    <hyperlink ref="T1367:X1367" location="参考!C249" display="学校保健安全法等【抜粋】" xr:uid="{B278C820-5B20-47A5-A1D0-1B9EE68C2BE2}"/>
    <hyperlink ref="T511:X511" location="参考!C3" display="学校教育法等【抜粋】" xr:uid="{656302D2-CE93-488A-B58D-D8A9D0DCA4B2}"/>
    <hyperlink ref="T1211:X1211" location="参考!C197" display="学校保健安全法等【抜粋】" xr:uid="{22146790-CB2B-4801-A31F-610FB341AD2C}"/>
    <hyperlink ref="S1406:X1406" location="参考!C305" display="学校保健安全法施行規則等【抜粋】" xr:uid="{2867F75C-A884-410A-A4CF-97396CDE4A82}"/>
    <hyperlink ref="U1298:X1298" location="別紙6・7・8・9!B28" display="別紙７（イ）" xr:uid="{F7E7C15F-1579-4AFD-B2F2-611A310B4023}"/>
    <hyperlink ref="E1519:M1519" r:id="rId4" display="学校施設の非構造部材の耐震化ガイドブック" xr:uid="{FCBF0DDB-0438-48DE-9A48-0B4FE286C6AC}"/>
    <hyperlink ref="R1280:S1280" location="別紙6・7・8・9!B75" display="別紙８" xr:uid="{F55E949D-C999-4296-83DB-F80F1C40C24C}"/>
  </hyperlinks>
  <printOptions horizontalCentered="1"/>
  <pageMargins left="0.11811023622047245" right="0.11811023622047245" top="0.55118110236220474" bottom="0.35433070866141736" header="0.31496062992125984" footer="0.31496062992125984"/>
  <pageSetup paperSize="9" scale="92" fitToHeight="0" orientation="portrait" r:id="rId5"/>
  <headerFooter>
    <oddFooter>&amp;P ページ</oddFooter>
  </headerFooter>
  <rowBreaks count="33" manualBreakCount="33">
    <brk id="27" max="24" man="1"/>
    <brk id="46" max="24" man="1"/>
    <brk id="78" max="24" man="1"/>
    <brk id="130" max="24" man="1"/>
    <brk id="185" max="24" man="1"/>
    <brk id="215" max="24" man="1"/>
    <brk id="254" max="24" man="1"/>
    <brk id="294" max="24" man="1"/>
    <brk id="344" max="24" man="1"/>
    <brk id="449" max="24" man="1"/>
    <brk id="467" max="24" man="1"/>
    <brk id="517" max="24" man="1"/>
    <brk id="580" max="24" man="1"/>
    <brk id="628" max="24" man="1"/>
    <brk id="663" max="24" man="1"/>
    <brk id="718" max="24" man="1"/>
    <brk id="747" max="24" man="1"/>
    <brk id="784" max="24" man="1"/>
    <brk id="847" max="24" man="1"/>
    <brk id="888" max="24" man="1"/>
    <brk id="940" max="24" man="1"/>
    <brk id="985" max="24" man="1"/>
    <brk id="1037" max="24" man="1"/>
    <brk id="1086" max="24" man="1"/>
    <brk id="1111" max="24" man="1"/>
    <brk id="1156" max="24" man="1"/>
    <brk id="1207" max="24" man="1"/>
    <brk id="1252" max="24" man="1"/>
    <brk id="1288" max="24" man="1"/>
    <brk id="1336" max="24" man="1"/>
    <brk id="1368" max="24" man="1"/>
    <brk id="1419" max="24" man="1"/>
    <brk id="1469"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1E42-6748-4706-9E1D-A27A0F505A0A}">
  <sheetPr codeName="Sheet9"/>
  <dimension ref="A1:AQ80"/>
  <sheetViews>
    <sheetView showGridLines="0" view="pageBreakPreview" topLeftCell="A47" zoomScale="70" zoomScaleNormal="100" zoomScaleSheetLayoutView="70" workbookViewId="0">
      <selection activeCell="AI31" sqref="AI31"/>
    </sheetView>
  </sheetViews>
  <sheetFormatPr defaultRowHeight="13.5" x14ac:dyDescent="0.15"/>
  <cols>
    <col min="1" max="1" width="2.375" customWidth="1"/>
    <col min="2" max="2" width="9" bestFit="1" customWidth="1"/>
    <col min="3" max="3" width="16.375" customWidth="1"/>
    <col min="4" max="4" width="5.25" bestFit="1" customWidth="1"/>
    <col min="5" max="5" width="9" bestFit="1" customWidth="1"/>
    <col min="6" max="6" width="10.25" customWidth="1"/>
    <col min="7" max="7" width="5.875" customWidth="1"/>
    <col min="8" max="8" width="11.125" bestFit="1" customWidth="1"/>
    <col min="9" max="41" width="5.875" customWidth="1"/>
    <col min="42" max="42" width="5.25" bestFit="1" customWidth="1"/>
    <col min="43" max="43" width="19" customWidth="1"/>
  </cols>
  <sheetData>
    <row r="1" spans="1:43" ht="34.5" customHeight="1" x14ac:dyDescent="0.15">
      <c r="A1" s="2547" t="s">
        <v>1082</v>
      </c>
      <c r="B1" s="2547"/>
      <c r="C1" s="2547"/>
      <c r="D1" s="2547"/>
    </row>
    <row r="2" spans="1:43" ht="22.5" customHeight="1" x14ac:dyDescent="0.15">
      <c r="A2" s="150" t="s">
        <v>2150</v>
      </c>
      <c r="B2" s="63"/>
      <c r="C2" s="63"/>
      <c r="D2" s="63"/>
    </row>
    <row r="3" spans="1:43" ht="20.25" customHeight="1" thickBot="1" x14ac:dyDescent="0.2"/>
    <row r="4" spans="1:43" ht="26.25" customHeight="1" thickBot="1" x14ac:dyDescent="0.2">
      <c r="B4" s="147" t="s">
        <v>875</v>
      </c>
      <c r="C4" s="2562">
        <f>調書!Q11</f>
        <v>0</v>
      </c>
      <c r="D4" s="2563"/>
      <c r="E4" s="147" t="s">
        <v>874</v>
      </c>
      <c r="F4" s="2562" t="s">
        <v>1081</v>
      </c>
      <c r="G4" s="2564"/>
      <c r="H4" s="2565"/>
      <c r="I4" s="147" t="s">
        <v>873</v>
      </c>
      <c r="J4" s="2548">
        <v>1</v>
      </c>
      <c r="K4" s="2549"/>
      <c r="L4" s="2550"/>
    </row>
    <row r="5" spans="1:43" ht="15" customHeight="1" thickBot="1" x14ac:dyDescent="0.2"/>
    <row r="6" spans="1:43" ht="17.25" customHeight="1" x14ac:dyDescent="0.15">
      <c r="B6" s="2560" t="s">
        <v>804</v>
      </c>
      <c r="C6" s="2538" t="s">
        <v>803</v>
      </c>
      <c r="D6" s="2538" t="s">
        <v>802</v>
      </c>
      <c r="E6" s="2542" t="s">
        <v>801</v>
      </c>
      <c r="F6" s="2538">
        <v>1</v>
      </c>
      <c r="G6" s="2538"/>
      <c r="H6" s="2538">
        <v>2</v>
      </c>
      <c r="I6" s="2538"/>
      <c r="J6" s="2538">
        <v>3</v>
      </c>
      <c r="K6" s="2538"/>
      <c r="L6" s="2538">
        <v>4</v>
      </c>
      <c r="M6" s="2538"/>
      <c r="N6" s="2538">
        <v>5</v>
      </c>
      <c r="O6" s="2538"/>
      <c r="P6" s="2538">
        <v>6</v>
      </c>
      <c r="Q6" s="2538"/>
      <c r="R6" s="2538">
        <v>7</v>
      </c>
      <c r="S6" s="2538"/>
      <c r="T6" s="2538">
        <v>8</v>
      </c>
      <c r="U6" s="2538"/>
      <c r="V6" s="2538">
        <v>9</v>
      </c>
      <c r="W6" s="2538"/>
      <c r="X6" s="2538">
        <v>10</v>
      </c>
      <c r="Y6" s="2538"/>
      <c r="Z6" s="2538">
        <v>11</v>
      </c>
      <c r="AA6" s="2538"/>
      <c r="AB6" s="2538">
        <v>12</v>
      </c>
      <c r="AC6" s="2538"/>
      <c r="AD6" s="2538">
        <v>13</v>
      </c>
      <c r="AE6" s="2538"/>
      <c r="AF6" s="2538">
        <v>14</v>
      </c>
      <c r="AG6" s="2538"/>
      <c r="AH6" s="2538">
        <v>15</v>
      </c>
      <c r="AI6" s="2538"/>
      <c r="AJ6" s="2538">
        <v>16</v>
      </c>
      <c r="AK6" s="2538"/>
      <c r="AL6" s="2538">
        <v>17</v>
      </c>
      <c r="AM6" s="2538"/>
      <c r="AN6" s="2538">
        <v>18</v>
      </c>
      <c r="AO6" s="2538"/>
      <c r="AP6" s="2538" t="s">
        <v>800</v>
      </c>
      <c r="AQ6" s="2539"/>
    </row>
    <row r="7" spans="1:43" ht="17.25" customHeight="1" thickBot="1" x14ac:dyDescent="0.2">
      <c r="B7" s="2561"/>
      <c r="C7" s="2543"/>
      <c r="D7" s="2543"/>
      <c r="E7" s="2543"/>
      <c r="F7" s="228" t="s">
        <v>799</v>
      </c>
      <c r="G7" s="210" t="s">
        <v>798</v>
      </c>
      <c r="H7" s="228" t="s">
        <v>799</v>
      </c>
      <c r="I7" s="210" t="s">
        <v>798</v>
      </c>
      <c r="J7" s="228" t="s">
        <v>799</v>
      </c>
      <c r="K7" s="210" t="s">
        <v>798</v>
      </c>
      <c r="L7" s="228" t="s">
        <v>799</v>
      </c>
      <c r="M7" s="210" t="s">
        <v>798</v>
      </c>
      <c r="N7" s="228" t="s">
        <v>799</v>
      </c>
      <c r="O7" s="210" t="s">
        <v>798</v>
      </c>
      <c r="P7" s="228" t="s">
        <v>799</v>
      </c>
      <c r="Q7" s="210" t="s">
        <v>798</v>
      </c>
      <c r="R7" s="228" t="s">
        <v>799</v>
      </c>
      <c r="S7" s="210" t="s">
        <v>798</v>
      </c>
      <c r="T7" s="228" t="s">
        <v>799</v>
      </c>
      <c r="U7" s="210" t="s">
        <v>798</v>
      </c>
      <c r="V7" s="228" t="s">
        <v>799</v>
      </c>
      <c r="W7" s="210" t="s">
        <v>798</v>
      </c>
      <c r="X7" s="228" t="s">
        <v>799</v>
      </c>
      <c r="Y7" s="210" t="s">
        <v>798</v>
      </c>
      <c r="Z7" s="228" t="s">
        <v>799</v>
      </c>
      <c r="AA7" s="210" t="s">
        <v>798</v>
      </c>
      <c r="AB7" s="228" t="s">
        <v>799</v>
      </c>
      <c r="AC7" s="210" t="s">
        <v>798</v>
      </c>
      <c r="AD7" s="228" t="s">
        <v>799</v>
      </c>
      <c r="AE7" s="210" t="s">
        <v>798</v>
      </c>
      <c r="AF7" s="228" t="s">
        <v>799</v>
      </c>
      <c r="AG7" s="210" t="s">
        <v>798</v>
      </c>
      <c r="AH7" s="228" t="s">
        <v>799</v>
      </c>
      <c r="AI7" s="210" t="s">
        <v>798</v>
      </c>
      <c r="AJ7" s="228" t="s">
        <v>799</v>
      </c>
      <c r="AK7" s="210" t="s">
        <v>798</v>
      </c>
      <c r="AL7" s="228" t="s">
        <v>799</v>
      </c>
      <c r="AM7" s="210" t="s">
        <v>798</v>
      </c>
      <c r="AN7" s="228" t="s">
        <v>799</v>
      </c>
      <c r="AO7" s="210" t="s">
        <v>798</v>
      </c>
      <c r="AP7" s="228" t="s">
        <v>797</v>
      </c>
      <c r="AQ7" s="210" t="s">
        <v>796</v>
      </c>
    </row>
    <row r="8" spans="1:43" ht="19.5" customHeight="1" x14ac:dyDescent="0.15">
      <c r="B8" s="227" t="s">
        <v>872</v>
      </c>
      <c r="C8" s="226" t="s">
        <v>871</v>
      </c>
      <c r="D8" s="220">
        <v>2</v>
      </c>
      <c r="E8" s="220">
        <v>2</v>
      </c>
      <c r="F8" s="225">
        <v>45422</v>
      </c>
      <c r="G8" s="224" t="s">
        <v>1080</v>
      </c>
      <c r="H8" s="225">
        <v>45431</v>
      </c>
      <c r="I8" s="224" t="s">
        <v>1080</v>
      </c>
      <c r="J8" s="223"/>
      <c r="K8" s="221"/>
      <c r="L8" s="222"/>
      <c r="M8" s="221"/>
      <c r="N8" s="222"/>
      <c r="O8" s="221"/>
      <c r="P8" s="222"/>
      <c r="Q8" s="221"/>
      <c r="R8" s="222"/>
      <c r="S8" s="221"/>
      <c r="T8" s="222"/>
      <c r="U8" s="221"/>
      <c r="V8" s="222"/>
      <c r="W8" s="221"/>
      <c r="X8" s="222"/>
      <c r="Y8" s="221"/>
      <c r="Z8" s="222"/>
      <c r="AA8" s="221"/>
      <c r="AB8" s="222"/>
      <c r="AC8" s="221"/>
      <c r="AD8" s="222"/>
      <c r="AE8" s="221"/>
      <c r="AF8" s="222"/>
      <c r="AG8" s="221"/>
      <c r="AH8" s="222"/>
      <c r="AI8" s="221"/>
      <c r="AJ8" s="222"/>
      <c r="AK8" s="221"/>
      <c r="AL8" s="222"/>
      <c r="AM8" s="221"/>
      <c r="AN8" s="222"/>
      <c r="AO8" s="221"/>
      <c r="AP8" s="222"/>
      <c r="AQ8" s="221"/>
    </row>
    <row r="9" spans="1:43" ht="19.5" customHeight="1" x14ac:dyDescent="0.15">
      <c r="B9" s="215"/>
      <c r="C9" s="548" t="s">
        <v>870</v>
      </c>
      <c r="D9" s="92"/>
      <c r="E9" s="92"/>
      <c r="F9" s="196"/>
      <c r="G9" s="195"/>
      <c r="H9" s="196"/>
      <c r="I9" s="195"/>
      <c r="J9" s="196"/>
      <c r="K9" s="195"/>
      <c r="L9" s="194"/>
      <c r="M9" s="195"/>
      <c r="N9" s="194"/>
      <c r="O9" s="195"/>
      <c r="P9" s="194"/>
      <c r="Q9" s="195"/>
      <c r="R9" s="194"/>
      <c r="S9" s="195"/>
      <c r="T9" s="194"/>
      <c r="U9" s="195"/>
      <c r="V9" s="194"/>
      <c r="W9" s="195"/>
      <c r="X9" s="194"/>
      <c r="Y9" s="195"/>
      <c r="Z9" s="194"/>
      <c r="AA9" s="195"/>
      <c r="AB9" s="194"/>
      <c r="AC9" s="195"/>
      <c r="AD9" s="194"/>
      <c r="AE9" s="195"/>
      <c r="AF9" s="194"/>
      <c r="AG9" s="195"/>
      <c r="AH9" s="194"/>
      <c r="AI9" s="195"/>
      <c r="AJ9" s="194"/>
      <c r="AK9" s="195"/>
      <c r="AL9" s="194"/>
      <c r="AM9" s="195"/>
      <c r="AN9" s="194"/>
      <c r="AO9" s="195"/>
      <c r="AP9" s="194"/>
      <c r="AQ9" s="195"/>
    </row>
    <row r="10" spans="1:43" ht="19.5" customHeight="1" x14ac:dyDescent="0.15">
      <c r="B10" s="215"/>
      <c r="C10" s="548" t="s">
        <v>869</v>
      </c>
      <c r="D10" s="92"/>
      <c r="E10" s="92"/>
      <c r="F10" s="196"/>
      <c r="G10" s="195"/>
      <c r="H10" s="196"/>
      <c r="I10" s="195"/>
      <c r="J10" s="196"/>
      <c r="K10" s="195"/>
      <c r="L10" s="194"/>
      <c r="M10" s="195"/>
      <c r="N10" s="194"/>
      <c r="O10" s="195"/>
      <c r="P10" s="194"/>
      <c r="Q10" s="195"/>
      <c r="R10" s="194"/>
      <c r="S10" s="195"/>
      <c r="T10" s="194"/>
      <c r="U10" s="195"/>
      <c r="V10" s="194"/>
      <c r="W10" s="195"/>
      <c r="X10" s="194"/>
      <c r="Y10" s="195"/>
      <c r="Z10" s="194"/>
      <c r="AA10" s="195"/>
      <c r="AB10" s="194"/>
      <c r="AC10" s="195"/>
      <c r="AD10" s="194"/>
      <c r="AE10" s="195"/>
      <c r="AF10" s="194"/>
      <c r="AG10" s="195"/>
      <c r="AH10" s="194"/>
      <c r="AI10" s="195"/>
      <c r="AJ10" s="194"/>
      <c r="AK10" s="195"/>
      <c r="AL10" s="194"/>
      <c r="AM10" s="195"/>
      <c r="AN10" s="194"/>
      <c r="AO10" s="195"/>
      <c r="AP10" s="194"/>
      <c r="AQ10" s="195"/>
    </row>
    <row r="11" spans="1:43" ht="19.5" customHeight="1" x14ac:dyDescent="0.15">
      <c r="B11" s="215"/>
      <c r="C11" s="548" t="s">
        <v>868</v>
      </c>
      <c r="D11" s="92"/>
      <c r="E11" s="92"/>
      <c r="F11" s="196"/>
      <c r="G11" s="195"/>
      <c r="H11" s="196"/>
      <c r="I11" s="195"/>
      <c r="J11" s="196"/>
      <c r="K11" s="195"/>
      <c r="L11" s="194"/>
      <c r="M11" s="195"/>
      <c r="N11" s="194"/>
      <c r="O11" s="195"/>
      <c r="P11" s="194"/>
      <c r="Q11" s="195"/>
      <c r="R11" s="194"/>
      <c r="S11" s="195"/>
      <c r="T11" s="194"/>
      <c r="U11" s="195"/>
      <c r="V11" s="194"/>
      <c r="W11" s="195"/>
      <c r="X11" s="194"/>
      <c r="Y11" s="195"/>
      <c r="Z11" s="194"/>
      <c r="AA11" s="195"/>
      <c r="AB11" s="194"/>
      <c r="AC11" s="195"/>
      <c r="AD11" s="194"/>
      <c r="AE11" s="195"/>
      <c r="AF11" s="194"/>
      <c r="AG11" s="195"/>
      <c r="AH11" s="194"/>
      <c r="AI11" s="195"/>
      <c r="AJ11" s="194"/>
      <c r="AK11" s="195"/>
      <c r="AL11" s="194"/>
      <c r="AM11" s="195"/>
      <c r="AN11" s="194"/>
      <c r="AO11" s="195"/>
      <c r="AP11" s="194"/>
      <c r="AQ11" s="195"/>
    </row>
    <row r="12" spans="1:43" ht="19.5" customHeight="1" x14ac:dyDescent="0.15">
      <c r="B12" s="215"/>
      <c r="C12" s="548" t="s">
        <v>867</v>
      </c>
      <c r="D12" s="92"/>
      <c r="E12" s="92"/>
      <c r="F12" s="196"/>
      <c r="G12" s="195"/>
      <c r="H12" s="196"/>
      <c r="I12" s="195"/>
      <c r="J12" s="196"/>
      <c r="K12" s="195"/>
      <c r="L12" s="194"/>
      <c r="M12" s="195"/>
      <c r="N12" s="194"/>
      <c r="O12" s="195"/>
      <c r="P12" s="194"/>
      <c r="Q12" s="195"/>
      <c r="R12" s="194"/>
      <c r="S12" s="195"/>
      <c r="T12" s="194"/>
      <c r="U12" s="195"/>
      <c r="V12" s="194"/>
      <c r="W12" s="195"/>
      <c r="X12" s="194"/>
      <c r="Y12" s="195"/>
      <c r="Z12" s="194"/>
      <c r="AA12" s="195"/>
      <c r="AB12" s="194"/>
      <c r="AC12" s="195"/>
      <c r="AD12" s="194"/>
      <c r="AE12" s="195"/>
      <c r="AF12" s="194"/>
      <c r="AG12" s="195"/>
      <c r="AH12" s="194"/>
      <c r="AI12" s="195"/>
      <c r="AJ12" s="194"/>
      <c r="AK12" s="195"/>
      <c r="AL12" s="194"/>
      <c r="AM12" s="195"/>
      <c r="AN12" s="194"/>
      <c r="AO12" s="195"/>
      <c r="AP12" s="194"/>
      <c r="AQ12" s="195"/>
    </row>
    <row r="13" spans="1:43" ht="19.5" customHeight="1" x14ac:dyDescent="0.15">
      <c r="B13" s="215"/>
      <c r="C13" s="548" t="s">
        <v>866</v>
      </c>
      <c r="D13" s="92"/>
      <c r="E13" s="92"/>
      <c r="F13" s="196"/>
      <c r="G13" s="195"/>
      <c r="H13" s="196"/>
      <c r="I13" s="195"/>
      <c r="J13" s="196"/>
      <c r="K13" s="195"/>
      <c r="L13" s="194"/>
      <c r="M13" s="195"/>
      <c r="N13" s="194"/>
      <c r="O13" s="195"/>
      <c r="P13" s="194"/>
      <c r="Q13" s="195"/>
      <c r="R13" s="194"/>
      <c r="S13" s="195"/>
      <c r="T13" s="194"/>
      <c r="U13" s="195"/>
      <c r="V13" s="194"/>
      <c r="W13" s="195"/>
      <c r="X13" s="194"/>
      <c r="Y13" s="195"/>
      <c r="Z13" s="194"/>
      <c r="AA13" s="195"/>
      <c r="AB13" s="194"/>
      <c r="AC13" s="195"/>
      <c r="AD13" s="194"/>
      <c r="AE13" s="195"/>
      <c r="AF13" s="194"/>
      <c r="AG13" s="195"/>
      <c r="AH13" s="194"/>
      <c r="AI13" s="195"/>
      <c r="AJ13" s="194"/>
      <c r="AK13" s="195"/>
      <c r="AL13" s="194"/>
      <c r="AM13" s="195"/>
      <c r="AN13" s="194"/>
      <c r="AO13" s="195"/>
      <c r="AP13" s="194"/>
      <c r="AQ13" s="195"/>
    </row>
    <row r="14" spans="1:43" ht="19.5" customHeight="1" x14ac:dyDescent="0.15">
      <c r="B14" s="215" t="s">
        <v>865</v>
      </c>
      <c r="C14" s="548" t="s">
        <v>864</v>
      </c>
      <c r="D14" s="92"/>
      <c r="E14" s="92"/>
      <c r="F14" s="196"/>
      <c r="G14" s="195"/>
      <c r="H14" s="196"/>
      <c r="I14" s="195"/>
      <c r="J14" s="196"/>
      <c r="K14" s="195"/>
      <c r="L14" s="194"/>
      <c r="M14" s="195"/>
      <c r="N14" s="194"/>
      <c r="O14" s="195"/>
      <c r="P14" s="194"/>
      <c r="Q14" s="195"/>
      <c r="R14" s="194"/>
      <c r="S14" s="195"/>
      <c r="T14" s="194"/>
      <c r="U14" s="195"/>
      <c r="V14" s="194"/>
      <c r="W14" s="195"/>
      <c r="X14" s="194"/>
      <c r="Y14" s="195"/>
      <c r="Z14" s="194"/>
      <c r="AA14" s="195"/>
      <c r="AB14" s="194"/>
      <c r="AC14" s="195"/>
      <c r="AD14" s="194"/>
      <c r="AE14" s="195"/>
      <c r="AF14" s="194"/>
      <c r="AG14" s="195"/>
      <c r="AH14" s="194"/>
      <c r="AI14" s="195"/>
      <c r="AJ14" s="194"/>
      <c r="AK14" s="195"/>
      <c r="AL14" s="194"/>
      <c r="AM14" s="195"/>
      <c r="AN14" s="194"/>
      <c r="AO14" s="195"/>
      <c r="AP14" s="194"/>
      <c r="AQ14" s="195"/>
    </row>
    <row r="15" spans="1:43" ht="19.5" customHeight="1" x14ac:dyDescent="0.15">
      <c r="B15" s="215"/>
      <c r="C15" s="548" t="s">
        <v>863</v>
      </c>
      <c r="D15" s="92"/>
      <c r="E15" s="92"/>
      <c r="F15" s="196"/>
      <c r="G15" s="195"/>
      <c r="H15" s="196"/>
      <c r="I15" s="195"/>
      <c r="J15" s="196"/>
      <c r="K15" s="195"/>
      <c r="L15" s="194"/>
      <c r="M15" s="195"/>
      <c r="N15" s="194"/>
      <c r="O15" s="195"/>
      <c r="P15" s="194"/>
      <c r="Q15" s="195"/>
      <c r="R15" s="194"/>
      <c r="S15" s="195"/>
      <c r="T15" s="194"/>
      <c r="U15" s="195"/>
      <c r="V15" s="194"/>
      <c r="W15" s="195"/>
      <c r="X15" s="194"/>
      <c r="Y15" s="195"/>
      <c r="Z15" s="194"/>
      <c r="AA15" s="195"/>
      <c r="AB15" s="194"/>
      <c r="AC15" s="195"/>
      <c r="AD15" s="194"/>
      <c r="AE15" s="195"/>
      <c r="AF15" s="194"/>
      <c r="AG15" s="195"/>
      <c r="AH15" s="194"/>
      <c r="AI15" s="195"/>
      <c r="AJ15" s="194"/>
      <c r="AK15" s="195"/>
      <c r="AL15" s="194"/>
      <c r="AM15" s="195"/>
      <c r="AN15" s="194"/>
      <c r="AO15" s="195"/>
      <c r="AP15" s="194"/>
      <c r="AQ15" s="195"/>
    </row>
    <row r="16" spans="1:43" ht="19.5" customHeight="1" x14ac:dyDescent="0.15">
      <c r="B16" s="215"/>
      <c r="C16" s="548" t="s">
        <v>862</v>
      </c>
      <c r="D16" s="220">
        <v>2</v>
      </c>
      <c r="E16" s="220">
        <v>2</v>
      </c>
      <c r="F16" s="219" t="s">
        <v>1079</v>
      </c>
      <c r="G16" s="218" t="s">
        <v>1077</v>
      </c>
      <c r="H16" s="219" t="s">
        <v>1078</v>
      </c>
      <c r="I16" s="218" t="s">
        <v>1077</v>
      </c>
      <c r="J16" s="196"/>
      <c r="K16" s="195"/>
      <c r="L16" s="194"/>
      <c r="M16" s="195"/>
      <c r="N16" s="194"/>
      <c r="O16" s="195"/>
      <c r="P16" s="194"/>
      <c r="Q16" s="195"/>
      <c r="R16" s="194"/>
      <c r="S16" s="195"/>
      <c r="T16" s="194"/>
      <c r="U16" s="195"/>
      <c r="V16" s="194"/>
      <c r="W16" s="195"/>
      <c r="X16" s="194"/>
      <c r="Y16" s="195"/>
      <c r="Z16" s="194"/>
      <c r="AA16" s="195"/>
      <c r="AB16" s="194"/>
      <c r="AC16" s="195"/>
      <c r="AD16" s="194"/>
      <c r="AE16" s="195"/>
      <c r="AF16" s="194"/>
      <c r="AG16" s="195"/>
      <c r="AH16" s="194"/>
      <c r="AI16" s="195"/>
      <c r="AJ16" s="194"/>
      <c r="AK16" s="195"/>
      <c r="AL16" s="194"/>
      <c r="AM16" s="195"/>
      <c r="AN16" s="194"/>
      <c r="AO16" s="195"/>
      <c r="AP16" s="194"/>
      <c r="AQ16" s="195"/>
    </row>
    <row r="17" spans="2:43" ht="19.5" customHeight="1" x14ac:dyDescent="0.15">
      <c r="B17" s="215"/>
      <c r="C17" s="548" t="s">
        <v>861</v>
      </c>
      <c r="D17" s="92"/>
      <c r="E17" s="92"/>
      <c r="F17" s="196"/>
      <c r="G17" s="195"/>
      <c r="H17" s="196"/>
      <c r="I17" s="195"/>
      <c r="J17" s="196"/>
      <c r="K17" s="195"/>
      <c r="L17" s="194"/>
      <c r="M17" s="195"/>
      <c r="N17" s="194"/>
      <c r="O17" s="195"/>
      <c r="P17" s="194"/>
      <c r="Q17" s="195"/>
      <c r="R17" s="194"/>
      <c r="S17" s="195"/>
      <c r="T17" s="194"/>
      <c r="U17" s="195"/>
      <c r="V17" s="194"/>
      <c r="W17" s="195"/>
      <c r="X17" s="194"/>
      <c r="Y17" s="195"/>
      <c r="Z17" s="194"/>
      <c r="AA17" s="195"/>
      <c r="AB17" s="194"/>
      <c r="AC17" s="195"/>
      <c r="AD17" s="194"/>
      <c r="AE17" s="195"/>
      <c r="AF17" s="194"/>
      <c r="AG17" s="195"/>
      <c r="AH17" s="194"/>
      <c r="AI17" s="195"/>
      <c r="AJ17" s="194"/>
      <c r="AK17" s="195"/>
      <c r="AL17" s="194"/>
      <c r="AM17" s="195"/>
      <c r="AN17" s="194"/>
      <c r="AO17" s="195"/>
      <c r="AP17" s="194"/>
      <c r="AQ17" s="195"/>
    </row>
    <row r="18" spans="2:43" ht="19.5" customHeight="1" x14ac:dyDescent="0.15">
      <c r="B18" s="215"/>
      <c r="C18" s="548" t="s">
        <v>860</v>
      </c>
      <c r="D18" s="92"/>
      <c r="E18" s="92"/>
      <c r="F18" s="196"/>
      <c r="G18" s="195"/>
      <c r="H18" s="196"/>
      <c r="I18" s="195"/>
      <c r="J18" s="196"/>
      <c r="K18" s="195"/>
      <c r="L18" s="194"/>
      <c r="M18" s="195"/>
      <c r="N18" s="194"/>
      <c r="O18" s="195"/>
      <c r="P18" s="194"/>
      <c r="Q18" s="195"/>
      <c r="R18" s="194"/>
      <c r="S18" s="195"/>
      <c r="T18" s="194"/>
      <c r="U18" s="195"/>
      <c r="V18" s="194"/>
      <c r="W18" s="195"/>
      <c r="X18" s="194"/>
      <c r="Y18" s="195"/>
      <c r="Z18" s="194"/>
      <c r="AA18" s="195"/>
      <c r="AB18" s="194"/>
      <c r="AC18" s="195"/>
      <c r="AD18" s="194"/>
      <c r="AE18" s="195"/>
      <c r="AF18" s="194"/>
      <c r="AG18" s="195"/>
      <c r="AH18" s="194"/>
      <c r="AI18" s="195"/>
      <c r="AJ18" s="194"/>
      <c r="AK18" s="195"/>
      <c r="AL18" s="194"/>
      <c r="AM18" s="195"/>
      <c r="AN18" s="194"/>
      <c r="AO18" s="195"/>
      <c r="AP18" s="194"/>
      <c r="AQ18" s="195"/>
    </row>
    <row r="19" spans="2:43" ht="19.5" customHeight="1" x14ac:dyDescent="0.15">
      <c r="B19" s="215" t="s">
        <v>859</v>
      </c>
      <c r="C19" s="548" t="s">
        <v>858</v>
      </c>
      <c r="D19" s="92"/>
      <c r="E19" s="92"/>
      <c r="F19" s="196"/>
      <c r="G19" s="195"/>
      <c r="H19" s="196"/>
      <c r="I19" s="195"/>
      <c r="J19" s="196"/>
      <c r="K19" s="195"/>
      <c r="L19" s="194"/>
      <c r="M19" s="195"/>
      <c r="N19" s="194"/>
      <c r="O19" s="195"/>
      <c r="P19" s="194"/>
      <c r="Q19" s="195"/>
      <c r="R19" s="194"/>
      <c r="S19" s="195"/>
      <c r="T19" s="194"/>
      <c r="U19" s="195"/>
      <c r="V19" s="194"/>
      <c r="W19" s="195"/>
      <c r="X19" s="194"/>
      <c r="Y19" s="195"/>
      <c r="Z19" s="194"/>
      <c r="AA19" s="195"/>
      <c r="AB19" s="194"/>
      <c r="AC19" s="195"/>
      <c r="AD19" s="194"/>
      <c r="AE19" s="195"/>
      <c r="AF19" s="194"/>
      <c r="AG19" s="195"/>
      <c r="AH19" s="194"/>
      <c r="AI19" s="195"/>
      <c r="AJ19" s="194"/>
      <c r="AK19" s="195"/>
      <c r="AL19" s="194"/>
      <c r="AM19" s="195"/>
      <c r="AN19" s="194"/>
      <c r="AO19" s="195"/>
      <c r="AP19" s="194"/>
      <c r="AQ19" s="195"/>
    </row>
    <row r="20" spans="2:43" ht="19.5" customHeight="1" x14ac:dyDescent="0.15">
      <c r="B20" s="215"/>
      <c r="C20" s="548" t="s">
        <v>857</v>
      </c>
      <c r="D20" s="92"/>
      <c r="E20" s="92"/>
      <c r="F20" s="196"/>
      <c r="G20" s="195"/>
      <c r="H20" s="196"/>
      <c r="I20" s="195"/>
      <c r="J20" s="196"/>
      <c r="K20" s="195"/>
      <c r="L20" s="194"/>
      <c r="M20" s="195"/>
      <c r="N20" s="194"/>
      <c r="O20" s="195"/>
      <c r="P20" s="194"/>
      <c r="Q20" s="195"/>
      <c r="R20" s="194"/>
      <c r="S20" s="195"/>
      <c r="T20" s="194"/>
      <c r="U20" s="195"/>
      <c r="V20" s="194"/>
      <c r="W20" s="195"/>
      <c r="X20" s="194"/>
      <c r="Y20" s="195"/>
      <c r="Z20" s="194"/>
      <c r="AA20" s="195"/>
      <c r="AB20" s="194"/>
      <c r="AC20" s="195"/>
      <c r="AD20" s="194"/>
      <c r="AE20" s="195"/>
      <c r="AF20" s="194"/>
      <c r="AG20" s="195"/>
      <c r="AH20" s="194"/>
      <c r="AI20" s="195"/>
      <c r="AJ20" s="194"/>
      <c r="AK20" s="195"/>
      <c r="AL20" s="194"/>
      <c r="AM20" s="195"/>
      <c r="AN20" s="194"/>
      <c r="AO20" s="195"/>
      <c r="AP20" s="194"/>
      <c r="AQ20" s="195"/>
    </row>
    <row r="21" spans="2:43" ht="19.5" customHeight="1" x14ac:dyDescent="0.15">
      <c r="B21" s="215"/>
      <c r="C21" s="548" t="s">
        <v>856</v>
      </c>
      <c r="D21" s="92"/>
      <c r="E21" s="92"/>
      <c r="F21" s="196"/>
      <c r="G21" s="195"/>
      <c r="H21" s="196"/>
      <c r="I21" s="195"/>
      <c r="J21" s="196"/>
      <c r="K21" s="195"/>
      <c r="L21" s="194"/>
      <c r="M21" s="195"/>
      <c r="N21" s="194"/>
      <c r="O21" s="195"/>
      <c r="P21" s="194"/>
      <c r="Q21" s="195"/>
      <c r="R21" s="194"/>
      <c r="S21" s="195"/>
      <c r="T21" s="194"/>
      <c r="U21" s="195"/>
      <c r="V21" s="194"/>
      <c r="W21" s="195"/>
      <c r="X21" s="194"/>
      <c r="Y21" s="195"/>
      <c r="Z21" s="194"/>
      <c r="AA21" s="195"/>
      <c r="AB21" s="194"/>
      <c r="AC21" s="195"/>
      <c r="AD21" s="194"/>
      <c r="AE21" s="195"/>
      <c r="AF21" s="194"/>
      <c r="AG21" s="195"/>
      <c r="AH21" s="194"/>
      <c r="AI21" s="195"/>
      <c r="AJ21" s="194"/>
      <c r="AK21" s="195"/>
      <c r="AL21" s="194"/>
      <c r="AM21" s="195"/>
      <c r="AN21" s="194"/>
      <c r="AO21" s="195"/>
      <c r="AP21" s="194"/>
      <c r="AQ21" s="195"/>
    </row>
    <row r="22" spans="2:43" ht="19.5" customHeight="1" x14ac:dyDescent="0.15">
      <c r="B22" s="215" t="s">
        <v>855</v>
      </c>
      <c r="C22" s="548" t="s">
        <v>854</v>
      </c>
      <c r="D22" s="549">
        <v>3</v>
      </c>
      <c r="E22" s="549">
        <v>3</v>
      </c>
      <c r="F22" s="219">
        <v>45455</v>
      </c>
      <c r="G22" s="218" t="s">
        <v>1076</v>
      </c>
      <c r="H22" s="219">
        <v>45464</v>
      </c>
      <c r="I22" s="218" t="s">
        <v>1076</v>
      </c>
      <c r="J22" s="219">
        <v>45471</v>
      </c>
      <c r="K22" s="218" t="s">
        <v>1076</v>
      </c>
      <c r="L22" s="194"/>
      <c r="M22" s="195"/>
      <c r="N22" s="194"/>
      <c r="O22" s="195"/>
      <c r="P22" s="194"/>
      <c r="Q22" s="195"/>
      <c r="R22" s="194"/>
      <c r="S22" s="195"/>
      <c r="T22" s="194"/>
      <c r="U22" s="195"/>
      <c r="V22" s="194"/>
      <c r="W22" s="195"/>
      <c r="X22" s="194"/>
      <c r="Y22" s="195"/>
      <c r="Z22" s="194"/>
      <c r="AA22" s="195"/>
      <c r="AB22" s="194"/>
      <c r="AC22" s="195"/>
      <c r="AD22" s="194"/>
      <c r="AE22" s="195"/>
      <c r="AF22" s="194"/>
      <c r="AG22" s="195"/>
      <c r="AH22" s="194"/>
      <c r="AI22" s="195"/>
      <c r="AJ22" s="194"/>
      <c r="AK22" s="195"/>
      <c r="AL22" s="194"/>
      <c r="AM22" s="195"/>
      <c r="AN22" s="194"/>
      <c r="AO22" s="195"/>
      <c r="AP22" s="217">
        <v>1</v>
      </c>
      <c r="AQ22" s="216" t="s">
        <v>1075</v>
      </c>
    </row>
    <row r="23" spans="2:43" ht="19.5" customHeight="1" x14ac:dyDescent="0.15">
      <c r="B23" s="215"/>
      <c r="C23" s="548" t="s">
        <v>853</v>
      </c>
      <c r="D23" s="92"/>
      <c r="E23" s="92"/>
      <c r="F23" s="196"/>
      <c r="G23" s="195"/>
      <c r="H23" s="196"/>
      <c r="I23" s="195"/>
      <c r="J23" s="196"/>
      <c r="K23" s="195"/>
      <c r="L23" s="194"/>
      <c r="M23" s="195"/>
      <c r="N23" s="194"/>
      <c r="O23" s="195"/>
      <c r="P23" s="194"/>
      <c r="Q23" s="195"/>
      <c r="R23" s="194"/>
      <c r="S23" s="195"/>
      <c r="T23" s="194"/>
      <c r="U23" s="195"/>
      <c r="V23" s="194"/>
      <c r="W23" s="195"/>
      <c r="X23" s="194"/>
      <c r="Y23" s="195"/>
      <c r="Z23" s="194"/>
      <c r="AA23" s="195"/>
      <c r="AB23" s="194"/>
      <c r="AC23" s="195"/>
      <c r="AD23" s="194"/>
      <c r="AE23" s="195"/>
      <c r="AF23" s="194"/>
      <c r="AG23" s="195"/>
      <c r="AH23" s="194"/>
      <c r="AI23" s="195"/>
      <c r="AJ23" s="194"/>
      <c r="AK23" s="195"/>
      <c r="AL23" s="194"/>
      <c r="AM23" s="195"/>
      <c r="AN23" s="194"/>
      <c r="AO23" s="195"/>
      <c r="AP23" s="194"/>
      <c r="AQ23" s="195"/>
    </row>
    <row r="24" spans="2:43" ht="19.5" customHeight="1" x14ac:dyDescent="0.15">
      <c r="B24" s="215"/>
      <c r="C24" s="548" t="s">
        <v>852</v>
      </c>
      <c r="D24" s="92"/>
      <c r="E24" s="92"/>
      <c r="F24" s="196"/>
      <c r="G24" s="195"/>
      <c r="H24" s="196"/>
      <c r="I24" s="195"/>
      <c r="J24" s="196"/>
      <c r="K24" s="195"/>
      <c r="L24" s="194"/>
      <c r="M24" s="195"/>
      <c r="N24" s="194"/>
      <c r="O24" s="195"/>
      <c r="P24" s="194"/>
      <c r="Q24" s="195"/>
      <c r="R24" s="194"/>
      <c r="S24" s="195"/>
      <c r="T24" s="194"/>
      <c r="U24" s="195"/>
      <c r="V24" s="194"/>
      <c r="W24" s="195"/>
      <c r="X24" s="194"/>
      <c r="Y24" s="195"/>
      <c r="Z24" s="194"/>
      <c r="AA24" s="195"/>
      <c r="AB24" s="194"/>
      <c r="AC24" s="195"/>
      <c r="AD24" s="194"/>
      <c r="AE24" s="195"/>
      <c r="AF24" s="194"/>
      <c r="AG24" s="195"/>
      <c r="AH24" s="194"/>
      <c r="AI24" s="195"/>
      <c r="AJ24" s="194"/>
      <c r="AK24" s="195"/>
      <c r="AL24" s="194"/>
      <c r="AM24" s="195"/>
      <c r="AN24" s="194"/>
      <c r="AO24" s="195"/>
      <c r="AP24" s="194"/>
      <c r="AQ24" s="195"/>
    </row>
    <row r="25" spans="2:43" ht="19.5" customHeight="1" x14ac:dyDescent="0.15">
      <c r="B25" s="215"/>
      <c r="C25" s="548" t="s">
        <v>851</v>
      </c>
      <c r="D25" s="92"/>
      <c r="E25" s="92"/>
      <c r="F25" s="196"/>
      <c r="G25" s="195"/>
      <c r="H25" s="196"/>
      <c r="I25" s="195"/>
      <c r="J25" s="196"/>
      <c r="K25" s="195"/>
      <c r="L25" s="194"/>
      <c r="M25" s="195"/>
      <c r="N25" s="194"/>
      <c r="O25" s="195"/>
      <c r="P25" s="194"/>
      <c r="Q25" s="195"/>
      <c r="R25" s="194"/>
      <c r="S25" s="195"/>
      <c r="T25" s="194"/>
      <c r="U25" s="195"/>
      <c r="V25" s="194"/>
      <c r="W25" s="195"/>
      <c r="X25" s="194"/>
      <c r="Y25" s="195"/>
      <c r="Z25" s="194"/>
      <c r="AA25" s="195"/>
      <c r="AB25" s="194"/>
      <c r="AC25" s="195"/>
      <c r="AD25" s="194"/>
      <c r="AE25" s="195"/>
      <c r="AF25" s="194"/>
      <c r="AG25" s="195"/>
      <c r="AH25" s="194"/>
      <c r="AI25" s="195"/>
      <c r="AJ25" s="194"/>
      <c r="AK25" s="195"/>
      <c r="AL25" s="194"/>
      <c r="AM25" s="195"/>
      <c r="AN25" s="194"/>
      <c r="AO25" s="195"/>
      <c r="AP25" s="194"/>
      <c r="AQ25" s="195"/>
    </row>
    <row r="26" spans="2:43" ht="19.5" customHeight="1" x14ac:dyDescent="0.15">
      <c r="B26" s="215"/>
      <c r="C26" s="548" t="s">
        <v>850</v>
      </c>
      <c r="D26" s="92"/>
      <c r="E26" s="92"/>
      <c r="F26" s="196"/>
      <c r="G26" s="195"/>
      <c r="H26" s="196"/>
      <c r="I26" s="195"/>
      <c r="J26" s="196"/>
      <c r="K26" s="195"/>
      <c r="L26" s="194"/>
      <c r="M26" s="195"/>
      <c r="N26" s="194"/>
      <c r="O26" s="195"/>
      <c r="P26" s="194"/>
      <c r="Q26" s="195"/>
      <c r="R26" s="194"/>
      <c r="S26" s="195"/>
      <c r="T26" s="194"/>
      <c r="U26" s="195"/>
      <c r="V26" s="194"/>
      <c r="W26" s="195"/>
      <c r="X26" s="194"/>
      <c r="Y26" s="195"/>
      <c r="Z26" s="194"/>
      <c r="AA26" s="195"/>
      <c r="AB26" s="194"/>
      <c r="AC26" s="195"/>
      <c r="AD26" s="194"/>
      <c r="AE26" s="195"/>
      <c r="AF26" s="194"/>
      <c r="AG26" s="195"/>
      <c r="AH26" s="194"/>
      <c r="AI26" s="195"/>
      <c r="AJ26" s="194"/>
      <c r="AK26" s="195"/>
      <c r="AL26" s="194"/>
      <c r="AM26" s="195"/>
      <c r="AN26" s="194"/>
      <c r="AO26" s="195"/>
      <c r="AP26" s="194"/>
      <c r="AQ26" s="195"/>
    </row>
    <row r="27" spans="2:43" ht="19.5" customHeight="1" x14ac:dyDescent="0.15">
      <c r="B27" s="215"/>
      <c r="C27" s="548" t="s">
        <v>849</v>
      </c>
      <c r="D27" s="92"/>
      <c r="E27" s="92"/>
      <c r="F27" s="196"/>
      <c r="G27" s="195"/>
      <c r="H27" s="196"/>
      <c r="I27" s="195"/>
      <c r="J27" s="196"/>
      <c r="K27" s="195"/>
      <c r="L27" s="194"/>
      <c r="M27" s="195"/>
      <c r="N27" s="194"/>
      <c r="O27" s="195"/>
      <c r="P27" s="194"/>
      <c r="Q27" s="195"/>
      <c r="R27" s="194"/>
      <c r="S27" s="195"/>
      <c r="T27" s="194"/>
      <c r="U27" s="195"/>
      <c r="V27" s="194"/>
      <c r="W27" s="195"/>
      <c r="X27" s="194"/>
      <c r="Y27" s="195"/>
      <c r="Z27" s="194"/>
      <c r="AA27" s="195"/>
      <c r="AB27" s="194"/>
      <c r="AC27" s="195"/>
      <c r="AD27" s="194"/>
      <c r="AE27" s="195"/>
      <c r="AF27" s="194"/>
      <c r="AG27" s="195"/>
      <c r="AH27" s="194"/>
      <c r="AI27" s="195"/>
      <c r="AJ27" s="194"/>
      <c r="AK27" s="195"/>
      <c r="AL27" s="194"/>
      <c r="AM27" s="195"/>
      <c r="AN27" s="194"/>
      <c r="AO27" s="195"/>
      <c r="AP27" s="194"/>
      <c r="AQ27" s="195"/>
    </row>
    <row r="28" spans="2:43" ht="19.5" customHeight="1" x14ac:dyDescent="0.15">
      <c r="B28" s="215" t="s">
        <v>848</v>
      </c>
      <c r="C28" s="548" t="s">
        <v>847</v>
      </c>
      <c r="D28" s="92"/>
      <c r="E28" s="92"/>
      <c r="F28" s="196"/>
      <c r="G28" s="195"/>
      <c r="H28" s="196"/>
      <c r="I28" s="195"/>
      <c r="J28" s="196"/>
      <c r="K28" s="195"/>
      <c r="L28" s="194"/>
      <c r="M28" s="195"/>
      <c r="N28" s="194"/>
      <c r="O28" s="195"/>
      <c r="P28" s="194"/>
      <c r="Q28" s="195"/>
      <c r="R28" s="194"/>
      <c r="S28" s="195"/>
      <c r="T28" s="194"/>
      <c r="U28" s="195"/>
      <c r="V28" s="194"/>
      <c r="W28" s="195"/>
      <c r="X28" s="194"/>
      <c r="Y28" s="195"/>
      <c r="Z28" s="194"/>
      <c r="AA28" s="195"/>
      <c r="AB28" s="194"/>
      <c r="AC28" s="195"/>
      <c r="AD28" s="194"/>
      <c r="AE28" s="195"/>
      <c r="AF28" s="194"/>
      <c r="AG28" s="195"/>
      <c r="AH28" s="194"/>
      <c r="AI28" s="195"/>
      <c r="AJ28" s="194"/>
      <c r="AK28" s="195"/>
      <c r="AL28" s="194"/>
      <c r="AM28" s="195"/>
      <c r="AN28" s="194"/>
      <c r="AO28" s="195"/>
      <c r="AP28" s="194"/>
      <c r="AQ28" s="195"/>
    </row>
    <row r="29" spans="2:43" ht="19.5" customHeight="1" x14ac:dyDescent="0.15">
      <c r="B29" s="215"/>
      <c r="C29" s="548" t="s">
        <v>846</v>
      </c>
      <c r="D29" s="92"/>
      <c r="E29" s="92"/>
      <c r="F29" s="196"/>
      <c r="G29" s="195"/>
      <c r="H29" s="196"/>
      <c r="I29" s="195"/>
      <c r="J29" s="196"/>
      <c r="K29" s="195"/>
      <c r="L29" s="194"/>
      <c r="M29" s="195"/>
      <c r="N29" s="194"/>
      <c r="O29" s="195"/>
      <c r="P29" s="194"/>
      <c r="Q29" s="195"/>
      <c r="R29" s="194"/>
      <c r="S29" s="195"/>
      <c r="T29" s="194"/>
      <c r="U29" s="195"/>
      <c r="V29" s="194"/>
      <c r="W29" s="195"/>
      <c r="X29" s="194"/>
      <c r="Y29" s="195"/>
      <c r="Z29" s="194"/>
      <c r="AA29" s="195"/>
      <c r="AB29" s="194"/>
      <c r="AC29" s="195"/>
      <c r="AD29" s="194"/>
      <c r="AE29" s="195"/>
      <c r="AF29" s="194"/>
      <c r="AG29" s="195"/>
      <c r="AH29" s="194"/>
      <c r="AI29" s="195"/>
      <c r="AJ29" s="194"/>
      <c r="AK29" s="195"/>
      <c r="AL29" s="194"/>
      <c r="AM29" s="195"/>
      <c r="AN29" s="194"/>
      <c r="AO29" s="195"/>
      <c r="AP29" s="194"/>
      <c r="AQ29" s="195"/>
    </row>
    <row r="30" spans="2:43" ht="19.5" customHeight="1" x14ac:dyDescent="0.15">
      <c r="B30" s="215"/>
      <c r="C30" s="548" t="s">
        <v>845</v>
      </c>
      <c r="D30" s="92"/>
      <c r="E30" s="92"/>
      <c r="F30" s="196"/>
      <c r="G30" s="195"/>
      <c r="H30" s="196"/>
      <c r="I30" s="195"/>
      <c r="J30" s="196"/>
      <c r="K30" s="195"/>
      <c r="L30" s="194"/>
      <c r="M30" s="195"/>
      <c r="N30" s="194"/>
      <c r="O30" s="195"/>
      <c r="P30" s="194"/>
      <c r="Q30" s="195"/>
      <c r="R30" s="194"/>
      <c r="S30" s="195"/>
      <c r="T30" s="194"/>
      <c r="U30" s="195"/>
      <c r="V30" s="194"/>
      <c r="W30" s="195"/>
      <c r="X30" s="194"/>
      <c r="Y30" s="195"/>
      <c r="Z30" s="194"/>
      <c r="AA30" s="195"/>
      <c r="AB30" s="194"/>
      <c r="AC30" s="195"/>
      <c r="AD30" s="194"/>
      <c r="AE30" s="195"/>
      <c r="AF30" s="194"/>
      <c r="AG30" s="195"/>
      <c r="AH30" s="194"/>
      <c r="AI30" s="195"/>
      <c r="AJ30" s="194"/>
      <c r="AK30" s="195"/>
      <c r="AL30" s="194"/>
      <c r="AM30" s="195"/>
      <c r="AN30" s="194"/>
      <c r="AO30" s="195"/>
      <c r="AP30" s="194"/>
      <c r="AQ30" s="195"/>
    </row>
    <row r="31" spans="2:43" ht="19.5" customHeight="1" x14ac:dyDescent="0.15">
      <c r="B31" s="215"/>
      <c r="C31" s="548" t="s">
        <v>844</v>
      </c>
      <c r="D31" s="92"/>
      <c r="E31" s="92"/>
      <c r="F31" s="196"/>
      <c r="G31" s="195"/>
      <c r="H31" s="196"/>
      <c r="I31" s="195"/>
      <c r="J31" s="196"/>
      <c r="K31" s="195"/>
      <c r="L31" s="194"/>
      <c r="M31" s="195"/>
      <c r="N31" s="194"/>
      <c r="O31" s="195"/>
      <c r="P31" s="194"/>
      <c r="Q31" s="195"/>
      <c r="R31" s="194"/>
      <c r="S31" s="195"/>
      <c r="T31" s="194"/>
      <c r="U31" s="195"/>
      <c r="V31" s="194"/>
      <c r="W31" s="195"/>
      <c r="X31" s="194"/>
      <c r="Y31" s="195"/>
      <c r="Z31" s="194"/>
      <c r="AA31" s="195"/>
      <c r="AB31" s="194"/>
      <c r="AC31" s="195"/>
      <c r="AD31" s="194"/>
      <c r="AE31" s="195"/>
      <c r="AF31" s="194"/>
      <c r="AG31" s="195"/>
      <c r="AH31" s="194"/>
      <c r="AI31" s="195"/>
      <c r="AJ31" s="194"/>
      <c r="AK31" s="195"/>
      <c r="AL31" s="194"/>
      <c r="AM31" s="195"/>
      <c r="AN31" s="194"/>
      <c r="AO31" s="195"/>
      <c r="AP31" s="194"/>
      <c r="AQ31" s="195"/>
    </row>
    <row r="32" spans="2:43" ht="19.5" customHeight="1" x14ac:dyDescent="0.15">
      <c r="B32" s="215"/>
      <c r="C32" s="548" t="s">
        <v>843</v>
      </c>
      <c r="D32" s="92"/>
      <c r="E32" s="92"/>
      <c r="F32" s="196"/>
      <c r="G32" s="195"/>
      <c r="H32" s="196"/>
      <c r="I32" s="195"/>
      <c r="J32" s="196"/>
      <c r="K32" s="195"/>
      <c r="L32" s="194"/>
      <c r="M32" s="195"/>
      <c r="N32" s="194"/>
      <c r="O32" s="195"/>
      <c r="P32" s="194"/>
      <c r="Q32" s="195"/>
      <c r="R32" s="194"/>
      <c r="S32" s="195"/>
      <c r="T32" s="194"/>
      <c r="U32" s="195"/>
      <c r="V32" s="194"/>
      <c r="W32" s="195"/>
      <c r="X32" s="194"/>
      <c r="Y32" s="195"/>
      <c r="Z32" s="194"/>
      <c r="AA32" s="195"/>
      <c r="AB32" s="194"/>
      <c r="AC32" s="195"/>
      <c r="AD32" s="194"/>
      <c r="AE32" s="195"/>
      <c r="AF32" s="194"/>
      <c r="AG32" s="195"/>
      <c r="AH32" s="194"/>
      <c r="AI32" s="195"/>
      <c r="AJ32" s="194"/>
      <c r="AK32" s="195"/>
      <c r="AL32" s="194"/>
      <c r="AM32" s="195"/>
      <c r="AN32" s="194"/>
      <c r="AO32" s="195"/>
      <c r="AP32" s="194"/>
      <c r="AQ32" s="195"/>
    </row>
    <row r="33" spans="2:43" ht="19.5" customHeight="1" x14ac:dyDescent="0.15">
      <c r="B33" s="215"/>
      <c r="C33" s="548" t="s">
        <v>842</v>
      </c>
      <c r="D33" s="92"/>
      <c r="E33" s="92"/>
      <c r="F33" s="196"/>
      <c r="G33" s="195"/>
      <c r="H33" s="196"/>
      <c r="I33" s="195"/>
      <c r="J33" s="196"/>
      <c r="K33" s="195"/>
      <c r="L33" s="194"/>
      <c r="M33" s="195"/>
      <c r="N33" s="194"/>
      <c r="O33" s="195"/>
      <c r="P33" s="194"/>
      <c r="Q33" s="195"/>
      <c r="R33" s="194"/>
      <c r="S33" s="195"/>
      <c r="T33" s="194"/>
      <c r="U33" s="195"/>
      <c r="V33" s="194"/>
      <c r="W33" s="195"/>
      <c r="X33" s="194"/>
      <c r="Y33" s="195"/>
      <c r="Z33" s="194"/>
      <c r="AA33" s="195"/>
      <c r="AB33" s="194"/>
      <c r="AC33" s="195"/>
      <c r="AD33" s="194"/>
      <c r="AE33" s="195"/>
      <c r="AF33" s="194"/>
      <c r="AG33" s="195"/>
      <c r="AH33" s="194"/>
      <c r="AI33" s="195"/>
      <c r="AJ33" s="194"/>
      <c r="AK33" s="195"/>
      <c r="AL33" s="194"/>
      <c r="AM33" s="195"/>
      <c r="AN33" s="194"/>
      <c r="AO33" s="195"/>
      <c r="AP33" s="194"/>
      <c r="AQ33" s="195"/>
    </row>
    <row r="34" spans="2:43" ht="19.5" customHeight="1" x14ac:dyDescent="0.15">
      <c r="B34" s="215"/>
      <c r="C34" s="548" t="s">
        <v>841</v>
      </c>
      <c r="D34" s="92"/>
      <c r="E34" s="92"/>
      <c r="F34" s="196"/>
      <c r="G34" s="195"/>
      <c r="H34" s="196"/>
      <c r="I34" s="195"/>
      <c r="J34" s="196"/>
      <c r="K34" s="195"/>
      <c r="L34" s="194"/>
      <c r="M34" s="195"/>
      <c r="N34" s="194"/>
      <c r="O34" s="195"/>
      <c r="P34" s="194"/>
      <c r="Q34" s="195"/>
      <c r="R34" s="194"/>
      <c r="S34" s="195"/>
      <c r="T34" s="194"/>
      <c r="U34" s="195"/>
      <c r="V34" s="194"/>
      <c r="W34" s="195"/>
      <c r="X34" s="194"/>
      <c r="Y34" s="195"/>
      <c r="Z34" s="194"/>
      <c r="AA34" s="195"/>
      <c r="AB34" s="194"/>
      <c r="AC34" s="195"/>
      <c r="AD34" s="194"/>
      <c r="AE34" s="195"/>
      <c r="AF34" s="194"/>
      <c r="AG34" s="195"/>
      <c r="AH34" s="194"/>
      <c r="AI34" s="195"/>
      <c r="AJ34" s="194"/>
      <c r="AK34" s="195"/>
      <c r="AL34" s="194"/>
      <c r="AM34" s="195"/>
      <c r="AN34" s="194"/>
      <c r="AO34" s="195"/>
      <c r="AP34" s="194"/>
      <c r="AQ34" s="195"/>
    </row>
    <row r="35" spans="2:43" ht="19.5" customHeight="1" x14ac:dyDescent="0.15">
      <c r="B35" s="215"/>
      <c r="C35" s="548" t="s">
        <v>840</v>
      </c>
      <c r="D35" s="92"/>
      <c r="E35" s="92"/>
      <c r="F35" s="196"/>
      <c r="G35" s="195"/>
      <c r="H35" s="196"/>
      <c r="I35" s="195"/>
      <c r="J35" s="196"/>
      <c r="K35" s="195"/>
      <c r="L35" s="194"/>
      <c r="M35" s="195"/>
      <c r="N35" s="194"/>
      <c r="O35" s="195"/>
      <c r="P35" s="194"/>
      <c r="Q35" s="195"/>
      <c r="R35" s="194"/>
      <c r="S35" s="195"/>
      <c r="T35" s="194"/>
      <c r="U35" s="195"/>
      <c r="V35" s="194"/>
      <c r="W35" s="195"/>
      <c r="X35" s="194"/>
      <c r="Y35" s="195"/>
      <c r="Z35" s="194"/>
      <c r="AA35" s="195"/>
      <c r="AB35" s="194"/>
      <c r="AC35" s="195"/>
      <c r="AD35" s="194"/>
      <c r="AE35" s="195"/>
      <c r="AF35" s="194"/>
      <c r="AG35" s="195"/>
      <c r="AH35" s="194"/>
      <c r="AI35" s="195"/>
      <c r="AJ35" s="194"/>
      <c r="AK35" s="195"/>
      <c r="AL35" s="194"/>
      <c r="AM35" s="195"/>
      <c r="AN35" s="194"/>
      <c r="AO35" s="195"/>
      <c r="AP35" s="194"/>
      <c r="AQ35" s="195"/>
    </row>
    <row r="36" spans="2:43" ht="19.5" customHeight="1" x14ac:dyDescent="0.15">
      <c r="B36" s="215"/>
      <c r="C36" s="548" t="s">
        <v>839</v>
      </c>
      <c r="D36" s="92"/>
      <c r="E36" s="92"/>
      <c r="F36" s="196"/>
      <c r="G36" s="195"/>
      <c r="H36" s="196"/>
      <c r="I36" s="195"/>
      <c r="J36" s="196"/>
      <c r="K36" s="195"/>
      <c r="L36" s="194"/>
      <c r="M36" s="195"/>
      <c r="N36" s="194"/>
      <c r="O36" s="195"/>
      <c r="P36" s="194"/>
      <c r="Q36" s="195"/>
      <c r="R36" s="194"/>
      <c r="S36" s="195"/>
      <c r="T36" s="194"/>
      <c r="U36" s="195"/>
      <c r="V36" s="194"/>
      <c r="W36" s="195"/>
      <c r="X36" s="194"/>
      <c r="Y36" s="195"/>
      <c r="Z36" s="194"/>
      <c r="AA36" s="195"/>
      <c r="AB36" s="194"/>
      <c r="AC36" s="195"/>
      <c r="AD36" s="194"/>
      <c r="AE36" s="195"/>
      <c r="AF36" s="194"/>
      <c r="AG36" s="195"/>
      <c r="AH36" s="194"/>
      <c r="AI36" s="195"/>
      <c r="AJ36" s="194"/>
      <c r="AK36" s="195"/>
      <c r="AL36" s="194"/>
      <c r="AM36" s="195"/>
      <c r="AN36" s="194"/>
      <c r="AO36" s="195"/>
      <c r="AP36" s="194"/>
      <c r="AQ36" s="195"/>
    </row>
    <row r="37" spans="2:43" ht="19.5" customHeight="1" x14ac:dyDescent="0.15">
      <c r="B37" s="215" t="s">
        <v>838</v>
      </c>
      <c r="C37" s="548" t="s">
        <v>837</v>
      </c>
      <c r="D37" s="92"/>
      <c r="E37" s="92"/>
      <c r="F37" s="196"/>
      <c r="G37" s="195"/>
      <c r="H37" s="196"/>
      <c r="I37" s="195"/>
      <c r="J37" s="196"/>
      <c r="K37" s="195"/>
      <c r="L37" s="194"/>
      <c r="M37" s="195"/>
      <c r="N37" s="194"/>
      <c r="O37" s="195"/>
      <c r="P37" s="194"/>
      <c r="Q37" s="195"/>
      <c r="R37" s="194"/>
      <c r="S37" s="195"/>
      <c r="T37" s="194"/>
      <c r="U37" s="195"/>
      <c r="V37" s="194"/>
      <c r="W37" s="195"/>
      <c r="X37" s="194"/>
      <c r="Y37" s="195"/>
      <c r="Z37" s="194"/>
      <c r="AA37" s="195"/>
      <c r="AB37" s="194"/>
      <c r="AC37" s="195"/>
      <c r="AD37" s="194"/>
      <c r="AE37" s="195"/>
      <c r="AF37" s="194"/>
      <c r="AG37" s="195"/>
      <c r="AH37" s="194"/>
      <c r="AI37" s="195"/>
      <c r="AJ37" s="194"/>
      <c r="AK37" s="195"/>
      <c r="AL37" s="194"/>
      <c r="AM37" s="195"/>
      <c r="AN37" s="194"/>
      <c r="AO37" s="195"/>
      <c r="AP37" s="194"/>
      <c r="AQ37" s="195"/>
    </row>
    <row r="38" spans="2:43" ht="19.5" customHeight="1" x14ac:dyDescent="0.15">
      <c r="B38" s="215"/>
      <c r="C38" s="548" t="s">
        <v>836</v>
      </c>
      <c r="D38" s="92"/>
      <c r="E38" s="92"/>
      <c r="F38" s="196"/>
      <c r="G38" s="195"/>
      <c r="H38" s="196"/>
      <c r="I38" s="195"/>
      <c r="J38" s="196"/>
      <c r="K38" s="195"/>
      <c r="L38" s="194"/>
      <c r="M38" s="195"/>
      <c r="N38" s="194"/>
      <c r="O38" s="195"/>
      <c r="P38" s="194"/>
      <c r="Q38" s="195"/>
      <c r="R38" s="194"/>
      <c r="S38" s="195"/>
      <c r="T38" s="194"/>
      <c r="U38" s="195"/>
      <c r="V38" s="194"/>
      <c r="W38" s="195"/>
      <c r="X38" s="194"/>
      <c r="Y38" s="195"/>
      <c r="Z38" s="194"/>
      <c r="AA38" s="195"/>
      <c r="AB38" s="194"/>
      <c r="AC38" s="195"/>
      <c r="AD38" s="194"/>
      <c r="AE38" s="195"/>
      <c r="AF38" s="194"/>
      <c r="AG38" s="195"/>
      <c r="AH38" s="194"/>
      <c r="AI38" s="195"/>
      <c r="AJ38" s="194"/>
      <c r="AK38" s="195"/>
      <c r="AL38" s="194"/>
      <c r="AM38" s="195"/>
      <c r="AN38" s="194"/>
      <c r="AO38" s="195"/>
      <c r="AP38" s="194"/>
      <c r="AQ38" s="195"/>
    </row>
    <row r="39" spans="2:43" ht="19.5" customHeight="1" x14ac:dyDescent="0.15">
      <c r="B39" s="215" t="s">
        <v>835</v>
      </c>
      <c r="C39" s="548" t="s">
        <v>834</v>
      </c>
      <c r="D39" s="92"/>
      <c r="E39" s="92"/>
      <c r="F39" s="196"/>
      <c r="G39" s="195"/>
      <c r="H39" s="196"/>
      <c r="I39" s="195"/>
      <c r="J39" s="196"/>
      <c r="K39" s="195"/>
      <c r="L39" s="194"/>
      <c r="M39" s="195"/>
      <c r="N39" s="194"/>
      <c r="O39" s="195"/>
      <c r="P39" s="194"/>
      <c r="Q39" s="195"/>
      <c r="R39" s="194"/>
      <c r="S39" s="195"/>
      <c r="T39" s="194"/>
      <c r="U39" s="195"/>
      <c r="V39" s="194"/>
      <c r="W39" s="195"/>
      <c r="X39" s="194"/>
      <c r="Y39" s="195"/>
      <c r="Z39" s="194"/>
      <c r="AA39" s="195"/>
      <c r="AB39" s="194"/>
      <c r="AC39" s="195"/>
      <c r="AD39" s="194"/>
      <c r="AE39" s="195"/>
      <c r="AF39" s="194"/>
      <c r="AG39" s="195"/>
      <c r="AH39" s="194"/>
      <c r="AI39" s="195"/>
      <c r="AJ39" s="194"/>
      <c r="AK39" s="195"/>
      <c r="AL39" s="194"/>
      <c r="AM39" s="195"/>
      <c r="AN39" s="194"/>
      <c r="AO39" s="195"/>
      <c r="AP39" s="194"/>
      <c r="AQ39" s="195"/>
    </row>
    <row r="40" spans="2:43" ht="19.5" customHeight="1" x14ac:dyDescent="0.15">
      <c r="B40" s="215"/>
      <c r="C40" s="548" t="s">
        <v>833</v>
      </c>
      <c r="D40" s="92"/>
      <c r="E40" s="92"/>
      <c r="F40" s="196"/>
      <c r="G40" s="195"/>
      <c r="H40" s="196"/>
      <c r="I40" s="195"/>
      <c r="J40" s="196"/>
      <c r="K40" s="195"/>
      <c r="L40" s="194"/>
      <c r="M40" s="195"/>
      <c r="N40" s="194"/>
      <c r="O40" s="195"/>
      <c r="P40" s="194"/>
      <c r="Q40" s="195"/>
      <c r="R40" s="194"/>
      <c r="S40" s="195"/>
      <c r="T40" s="194"/>
      <c r="U40" s="195"/>
      <c r="V40" s="194"/>
      <c r="W40" s="195"/>
      <c r="X40" s="194"/>
      <c r="Y40" s="195"/>
      <c r="Z40" s="194"/>
      <c r="AA40" s="195"/>
      <c r="AB40" s="194"/>
      <c r="AC40" s="195"/>
      <c r="AD40" s="194"/>
      <c r="AE40" s="195"/>
      <c r="AF40" s="194"/>
      <c r="AG40" s="195"/>
      <c r="AH40" s="194"/>
      <c r="AI40" s="195"/>
      <c r="AJ40" s="194"/>
      <c r="AK40" s="195"/>
      <c r="AL40" s="194"/>
      <c r="AM40" s="195"/>
      <c r="AN40" s="194"/>
      <c r="AO40" s="195"/>
      <c r="AP40" s="194"/>
      <c r="AQ40" s="195"/>
    </row>
    <row r="41" spans="2:43" ht="19.5" customHeight="1" x14ac:dyDescent="0.15">
      <c r="B41" s="215"/>
      <c r="C41" s="548" t="s">
        <v>832</v>
      </c>
      <c r="D41" s="92"/>
      <c r="E41" s="92"/>
      <c r="F41" s="196"/>
      <c r="G41" s="195"/>
      <c r="H41" s="196"/>
      <c r="I41" s="195"/>
      <c r="J41" s="196"/>
      <c r="K41" s="195"/>
      <c r="L41" s="194"/>
      <c r="M41" s="195"/>
      <c r="N41" s="194"/>
      <c r="O41" s="195"/>
      <c r="P41" s="194"/>
      <c r="Q41" s="195"/>
      <c r="R41" s="194"/>
      <c r="S41" s="195"/>
      <c r="T41" s="194"/>
      <c r="U41" s="195"/>
      <c r="V41" s="194"/>
      <c r="W41" s="195"/>
      <c r="X41" s="194"/>
      <c r="Y41" s="195"/>
      <c r="Z41" s="194"/>
      <c r="AA41" s="195"/>
      <c r="AB41" s="194"/>
      <c r="AC41" s="195"/>
      <c r="AD41" s="194"/>
      <c r="AE41" s="195"/>
      <c r="AF41" s="194"/>
      <c r="AG41" s="195"/>
      <c r="AH41" s="194"/>
      <c r="AI41" s="195"/>
      <c r="AJ41" s="194"/>
      <c r="AK41" s="195"/>
      <c r="AL41" s="194"/>
      <c r="AM41" s="195"/>
      <c r="AN41" s="194"/>
      <c r="AO41" s="195"/>
      <c r="AP41" s="194"/>
      <c r="AQ41" s="195"/>
    </row>
    <row r="42" spans="2:43" ht="19.5" customHeight="1" x14ac:dyDescent="0.15">
      <c r="B42" s="215"/>
      <c r="C42" s="548" t="s">
        <v>831</v>
      </c>
      <c r="D42" s="92"/>
      <c r="E42" s="92"/>
      <c r="F42" s="196"/>
      <c r="G42" s="195"/>
      <c r="H42" s="196"/>
      <c r="I42" s="195"/>
      <c r="J42" s="196"/>
      <c r="K42" s="195"/>
      <c r="L42" s="194"/>
      <c r="M42" s="195"/>
      <c r="N42" s="194"/>
      <c r="O42" s="195"/>
      <c r="P42" s="194"/>
      <c r="Q42" s="195"/>
      <c r="R42" s="194"/>
      <c r="S42" s="195"/>
      <c r="T42" s="194"/>
      <c r="U42" s="195"/>
      <c r="V42" s="194"/>
      <c r="W42" s="195"/>
      <c r="X42" s="194"/>
      <c r="Y42" s="195"/>
      <c r="Z42" s="194"/>
      <c r="AA42" s="195"/>
      <c r="AB42" s="194"/>
      <c r="AC42" s="195"/>
      <c r="AD42" s="194"/>
      <c r="AE42" s="195"/>
      <c r="AF42" s="194"/>
      <c r="AG42" s="195"/>
      <c r="AH42" s="194"/>
      <c r="AI42" s="195"/>
      <c r="AJ42" s="194"/>
      <c r="AK42" s="195"/>
      <c r="AL42" s="194"/>
      <c r="AM42" s="195"/>
      <c r="AN42" s="194"/>
      <c r="AO42" s="195"/>
      <c r="AP42" s="194"/>
      <c r="AQ42" s="195"/>
    </row>
    <row r="43" spans="2:43" ht="19.5" customHeight="1" x14ac:dyDescent="0.15">
      <c r="B43" s="215"/>
      <c r="C43" s="548" t="s">
        <v>830</v>
      </c>
      <c r="D43" s="92"/>
      <c r="E43" s="92"/>
      <c r="F43" s="196"/>
      <c r="G43" s="195"/>
      <c r="H43" s="196"/>
      <c r="I43" s="195"/>
      <c r="J43" s="196"/>
      <c r="K43" s="195"/>
      <c r="L43" s="194"/>
      <c r="M43" s="195"/>
      <c r="N43" s="194"/>
      <c r="O43" s="195"/>
      <c r="P43" s="194"/>
      <c r="Q43" s="195"/>
      <c r="R43" s="194"/>
      <c r="S43" s="195"/>
      <c r="T43" s="194"/>
      <c r="U43" s="195"/>
      <c r="V43" s="194"/>
      <c r="W43" s="195"/>
      <c r="X43" s="194"/>
      <c r="Y43" s="195"/>
      <c r="Z43" s="194"/>
      <c r="AA43" s="195"/>
      <c r="AB43" s="194"/>
      <c r="AC43" s="195"/>
      <c r="AD43" s="194"/>
      <c r="AE43" s="195"/>
      <c r="AF43" s="194"/>
      <c r="AG43" s="195"/>
      <c r="AH43" s="194"/>
      <c r="AI43" s="195"/>
      <c r="AJ43" s="194"/>
      <c r="AK43" s="195"/>
      <c r="AL43" s="194"/>
      <c r="AM43" s="195"/>
      <c r="AN43" s="194"/>
      <c r="AO43" s="195"/>
      <c r="AP43" s="194"/>
      <c r="AQ43" s="195"/>
    </row>
    <row r="44" spans="2:43" ht="19.5" customHeight="1" x14ac:dyDescent="0.15">
      <c r="B44" s="215"/>
      <c r="C44" s="548" t="s">
        <v>829</v>
      </c>
      <c r="D44" s="92"/>
      <c r="E44" s="92"/>
      <c r="F44" s="196"/>
      <c r="G44" s="195"/>
      <c r="H44" s="196"/>
      <c r="I44" s="195"/>
      <c r="J44" s="196"/>
      <c r="K44" s="195"/>
      <c r="L44" s="194"/>
      <c r="M44" s="195"/>
      <c r="N44" s="194"/>
      <c r="O44" s="195"/>
      <c r="P44" s="194"/>
      <c r="Q44" s="195"/>
      <c r="R44" s="194"/>
      <c r="S44" s="195"/>
      <c r="T44" s="194"/>
      <c r="U44" s="195"/>
      <c r="V44" s="194"/>
      <c r="W44" s="195"/>
      <c r="X44" s="194"/>
      <c r="Y44" s="195"/>
      <c r="Z44" s="194"/>
      <c r="AA44" s="195"/>
      <c r="AB44" s="194"/>
      <c r="AC44" s="195"/>
      <c r="AD44" s="194"/>
      <c r="AE44" s="195"/>
      <c r="AF44" s="194"/>
      <c r="AG44" s="195"/>
      <c r="AH44" s="194"/>
      <c r="AI44" s="195"/>
      <c r="AJ44" s="194"/>
      <c r="AK44" s="195"/>
      <c r="AL44" s="194"/>
      <c r="AM44" s="195"/>
      <c r="AN44" s="194"/>
      <c r="AO44" s="195"/>
      <c r="AP44" s="194"/>
      <c r="AQ44" s="195"/>
    </row>
    <row r="45" spans="2:43" ht="19.5" customHeight="1" x14ac:dyDescent="0.15">
      <c r="B45" s="215"/>
      <c r="C45" s="548" t="s">
        <v>828</v>
      </c>
      <c r="D45" s="92"/>
      <c r="E45" s="92"/>
      <c r="F45" s="196"/>
      <c r="G45" s="195"/>
      <c r="H45" s="196"/>
      <c r="I45" s="195"/>
      <c r="J45" s="196"/>
      <c r="K45" s="195"/>
      <c r="L45" s="194"/>
      <c r="M45" s="195"/>
      <c r="N45" s="194"/>
      <c r="O45" s="195"/>
      <c r="P45" s="194"/>
      <c r="Q45" s="195"/>
      <c r="R45" s="194"/>
      <c r="S45" s="195"/>
      <c r="T45" s="194"/>
      <c r="U45" s="195"/>
      <c r="V45" s="194"/>
      <c r="W45" s="195"/>
      <c r="X45" s="194"/>
      <c r="Y45" s="195"/>
      <c r="Z45" s="194"/>
      <c r="AA45" s="195"/>
      <c r="AB45" s="194"/>
      <c r="AC45" s="195"/>
      <c r="AD45" s="194"/>
      <c r="AE45" s="195"/>
      <c r="AF45" s="194"/>
      <c r="AG45" s="195"/>
      <c r="AH45" s="194"/>
      <c r="AI45" s="195"/>
      <c r="AJ45" s="194"/>
      <c r="AK45" s="195"/>
      <c r="AL45" s="194"/>
      <c r="AM45" s="195"/>
      <c r="AN45" s="194"/>
      <c r="AO45" s="195"/>
      <c r="AP45" s="194"/>
      <c r="AQ45" s="195"/>
    </row>
    <row r="46" spans="2:43" ht="19.5" customHeight="1" x14ac:dyDescent="0.15">
      <c r="B46" s="215"/>
      <c r="C46" s="548" t="s">
        <v>827</v>
      </c>
      <c r="D46" s="92"/>
      <c r="E46" s="92"/>
      <c r="F46" s="196"/>
      <c r="G46" s="195"/>
      <c r="H46" s="196"/>
      <c r="I46" s="195"/>
      <c r="J46" s="196"/>
      <c r="K46" s="195"/>
      <c r="L46" s="194"/>
      <c r="M46" s="195"/>
      <c r="N46" s="194"/>
      <c r="O46" s="195"/>
      <c r="P46" s="194"/>
      <c r="Q46" s="195"/>
      <c r="R46" s="194"/>
      <c r="S46" s="195"/>
      <c r="T46" s="194"/>
      <c r="U46" s="195"/>
      <c r="V46" s="194"/>
      <c r="W46" s="195"/>
      <c r="X46" s="194"/>
      <c r="Y46" s="195"/>
      <c r="Z46" s="194"/>
      <c r="AA46" s="195"/>
      <c r="AB46" s="194"/>
      <c r="AC46" s="195"/>
      <c r="AD46" s="194"/>
      <c r="AE46" s="195"/>
      <c r="AF46" s="194"/>
      <c r="AG46" s="195"/>
      <c r="AH46" s="194"/>
      <c r="AI46" s="195"/>
      <c r="AJ46" s="194"/>
      <c r="AK46" s="195"/>
      <c r="AL46" s="194"/>
      <c r="AM46" s="195"/>
      <c r="AN46" s="194"/>
      <c r="AO46" s="195"/>
      <c r="AP46" s="194"/>
      <c r="AQ46" s="195"/>
    </row>
    <row r="47" spans="2:43" ht="19.5" customHeight="1" x14ac:dyDescent="0.15">
      <c r="B47" s="215"/>
      <c r="C47" s="548" t="s">
        <v>826</v>
      </c>
      <c r="D47" s="92"/>
      <c r="E47" s="92"/>
      <c r="F47" s="196"/>
      <c r="G47" s="195"/>
      <c r="H47" s="196"/>
      <c r="I47" s="195"/>
      <c r="J47" s="196"/>
      <c r="K47" s="195"/>
      <c r="L47" s="194"/>
      <c r="M47" s="195"/>
      <c r="N47" s="194"/>
      <c r="O47" s="195"/>
      <c r="P47" s="194"/>
      <c r="Q47" s="195"/>
      <c r="R47" s="194"/>
      <c r="S47" s="195"/>
      <c r="T47" s="194"/>
      <c r="U47" s="195"/>
      <c r="V47" s="194"/>
      <c r="W47" s="195"/>
      <c r="X47" s="194"/>
      <c r="Y47" s="195"/>
      <c r="Z47" s="194"/>
      <c r="AA47" s="195"/>
      <c r="AB47" s="194"/>
      <c r="AC47" s="195"/>
      <c r="AD47" s="194"/>
      <c r="AE47" s="195"/>
      <c r="AF47" s="194"/>
      <c r="AG47" s="195"/>
      <c r="AH47" s="194"/>
      <c r="AI47" s="195"/>
      <c r="AJ47" s="194"/>
      <c r="AK47" s="195"/>
      <c r="AL47" s="194"/>
      <c r="AM47" s="195"/>
      <c r="AN47" s="194"/>
      <c r="AO47" s="195"/>
      <c r="AP47" s="194"/>
      <c r="AQ47" s="195"/>
    </row>
    <row r="48" spans="2:43" ht="19.5" customHeight="1" x14ac:dyDescent="0.15">
      <c r="B48" s="215"/>
      <c r="C48" s="548" t="s">
        <v>825</v>
      </c>
      <c r="D48" s="92"/>
      <c r="E48" s="92"/>
      <c r="F48" s="196"/>
      <c r="G48" s="195"/>
      <c r="H48" s="196"/>
      <c r="I48" s="195"/>
      <c r="J48" s="196"/>
      <c r="K48" s="195"/>
      <c r="L48" s="194"/>
      <c r="M48" s="195"/>
      <c r="N48" s="194"/>
      <c r="O48" s="195"/>
      <c r="P48" s="194"/>
      <c r="Q48" s="195"/>
      <c r="R48" s="194"/>
      <c r="S48" s="195"/>
      <c r="T48" s="194"/>
      <c r="U48" s="195"/>
      <c r="V48" s="194"/>
      <c r="W48" s="195"/>
      <c r="X48" s="194"/>
      <c r="Y48" s="195"/>
      <c r="Z48" s="194"/>
      <c r="AA48" s="195"/>
      <c r="AB48" s="194"/>
      <c r="AC48" s="195"/>
      <c r="AD48" s="194"/>
      <c r="AE48" s="195"/>
      <c r="AF48" s="194"/>
      <c r="AG48" s="195"/>
      <c r="AH48" s="194"/>
      <c r="AI48" s="195"/>
      <c r="AJ48" s="194"/>
      <c r="AK48" s="195"/>
      <c r="AL48" s="194"/>
      <c r="AM48" s="195"/>
      <c r="AN48" s="194"/>
      <c r="AO48" s="195"/>
      <c r="AP48" s="194"/>
      <c r="AQ48" s="195"/>
    </row>
    <row r="49" spans="2:43" ht="19.5" customHeight="1" x14ac:dyDescent="0.15">
      <c r="B49" s="215"/>
      <c r="C49" s="548" t="s">
        <v>824</v>
      </c>
      <c r="D49" s="92"/>
      <c r="E49" s="92"/>
      <c r="F49" s="196"/>
      <c r="G49" s="195"/>
      <c r="H49" s="196"/>
      <c r="I49" s="195"/>
      <c r="J49" s="196"/>
      <c r="K49" s="195"/>
      <c r="L49" s="194"/>
      <c r="M49" s="195"/>
      <c r="N49" s="194"/>
      <c r="O49" s="195"/>
      <c r="P49" s="194"/>
      <c r="Q49" s="195"/>
      <c r="R49" s="194"/>
      <c r="S49" s="195"/>
      <c r="T49" s="194"/>
      <c r="U49" s="195"/>
      <c r="V49" s="194"/>
      <c r="W49" s="195"/>
      <c r="X49" s="194"/>
      <c r="Y49" s="195"/>
      <c r="Z49" s="194"/>
      <c r="AA49" s="195"/>
      <c r="AB49" s="194"/>
      <c r="AC49" s="195"/>
      <c r="AD49" s="194"/>
      <c r="AE49" s="195"/>
      <c r="AF49" s="194"/>
      <c r="AG49" s="195"/>
      <c r="AH49" s="194"/>
      <c r="AI49" s="195"/>
      <c r="AJ49" s="194"/>
      <c r="AK49" s="195"/>
      <c r="AL49" s="194"/>
      <c r="AM49" s="195"/>
      <c r="AN49" s="194"/>
      <c r="AO49" s="195"/>
      <c r="AP49" s="194"/>
      <c r="AQ49" s="195"/>
    </row>
    <row r="50" spans="2:43" ht="19.5" customHeight="1" x14ac:dyDescent="0.15">
      <c r="B50" s="215"/>
      <c r="C50" s="548" t="s">
        <v>823</v>
      </c>
      <c r="D50" s="92"/>
      <c r="E50" s="92"/>
      <c r="F50" s="196"/>
      <c r="G50" s="195"/>
      <c r="H50" s="196"/>
      <c r="I50" s="195"/>
      <c r="J50" s="196"/>
      <c r="K50" s="195"/>
      <c r="L50" s="194"/>
      <c r="M50" s="195"/>
      <c r="N50" s="194"/>
      <c r="O50" s="195"/>
      <c r="P50" s="194"/>
      <c r="Q50" s="195"/>
      <c r="R50" s="194"/>
      <c r="S50" s="195"/>
      <c r="T50" s="194"/>
      <c r="U50" s="195"/>
      <c r="V50" s="194"/>
      <c r="W50" s="195"/>
      <c r="X50" s="194"/>
      <c r="Y50" s="195"/>
      <c r="Z50" s="194"/>
      <c r="AA50" s="195"/>
      <c r="AB50" s="194"/>
      <c r="AC50" s="195"/>
      <c r="AD50" s="194"/>
      <c r="AE50" s="195"/>
      <c r="AF50" s="194"/>
      <c r="AG50" s="195"/>
      <c r="AH50" s="194"/>
      <c r="AI50" s="195"/>
      <c r="AJ50" s="194"/>
      <c r="AK50" s="195"/>
      <c r="AL50" s="194"/>
      <c r="AM50" s="195"/>
      <c r="AN50" s="194"/>
      <c r="AO50" s="195"/>
      <c r="AP50" s="194"/>
      <c r="AQ50" s="195"/>
    </row>
    <row r="51" spans="2:43" ht="19.5" customHeight="1" x14ac:dyDescent="0.15">
      <c r="B51" s="215" t="s">
        <v>822</v>
      </c>
      <c r="C51" s="548" t="s">
        <v>821</v>
      </c>
      <c r="D51" s="92"/>
      <c r="E51" s="92"/>
      <c r="F51" s="196"/>
      <c r="G51" s="195"/>
      <c r="H51" s="196"/>
      <c r="I51" s="195"/>
      <c r="J51" s="196"/>
      <c r="K51" s="195"/>
      <c r="L51" s="194"/>
      <c r="M51" s="195"/>
      <c r="N51" s="194"/>
      <c r="O51" s="195"/>
      <c r="P51" s="194"/>
      <c r="Q51" s="195"/>
      <c r="R51" s="194"/>
      <c r="S51" s="195"/>
      <c r="T51" s="194"/>
      <c r="U51" s="195"/>
      <c r="V51" s="194"/>
      <c r="W51" s="195"/>
      <c r="X51" s="194"/>
      <c r="Y51" s="195"/>
      <c r="Z51" s="194"/>
      <c r="AA51" s="195"/>
      <c r="AB51" s="194"/>
      <c r="AC51" s="195"/>
      <c r="AD51" s="194"/>
      <c r="AE51" s="195"/>
      <c r="AF51" s="194"/>
      <c r="AG51" s="195"/>
      <c r="AH51" s="194"/>
      <c r="AI51" s="195"/>
      <c r="AJ51" s="194"/>
      <c r="AK51" s="195"/>
      <c r="AL51" s="194"/>
      <c r="AM51" s="195"/>
      <c r="AN51" s="194"/>
      <c r="AO51" s="195"/>
      <c r="AP51" s="194"/>
      <c r="AQ51" s="195"/>
    </row>
    <row r="52" spans="2:43" ht="19.5" customHeight="1" x14ac:dyDescent="0.15">
      <c r="B52" s="215"/>
      <c r="C52" s="548" t="s">
        <v>820</v>
      </c>
      <c r="D52" s="92"/>
      <c r="E52" s="92"/>
      <c r="F52" s="196"/>
      <c r="G52" s="195"/>
      <c r="H52" s="196"/>
      <c r="I52" s="195"/>
      <c r="J52" s="196"/>
      <c r="K52" s="195"/>
      <c r="L52" s="194"/>
      <c r="M52" s="195"/>
      <c r="N52" s="194"/>
      <c r="O52" s="195"/>
      <c r="P52" s="194"/>
      <c r="Q52" s="195"/>
      <c r="R52" s="194"/>
      <c r="S52" s="195"/>
      <c r="T52" s="194"/>
      <c r="U52" s="195"/>
      <c r="V52" s="194"/>
      <c r="W52" s="195"/>
      <c r="X52" s="194"/>
      <c r="Y52" s="195"/>
      <c r="Z52" s="194"/>
      <c r="AA52" s="195"/>
      <c r="AB52" s="194"/>
      <c r="AC52" s="195"/>
      <c r="AD52" s="194"/>
      <c r="AE52" s="195"/>
      <c r="AF52" s="194"/>
      <c r="AG52" s="195"/>
      <c r="AH52" s="194"/>
      <c r="AI52" s="195"/>
      <c r="AJ52" s="194"/>
      <c r="AK52" s="195"/>
      <c r="AL52" s="194"/>
      <c r="AM52" s="195"/>
      <c r="AN52" s="194"/>
      <c r="AO52" s="195"/>
      <c r="AP52" s="194"/>
      <c r="AQ52" s="195"/>
    </row>
    <row r="53" spans="2:43" ht="19.5" customHeight="1" x14ac:dyDescent="0.15">
      <c r="B53" s="215"/>
      <c r="C53" s="548" t="s">
        <v>819</v>
      </c>
      <c r="D53" s="92"/>
      <c r="E53" s="92"/>
      <c r="F53" s="196"/>
      <c r="G53" s="195"/>
      <c r="H53" s="196"/>
      <c r="I53" s="195"/>
      <c r="J53" s="196"/>
      <c r="K53" s="195"/>
      <c r="L53" s="194"/>
      <c r="M53" s="195"/>
      <c r="N53" s="194"/>
      <c r="O53" s="195"/>
      <c r="P53" s="194"/>
      <c r="Q53" s="195"/>
      <c r="R53" s="194"/>
      <c r="S53" s="195"/>
      <c r="T53" s="194"/>
      <c r="U53" s="195"/>
      <c r="V53" s="194"/>
      <c r="W53" s="195"/>
      <c r="X53" s="194"/>
      <c r="Y53" s="195"/>
      <c r="Z53" s="194"/>
      <c r="AA53" s="195"/>
      <c r="AB53" s="194"/>
      <c r="AC53" s="195"/>
      <c r="AD53" s="194"/>
      <c r="AE53" s="195"/>
      <c r="AF53" s="194"/>
      <c r="AG53" s="195"/>
      <c r="AH53" s="194"/>
      <c r="AI53" s="195"/>
      <c r="AJ53" s="194"/>
      <c r="AK53" s="195"/>
      <c r="AL53" s="194"/>
      <c r="AM53" s="195"/>
      <c r="AN53" s="194"/>
      <c r="AO53" s="195"/>
      <c r="AP53" s="194"/>
      <c r="AQ53" s="195"/>
    </row>
    <row r="54" spans="2:43" ht="19.5" customHeight="1" x14ac:dyDescent="0.15">
      <c r="B54" s="215"/>
      <c r="C54" s="548" t="s">
        <v>818</v>
      </c>
      <c r="D54" s="92"/>
      <c r="E54" s="92"/>
      <c r="F54" s="196"/>
      <c r="G54" s="195"/>
      <c r="H54" s="196"/>
      <c r="I54" s="195"/>
      <c r="J54" s="196"/>
      <c r="K54" s="195"/>
      <c r="L54" s="194"/>
      <c r="M54" s="195"/>
      <c r="N54" s="194"/>
      <c r="O54" s="195"/>
      <c r="P54" s="194"/>
      <c r="Q54" s="195"/>
      <c r="R54" s="194"/>
      <c r="S54" s="195"/>
      <c r="T54" s="194"/>
      <c r="U54" s="195"/>
      <c r="V54" s="194"/>
      <c r="W54" s="195"/>
      <c r="X54" s="194"/>
      <c r="Y54" s="195"/>
      <c r="Z54" s="194"/>
      <c r="AA54" s="195"/>
      <c r="AB54" s="194"/>
      <c r="AC54" s="195"/>
      <c r="AD54" s="194"/>
      <c r="AE54" s="195"/>
      <c r="AF54" s="194"/>
      <c r="AG54" s="195"/>
      <c r="AH54" s="194"/>
      <c r="AI54" s="195"/>
      <c r="AJ54" s="194"/>
      <c r="AK54" s="195"/>
      <c r="AL54" s="194"/>
      <c r="AM54" s="195"/>
      <c r="AN54" s="194"/>
      <c r="AO54" s="195"/>
      <c r="AP54" s="194"/>
      <c r="AQ54" s="195"/>
    </row>
    <row r="55" spans="2:43" ht="19.5" customHeight="1" x14ac:dyDescent="0.15">
      <c r="B55" s="215"/>
      <c r="C55" s="548" t="s">
        <v>817</v>
      </c>
      <c r="D55" s="92"/>
      <c r="E55" s="92"/>
      <c r="F55" s="196"/>
      <c r="G55" s="195"/>
      <c r="H55" s="196"/>
      <c r="I55" s="195"/>
      <c r="J55" s="196"/>
      <c r="K55" s="195"/>
      <c r="L55" s="194"/>
      <c r="M55" s="195"/>
      <c r="N55" s="194"/>
      <c r="O55" s="195"/>
      <c r="P55" s="194"/>
      <c r="Q55" s="195"/>
      <c r="R55" s="194"/>
      <c r="S55" s="195"/>
      <c r="T55" s="194"/>
      <c r="U55" s="195"/>
      <c r="V55" s="194"/>
      <c r="W55" s="195"/>
      <c r="X55" s="194"/>
      <c r="Y55" s="195"/>
      <c r="Z55" s="194"/>
      <c r="AA55" s="195"/>
      <c r="AB55" s="194"/>
      <c r="AC55" s="195"/>
      <c r="AD55" s="194"/>
      <c r="AE55" s="195"/>
      <c r="AF55" s="194"/>
      <c r="AG55" s="195"/>
      <c r="AH55" s="194"/>
      <c r="AI55" s="195"/>
      <c r="AJ55" s="194"/>
      <c r="AK55" s="195"/>
      <c r="AL55" s="194"/>
      <c r="AM55" s="195"/>
      <c r="AN55" s="194"/>
      <c r="AO55" s="195"/>
      <c r="AP55" s="194"/>
      <c r="AQ55" s="195"/>
    </row>
    <row r="56" spans="2:43" ht="19.5" customHeight="1" x14ac:dyDescent="0.15">
      <c r="B56" s="215"/>
      <c r="C56" s="548" t="s">
        <v>816</v>
      </c>
      <c r="D56" s="92"/>
      <c r="E56" s="92"/>
      <c r="F56" s="196"/>
      <c r="G56" s="195"/>
      <c r="H56" s="190"/>
      <c r="I56" s="189"/>
      <c r="J56" s="196"/>
      <c r="K56" s="195"/>
      <c r="L56" s="194"/>
      <c r="M56" s="195"/>
      <c r="N56" s="194"/>
      <c r="O56" s="195"/>
      <c r="P56" s="194"/>
      <c r="Q56" s="195"/>
      <c r="R56" s="194"/>
      <c r="S56" s="195"/>
      <c r="T56" s="194"/>
      <c r="U56" s="195"/>
      <c r="V56" s="194"/>
      <c r="W56" s="195"/>
      <c r="X56" s="194"/>
      <c r="Y56" s="195"/>
      <c r="Z56" s="194"/>
      <c r="AA56" s="195"/>
      <c r="AB56" s="194"/>
      <c r="AC56" s="195"/>
      <c r="AD56" s="194"/>
      <c r="AE56" s="195"/>
      <c r="AF56" s="194"/>
      <c r="AG56" s="195"/>
      <c r="AH56" s="194"/>
      <c r="AI56" s="195"/>
      <c r="AJ56" s="194"/>
      <c r="AK56" s="195"/>
      <c r="AL56" s="194"/>
      <c r="AM56" s="195"/>
      <c r="AN56" s="194"/>
      <c r="AO56" s="195"/>
      <c r="AP56" s="194"/>
      <c r="AQ56" s="195"/>
    </row>
    <row r="57" spans="2:43" ht="19.5" customHeight="1" x14ac:dyDescent="0.15">
      <c r="B57" s="215" t="s">
        <v>815</v>
      </c>
      <c r="C57" s="548" t="s">
        <v>814</v>
      </c>
      <c r="D57" s="92"/>
      <c r="E57" s="92"/>
      <c r="F57" s="196"/>
      <c r="G57" s="195"/>
      <c r="H57" s="196"/>
      <c r="I57" s="195"/>
      <c r="J57" s="196"/>
      <c r="K57" s="195"/>
      <c r="L57" s="194"/>
      <c r="M57" s="195"/>
      <c r="N57" s="194"/>
      <c r="O57" s="195"/>
      <c r="P57" s="194"/>
      <c r="Q57" s="195"/>
      <c r="R57" s="194"/>
      <c r="S57" s="195"/>
      <c r="T57" s="194"/>
      <c r="U57" s="195"/>
      <c r="V57" s="194"/>
      <c r="W57" s="195"/>
      <c r="X57" s="194"/>
      <c r="Y57" s="195"/>
      <c r="Z57" s="194"/>
      <c r="AA57" s="195"/>
      <c r="AB57" s="194"/>
      <c r="AC57" s="195"/>
      <c r="AD57" s="194"/>
      <c r="AE57" s="195"/>
      <c r="AF57" s="194"/>
      <c r="AG57" s="195"/>
      <c r="AH57" s="194"/>
      <c r="AI57" s="195"/>
      <c r="AJ57" s="194"/>
      <c r="AK57" s="195"/>
      <c r="AL57" s="194"/>
      <c r="AM57" s="195"/>
      <c r="AN57" s="194"/>
      <c r="AO57" s="195"/>
      <c r="AP57" s="194"/>
      <c r="AQ57" s="195"/>
    </row>
    <row r="58" spans="2:43" ht="19.5" customHeight="1" x14ac:dyDescent="0.15">
      <c r="B58" s="215"/>
      <c r="C58" s="548" t="s">
        <v>813</v>
      </c>
      <c r="D58" s="92"/>
      <c r="E58" s="92"/>
      <c r="F58" s="196"/>
      <c r="G58" s="195"/>
      <c r="H58" s="196"/>
      <c r="I58" s="195"/>
      <c r="J58" s="196"/>
      <c r="K58" s="195"/>
      <c r="L58" s="194"/>
      <c r="M58" s="195"/>
      <c r="N58" s="194"/>
      <c r="O58" s="195"/>
      <c r="P58" s="194"/>
      <c r="Q58" s="195"/>
      <c r="R58" s="194"/>
      <c r="S58" s="195"/>
      <c r="T58" s="194"/>
      <c r="U58" s="195"/>
      <c r="V58" s="194"/>
      <c r="W58" s="195"/>
      <c r="X58" s="194"/>
      <c r="Y58" s="195"/>
      <c r="Z58" s="194"/>
      <c r="AA58" s="195"/>
      <c r="AB58" s="194"/>
      <c r="AC58" s="195"/>
      <c r="AD58" s="194"/>
      <c r="AE58" s="195"/>
      <c r="AF58" s="194"/>
      <c r="AG58" s="195"/>
      <c r="AH58" s="194"/>
      <c r="AI58" s="195"/>
      <c r="AJ58" s="194"/>
      <c r="AK58" s="195"/>
      <c r="AL58" s="194"/>
      <c r="AM58" s="195"/>
      <c r="AN58" s="194"/>
      <c r="AO58" s="195"/>
      <c r="AP58" s="194"/>
      <c r="AQ58" s="195"/>
    </row>
    <row r="59" spans="2:43" ht="19.5" customHeight="1" x14ac:dyDescent="0.15">
      <c r="B59" s="215" t="s">
        <v>812</v>
      </c>
      <c r="C59" s="548" t="s">
        <v>811</v>
      </c>
      <c r="D59" s="92"/>
      <c r="E59" s="92"/>
      <c r="F59" s="196"/>
      <c r="G59" s="195"/>
      <c r="H59" s="196"/>
      <c r="I59" s="195"/>
      <c r="J59" s="196"/>
      <c r="K59" s="195"/>
      <c r="L59" s="194"/>
      <c r="M59" s="195"/>
      <c r="N59" s="194"/>
      <c r="O59" s="195"/>
      <c r="P59" s="194"/>
      <c r="Q59" s="195"/>
      <c r="R59" s="194"/>
      <c r="S59" s="195"/>
      <c r="T59" s="194"/>
      <c r="U59" s="195"/>
      <c r="V59" s="194"/>
      <c r="W59" s="195"/>
      <c r="X59" s="194"/>
      <c r="Y59" s="195"/>
      <c r="Z59" s="194"/>
      <c r="AA59" s="195"/>
      <c r="AB59" s="194"/>
      <c r="AC59" s="195"/>
      <c r="AD59" s="194"/>
      <c r="AE59" s="195"/>
      <c r="AF59" s="194"/>
      <c r="AG59" s="195"/>
      <c r="AH59" s="194"/>
      <c r="AI59" s="195"/>
      <c r="AJ59" s="194"/>
      <c r="AK59" s="195"/>
      <c r="AL59" s="194"/>
      <c r="AM59" s="195"/>
      <c r="AN59" s="194"/>
      <c r="AO59" s="195"/>
      <c r="AP59" s="194"/>
      <c r="AQ59" s="195"/>
    </row>
    <row r="60" spans="2:43" ht="19.5" customHeight="1" x14ac:dyDescent="0.15">
      <c r="B60" s="215"/>
      <c r="C60" s="548" t="s">
        <v>810</v>
      </c>
      <c r="D60" s="92"/>
      <c r="E60" s="92"/>
      <c r="F60" s="196"/>
      <c r="G60" s="195"/>
      <c r="H60" s="196"/>
      <c r="I60" s="195"/>
      <c r="J60" s="196"/>
      <c r="K60" s="195"/>
      <c r="L60" s="194"/>
      <c r="M60" s="195"/>
      <c r="N60" s="194"/>
      <c r="O60" s="195"/>
      <c r="P60" s="194"/>
      <c r="Q60" s="195"/>
      <c r="R60" s="194"/>
      <c r="S60" s="195"/>
      <c r="T60" s="194"/>
      <c r="U60" s="195"/>
      <c r="V60" s="194"/>
      <c r="W60" s="195"/>
      <c r="X60" s="194"/>
      <c r="Y60" s="195"/>
      <c r="Z60" s="194"/>
      <c r="AA60" s="195"/>
      <c r="AB60" s="194"/>
      <c r="AC60" s="195"/>
      <c r="AD60" s="194"/>
      <c r="AE60" s="195"/>
      <c r="AF60" s="194"/>
      <c r="AG60" s="195"/>
      <c r="AH60" s="194"/>
      <c r="AI60" s="195"/>
      <c r="AJ60" s="194"/>
      <c r="AK60" s="195"/>
      <c r="AL60" s="194"/>
      <c r="AM60" s="195"/>
      <c r="AN60" s="194"/>
      <c r="AO60" s="195"/>
      <c r="AP60" s="194"/>
      <c r="AQ60" s="195"/>
    </row>
    <row r="61" spans="2:43" ht="19.5" customHeight="1" x14ac:dyDescent="0.15">
      <c r="B61" s="215" t="s">
        <v>809</v>
      </c>
      <c r="C61" s="548" t="s">
        <v>808</v>
      </c>
      <c r="D61" s="92"/>
      <c r="E61" s="92"/>
      <c r="F61" s="196"/>
      <c r="G61" s="195"/>
      <c r="H61" s="197"/>
      <c r="I61" s="195"/>
      <c r="J61" s="196"/>
      <c r="K61" s="195"/>
      <c r="L61" s="194"/>
      <c r="M61" s="195"/>
      <c r="N61" s="194"/>
      <c r="O61" s="195"/>
      <c r="P61" s="194"/>
      <c r="Q61" s="195"/>
      <c r="R61" s="194"/>
      <c r="S61" s="195"/>
      <c r="T61" s="194"/>
      <c r="U61" s="195"/>
      <c r="V61" s="194"/>
      <c r="W61" s="195"/>
      <c r="X61" s="194"/>
      <c r="Y61" s="195"/>
      <c r="Z61" s="194"/>
      <c r="AA61" s="195"/>
      <c r="AB61" s="194"/>
      <c r="AC61" s="195"/>
      <c r="AD61" s="194"/>
      <c r="AE61" s="195"/>
      <c r="AF61" s="194"/>
      <c r="AG61" s="195"/>
      <c r="AH61" s="194"/>
      <c r="AI61" s="195"/>
      <c r="AJ61" s="194"/>
      <c r="AK61" s="195"/>
      <c r="AL61" s="194"/>
      <c r="AM61" s="195"/>
      <c r="AN61" s="194"/>
      <c r="AO61" s="195"/>
      <c r="AP61" s="194"/>
      <c r="AQ61" s="195"/>
    </row>
    <row r="62" spans="2:43" ht="19.5" customHeight="1" x14ac:dyDescent="0.15">
      <c r="B62" s="214"/>
      <c r="C62" s="550" t="s">
        <v>807</v>
      </c>
      <c r="D62" s="41"/>
      <c r="E62" s="41"/>
      <c r="F62" s="190"/>
      <c r="G62" s="189"/>
      <c r="H62" s="191"/>
      <c r="I62" s="189"/>
      <c r="J62" s="190"/>
      <c r="K62" s="189"/>
      <c r="L62" s="188"/>
      <c r="M62" s="189"/>
      <c r="N62" s="188"/>
      <c r="O62" s="189"/>
      <c r="P62" s="188"/>
      <c r="Q62" s="189"/>
      <c r="R62" s="188"/>
      <c r="S62" s="189"/>
      <c r="T62" s="188"/>
      <c r="U62" s="189"/>
      <c r="V62" s="188"/>
      <c r="W62" s="189"/>
      <c r="X62" s="188"/>
      <c r="Y62" s="189"/>
      <c r="Z62" s="188"/>
      <c r="AA62" s="189"/>
      <c r="AB62" s="188"/>
      <c r="AC62" s="189"/>
      <c r="AD62" s="188"/>
      <c r="AE62" s="189"/>
      <c r="AF62" s="188"/>
      <c r="AG62" s="189"/>
      <c r="AH62" s="188"/>
      <c r="AI62" s="189"/>
      <c r="AJ62" s="188"/>
      <c r="AK62" s="189"/>
      <c r="AL62" s="188"/>
      <c r="AM62" s="189"/>
      <c r="AN62" s="188"/>
      <c r="AO62" s="189"/>
      <c r="AP62" s="188"/>
      <c r="AQ62" s="189"/>
    </row>
    <row r="63" spans="2:43" ht="20.25" customHeight="1" thickBot="1" x14ac:dyDescent="0.2">
      <c r="B63" s="2540" t="s">
        <v>806</v>
      </c>
      <c r="C63" s="2541"/>
      <c r="D63" s="184"/>
      <c r="E63" s="184"/>
      <c r="F63" s="183"/>
      <c r="G63" s="182"/>
      <c r="H63" s="183"/>
      <c r="I63" s="182"/>
      <c r="J63" s="183"/>
      <c r="K63" s="182"/>
      <c r="L63" s="181"/>
      <c r="M63" s="182"/>
      <c r="N63" s="181"/>
      <c r="O63" s="182"/>
      <c r="P63" s="181"/>
      <c r="Q63" s="182"/>
      <c r="R63" s="181"/>
      <c r="S63" s="182"/>
      <c r="T63" s="181"/>
      <c r="U63" s="182"/>
      <c r="V63" s="181"/>
      <c r="W63" s="182"/>
      <c r="X63" s="181"/>
      <c r="Y63" s="182"/>
      <c r="Z63" s="181"/>
      <c r="AA63" s="182"/>
      <c r="AB63" s="181"/>
      <c r="AC63" s="182"/>
      <c r="AD63" s="181"/>
      <c r="AE63" s="182"/>
      <c r="AF63" s="181"/>
      <c r="AG63" s="182"/>
      <c r="AH63" s="181"/>
      <c r="AI63" s="182"/>
      <c r="AJ63" s="181"/>
      <c r="AK63" s="182"/>
      <c r="AL63" s="181"/>
      <c r="AM63" s="182"/>
      <c r="AN63" s="181"/>
      <c r="AO63" s="182"/>
      <c r="AP63" s="181"/>
      <c r="AQ63" s="182"/>
    </row>
    <row r="64" spans="2:43" ht="20.25" customHeight="1" x14ac:dyDescent="0.15">
      <c r="B64" s="213"/>
      <c r="C64" s="213"/>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row>
    <row r="65" spans="2:43" ht="19.5" customHeight="1" thickBot="1" x14ac:dyDescent="0.2">
      <c r="B65" s="2551" t="s">
        <v>805</v>
      </c>
      <c r="C65" s="2551"/>
      <c r="D65" s="552"/>
      <c r="E65" s="552"/>
      <c r="F65" s="211"/>
      <c r="G65" s="211"/>
      <c r="H65" s="212"/>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row>
    <row r="66" spans="2:43" x14ac:dyDescent="0.15">
      <c r="B66" s="2552" t="s">
        <v>804</v>
      </c>
      <c r="C66" s="2554" t="s">
        <v>803</v>
      </c>
      <c r="D66" s="2556" t="s">
        <v>802</v>
      </c>
      <c r="E66" s="2558" t="s">
        <v>801</v>
      </c>
      <c r="F66" s="2544">
        <v>1</v>
      </c>
      <c r="G66" s="2546"/>
      <c r="H66" s="2544">
        <v>2</v>
      </c>
      <c r="I66" s="2546"/>
      <c r="J66" s="2544">
        <v>3</v>
      </c>
      <c r="K66" s="2546"/>
      <c r="L66" s="2544">
        <v>4</v>
      </c>
      <c r="M66" s="2546"/>
      <c r="N66" s="2544">
        <v>5</v>
      </c>
      <c r="O66" s="2546"/>
      <c r="P66" s="2544">
        <v>6</v>
      </c>
      <c r="Q66" s="2546"/>
      <c r="R66" s="2544">
        <v>7</v>
      </c>
      <c r="S66" s="2546"/>
      <c r="T66" s="2544">
        <v>8</v>
      </c>
      <c r="U66" s="2546"/>
      <c r="V66" s="2544">
        <v>9</v>
      </c>
      <c r="W66" s="2546"/>
      <c r="X66" s="2544">
        <v>10</v>
      </c>
      <c r="Y66" s="2546"/>
      <c r="Z66" s="2544">
        <v>11</v>
      </c>
      <c r="AA66" s="2546"/>
      <c r="AB66" s="2544">
        <v>12</v>
      </c>
      <c r="AC66" s="2546"/>
      <c r="AD66" s="2544">
        <v>13</v>
      </c>
      <c r="AE66" s="2546"/>
      <c r="AF66" s="2544">
        <v>14</v>
      </c>
      <c r="AG66" s="2546"/>
      <c r="AH66" s="2544">
        <v>15</v>
      </c>
      <c r="AI66" s="2546"/>
      <c r="AJ66" s="2544">
        <v>16</v>
      </c>
      <c r="AK66" s="2546"/>
      <c r="AL66" s="2544">
        <v>17</v>
      </c>
      <c r="AM66" s="2546"/>
      <c r="AN66" s="2544">
        <v>18</v>
      </c>
      <c r="AO66" s="2546"/>
      <c r="AP66" s="2544" t="s">
        <v>800</v>
      </c>
      <c r="AQ66" s="2545"/>
    </row>
    <row r="67" spans="2:43" ht="14.25" thickBot="1" x14ac:dyDescent="0.2">
      <c r="B67" s="2553"/>
      <c r="C67" s="2555"/>
      <c r="D67" s="2557"/>
      <c r="E67" s="2559"/>
      <c r="F67" s="209" t="s">
        <v>799</v>
      </c>
      <c r="G67" s="210" t="s">
        <v>798</v>
      </c>
      <c r="H67" s="209" t="s">
        <v>799</v>
      </c>
      <c r="I67" s="210" t="s">
        <v>798</v>
      </c>
      <c r="J67" s="209" t="s">
        <v>799</v>
      </c>
      <c r="K67" s="210" t="s">
        <v>798</v>
      </c>
      <c r="L67" s="209" t="s">
        <v>799</v>
      </c>
      <c r="M67" s="210" t="s">
        <v>798</v>
      </c>
      <c r="N67" s="209" t="s">
        <v>799</v>
      </c>
      <c r="O67" s="210" t="s">
        <v>798</v>
      </c>
      <c r="P67" s="209" t="s">
        <v>799</v>
      </c>
      <c r="Q67" s="210" t="s">
        <v>798</v>
      </c>
      <c r="R67" s="209" t="s">
        <v>799</v>
      </c>
      <c r="S67" s="210" t="s">
        <v>798</v>
      </c>
      <c r="T67" s="209" t="s">
        <v>799</v>
      </c>
      <c r="U67" s="210" t="s">
        <v>798</v>
      </c>
      <c r="V67" s="209" t="s">
        <v>799</v>
      </c>
      <c r="W67" s="210" t="s">
        <v>798</v>
      </c>
      <c r="X67" s="209" t="s">
        <v>799</v>
      </c>
      <c r="Y67" s="210" t="s">
        <v>798</v>
      </c>
      <c r="Z67" s="209" t="s">
        <v>799</v>
      </c>
      <c r="AA67" s="210" t="s">
        <v>798</v>
      </c>
      <c r="AB67" s="209" t="s">
        <v>799</v>
      </c>
      <c r="AC67" s="210" t="s">
        <v>798</v>
      </c>
      <c r="AD67" s="209" t="s">
        <v>799</v>
      </c>
      <c r="AE67" s="210" t="s">
        <v>798</v>
      </c>
      <c r="AF67" s="209" t="s">
        <v>799</v>
      </c>
      <c r="AG67" s="210" t="s">
        <v>798</v>
      </c>
      <c r="AH67" s="209" t="s">
        <v>799</v>
      </c>
      <c r="AI67" s="210" t="s">
        <v>798</v>
      </c>
      <c r="AJ67" s="209" t="s">
        <v>799</v>
      </c>
      <c r="AK67" s="210" t="s">
        <v>798</v>
      </c>
      <c r="AL67" s="209" t="s">
        <v>799</v>
      </c>
      <c r="AM67" s="210" t="s">
        <v>798</v>
      </c>
      <c r="AN67" s="209" t="s">
        <v>799</v>
      </c>
      <c r="AO67" s="210" t="s">
        <v>798</v>
      </c>
      <c r="AP67" s="209" t="s">
        <v>797</v>
      </c>
      <c r="AQ67" s="208" t="s">
        <v>796</v>
      </c>
    </row>
    <row r="68" spans="2:43" ht="17.25" customHeight="1" x14ac:dyDescent="0.15">
      <c r="B68" s="207" t="s">
        <v>872</v>
      </c>
      <c r="C68" s="206" t="s">
        <v>1074</v>
      </c>
      <c r="D68" s="205">
        <v>4</v>
      </c>
      <c r="E68" s="205">
        <v>4</v>
      </c>
      <c r="F68" s="204">
        <v>45567</v>
      </c>
      <c r="G68" s="203" t="s">
        <v>1073</v>
      </c>
      <c r="H68" s="204">
        <v>45574</v>
      </c>
      <c r="I68" s="203" t="s">
        <v>1073</v>
      </c>
      <c r="J68" s="204">
        <v>45581</v>
      </c>
      <c r="K68" s="203" t="s">
        <v>1073</v>
      </c>
      <c r="L68" s="204">
        <v>45588</v>
      </c>
      <c r="M68" s="203" t="s">
        <v>1073</v>
      </c>
      <c r="N68" s="201"/>
      <c r="O68" s="202"/>
      <c r="P68" s="201"/>
      <c r="Q68" s="200"/>
      <c r="R68" s="199"/>
      <c r="S68" s="200"/>
      <c r="T68" s="199"/>
      <c r="U68" s="200"/>
      <c r="V68" s="199"/>
      <c r="W68" s="200"/>
      <c r="X68" s="199"/>
      <c r="Y68" s="200"/>
      <c r="Z68" s="199"/>
      <c r="AA68" s="200"/>
      <c r="AB68" s="199"/>
      <c r="AC68" s="200"/>
      <c r="AD68" s="199"/>
      <c r="AE68" s="200"/>
      <c r="AF68" s="199"/>
      <c r="AG68" s="200"/>
      <c r="AH68" s="199"/>
      <c r="AI68" s="200"/>
      <c r="AJ68" s="199"/>
      <c r="AK68" s="200"/>
      <c r="AL68" s="199"/>
      <c r="AM68" s="200"/>
      <c r="AN68" s="199"/>
      <c r="AO68" s="200"/>
      <c r="AP68" s="199"/>
      <c r="AQ68" s="198"/>
    </row>
    <row r="69" spans="2:43" ht="17.25" customHeight="1" x14ac:dyDescent="0.15">
      <c r="B69" s="192"/>
      <c r="C69" s="548"/>
      <c r="D69" s="92"/>
      <c r="E69" s="92"/>
      <c r="F69" s="196"/>
      <c r="G69" s="195"/>
      <c r="H69" s="196"/>
      <c r="I69" s="195"/>
      <c r="J69" s="196"/>
      <c r="K69" s="195"/>
      <c r="L69" s="196"/>
      <c r="M69" s="195"/>
      <c r="N69" s="194"/>
      <c r="O69" s="195"/>
      <c r="P69" s="194"/>
      <c r="Q69" s="195"/>
      <c r="R69" s="194"/>
      <c r="S69" s="195"/>
      <c r="T69" s="194"/>
      <c r="U69" s="195"/>
      <c r="V69" s="194"/>
      <c r="W69" s="195"/>
      <c r="X69" s="194"/>
      <c r="Y69" s="195"/>
      <c r="Z69" s="194"/>
      <c r="AA69" s="195"/>
      <c r="AB69" s="194"/>
      <c r="AC69" s="195"/>
      <c r="AD69" s="194"/>
      <c r="AE69" s="195"/>
      <c r="AF69" s="194"/>
      <c r="AG69" s="195"/>
      <c r="AH69" s="194"/>
      <c r="AI69" s="195"/>
      <c r="AJ69" s="194"/>
      <c r="AK69" s="195"/>
      <c r="AL69" s="194"/>
      <c r="AM69" s="195"/>
      <c r="AN69" s="194"/>
      <c r="AO69" s="195"/>
      <c r="AP69" s="194"/>
      <c r="AQ69" s="193"/>
    </row>
    <row r="70" spans="2:43" ht="17.25" customHeight="1" x14ac:dyDescent="0.15">
      <c r="B70" s="192"/>
      <c r="C70" s="548"/>
      <c r="D70" s="92"/>
      <c r="E70" s="92"/>
      <c r="F70" s="196"/>
      <c r="G70" s="195"/>
      <c r="H70" s="196"/>
      <c r="I70" s="195"/>
      <c r="J70" s="196"/>
      <c r="K70" s="195"/>
      <c r="L70" s="196"/>
      <c r="M70" s="195"/>
      <c r="N70" s="194"/>
      <c r="O70" s="195"/>
      <c r="P70" s="194"/>
      <c r="Q70" s="195"/>
      <c r="R70" s="194"/>
      <c r="S70" s="195"/>
      <c r="T70" s="194"/>
      <c r="U70" s="195"/>
      <c r="V70" s="194"/>
      <c r="W70" s="195"/>
      <c r="X70" s="194"/>
      <c r="Y70" s="195"/>
      <c r="Z70" s="194"/>
      <c r="AA70" s="195"/>
      <c r="AB70" s="194"/>
      <c r="AC70" s="195"/>
      <c r="AD70" s="194"/>
      <c r="AE70" s="195"/>
      <c r="AF70" s="194"/>
      <c r="AG70" s="195"/>
      <c r="AH70" s="194"/>
      <c r="AI70" s="195"/>
      <c r="AJ70" s="194"/>
      <c r="AK70" s="195"/>
      <c r="AL70" s="194"/>
      <c r="AM70" s="195"/>
      <c r="AN70" s="194"/>
      <c r="AO70" s="195"/>
      <c r="AP70" s="194"/>
      <c r="AQ70" s="193"/>
    </row>
    <row r="71" spans="2:43" ht="17.25" customHeight="1" x14ac:dyDescent="0.15">
      <c r="B71" s="192"/>
      <c r="C71" s="548"/>
      <c r="D71" s="92"/>
      <c r="E71" s="92"/>
      <c r="F71" s="196"/>
      <c r="G71" s="195"/>
      <c r="H71" s="197"/>
      <c r="I71" s="195"/>
      <c r="J71" s="196"/>
      <c r="K71" s="195"/>
      <c r="L71" s="196"/>
      <c r="M71" s="195"/>
      <c r="N71" s="194"/>
      <c r="O71" s="195"/>
      <c r="P71" s="194"/>
      <c r="Q71" s="195"/>
      <c r="R71" s="194"/>
      <c r="S71" s="195"/>
      <c r="T71" s="194"/>
      <c r="U71" s="195"/>
      <c r="V71" s="194"/>
      <c r="W71" s="195"/>
      <c r="X71" s="194"/>
      <c r="Y71" s="195"/>
      <c r="Z71" s="194"/>
      <c r="AA71" s="195"/>
      <c r="AB71" s="194"/>
      <c r="AC71" s="195"/>
      <c r="AD71" s="194"/>
      <c r="AE71" s="195"/>
      <c r="AF71" s="194"/>
      <c r="AG71" s="195"/>
      <c r="AH71" s="194"/>
      <c r="AI71" s="195"/>
      <c r="AJ71" s="194"/>
      <c r="AK71" s="195"/>
      <c r="AL71" s="194"/>
      <c r="AM71" s="195"/>
      <c r="AN71" s="194"/>
      <c r="AO71" s="195"/>
      <c r="AP71" s="194"/>
      <c r="AQ71" s="193"/>
    </row>
    <row r="72" spans="2:43" ht="17.25" customHeight="1" x14ac:dyDescent="0.15">
      <c r="B72" s="192"/>
      <c r="C72" s="548"/>
      <c r="D72" s="92"/>
      <c r="E72" s="92"/>
      <c r="F72" s="190"/>
      <c r="G72" s="189"/>
      <c r="H72" s="191"/>
      <c r="I72" s="189"/>
      <c r="J72" s="190"/>
      <c r="K72" s="189"/>
      <c r="L72" s="190"/>
      <c r="M72" s="189"/>
      <c r="N72" s="188"/>
      <c r="O72" s="189"/>
      <c r="P72" s="188"/>
      <c r="Q72" s="189"/>
      <c r="R72" s="188"/>
      <c r="S72" s="189"/>
      <c r="T72" s="188"/>
      <c r="U72" s="189"/>
      <c r="V72" s="188"/>
      <c r="W72" s="189"/>
      <c r="X72" s="188"/>
      <c r="Y72" s="189"/>
      <c r="Z72" s="188"/>
      <c r="AA72" s="189"/>
      <c r="AB72" s="188"/>
      <c r="AC72" s="189"/>
      <c r="AD72" s="188"/>
      <c r="AE72" s="189"/>
      <c r="AF72" s="188"/>
      <c r="AG72" s="189"/>
      <c r="AH72" s="188"/>
      <c r="AI72" s="189"/>
      <c r="AJ72" s="188"/>
      <c r="AK72" s="189"/>
      <c r="AL72" s="188"/>
      <c r="AM72" s="189"/>
      <c r="AN72" s="188"/>
      <c r="AO72" s="189"/>
      <c r="AP72" s="188"/>
      <c r="AQ72" s="187"/>
    </row>
    <row r="73" spans="2:43" ht="17.25" customHeight="1" thickBot="1" x14ac:dyDescent="0.2">
      <c r="B73" s="186"/>
      <c r="C73" s="185"/>
      <c r="D73" s="184"/>
      <c r="E73" s="184"/>
      <c r="F73" s="183"/>
      <c r="G73" s="182"/>
      <c r="H73" s="183"/>
      <c r="I73" s="182"/>
      <c r="J73" s="183"/>
      <c r="K73" s="182"/>
      <c r="L73" s="183"/>
      <c r="M73" s="182"/>
      <c r="N73" s="181"/>
      <c r="O73" s="182"/>
      <c r="P73" s="181"/>
      <c r="Q73" s="182"/>
      <c r="R73" s="181"/>
      <c r="S73" s="182"/>
      <c r="T73" s="181"/>
      <c r="U73" s="182"/>
      <c r="V73" s="181"/>
      <c r="W73" s="182"/>
      <c r="X73" s="181"/>
      <c r="Y73" s="182"/>
      <c r="Z73" s="181"/>
      <c r="AA73" s="182"/>
      <c r="AB73" s="181"/>
      <c r="AC73" s="182"/>
      <c r="AD73" s="181"/>
      <c r="AE73" s="182"/>
      <c r="AF73" s="181"/>
      <c r="AG73" s="182"/>
      <c r="AH73" s="181"/>
      <c r="AI73" s="182"/>
      <c r="AJ73" s="181"/>
      <c r="AK73" s="182"/>
      <c r="AL73" s="181"/>
      <c r="AM73" s="182"/>
      <c r="AN73" s="181"/>
      <c r="AO73" s="182"/>
      <c r="AP73" s="181"/>
      <c r="AQ73" s="180"/>
    </row>
    <row r="75" spans="2:43" ht="21" customHeight="1" x14ac:dyDescent="0.15">
      <c r="B75" t="s">
        <v>795</v>
      </c>
    </row>
    <row r="76" spans="2:43" ht="21" customHeight="1" x14ac:dyDescent="0.15">
      <c r="B76" t="s">
        <v>794</v>
      </c>
    </row>
    <row r="77" spans="2:43" ht="21" customHeight="1" x14ac:dyDescent="0.15">
      <c r="B77" t="s">
        <v>793</v>
      </c>
    </row>
    <row r="78" spans="2:43" ht="21" customHeight="1" x14ac:dyDescent="0.15">
      <c r="B78" t="s">
        <v>792</v>
      </c>
    </row>
    <row r="79" spans="2:43" ht="21" customHeight="1" x14ac:dyDescent="0.15">
      <c r="B79" t="s">
        <v>791</v>
      </c>
    </row>
    <row r="80" spans="2:43" ht="21" customHeight="1" x14ac:dyDescent="0.15"/>
  </sheetData>
  <sheetProtection algorithmName="SHA-512" hashValue="677Qpwsri1PHiggJ+zyRhNa1B4CmWWRPkLqAJCVADaXfwX5KT14JiXWrOmhkVLfxGGAA+qjTToqyRe9TYb2Mpw==" saltValue="PVNfAQkFAPNrcZwjagUAgA==" spinCount="100000" sheet="1" objects="1" scenarios="1"/>
  <mergeCells count="52">
    <mergeCell ref="F66:G66"/>
    <mergeCell ref="AH6:AI6"/>
    <mergeCell ref="AJ6:AK6"/>
    <mergeCell ref="C4:D4"/>
    <mergeCell ref="F4:H4"/>
    <mergeCell ref="D6:D7"/>
    <mergeCell ref="C6:C7"/>
    <mergeCell ref="P6:Q6"/>
    <mergeCell ref="R6:S6"/>
    <mergeCell ref="T6:U6"/>
    <mergeCell ref="R66:S66"/>
    <mergeCell ref="A1:D1"/>
    <mergeCell ref="J4:L4"/>
    <mergeCell ref="AF66:AG66"/>
    <mergeCell ref="AH66:AI66"/>
    <mergeCell ref="AJ66:AK66"/>
    <mergeCell ref="B65:C65"/>
    <mergeCell ref="B66:B67"/>
    <mergeCell ref="C66:C67"/>
    <mergeCell ref="D66:D67"/>
    <mergeCell ref="E66:E67"/>
    <mergeCell ref="H66:I66"/>
    <mergeCell ref="J66:K66"/>
    <mergeCell ref="L66:M66"/>
    <mergeCell ref="N66:O66"/>
    <mergeCell ref="P66:Q66"/>
    <mergeCell ref="B6:B7"/>
    <mergeCell ref="AP66:AQ66"/>
    <mergeCell ref="T66:U66"/>
    <mergeCell ref="V66:W66"/>
    <mergeCell ref="X66:Y66"/>
    <mergeCell ref="Z66:AA66"/>
    <mergeCell ref="AB66:AC66"/>
    <mergeCell ref="AD66:AE66"/>
    <mergeCell ref="AN66:AO66"/>
    <mergeCell ref="AL66:AM66"/>
    <mergeCell ref="AP6:AQ6"/>
    <mergeCell ref="B63:C63"/>
    <mergeCell ref="V6:W6"/>
    <mergeCell ref="X6:Y6"/>
    <mergeCell ref="Z6:AA6"/>
    <mergeCell ref="AB6:AC6"/>
    <mergeCell ref="AD6:AE6"/>
    <mergeCell ref="AF6:AG6"/>
    <mergeCell ref="J6:K6"/>
    <mergeCell ref="L6:M6"/>
    <mergeCell ref="AL6:AM6"/>
    <mergeCell ref="AN6:AO6"/>
    <mergeCell ref="E6:E7"/>
    <mergeCell ref="F6:G6"/>
    <mergeCell ref="H6:I6"/>
    <mergeCell ref="N6:O6"/>
  </mergeCells>
  <phoneticPr fontId="1"/>
  <pageMargins left="0.70866141732283472" right="0.70866141732283472" top="0.55118110236220474" bottom="0.35433070866141736" header="0.31496062992125984" footer="0.31496062992125984"/>
  <pageSetup paperSize="8" scale="65" fitToHeight="2" orientation="landscape" r:id="rId1"/>
  <rowBreaks count="1" manualBreakCount="1">
    <brk id="63" max="4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18DEB-7EEF-4441-8708-6BEF70B35C07}">
  <dimension ref="A1:AQ81"/>
  <sheetViews>
    <sheetView showGridLines="0" view="pageBreakPreview" zoomScale="80" zoomScaleNormal="100" zoomScaleSheetLayoutView="80" workbookViewId="0">
      <selection activeCell="O3" sqref="O3"/>
    </sheetView>
  </sheetViews>
  <sheetFormatPr defaultColWidth="8.75" defaultRowHeight="13.5" x14ac:dyDescent="0.1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x14ac:dyDescent="0.15">
      <c r="A1" s="923" t="s">
        <v>2146</v>
      </c>
      <c r="B1" s="924"/>
      <c r="C1" s="924"/>
      <c r="D1" s="924"/>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25"/>
      <c r="AL1" s="925"/>
      <c r="AM1" s="925"/>
      <c r="AN1" s="925"/>
      <c r="AO1" s="925"/>
      <c r="AP1" s="925"/>
      <c r="AQ1" s="925"/>
    </row>
    <row r="2" spans="1:43" ht="22.5" customHeight="1" x14ac:dyDescent="0.15">
      <c r="A2" s="442" t="s">
        <v>876</v>
      </c>
      <c r="B2" s="553"/>
      <c r="C2" s="553"/>
      <c r="D2" s="553"/>
      <c r="E2" s="553"/>
      <c r="F2" s="553"/>
      <c r="G2" s="553"/>
      <c r="H2" s="553"/>
      <c r="I2" s="553"/>
      <c r="J2" s="553"/>
      <c r="K2" s="553"/>
      <c r="L2" s="553"/>
      <c r="M2" s="553"/>
      <c r="N2" s="553"/>
      <c r="O2" s="553" t="s">
        <v>2153</v>
      </c>
      <c r="P2" s="553"/>
      <c r="Q2" s="553"/>
      <c r="R2" s="553"/>
      <c r="S2" s="553"/>
      <c r="T2" s="553"/>
      <c r="U2" s="553"/>
      <c r="V2" s="553"/>
      <c r="W2" s="553"/>
      <c r="X2" s="553"/>
      <c r="Y2" s="553"/>
      <c r="Z2" s="553"/>
      <c r="AA2" s="553"/>
      <c r="AB2" s="553"/>
      <c r="AC2" s="553"/>
      <c r="AD2" s="553"/>
      <c r="AE2" s="553"/>
      <c r="AF2" s="553"/>
      <c r="AG2" s="553"/>
      <c r="AH2" s="553"/>
      <c r="AI2" s="553"/>
      <c r="AJ2" s="553"/>
      <c r="AK2" s="925"/>
      <c r="AL2" s="925"/>
      <c r="AM2" s="925"/>
      <c r="AN2" s="925"/>
      <c r="AO2" s="925"/>
      <c r="AP2" s="925"/>
      <c r="AQ2" s="925"/>
    </row>
    <row r="3" spans="1:43" ht="7.5" customHeight="1" thickBot="1" x14ac:dyDescent="0.2">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x14ac:dyDescent="0.2">
      <c r="A4" s="553"/>
      <c r="B4" s="443" t="s">
        <v>875</v>
      </c>
      <c r="C4" s="926">
        <f>調書!Q11</f>
        <v>0</v>
      </c>
      <c r="D4" s="927"/>
      <c r="E4" s="443" t="s">
        <v>874</v>
      </c>
      <c r="F4" s="926"/>
      <c r="G4" s="928"/>
      <c r="H4" s="927"/>
      <c r="I4" s="443" t="s">
        <v>873</v>
      </c>
      <c r="J4" s="929"/>
      <c r="K4" s="930"/>
      <c r="L4" s="931"/>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x14ac:dyDescent="0.2">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x14ac:dyDescent="0.15">
      <c r="A6" s="553"/>
      <c r="B6" s="918" t="s">
        <v>804</v>
      </c>
      <c r="C6" s="920" t="s">
        <v>803</v>
      </c>
      <c r="D6" s="920" t="s">
        <v>802</v>
      </c>
      <c r="E6" s="922" t="s">
        <v>801</v>
      </c>
      <c r="F6" s="920">
        <v>1</v>
      </c>
      <c r="G6" s="920"/>
      <c r="H6" s="920">
        <v>2</v>
      </c>
      <c r="I6" s="920"/>
      <c r="J6" s="920">
        <v>3</v>
      </c>
      <c r="K6" s="920"/>
      <c r="L6" s="920">
        <v>4</v>
      </c>
      <c r="M6" s="920"/>
      <c r="N6" s="920">
        <v>5</v>
      </c>
      <c r="O6" s="920"/>
      <c r="P6" s="920">
        <v>6</v>
      </c>
      <c r="Q6" s="920"/>
      <c r="R6" s="920">
        <v>7</v>
      </c>
      <c r="S6" s="920"/>
      <c r="T6" s="920">
        <v>8</v>
      </c>
      <c r="U6" s="920"/>
      <c r="V6" s="920">
        <v>9</v>
      </c>
      <c r="W6" s="920"/>
      <c r="X6" s="920">
        <v>10</v>
      </c>
      <c r="Y6" s="920"/>
      <c r="Z6" s="920">
        <v>11</v>
      </c>
      <c r="AA6" s="920"/>
      <c r="AB6" s="920">
        <v>12</v>
      </c>
      <c r="AC6" s="920"/>
      <c r="AD6" s="920">
        <v>13</v>
      </c>
      <c r="AE6" s="920"/>
      <c r="AF6" s="920">
        <v>14</v>
      </c>
      <c r="AG6" s="920"/>
      <c r="AH6" s="920">
        <v>15</v>
      </c>
      <c r="AI6" s="920"/>
      <c r="AJ6" s="920">
        <v>16</v>
      </c>
      <c r="AK6" s="920"/>
      <c r="AL6" s="920">
        <v>17</v>
      </c>
      <c r="AM6" s="920"/>
      <c r="AN6" s="920">
        <v>18</v>
      </c>
      <c r="AO6" s="920"/>
      <c r="AP6" s="920" t="s">
        <v>800</v>
      </c>
      <c r="AQ6" s="932"/>
    </row>
    <row r="7" spans="1:43" ht="17.25" customHeight="1" thickBot="1" x14ac:dyDescent="0.2">
      <c r="A7" s="553"/>
      <c r="B7" s="919"/>
      <c r="C7" s="921"/>
      <c r="D7" s="921"/>
      <c r="E7" s="921"/>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x14ac:dyDescent="0.15">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x14ac:dyDescent="0.15">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x14ac:dyDescent="0.15">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x14ac:dyDescent="0.15">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x14ac:dyDescent="0.15">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x14ac:dyDescent="0.15">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x14ac:dyDescent="0.15">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x14ac:dyDescent="0.15">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x14ac:dyDescent="0.15">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x14ac:dyDescent="0.15">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x14ac:dyDescent="0.15">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x14ac:dyDescent="0.15">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x14ac:dyDescent="0.15">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x14ac:dyDescent="0.15">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x14ac:dyDescent="0.15">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x14ac:dyDescent="0.15">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x14ac:dyDescent="0.15">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x14ac:dyDescent="0.15">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x14ac:dyDescent="0.15">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x14ac:dyDescent="0.15">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x14ac:dyDescent="0.15">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x14ac:dyDescent="0.15">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x14ac:dyDescent="0.15">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x14ac:dyDescent="0.15">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x14ac:dyDescent="0.15">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x14ac:dyDescent="0.15">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x14ac:dyDescent="0.15">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x14ac:dyDescent="0.15">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x14ac:dyDescent="0.15">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x14ac:dyDescent="0.15">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x14ac:dyDescent="0.15">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x14ac:dyDescent="0.15">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x14ac:dyDescent="0.15">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x14ac:dyDescent="0.15">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x14ac:dyDescent="0.15">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x14ac:dyDescent="0.15">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x14ac:dyDescent="0.15">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x14ac:dyDescent="0.15">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x14ac:dyDescent="0.15">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x14ac:dyDescent="0.15">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x14ac:dyDescent="0.15">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x14ac:dyDescent="0.15">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x14ac:dyDescent="0.15">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x14ac:dyDescent="0.15">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x14ac:dyDescent="0.15">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x14ac:dyDescent="0.15">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x14ac:dyDescent="0.15">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x14ac:dyDescent="0.15">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x14ac:dyDescent="0.15">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x14ac:dyDescent="0.15">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x14ac:dyDescent="0.15">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x14ac:dyDescent="0.15">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x14ac:dyDescent="0.15">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x14ac:dyDescent="0.15">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x14ac:dyDescent="0.15">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x14ac:dyDescent="0.2">
      <c r="A63" s="553"/>
      <c r="B63" s="937" t="s">
        <v>806</v>
      </c>
      <c r="C63" s="938"/>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x14ac:dyDescent="0.15">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x14ac:dyDescent="0.2">
      <c r="A65" s="553"/>
      <c r="B65" s="939" t="s">
        <v>805</v>
      </c>
      <c r="C65" s="939"/>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x14ac:dyDescent="0.15">
      <c r="A66" s="553"/>
      <c r="B66" s="940" t="s">
        <v>804</v>
      </c>
      <c r="C66" s="942" t="s">
        <v>803</v>
      </c>
      <c r="D66" s="944" t="s">
        <v>802</v>
      </c>
      <c r="E66" s="933" t="s">
        <v>801</v>
      </c>
      <c r="F66" s="935">
        <v>1</v>
      </c>
      <c r="G66" s="936"/>
      <c r="H66" s="935">
        <v>2</v>
      </c>
      <c r="I66" s="936"/>
      <c r="J66" s="935">
        <v>3</v>
      </c>
      <c r="K66" s="936"/>
      <c r="L66" s="935">
        <v>4</v>
      </c>
      <c r="M66" s="936"/>
      <c r="N66" s="935">
        <v>5</v>
      </c>
      <c r="O66" s="936"/>
      <c r="P66" s="935">
        <v>6</v>
      </c>
      <c r="Q66" s="936"/>
      <c r="R66" s="935">
        <v>7</v>
      </c>
      <c r="S66" s="936"/>
      <c r="T66" s="935">
        <v>8</v>
      </c>
      <c r="U66" s="936"/>
      <c r="V66" s="935">
        <v>9</v>
      </c>
      <c r="W66" s="936"/>
      <c r="X66" s="935">
        <v>10</v>
      </c>
      <c r="Y66" s="936"/>
      <c r="Z66" s="935">
        <v>11</v>
      </c>
      <c r="AA66" s="936"/>
      <c r="AB66" s="935">
        <v>12</v>
      </c>
      <c r="AC66" s="936"/>
      <c r="AD66" s="935">
        <v>13</v>
      </c>
      <c r="AE66" s="936"/>
      <c r="AF66" s="935">
        <v>14</v>
      </c>
      <c r="AG66" s="936"/>
      <c r="AH66" s="935">
        <v>15</v>
      </c>
      <c r="AI66" s="936"/>
      <c r="AJ66" s="935">
        <v>16</v>
      </c>
      <c r="AK66" s="936"/>
      <c r="AL66" s="935">
        <v>17</v>
      </c>
      <c r="AM66" s="936"/>
      <c r="AN66" s="935">
        <v>18</v>
      </c>
      <c r="AO66" s="936"/>
      <c r="AP66" s="935" t="s">
        <v>800</v>
      </c>
      <c r="AQ66" s="946"/>
    </row>
    <row r="67" spans="1:43" ht="14.25" thickBot="1" x14ac:dyDescent="0.2">
      <c r="A67" s="553"/>
      <c r="B67" s="941"/>
      <c r="C67" s="943"/>
      <c r="D67" s="945"/>
      <c r="E67" s="934"/>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x14ac:dyDescent="0.15">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x14ac:dyDescent="0.15">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x14ac:dyDescent="0.15">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x14ac:dyDescent="0.15">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x14ac:dyDescent="0.15">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x14ac:dyDescent="0.2">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x14ac:dyDescent="0.15">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x14ac:dyDescent="0.15">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x14ac:dyDescent="0.15">
      <c r="A76" s="553"/>
      <c r="B76" s="553" t="s">
        <v>794</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x14ac:dyDescent="0.15">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x14ac:dyDescent="0.15">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x14ac:dyDescent="0.15">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x14ac:dyDescent="0.15">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x14ac:dyDescent="0.15">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X66:Y66"/>
    <mergeCell ref="Z66:AA66"/>
    <mergeCell ref="AP66:AQ66"/>
    <mergeCell ref="AD66:AE66"/>
    <mergeCell ref="AF66:AG66"/>
    <mergeCell ref="AH66:AI66"/>
    <mergeCell ref="AJ66:AK66"/>
    <mergeCell ref="AL66:AM66"/>
    <mergeCell ref="AN66:AO66"/>
    <mergeCell ref="N66:O66"/>
    <mergeCell ref="P66:Q66"/>
    <mergeCell ref="R66:S66"/>
    <mergeCell ref="T66:U66"/>
    <mergeCell ref="V66:W66"/>
    <mergeCell ref="B63:C63"/>
    <mergeCell ref="B65:C65"/>
    <mergeCell ref="B66:B67"/>
    <mergeCell ref="C66:C67"/>
    <mergeCell ref="D66:D67"/>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AN6:AO6"/>
    <mergeCell ref="AP6:AQ6"/>
    <mergeCell ref="T6:U6"/>
    <mergeCell ref="V6:W6"/>
    <mergeCell ref="X6:Y6"/>
    <mergeCell ref="Z6:AA6"/>
    <mergeCell ref="AB6:AC6"/>
    <mergeCell ref="AD6:AE6"/>
    <mergeCell ref="A1:D1"/>
    <mergeCell ref="AK1:AQ2"/>
    <mergeCell ref="C4:D4"/>
    <mergeCell ref="F4:H4"/>
    <mergeCell ref="J4:L4"/>
    <mergeCell ref="B6:B7"/>
    <mergeCell ref="C6:C7"/>
    <mergeCell ref="D6:D7"/>
    <mergeCell ref="E6:E7"/>
    <mergeCell ref="F6:G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27D98-A56E-4614-9C51-179071A3CAD9}">
  <dimension ref="A1:AQ81"/>
  <sheetViews>
    <sheetView showGridLines="0" view="pageBreakPreview" zoomScale="55" zoomScaleNormal="100" zoomScaleSheetLayoutView="55" workbookViewId="0">
      <selection activeCell="X19" sqref="X19"/>
    </sheetView>
  </sheetViews>
  <sheetFormatPr defaultColWidth="8.75" defaultRowHeight="13.5" x14ac:dyDescent="0.1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x14ac:dyDescent="0.15">
      <c r="A1" s="923" t="s">
        <v>2154</v>
      </c>
      <c r="B1" s="924"/>
      <c r="C1" s="924"/>
      <c r="D1" s="924"/>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25"/>
      <c r="AL1" s="925"/>
      <c r="AM1" s="925"/>
      <c r="AN1" s="925"/>
      <c r="AO1" s="925"/>
      <c r="AP1" s="925"/>
      <c r="AQ1" s="925"/>
    </row>
    <row r="2" spans="1:43" ht="22.5" customHeight="1" x14ac:dyDescent="0.15">
      <c r="A2" s="442" t="s">
        <v>876</v>
      </c>
      <c r="B2" s="553"/>
      <c r="C2" s="553"/>
      <c r="D2" s="553"/>
      <c r="E2" s="553"/>
      <c r="F2" s="553"/>
      <c r="G2" s="553"/>
      <c r="H2" s="553"/>
      <c r="I2" s="553"/>
      <c r="J2" s="553"/>
      <c r="K2" s="553"/>
      <c r="L2" s="553"/>
      <c r="M2" s="553"/>
      <c r="N2" s="553"/>
      <c r="O2" s="553" t="s">
        <v>2153</v>
      </c>
      <c r="P2" s="553"/>
      <c r="Q2" s="553"/>
      <c r="R2" s="553"/>
      <c r="S2" s="553"/>
      <c r="T2" s="553"/>
      <c r="U2" s="553"/>
      <c r="V2" s="553"/>
      <c r="W2" s="553"/>
      <c r="X2" s="553"/>
      <c r="Y2" s="553"/>
      <c r="Z2" s="553"/>
      <c r="AA2" s="553"/>
      <c r="AB2" s="553"/>
      <c r="AC2" s="553"/>
      <c r="AD2" s="553"/>
      <c r="AE2" s="553"/>
      <c r="AF2" s="553"/>
      <c r="AG2" s="553"/>
      <c r="AH2" s="553"/>
      <c r="AI2" s="553"/>
      <c r="AJ2" s="553"/>
      <c r="AK2" s="925"/>
      <c r="AL2" s="925"/>
      <c r="AM2" s="925"/>
      <c r="AN2" s="925"/>
      <c r="AO2" s="925"/>
      <c r="AP2" s="925"/>
      <c r="AQ2" s="925"/>
    </row>
    <row r="3" spans="1:43" ht="7.5" customHeight="1" thickBot="1" x14ac:dyDescent="0.2">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x14ac:dyDescent="0.2">
      <c r="A4" s="553"/>
      <c r="B4" s="443" t="s">
        <v>875</v>
      </c>
      <c r="C4" s="926">
        <f>調書!Q11</f>
        <v>0</v>
      </c>
      <c r="D4" s="927"/>
      <c r="E4" s="443" t="s">
        <v>874</v>
      </c>
      <c r="F4" s="926"/>
      <c r="G4" s="928"/>
      <c r="H4" s="927"/>
      <c r="I4" s="443" t="s">
        <v>873</v>
      </c>
      <c r="J4" s="929"/>
      <c r="K4" s="930"/>
      <c r="L4" s="931"/>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x14ac:dyDescent="0.2">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x14ac:dyDescent="0.15">
      <c r="A6" s="553"/>
      <c r="B6" s="918" t="s">
        <v>804</v>
      </c>
      <c r="C6" s="920" t="s">
        <v>803</v>
      </c>
      <c r="D6" s="920" t="s">
        <v>802</v>
      </c>
      <c r="E6" s="922" t="s">
        <v>801</v>
      </c>
      <c r="F6" s="920">
        <v>1</v>
      </c>
      <c r="G6" s="920"/>
      <c r="H6" s="920">
        <v>2</v>
      </c>
      <c r="I6" s="920"/>
      <c r="J6" s="920">
        <v>3</v>
      </c>
      <c r="K6" s="920"/>
      <c r="L6" s="920">
        <v>4</v>
      </c>
      <c r="M6" s="920"/>
      <c r="N6" s="920">
        <v>5</v>
      </c>
      <c r="O6" s="920"/>
      <c r="P6" s="920">
        <v>6</v>
      </c>
      <c r="Q6" s="920"/>
      <c r="R6" s="920">
        <v>7</v>
      </c>
      <c r="S6" s="920"/>
      <c r="T6" s="920">
        <v>8</v>
      </c>
      <c r="U6" s="920"/>
      <c r="V6" s="920">
        <v>9</v>
      </c>
      <c r="W6" s="920"/>
      <c r="X6" s="920">
        <v>10</v>
      </c>
      <c r="Y6" s="920"/>
      <c r="Z6" s="920">
        <v>11</v>
      </c>
      <c r="AA6" s="920"/>
      <c r="AB6" s="920">
        <v>12</v>
      </c>
      <c r="AC6" s="920"/>
      <c r="AD6" s="920">
        <v>13</v>
      </c>
      <c r="AE6" s="920"/>
      <c r="AF6" s="920">
        <v>14</v>
      </c>
      <c r="AG6" s="920"/>
      <c r="AH6" s="920">
        <v>15</v>
      </c>
      <c r="AI6" s="920"/>
      <c r="AJ6" s="920">
        <v>16</v>
      </c>
      <c r="AK6" s="920"/>
      <c r="AL6" s="920">
        <v>17</v>
      </c>
      <c r="AM6" s="920"/>
      <c r="AN6" s="920">
        <v>18</v>
      </c>
      <c r="AO6" s="920"/>
      <c r="AP6" s="920" t="s">
        <v>800</v>
      </c>
      <c r="AQ6" s="932"/>
    </row>
    <row r="7" spans="1:43" ht="17.25" customHeight="1" thickBot="1" x14ac:dyDescent="0.2">
      <c r="A7" s="553"/>
      <c r="B7" s="919"/>
      <c r="C7" s="921"/>
      <c r="D7" s="921"/>
      <c r="E7" s="921"/>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x14ac:dyDescent="0.15">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x14ac:dyDescent="0.15">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x14ac:dyDescent="0.15">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x14ac:dyDescent="0.15">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x14ac:dyDescent="0.15">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x14ac:dyDescent="0.15">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x14ac:dyDescent="0.15">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x14ac:dyDescent="0.15">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x14ac:dyDescent="0.15">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x14ac:dyDescent="0.15">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x14ac:dyDescent="0.15">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x14ac:dyDescent="0.15">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x14ac:dyDescent="0.15">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x14ac:dyDescent="0.15">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x14ac:dyDescent="0.15">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x14ac:dyDescent="0.15">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x14ac:dyDescent="0.15">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x14ac:dyDescent="0.15">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x14ac:dyDescent="0.15">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x14ac:dyDescent="0.15">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x14ac:dyDescent="0.15">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x14ac:dyDescent="0.15">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x14ac:dyDescent="0.15">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x14ac:dyDescent="0.15">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x14ac:dyDescent="0.15">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x14ac:dyDescent="0.15">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x14ac:dyDescent="0.15">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x14ac:dyDescent="0.15">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x14ac:dyDescent="0.15">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x14ac:dyDescent="0.15">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x14ac:dyDescent="0.15">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x14ac:dyDescent="0.15">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x14ac:dyDescent="0.15">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x14ac:dyDescent="0.15">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x14ac:dyDescent="0.15">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x14ac:dyDescent="0.15">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x14ac:dyDescent="0.15">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x14ac:dyDescent="0.15">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x14ac:dyDescent="0.15">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x14ac:dyDescent="0.15">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x14ac:dyDescent="0.15">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x14ac:dyDescent="0.15">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x14ac:dyDescent="0.15">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x14ac:dyDescent="0.15">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x14ac:dyDescent="0.15">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x14ac:dyDescent="0.15">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x14ac:dyDescent="0.15">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x14ac:dyDescent="0.15">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x14ac:dyDescent="0.15">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x14ac:dyDescent="0.15">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x14ac:dyDescent="0.15">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x14ac:dyDescent="0.15">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x14ac:dyDescent="0.15">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x14ac:dyDescent="0.15">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x14ac:dyDescent="0.15">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x14ac:dyDescent="0.2">
      <c r="A63" s="553"/>
      <c r="B63" s="937" t="s">
        <v>806</v>
      </c>
      <c r="C63" s="938"/>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x14ac:dyDescent="0.15">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x14ac:dyDescent="0.2">
      <c r="A65" s="553"/>
      <c r="B65" s="939" t="s">
        <v>805</v>
      </c>
      <c r="C65" s="939"/>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x14ac:dyDescent="0.15">
      <c r="A66" s="553"/>
      <c r="B66" s="940" t="s">
        <v>804</v>
      </c>
      <c r="C66" s="942" t="s">
        <v>803</v>
      </c>
      <c r="D66" s="944" t="s">
        <v>802</v>
      </c>
      <c r="E66" s="933" t="s">
        <v>801</v>
      </c>
      <c r="F66" s="935">
        <v>1</v>
      </c>
      <c r="G66" s="936"/>
      <c r="H66" s="935">
        <v>2</v>
      </c>
      <c r="I66" s="936"/>
      <c r="J66" s="935">
        <v>3</v>
      </c>
      <c r="K66" s="936"/>
      <c r="L66" s="935">
        <v>4</v>
      </c>
      <c r="M66" s="936"/>
      <c r="N66" s="935">
        <v>5</v>
      </c>
      <c r="O66" s="936"/>
      <c r="P66" s="935">
        <v>6</v>
      </c>
      <c r="Q66" s="936"/>
      <c r="R66" s="935">
        <v>7</v>
      </c>
      <c r="S66" s="936"/>
      <c r="T66" s="935">
        <v>8</v>
      </c>
      <c r="U66" s="936"/>
      <c r="V66" s="935">
        <v>9</v>
      </c>
      <c r="W66" s="936"/>
      <c r="X66" s="935">
        <v>10</v>
      </c>
      <c r="Y66" s="936"/>
      <c r="Z66" s="935">
        <v>11</v>
      </c>
      <c r="AA66" s="936"/>
      <c r="AB66" s="935">
        <v>12</v>
      </c>
      <c r="AC66" s="936"/>
      <c r="AD66" s="935">
        <v>13</v>
      </c>
      <c r="AE66" s="936"/>
      <c r="AF66" s="935">
        <v>14</v>
      </c>
      <c r="AG66" s="936"/>
      <c r="AH66" s="935">
        <v>15</v>
      </c>
      <c r="AI66" s="936"/>
      <c r="AJ66" s="935">
        <v>16</v>
      </c>
      <c r="AK66" s="936"/>
      <c r="AL66" s="935">
        <v>17</v>
      </c>
      <c r="AM66" s="936"/>
      <c r="AN66" s="935">
        <v>18</v>
      </c>
      <c r="AO66" s="936"/>
      <c r="AP66" s="935" t="s">
        <v>800</v>
      </c>
      <c r="AQ66" s="946"/>
    </row>
    <row r="67" spans="1:43" ht="14.25" thickBot="1" x14ac:dyDescent="0.2">
      <c r="A67" s="553"/>
      <c r="B67" s="941"/>
      <c r="C67" s="943"/>
      <c r="D67" s="945"/>
      <c r="E67" s="934"/>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x14ac:dyDescent="0.15">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x14ac:dyDescent="0.15">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x14ac:dyDescent="0.15">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x14ac:dyDescent="0.15">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x14ac:dyDescent="0.15">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x14ac:dyDescent="0.2">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x14ac:dyDescent="0.15">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x14ac:dyDescent="0.15">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x14ac:dyDescent="0.15">
      <c r="A76" s="553"/>
      <c r="B76" s="553" t="s">
        <v>794</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x14ac:dyDescent="0.15">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x14ac:dyDescent="0.15">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x14ac:dyDescent="0.15">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x14ac:dyDescent="0.15">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x14ac:dyDescent="0.15">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X66:Y66"/>
    <mergeCell ref="Z66:AA66"/>
    <mergeCell ref="AP66:AQ66"/>
    <mergeCell ref="AD66:AE66"/>
    <mergeCell ref="AF66:AG66"/>
    <mergeCell ref="AH66:AI66"/>
    <mergeCell ref="AJ66:AK66"/>
    <mergeCell ref="AL66:AM66"/>
    <mergeCell ref="AN66:AO66"/>
    <mergeCell ref="N66:O66"/>
    <mergeCell ref="P66:Q66"/>
    <mergeCell ref="R66:S66"/>
    <mergeCell ref="T66:U66"/>
    <mergeCell ref="V66:W66"/>
    <mergeCell ref="B63:C63"/>
    <mergeCell ref="B65:C65"/>
    <mergeCell ref="B66:B67"/>
    <mergeCell ref="C66:C67"/>
    <mergeCell ref="D66:D67"/>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AN6:AO6"/>
    <mergeCell ref="AP6:AQ6"/>
    <mergeCell ref="T6:U6"/>
    <mergeCell ref="V6:W6"/>
    <mergeCell ref="X6:Y6"/>
    <mergeCell ref="Z6:AA6"/>
    <mergeCell ref="AB6:AC6"/>
    <mergeCell ref="AD6:AE6"/>
    <mergeCell ref="A1:D1"/>
    <mergeCell ref="AK1:AQ2"/>
    <mergeCell ref="C4:D4"/>
    <mergeCell ref="F4:H4"/>
    <mergeCell ref="J4:L4"/>
    <mergeCell ref="B6:B7"/>
    <mergeCell ref="C6:C7"/>
    <mergeCell ref="D6:D7"/>
    <mergeCell ref="E6:E7"/>
    <mergeCell ref="F6:G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A3125-42C1-4AA9-81B6-7614652DB426}">
  <dimension ref="A1:AQ81"/>
  <sheetViews>
    <sheetView showGridLines="0" view="pageBreakPreview" zoomScale="80" zoomScaleNormal="100" zoomScaleSheetLayoutView="80" workbookViewId="0">
      <selection activeCell="M13" sqref="M13"/>
    </sheetView>
  </sheetViews>
  <sheetFormatPr defaultColWidth="8.75" defaultRowHeight="13.5" x14ac:dyDescent="0.1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x14ac:dyDescent="0.15">
      <c r="A1" s="923" t="s">
        <v>2155</v>
      </c>
      <c r="B1" s="924"/>
      <c r="C1" s="924"/>
      <c r="D1" s="924"/>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25"/>
      <c r="AL1" s="925"/>
      <c r="AM1" s="925"/>
      <c r="AN1" s="925"/>
      <c r="AO1" s="925"/>
      <c r="AP1" s="925"/>
      <c r="AQ1" s="925"/>
    </row>
    <row r="2" spans="1:43" ht="22.5" customHeight="1" x14ac:dyDescent="0.15">
      <c r="A2" s="442" t="s">
        <v>876</v>
      </c>
      <c r="B2" s="553"/>
      <c r="C2" s="553"/>
      <c r="D2" s="553"/>
      <c r="E2" s="553"/>
      <c r="F2" s="553"/>
      <c r="G2" s="553"/>
      <c r="H2" s="553"/>
      <c r="I2" s="553"/>
      <c r="J2" s="553"/>
      <c r="K2" s="553"/>
      <c r="L2" s="553"/>
      <c r="M2" s="553"/>
      <c r="N2" s="553"/>
      <c r="O2" s="553" t="s">
        <v>2153</v>
      </c>
      <c r="P2" s="553"/>
      <c r="Q2" s="553"/>
      <c r="R2" s="553"/>
      <c r="S2" s="553"/>
      <c r="T2" s="553"/>
      <c r="U2" s="553"/>
      <c r="V2" s="553"/>
      <c r="W2" s="553"/>
      <c r="X2" s="553"/>
      <c r="Y2" s="553"/>
      <c r="Z2" s="553"/>
      <c r="AA2" s="553"/>
      <c r="AB2" s="553"/>
      <c r="AC2" s="553"/>
      <c r="AD2" s="553"/>
      <c r="AE2" s="553"/>
      <c r="AF2" s="553"/>
      <c r="AG2" s="553"/>
      <c r="AH2" s="553"/>
      <c r="AI2" s="553"/>
      <c r="AJ2" s="553"/>
      <c r="AK2" s="925"/>
      <c r="AL2" s="925"/>
      <c r="AM2" s="925"/>
      <c r="AN2" s="925"/>
      <c r="AO2" s="925"/>
      <c r="AP2" s="925"/>
      <c r="AQ2" s="925"/>
    </row>
    <row r="3" spans="1:43" ht="7.5" customHeight="1" thickBot="1" x14ac:dyDescent="0.2">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x14ac:dyDescent="0.2">
      <c r="A4" s="553"/>
      <c r="B4" s="443" t="s">
        <v>875</v>
      </c>
      <c r="C4" s="926">
        <f>調書!Q11</f>
        <v>0</v>
      </c>
      <c r="D4" s="927"/>
      <c r="E4" s="443" t="s">
        <v>874</v>
      </c>
      <c r="F4" s="926"/>
      <c r="G4" s="928"/>
      <c r="H4" s="927"/>
      <c r="I4" s="443" t="s">
        <v>873</v>
      </c>
      <c r="J4" s="929"/>
      <c r="K4" s="930"/>
      <c r="L4" s="931"/>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x14ac:dyDescent="0.2">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x14ac:dyDescent="0.15">
      <c r="A6" s="553"/>
      <c r="B6" s="918" t="s">
        <v>804</v>
      </c>
      <c r="C6" s="920" t="s">
        <v>803</v>
      </c>
      <c r="D6" s="920" t="s">
        <v>802</v>
      </c>
      <c r="E6" s="922" t="s">
        <v>801</v>
      </c>
      <c r="F6" s="920">
        <v>1</v>
      </c>
      <c r="G6" s="920"/>
      <c r="H6" s="920">
        <v>2</v>
      </c>
      <c r="I6" s="920"/>
      <c r="J6" s="920">
        <v>3</v>
      </c>
      <c r="K6" s="920"/>
      <c r="L6" s="920">
        <v>4</v>
      </c>
      <c r="M6" s="920"/>
      <c r="N6" s="920">
        <v>5</v>
      </c>
      <c r="O6" s="920"/>
      <c r="P6" s="920">
        <v>6</v>
      </c>
      <c r="Q6" s="920"/>
      <c r="R6" s="920">
        <v>7</v>
      </c>
      <c r="S6" s="920"/>
      <c r="T6" s="920">
        <v>8</v>
      </c>
      <c r="U6" s="920"/>
      <c r="V6" s="920">
        <v>9</v>
      </c>
      <c r="W6" s="920"/>
      <c r="X6" s="920">
        <v>10</v>
      </c>
      <c r="Y6" s="920"/>
      <c r="Z6" s="920">
        <v>11</v>
      </c>
      <c r="AA6" s="920"/>
      <c r="AB6" s="920">
        <v>12</v>
      </c>
      <c r="AC6" s="920"/>
      <c r="AD6" s="920">
        <v>13</v>
      </c>
      <c r="AE6" s="920"/>
      <c r="AF6" s="920">
        <v>14</v>
      </c>
      <c r="AG6" s="920"/>
      <c r="AH6" s="920">
        <v>15</v>
      </c>
      <c r="AI6" s="920"/>
      <c r="AJ6" s="920">
        <v>16</v>
      </c>
      <c r="AK6" s="920"/>
      <c r="AL6" s="920">
        <v>17</v>
      </c>
      <c r="AM6" s="920"/>
      <c r="AN6" s="920">
        <v>18</v>
      </c>
      <c r="AO6" s="920"/>
      <c r="AP6" s="920" t="s">
        <v>800</v>
      </c>
      <c r="AQ6" s="932"/>
    </row>
    <row r="7" spans="1:43" ht="17.25" customHeight="1" thickBot="1" x14ac:dyDescent="0.2">
      <c r="A7" s="553"/>
      <c r="B7" s="919"/>
      <c r="C7" s="921"/>
      <c r="D7" s="921"/>
      <c r="E7" s="921"/>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x14ac:dyDescent="0.15">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x14ac:dyDescent="0.15">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x14ac:dyDescent="0.15">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x14ac:dyDescent="0.15">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x14ac:dyDescent="0.15">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x14ac:dyDescent="0.15">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x14ac:dyDescent="0.15">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x14ac:dyDescent="0.15">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x14ac:dyDescent="0.15">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x14ac:dyDescent="0.15">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x14ac:dyDescent="0.15">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x14ac:dyDescent="0.15">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x14ac:dyDescent="0.15">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x14ac:dyDescent="0.15">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x14ac:dyDescent="0.15">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x14ac:dyDescent="0.15">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x14ac:dyDescent="0.15">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x14ac:dyDescent="0.15">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x14ac:dyDescent="0.15">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x14ac:dyDescent="0.15">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x14ac:dyDescent="0.15">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x14ac:dyDescent="0.15">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x14ac:dyDescent="0.15">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x14ac:dyDescent="0.15">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x14ac:dyDescent="0.15">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x14ac:dyDescent="0.15">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x14ac:dyDescent="0.15">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x14ac:dyDescent="0.15">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x14ac:dyDescent="0.15">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x14ac:dyDescent="0.15">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x14ac:dyDescent="0.15">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x14ac:dyDescent="0.15">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x14ac:dyDescent="0.15">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x14ac:dyDescent="0.15">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x14ac:dyDescent="0.15">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x14ac:dyDescent="0.15">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x14ac:dyDescent="0.15">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x14ac:dyDescent="0.15">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x14ac:dyDescent="0.15">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x14ac:dyDescent="0.15">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x14ac:dyDescent="0.15">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x14ac:dyDescent="0.15">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x14ac:dyDescent="0.15">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x14ac:dyDescent="0.15">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x14ac:dyDescent="0.15">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x14ac:dyDescent="0.15">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x14ac:dyDescent="0.15">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x14ac:dyDescent="0.15">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x14ac:dyDescent="0.15">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x14ac:dyDescent="0.15">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x14ac:dyDescent="0.15">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x14ac:dyDescent="0.15">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x14ac:dyDescent="0.15">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x14ac:dyDescent="0.15">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x14ac:dyDescent="0.15">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x14ac:dyDescent="0.2">
      <c r="A63" s="553"/>
      <c r="B63" s="937" t="s">
        <v>806</v>
      </c>
      <c r="C63" s="938"/>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x14ac:dyDescent="0.15">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x14ac:dyDescent="0.2">
      <c r="A65" s="553"/>
      <c r="B65" s="939" t="s">
        <v>805</v>
      </c>
      <c r="C65" s="939"/>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x14ac:dyDescent="0.15">
      <c r="A66" s="553"/>
      <c r="B66" s="940" t="s">
        <v>804</v>
      </c>
      <c r="C66" s="942" t="s">
        <v>803</v>
      </c>
      <c r="D66" s="944" t="s">
        <v>802</v>
      </c>
      <c r="E66" s="933" t="s">
        <v>801</v>
      </c>
      <c r="F66" s="935">
        <v>1</v>
      </c>
      <c r="G66" s="936"/>
      <c r="H66" s="935">
        <v>2</v>
      </c>
      <c r="I66" s="936"/>
      <c r="J66" s="935">
        <v>3</v>
      </c>
      <c r="K66" s="936"/>
      <c r="L66" s="935">
        <v>4</v>
      </c>
      <c r="M66" s="936"/>
      <c r="N66" s="935">
        <v>5</v>
      </c>
      <c r="O66" s="936"/>
      <c r="P66" s="935">
        <v>6</v>
      </c>
      <c r="Q66" s="936"/>
      <c r="R66" s="935">
        <v>7</v>
      </c>
      <c r="S66" s="936"/>
      <c r="T66" s="935">
        <v>8</v>
      </c>
      <c r="U66" s="936"/>
      <c r="V66" s="935">
        <v>9</v>
      </c>
      <c r="W66" s="936"/>
      <c r="X66" s="935">
        <v>10</v>
      </c>
      <c r="Y66" s="936"/>
      <c r="Z66" s="935">
        <v>11</v>
      </c>
      <c r="AA66" s="936"/>
      <c r="AB66" s="935">
        <v>12</v>
      </c>
      <c r="AC66" s="936"/>
      <c r="AD66" s="935">
        <v>13</v>
      </c>
      <c r="AE66" s="936"/>
      <c r="AF66" s="935">
        <v>14</v>
      </c>
      <c r="AG66" s="936"/>
      <c r="AH66" s="935">
        <v>15</v>
      </c>
      <c r="AI66" s="936"/>
      <c r="AJ66" s="935">
        <v>16</v>
      </c>
      <c r="AK66" s="936"/>
      <c r="AL66" s="935">
        <v>17</v>
      </c>
      <c r="AM66" s="936"/>
      <c r="AN66" s="935">
        <v>18</v>
      </c>
      <c r="AO66" s="936"/>
      <c r="AP66" s="935" t="s">
        <v>800</v>
      </c>
      <c r="AQ66" s="946"/>
    </row>
    <row r="67" spans="1:43" ht="14.25" thickBot="1" x14ac:dyDescent="0.2">
      <c r="A67" s="553"/>
      <c r="B67" s="941"/>
      <c r="C67" s="943"/>
      <c r="D67" s="945"/>
      <c r="E67" s="934"/>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x14ac:dyDescent="0.15">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x14ac:dyDescent="0.15">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x14ac:dyDescent="0.15">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x14ac:dyDescent="0.15">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x14ac:dyDescent="0.15">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x14ac:dyDescent="0.2">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x14ac:dyDescent="0.15">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x14ac:dyDescent="0.15">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x14ac:dyDescent="0.15">
      <c r="A76" s="553"/>
      <c r="B76" s="553" t="s">
        <v>2147</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x14ac:dyDescent="0.15">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x14ac:dyDescent="0.15">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x14ac:dyDescent="0.15">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x14ac:dyDescent="0.15">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x14ac:dyDescent="0.15">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X66:Y66"/>
    <mergeCell ref="Z66:AA66"/>
    <mergeCell ref="AP66:AQ66"/>
    <mergeCell ref="AD66:AE66"/>
    <mergeCell ref="AF66:AG66"/>
    <mergeCell ref="AH66:AI66"/>
    <mergeCell ref="AJ66:AK66"/>
    <mergeCell ref="AL66:AM66"/>
    <mergeCell ref="AN66:AO66"/>
    <mergeCell ref="N66:O66"/>
    <mergeCell ref="P66:Q66"/>
    <mergeCell ref="R66:S66"/>
    <mergeCell ref="T66:U66"/>
    <mergeCell ref="V66:W66"/>
    <mergeCell ref="B63:C63"/>
    <mergeCell ref="B65:C65"/>
    <mergeCell ref="B66:B67"/>
    <mergeCell ref="C66:C67"/>
    <mergeCell ref="D66:D67"/>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AN6:AO6"/>
    <mergeCell ref="AP6:AQ6"/>
    <mergeCell ref="T6:U6"/>
    <mergeCell ref="V6:W6"/>
    <mergeCell ref="X6:Y6"/>
    <mergeCell ref="Z6:AA6"/>
    <mergeCell ref="AB6:AC6"/>
    <mergeCell ref="AD6:AE6"/>
    <mergeCell ref="A1:D1"/>
    <mergeCell ref="AK1:AQ2"/>
    <mergeCell ref="C4:D4"/>
    <mergeCell ref="F4:H4"/>
    <mergeCell ref="J4:L4"/>
    <mergeCell ref="B6:B7"/>
    <mergeCell ref="C6:C7"/>
    <mergeCell ref="D6:D7"/>
    <mergeCell ref="E6:E7"/>
    <mergeCell ref="F6:G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41E2-592F-415B-981E-C87A552BE138}">
  <dimension ref="A1:AQ81"/>
  <sheetViews>
    <sheetView showGridLines="0" view="pageBreakPreview" zoomScale="55" zoomScaleNormal="100" zoomScaleSheetLayoutView="55" workbookViewId="0">
      <selection activeCell="W17" sqref="W17"/>
    </sheetView>
  </sheetViews>
  <sheetFormatPr defaultColWidth="8.75" defaultRowHeight="13.5" x14ac:dyDescent="0.1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x14ac:dyDescent="0.15">
      <c r="A1" s="923" t="s">
        <v>2156</v>
      </c>
      <c r="B1" s="924"/>
      <c r="C1" s="924"/>
      <c r="D1" s="924"/>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25"/>
      <c r="AL1" s="925"/>
      <c r="AM1" s="925"/>
      <c r="AN1" s="925"/>
      <c r="AO1" s="925"/>
      <c r="AP1" s="925"/>
      <c r="AQ1" s="925"/>
    </row>
    <row r="2" spans="1:43" ht="22.5" customHeight="1" x14ac:dyDescent="0.15">
      <c r="A2" s="442" t="s">
        <v>876</v>
      </c>
      <c r="B2" s="553"/>
      <c r="C2" s="553"/>
      <c r="D2" s="553"/>
      <c r="E2" s="553"/>
      <c r="F2" s="553"/>
      <c r="G2" s="553"/>
      <c r="H2" s="553"/>
      <c r="I2" s="553"/>
      <c r="J2" s="553"/>
      <c r="K2" s="553"/>
      <c r="L2" s="553"/>
      <c r="M2" s="553"/>
      <c r="N2" s="553"/>
      <c r="O2" s="553" t="s">
        <v>2153</v>
      </c>
      <c r="P2" s="553"/>
      <c r="Q2" s="553"/>
      <c r="R2" s="553"/>
      <c r="S2" s="553"/>
      <c r="T2" s="553"/>
      <c r="U2" s="553"/>
      <c r="V2" s="553"/>
      <c r="W2" s="553"/>
      <c r="X2" s="553"/>
      <c r="Y2" s="553"/>
      <c r="Z2" s="553"/>
      <c r="AA2" s="553"/>
      <c r="AB2" s="553"/>
      <c r="AC2" s="553"/>
      <c r="AD2" s="553"/>
      <c r="AE2" s="553"/>
      <c r="AF2" s="553"/>
      <c r="AG2" s="553"/>
      <c r="AH2" s="553"/>
      <c r="AI2" s="553"/>
      <c r="AJ2" s="553"/>
      <c r="AK2" s="925"/>
      <c r="AL2" s="925"/>
      <c r="AM2" s="925"/>
      <c r="AN2" s="925"/>
      <c r="AO2" s="925"/>
      <c r="AP2" s="925"/>
      <c r="AQ2" s="925"/>
    </row>
    <row r="3" spans="1:43" ht="7.5" customHeight="1" thickBot="1" x14ac:dyDescent="0.2">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x14ac:dyDescent="0.2">
      <c r="A4" s="553"/>
      <c r="B4" s="443" t="s">
        <v>875</v>
      </c>
      <c r="C4" s="926">
        <f>調書!Q11</f>
        <v>0</v>
      </c>
      <c r="D4" s="927"/>
      <c r="E4" s="443" t="s">
        <v>874</v>
      </c>
      <c r="F4" s="926"/>
      <c r="G4" s="928"/>
      <c r="H4" s="927"/>
      <c r="I4" s="443" t="s">
        <v>873</v>
      </c>
      <c r="J4" s="929"/>
      <c r="K4" s="930"/>
      <c r="L4" s="931"/>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x14ac:dyDescent="0.2">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x14ac:dyDescent="0.15">
      <c r="A6" s="553"/>
      <c r="B6" s="918" t="s">
        <v>804</v>
      </c>
      <c r="C6" s="920" t="s">
        <v>803</v>
      </c>
      <c r="D6" s="920" t="s">
        <v>802</v>
      </c>
      <c r="E6" s="922" t="s">
        <v>801</v>
      </c>
      <c r="F6" s="920">
        <v>1</v>
      </c>
      <c r="G6" s="920"/>
      <c r="H6" s="920">
        <v>2</v>
      </c>
      <c r="I6" s="920"/>
      <c r="J6" s="920">
        <v>3</v>
      </c>
      <c r="K6" s="920"/>
      <c r="L6" s="920">
        <v>4</v>
      </c>
      <c r="M6" s="920"/>
      <c r="N6" s="920">
        <v>5</v>
      </c>
      <c r="O6" s="920"/>
      <c r="P6" s="920">
        <v>6</v>
      </c>
      <c r="Q6" s="920"/>
      <c r="R6" s="920">
        <v>7</v>
      </c>
      <c r="S6" s="920"/>
      <c r="T6" s="920">
        <v>8</v>
      </c>
      <c r="U6" s="920"/>
      <c r="V6" s="920">
        <v>9</v>
      </c>
      <c r="W6" s="920"/>
      <c r="X6" s="920">
        <v>10</v>
      </c>
      <c r="Y6" s="920"/>
      <c r="Z6" s="920">
        <v>11</v>
      </c>
      <c r="AA6" s="920"/>
      <c r="AB6" s="920">
        <v>12</v>
      </c>
      <c r="AC6" s="920"/>
      <c r="AD6" s="920">
        <v>13</v>
      </c>
      <c r="AE6" s="920"/>
      <c r="AF6" s="920">
        <v>14</v>
      </c>
      <c r="AG6" s="920"/>
      <c r="AH6" s="920">
        <v>15</v>
      </c>
      <c r="AI6" s="920"/>
      <c r="AJ6" s="920">
        <v>16</v>
      </c>
      <c r="AK6" s="920"/>
      <c r="AL6" s="920">
        <v>17</v>
      </c>
      <c r="AM6" s="920"/>
      <c r="AN6" s="920">
        <v>18</v>
      </c>
      <c r="AO6" s="920"/>
      <c r="AP6" s="920" t="s">
        <v>800</v>
      </c>
      <c r="AQ6" s="932"/>
    </row>
    <row r="7" spans="1:43" ht="17.25" customHeight="1" thickBot="1" x14ac:dyDescent="0.2">
      <c r="A7" s="553"/>
      <c r="B7" s="919"/>
      <c r="C7" s="921"/>
      <c r="D7" s="921"/>
      <c r="E7" s="921"/>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x14ac:dyDescent="0.15">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x14ac:dyDescent="0.15">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x14ac:dyDescent="0.15">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x14ac:dyDescent="0.15">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x14ac:dyDescent="0.15">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x14ac:dyDescent="0.15">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x14ac:dyDescent="0.15">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x14ac:dyDescent="0.15">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x14ac:dyDescent="0.15">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x14ac:dyDescent="0.15">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x14ac:dyDescent="0.15">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x14ac:dyDescent="0.15">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x14ac:dyDescent="0.15">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x14ac:dyDescent="0.15">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x14ac:dyDescent="0.15">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x14ac:dyDescent="0.15">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x14ac:dyDescent="0.15">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x14ac:dyDescent="0.15">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x14ac:dyDescent="0.15">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x14ac:dyDescent="0.15">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x14ac:dyDescent="0.15">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x14ac:dyDescent="0.15">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x14ac:dyDescent="0.15">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x14ac:dyDescent="0.15">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x14ac:dyDescent="0.15">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x14ac:dyDescent="0.15">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x14ac:dyDescent="0.15">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x14ac:dyDescent="0.15">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x14ac:dyDescent="0.15">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x14ac:dyDescent="0.15">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x14ac:dyDescent="0.15">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x14ac:dyDescent="0.15">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x14ac:dyDescent="0.15">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x14ac:dyDescent="0.15">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x14ac:dyDescent="0.15">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x14ac:dyDescent="0.15">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x14ac:dyDescent="0.15">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x14ac:dyDescent="0.15">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x14ac:dyDescent="0.15">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x14ac:dyDescent="0.15">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x14ac:dyDescent="0.15">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x14ac:dyDescent="0.15">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x14ac:dyDescent="0.15">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x14ac:dyDescent="0.15">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x14ac:dyDescent="0.15">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x14ac:dyDescent="0.15">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x14ac:dyDescent="0.15">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x14ac:dyDescent="0.15">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x14ac:dyDescent="0.15">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x14ac:dyDescent="0.15">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x14ac:dyDescent="0.15">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x14ac:dyDescent="0.15">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x14ac:dyDescent="0.15">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x14ac:dyDescent="0.15">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x14ac:dyDescent="0.15">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x14ac:dyDescent="0.2">
      <c r="A63" s="553"/>
      <c r="B63" s="937" t="s">
        <v>806</v>
      </c>
      <c r="C63" s="938"/>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x14ac:dyDescent="0.15">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x14ac:dyDescent="0.2">
      <c r="A65" s="553"/>
      <c r="B65" s="939" t="s">
        <v>805</v>
      </c>
      <c r="C65" s="939"/>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x14ac:dyDescent="0.15">
      <c r="A66" s="553"/>
      <c r="B66" s="940" t="s">
        <v>804</v>
      </c>
      <c r="C66" s="942" t="s">
        <v>803</v>
      </c>
      <c r="D66" s="944" t="s">
        <v>802</v>
      </c>
      <c r="E66" s="933" t="s">
        <v>801</v>
      </c>
      <c r="F66" s="935">
        <v>1</v>
      </c>
      <c r="G66" s="936"/>
      <c r="H66" s="935">
        <v>2</v>
      </c>
      <c r="I66" s="936"/>
      <c r="J66" s="935">
        <v>3</v>
      </c>
      <c r="K66" s="936"/>
      <c r="L66" s="935">
        <v>4</v>
      </c>
      <c r="M66" s="936"/>
      <c r="N66" s="935">
        <v>5</v>
      </c>
      <c r="O66" s="936"/>
      <c r="P66" s="935">
        <v>6</v>
      </c>
      <c r="Q66" s="936"/>
      <c r="R66" s="935">
        <v>7</v>
      </c>
      <c r="S66" s="936"/>
      <c r="T66" s="935">
        <v>8</v>
      </c>
      <c r="U66" s="936"/>
      <c r="V66" s="935">
        <v>9</v>
      </c>
      <c r="W66" s="936"/>
      <c r="X66" s="935">
        <v>10</v>
      </c>
      <c r="Y66" s="936"/>
      <c r="Z66" s="935">
        <v>11</v>
      </c>
      <c r="AA66" s="936"/>
      <c r="AB66" s="935">
        <v>12</v>
      </c>
      <c r="AC66" s="936"/>
      <c r="AD66" s="935">
        <v>13</v>
      </c>
      <c r="AE66" s="936"/>
      <c r="AF66" s="935">
        <v>14</v>
      </c>
      <c r="AG66" s="936"/>
      <c r="AH66" s="935">
        <v>15</v>
      </c>
      <c r="AI66" s="936"/>
      <c r="AJ66" s="935">
        <v>16</v>
      </c>
      <c r="AK66" s="936"/>
      <c r="AL66" s="935">
        <v>17</v>
      </c>
      <c r="AM66" s="936"/>
      <c r="AN66" s="935">
        <v>18</v>
      </c>
      <c r="AO66" s="936"/>
      <c r="AP66" s="935" t="s">
        <v>800</v>
      </c>
      <c r="AQ66" s="946"/>
    </row>
    <row r="67" spans="1:43" ht="14.25" thickBot="1" x14ac:dyDescent="0.2">
      <c r="A67" s="553"/>
      <c r="B67" s="941"/>
      <c r="C67" s="943"/>
      <c r="D67" s="945"/>
      <c r="E67" s="934"/>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x14ac:dyDescent="0.15">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x14ac:dyDescent="0.15">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x14ac:dyDescent="0.15">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x14ac:dyDescent="0.15">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x14ac:dyDescent="0.15">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x14ac:dyDescent="0.2">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x14ac:dyDescent="0.15">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x14ac:dyDescent="0.15">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x14ac:dyDescent="0.15">
      <c r="A76" s="553"/>
      <c r="B76" s="553" t="s">
        <v>794</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x14ac:dyDescent="0.15">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x14ac:dyDescent="0.15">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x14ac:dyDescent="0.15">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x14ac:dyDescent="0.15">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x14ac:dyDescent="0.15">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X66:Y66"/>
    <mergeCell ref="Z66:AA66"/>
    <mergeCell ref="AP66:AQ66"/>
    <mergeCell ref="AD66:AE66"/>
    <mergeCell ref="AF66:AG66"/>
    <mergeCell ref="AH66:AI66"/>
    <mergeCell ref="AJ66:AK66"/>
    <mergeCell ref="AL66:AM66"/>
    <mergeCell ref="AN66:AO66"/>
    <mergeCell ref="N66:O66"/>
    <mergeCell ref="P66:Q66"/>
    <mergeCell ref="R66:S66"/>
    <mergeCell ref="T66:U66"/>
    <mergeCell ref="V66:W66"/>
    <mergeCell ref="B63:C63"/>
    <mergeCell ref="B65:C65"/>
    <mergeCell ref="B66:B67"/>
    <mergeCell ref="C66:C67"/>
    <mergeCell ref="D66:D67"/>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AN6:AO6"/>
    <mergeCell ref="AP6:AQ6"/>
    <mergeCell ref="T6:U6"/>
    <mergeCell ref="V6:W6"/>
    <mergeCell ref="X6:Y6"/>
    <mergeCell ref="Z6:AA6"/>
    <mergeCell ref="AB6:AC6"/>
    <mergeCell ref="AD6:AE6"/>
    <mergeCell ref="A1:D1"/>
    <mergeCell ref="AK1:AQ2"/>
    <mergeCell ref="C4:D4"/>
    <mergeCell ref="F4:H4"/>
    <mergeCell ref="J4:L4"/>
    <mergeCell ref="B6:B7"/>
    <mergeCell ref="C6:C7"/>
    <mergeCell ref="D6:D7"/>
    <mergeCell ref="E6:E7"/>
    <mergeCell ref="F6:G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0C41D-BC21-41D7-9B14-91C28E98C7E5}">
  <sheetPr codeName="Sheet10"/>
  <dimension ref="A1:G45"/>
  <sheetViews>
    <sheetView showGridLines="0" view="pageBreakPreview" zoomScaleNormal="100" zoomScaleSheetLayoutView="100" workbookViewId="0">
      <selection activeCell="F6" sqref="F6"/>
    </sheetView>
  </sheetViews>
  <sheetFormatPr defaultColWidth="9" defaultRowHeight="13.5" x14ac:dyDescent="0.15"/>
  <cols>
    <col min="1" max="7" width="12.625" style="156" customWidth="1"/>
    <col min="8" max="16384" width="9" style="156"/>
  </cols>
  <sheetData>
    <row r="1" spans="1:6" s="74" customFormat="1" ht="18.75" x14ac:dyDescent="0.15">
      <c r="A1" s="915" t="str">
        <f>"別紙５　入学金・授業料調べ（令和"&amp;調書!Y1-1&amp;"年度）"</f>
        <v>別紙５　入学金・授業料調べ（令和7年度）</v>
      </c>
      <c r="B1" s="916"/>
      <c r="C1" s="916"/>
      <c r="D1" s="916"/>
    </row>
    <row r="3" spans="1:6" ht="18.95" customHeight="1" x14ac:dyDescent="0.15">
      <c r="D3" s="163" t="s">
        <v>1002</v>
      </c>
      <c r="E3" s="2567">
        <f>調書!Q11</f>
        <v>0</v>
      </c>
      <c r="F3" s="2295"/>
    </row>
    <row r="4" spans="1:6" s="74" customFormat="1" ht="14.25" x14ac:dyDescent="0.15">
      <c r="A4" s="74" t="s">
        <v>1001</v>
      </c>
    </row>
    <row r="5" spans="1:6" ht="8.4499999999999993" customHeight="1" x14ac:dyDescent="0.15"/>
    <row r="6" spans="1:6" ht="17.45" customHeight="1" x14ac:dyDescent="0.15">
      <c r="A6" s="236" t="s">
        <v>984</v>
      </c>
      <c r="B6" s="236" t="s">
        <v>1000</v>
      </c>
      <c r="C6" s="917" t="str">
        <f>"令和"&amp;調書!Y1-2&amp;"年度末"</f>
        <v>令和6年度末</v>
      </c>
      <c r="D6" s="2566" t="s">
        <v>999</v>
      </c>
      <c r="E6" s="2566"/>
      <c r="F6" s="917" t="str">
        <f>"令和"&amp;調書!Y1-1&amp;"年度末"</f>
        <v>令和7年度末</v>
      </c>
    </row>
    <row r="7" spans="1:6" ht="17.45" customHeight="1" x14ac:dyDescent="0.15">
      <c r="A7" s="237"/>
      <c r="B7" s="237"/>
      <c r="C7" s="237" t="s">
        <v>996</v>
      </c>
      <c r="D7" s="238" t="s">
        <v>998</v>
      </c>
      <c r="E7" s="238" t="s">
        <v>997</v>
      </c>
      <c r="F7" s="237" t="s">
        <v>996</v>
      </c>
    </row>
    <row r="8" spans="1:6" ht="24.95" customHeight="1" x14ac:dyDescent="0.15">
      <c r="A8" s="238" t="s">
        <v>973</v>
      </c>
      <c r="B8" s="258"/>
      <c r="C8" s="162"/>
      <c r="D8" s="258"/>
      <c r="E8" s="258"/>
      <c r="F8" s="610">
        <f>C8+D8-E8</f>
        <v>0</v>
      </c>
    </row>
    <row r="9" spans="1:6" ht="24.95" customHeight="1" x14ac:dyDescent="0.15">
      <c r="A9" s="238" t="s">
        <v>972</v>
      </c>
      <c r="B9" s="258"/>
      <c r="C9" s="258"/>
      <c r="D9" s="258"/>
      <c r="E9" s="258"/>
      <c r="F9" s="610">
        <f t="shared" ref="F9:F13" si="0">C9+D9-E9</f>
        <v>0</v>
      </c>
    </row>
    <row r="10" spans="1:6" ht="24.95" customHeight="1" x14ac:dyDescent="0.15">
      <c r="A10" s="238" t="s">
        <v>971</v>
      </c>
      <c r="B10" s="258"/>
      <c r="C10" s="258"/>
      <c r="D10" s="258"/>
      <c r="E10" s="258"/>
      <c r="F10" s="610">
        <f t="shared" si="0"/>
        <v>0</v>
      </c>
    </row>
    <row r="11" spans="1:6" ht="24.95" customHeight="1" x14ac:dyDescent="0.15">
      <c r="A11" s="260"/>
      <c r="B11" s="259"/>
      <c r="C11" s="259"/>
      <c r="D11" s="259"/>
      <c r="E11" s="259"/>
      <c r="F11" s="610">
        <f t="shared" si="0"/>
        <v>0</v>
      </c>
    </row>
    <row r="12" spans="1:6" ht="24.95" customHeight="1" x14ac:dyDescent="0.15">
      <c r="A12" s="260"/>
      <c r="B12" s="259"/>
      <c r="C12" s="259"/>
      <c r="D12" s="259"/>
      <c r="E12" s="259"/>
      <c r="F12" s="610">
        <f t="shared" si="0"/>
        <v>0</v>
      </c>
    </row>
    <row r="13" spans="1:6" ht="24.95" customHeight="1" thickBot="1" x14ac:dyDescent="0.2">
      <c r="A13" s="393"/>
      <c r="B13" s="394"/>
      <c r="C13" s="394"/>
      <c r="D13" s="394"/>
      <c r="E13" s="394"/>
      <c r="F13" s="611">
        <f t="shared" si="0"/>
        <v>0</v>
      </c>
    </row>
    <row r="14" spans="1:6" ht="24.95" customHeight="1" thickTop="1" x14ac:dyDescent="0.15">
      <c r="A14" s="159" t="s">
        <v>970</v>
      </c>
      <c r="B14" s="391">
        <f>SUM(B8:B13)</f>
        <v>0</v>
      </c>
      <c r="C14" s="392"/>
      <c r="D14" s="391">
        <f>SUM(D8:D13)</f>
        <v>0</v>
      </c>
      <c r="E14" s="391">
        <f>SUM(E8:E13)</f>
        <v>0</v>
      </c>
      <c r="F14" s="391">
        <f>SUM(F8:F13)</f>
        <v>0</v>
      </c>
    </row>
    <row r="15" spans="1:6" ht="15" customHeight="1" x14ac:dyDescent="0.15">
      <c r="A15" s="156" t="s">
        <v>1955</v>
      </c>
      <c r="B15" s="654"/>
      <c r="C15" s="655"/>
      <c r="D15" s="654"/>
      <c r="E15" s="654"/>
      <c r="F15" s="654"/>
    </row>
    <row r="16" spans="1:6" ht="14.1" customHeight="1" x14ac:dyDescent="0.15"/>
    <row r="17" spans="1:7" ht="14.25" x14ac:dyDescent="0.15">
      <c r="A17" s="74" t="s">
        <v>995</v>
      </c>
    </row>
    <row r="18" spans="1:7" ht="8.4499999999999993" customHeight="1" x14ac:dyDescent="0.15"/>
    <row r="19" spans="1:7" ht="18.600000000000001" customHeight="1" x14ac:dyDescent="0.15">
      <c r="A19" s="160" t="s">
        <v>994</v>
      </c>
      <c r="B19" s="160" t="s">
        <v>993</v>
      </c>
      <c r="C19" s="160" t="s">
        <v>981</v>
      </c>
      <c r="D19" s="160" t="s">
        <v>980</v>
      </c>
      <c r="E19" s="160" t="s">
        <v>992</v>
      </c>
      <c r="F19" s="160" t="s">
        <v>979</v>
      </c>
    </row>
    <row r="20" spans="1:7" ht="15.95" customHeight="1" x14ac:dyDescent="0.15">
      <c r="A20" s="159" t="s">
        <v>991</v>
      </c>
      <c r="B20" s="159" t="s">
        <v>990</v>
      </c>
      <c r="C20" s="159" t="s">
        <v>989</v>
      </c>
      <c r="D20" s="159" t="s">
        <v>988</v>
      </c>
      <c r="E20" s="159" t="s">
        <v>987</v>
      </c>
      <c r="F20" s="159"/>
    </row>
    <row r="21" spans="1:7" ht="24.95" customHeight="1" x14ac:dyDescent="0.15">
      <c r="A21" s="263"/>
      <c r="B21" s="263"/>
      <c r="C21" s="518">
        <f>A21*B21</f>
        <v>0</v>
      </c>
      <c r="D21" s="262"/>
      <c r="E21" s="518">
        <f>C21-D21</f>
        <v>0</v>
      </c>
      <c r="F21" s="262"/>
    </row>
    <row r="22" spans="1:7" ht="24.95" customHeight="1" x14ac:dyDescent="0.15">
      <c r="A22" s="262"/>
      <c r="B22" s="262"/>
      <c r="C22" s="518">
        <f t="shared" ref="C22:C23" si="1">A22*B22</f>
        <v>0</v>
      </c>
      <c r="D22" s="262"/>
      <c r="E22" s="518">
        <f t="shared" ref="E22:E23" si="2">C22-D22</f>
        <v>0</v>
      </c>
      <c r="F22" s="262"/>
    </row>
    <row r="23" spans="1:7" ht="24.95" customHeight="1" thickBot="1" x14ac:dyDescent="0.2">
      <c r="A23" s="396"/>
      <c r="B23" s="396"/>
      <c r="C23" s="519">
        <f t="shared" si="1"/>
        <v>0</v>
      </c>
      <c r="D23" s="396"/>
      <c r="E23" s="519">
        <f t="shared" si="2"/>
        <v>0</v>
      </c>
      <c r="F23" s="396"/>
    </row>
    <row r="24" spans="1:7" ht="24.95" customHeight="1" thickTop="1" x14ac:dyDescent="0.15">
      <c r="A24" s="159" t="s">
        <v>970</v>
      </c>
      <c r="B24" s="395"/>
      <c r="C24" s="391">
        <f>SUM(C21:C23)</f>
        <v>0</v>
      </c>
      <c r="D24" s="391">
        <f>SUM(D21:D23)</f>
        <v>0</v>
      </c>
      <c r="E24" s="391">
        <f>SUM(E21:E23)</f>
        <v>0</v>
      </c>
      <c r="F24" s="391">
        <f>SUM(F21:F23)</f>
        <v>0</v>
      </c>
    </row>
    <row r="25" spans="1:7" ht="15" customHeight="1" x14ac:dyDescent="0.15">
      <c r="A25" s="156" t="s">
        <v>986</v>
      </c>
    </row>
    <row r="26" spans="1:7" ht="15" customHeight="1" x14ac:dyDescent="0.15">
      <c r="A26" s="231" t="s">
        <v>1101</v>
      </c>
      <c r="B26" s="231"/>
      <c r="C26" s="231"/>
      <c r="D26" s="231"/>
      <c r="E26" s="231"/>
      <c r="F26" s="231"/>
    </row>
    <row r="27" spans="1:7" ht="15" customHeight="1" x14ac:dyDescent="0.15">
      <c r="A27" s="156" t="s">
        <v>1102</v>
      </c>
    </row>
    <row r="28" spans="1:7" ht="14.1" customHeight="1" x14ac:dyDescent="0.15"/>
    <row r="29" spans="1:7" ht="14.25" x14ac:dyDescent="0.15">
      <c r="A29" s="74" t="s">
        <v>985</v>
      </c>
    </row>
    <row r="30" spans="1:7" ht="8.4499999999999993" customHeight="1" x14ac:dyDescent="0.15"/>
    <row r="31" spans="1:7" ht="18.600000000000001" customHeight="1" x14ac:dyDescent="0.15">
      <c r="A31" s="160" t="s">
        <v>984</v>
      </c>
      <c r="B31" s="160" t="s">
        <v>983</v>
      </c>
      <c r="C31" s="161" t="s">
        <v>982</v>
      </c>
      <c r="D31" s="160" t="s">
        <v>981</v>
      </c>
      <c r="E31" s="160" t="s">
        <v>980</v>
      </c>
      <c r="F31" s="160" t="s">
        <v>272</v>
      </c>
      <c r="G31" s="160" t="s">
        <v>979</v>
      </c>
    </row>
    <row r="32" spans="1:7" ht="17.45" customHeight="1" x14ac:dyDescent="0.15">
      <c r="A32" s="159"/>
      <c r="B32" s="159" t="s">
        <v>978</v>
      </c>
      <c r="C32" s="159" t="s">
        <v>977</v>
      </c>
      <c r="D32" s="159" t="s">
        <v>976</v>
      </c>
      <c r="E32" s="159" t="s">
        <v>975</v>
      </c>
      <c r="F32" s="159" t="s">
        <v>974</v>
      </c>
      <c r="G32" s="159"/>
    </row>
    <row r="33" spans="1:7" ht="24.95" customHeight="1" x14ac:dyDescent="0.15">
      <c r="A33" s="158" t="s">
        <v>973</v>
      </c>
      <c r="B33" s="263"/>
      <c r="C33" s="261"/>
      <c r="D33" s="518">
        <f>B33*C33</f>
        <v>0</v>
      </c>
      <c r="E33" s="262"/>
      <c r="F33" s="518">
        <f>D33-E33</f>
        <v>0</v>
      </c>
      <c r="G33" s="262"/>
    </row>
    <row r="34" spans="1:7" ht="24.95" customHeight="1" x14ac:dyDescent="0.15">
      <c r="A34" s="158" t="s">
        <v>972</v>
      </c>
      <c r="B34" s="261"/>
      <c r="C34" s="261"/>
      <c r="D34" s="518">
        <f t="shared" ref="D34:D38" si="3">B34*C34</f>
        <v>0</v>
      </c>
      <c r="E34" s="262"/>
      <c r="F34" s="518">
        <f t="shared" ref="F34:F38" si="4">D34-E34</f>
        <v>0</v>
      </c>
      <c r="G34" s="262"/>
    </row>
    <row r="35" spans="1:7" ht="24.95" customHeight="1" x14ac:dyDescent="0.15">
      <c r="A35" s="158" t="s">
        <v>971</v>
      </c>
      <c r="B35" s="261"/>
      <c r="C35" s="261"/>
      <c r="D35" s="518">
        <f t="shared" si="3"/>
        <v>0</v>
      </c>
      <c r="E35" s="262"/>
      <c r="F35" s="518">
        <f t="shared" si="4"/>
        <v>0</v>
      </c>
      <c r="G35" s="262"/>
    </row>
    <row r="36" spans="1:7" ht="24.95" customHeight="1" x14ac:dyDescent="0.15">
      <c r="A36" s="260"/>
      <c r="B36" s="262"/>
      <c r="C36" s="262"/>
      <c r="D36" s="518">
        <f t="shared" si="3"/>
        <v>0</v>
      </c>
      <c r="E36" s="262"/>
      <c r="F36" s="518">
        <f t="shared" si="4"/>
        <v>0</v>
      </c>
      <c r="G36" s="262"/>
    </row>
    <row r="37" spans="1:7" ht="24.95" customHeight="1" x14ac:dyDescent="0.15">
      <c r="A37" s="260"/>
      <c r="B37" s="262"/>
      <c r="C37" s="262"/>
      <c r="D37" s="518">
        <f t="shared" si="3"/>
        <v>0</v>
      </c>
      <c r="E37" s="262"/>
      <c r="F37" s="518">
        <f t="shared" si="4"/>
        <v>0</v>
      </c>
      <c r="G37" s="262"/>
    </row>
    <row r="38" spans="1:7" ht="24.95" customHeight="1" thickBot="1" x14ac:dyDescent="0.2">
      <c r="A38" s="393"/>
      <c r="B38" s="396"/>
      <c r="C38" s="396"/>
      <c r="D38" s="519">
        <f t="shared" si="3"/>
        <v>0</v>
      </c>
      <c r="E38" s="396"/>
      <c r="F38" s="519">
        <f t="shared" si="4"/>
        <v>0</v>
      </c>
      <c r="G38" s="396"/>
    </row>
    <row r="39" spans="1:7" ht="24.95" customHeight="1" thickTop="1" x14ac:dyDescent="0.15">
      <c r="A39" s="159" t="s">
        <v>970</v>
      </c>
      <c r="B39" s="395"/>
      <c r="C39" s="391">
        <f>SUM(C33:C38)</f>
        <v>0</v>
      </c>
      <c r="D39" s="391">
        <f t="shared" ref="D39:G39" si="5">SUM(D33:D38)</f>
        <v>0</v>
      </c>
      <c r="E39" s="391">
        <f t="shared" si="5"/>
        <v>0</v>
      </c>
      <c r="F39" s="391">
        <f t="shared" si="5"/>
        <v>0</v>
      </c>
      <c r="G39" s="391">
        <f t="shared" si="5"/>
        <v>0</v>
      </c>
    </row>
    <row r="40" spans="1:7" ht="15" customHeight="1" x14ac:dyDescent="0.15">
      <c r="A40" s="156" t="s">
        <v>969</v>
      </c>
    </row>
    <row r="41" spans="1:7" ht="15" customHeight="1" x14ac:dyDescent="0.15">
      <c r="A41" s="156" t="s">
        <v>968</v>
      </c>
    </row>
    <row r="42" spans="1:7" ht="15" customHeight="1" x14ac:dyDescent="0.15">
      <c r="A42" s="231" t="s">
        <v>1103</v>
      </c>
      <c r="B42" s="231"/>
      <c r="C42" s="231"/>
      <c r="D42" s="231"/>
      <c r="E42" s="231"/>
      <c r="F42" s="231"/>
      <c r="G42" s="231"/>
    </row>
    <row r="43" spans="1:7" ht="15" customHeight="1" x14ac:dyDescent="0.15">
      <c r="A43" s="156" t="s">
        <v>1102</v>
      </c>
    </row>
    <row r="44" spans="1:7" ht="5.0999999999999996" customHeight="1" x14ac:dyDescent="0.15"/>
    <row r="45" spans="1:7" x14ac:dyDescent="0.15">
      <c r="D45" s="157"/>
    </row>
  </sheetData>
  <sheetProtection algorithmName="SHA-512" hashValue="j2QJnwtHPb7Kt9k/qdQkR1TWQt971HTbQcNbcNNdulDLIzIhEadtnNJCFahJYVQty5FAhPBZs4gzYvIh6e8cmw==" saltValue="4WQ7MHOcnEZ/FXOJS+/cRQ==" spinCount="100000" sheet="1" objects="1" scenarios="1"/>
  <mergeCells count="2">
    <mergeCell ref="D6:E6"/>
    <mergeCell ref="E3:F3"/>
  </mergeCells>
  <phoneticPr fontId="1"/>
  <dataValidations count="1">
    <dataValidation imeMode="off" allowBlank="1" showInputMessage="1" showErrorMessage="1" sqref="B8:B13 C9:C13 D8:E13 A21:B23 D21:D23 F21:F23 B33:C38 E33:E38 G33:G38" xr:uid="{1CD8B54E-7F70-40AC-9121-E4EE9E8158CA}"/>
  </dataValidations>
  <printOptions horizontalCentered="1" verticalCentered="1"/>
  <pageMargins left="0.51181102362204722" right="0.51181102362204722" top="0.35433070866141736" bottom="0.35433070866141736" header="0.31496062992125984" footer="0.31496062992125984"/>
  <pageSetup paperSize="9" fitToHeight="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11"/>
  <dimension ref="B2:Q139"/>
  <sheetViews>
    <sheetView showGridLines="0" view="pageBreakPreview" zoomScale="130" zoomScaleNormal="115" zoomScaleSheetLayoutView="130" workbookViewId="0">
      <selection activeCell="A129" sqref="A129:XFD129"/>
    </sheetView>
  </sheetViews>
  <sheetFormatPr defaultRowHeight="13.5" x14ac:dyDescent="0.15"/>
  <cols>
    <col min="1" max="1" width="3.125" customWidth="1"/>
    <col min="2" max="26" width="4.625" customWidth="1"/>
  </cols>
  <sheetData>
    <row r="2" spans="2:17" ht="15.95" customHeight="1" x14ac:dyDescent="0.15">
      <c r="D2" s="93"/>
      <c r="K2" s="1" t="s">
        <v>875</v>
      </c>
      <c r="L2" s="1847">
        <f>調書!$Q$11</f>
        <v>0</v>
      </c>
      <c r="M2" s="1848"/>
      <c r="N2" s="1848"/>
      <c r="O2" s="1848"/>
      <c r="P2" s="1848"/>
      <c r="Q2" s="1849"/>
    </row>
    <row r="3" spans="2:17" ht="17.25" x14ac:dyDescent="0.15">
      <c r="B3" s="14" t="s">
        <v>522</v>
      </c>
    </row>
    <row r="4" spans="2:17" ht="15.95" customHeight="1" x14ac:dyDescent="0.15">
      <c r="C4" s="13" t="s">
        <v>547</v>
      </c>
    </row>
    <row r="5" spans="2:17" ht="15.95" customHeight="1" x14ac:dyDescent="0.15">
      <c r="D5" s="13" t="s">
        <v>619</v>
      </c>
    </row>
    <row r="6" spans="2:17" ht="15.95" customHeight="1" x14ac:dyDescent="0.15">
      <c r="D6" s="93" t="s">
        <v>1104</v>
      </c>
    </row>
    <row r="7" spans="2:17" ht="7.5" customHeight="1" x14ac:dyDescent="0.15">
      <c r="D7" s="93"/>
    </row>
    <row r="8" spans="2:17" ht="7.5" customHeight="1" x14ac:dyDescent="0.15"/>
    <row r="9" spans="2:17" s="93" customFormat="1" ht="15.95" customHeight="1" x14ac:dyDescent="0.15">
      <c r="B9" s="93" t="s">
        <v>2136</v>
      </c>
    </row>
    <row r="10" spans="2:17" ht="14.1" customHeight="1" x14ac:dyDescent="0.15">
      <c r="C10" s="24"/>
      <c r="D10" s="50"/>
      <c r="E10" s="53"/>
      <c r="F10" s="1786" t="s">
        <v>1760</v>
      </c>
      <c r="G10" s="1786"/>
      <c r="H10" s="1786"/>
      <c r="I10" s="1765" t="s">
        <v>370</v>
      </c>
      <c r="J10" s="1765"/>
      <c r="K10" s="1765"/>
      <c r="L10" s="1765"/>
      <c r="M10" s="1765"/>
      <c r="N10" s="2316" t="s">
        <v>1914</v>
      </c>
      <c r="O10" s="2325"/>
      <c r="P10" s="2325"/>
      <c r="Q10" s="2591"/>
    </row>
    <row r="11" spans="2:17" ht="15.6" customHeight="1" x14ac:dyDescent="0.15">
      <c r="C11" s="1771" t="str">
        <f>"令和"&amp;調書!$Y$1&amp;"年度"</f>
        <v>令和8年度</v>
      </c>
      <c r="D11" s="1771"/>
      <c r="E11" s="1771"/>
      <c r="F11" s="119"/>
      <c r="G11" s="120"/>
      <c r="H11" s="121"/>
      <c r="I11" s="2568"/>
      <c r="J11" s="2569"/>
      <c r="K11" s="2569"/>
      <c r="L11" s="2569"/>
      <c r="M11" s="2570"/>
      <c r="N11" s="2592"/>
      <c r="O11" s="2593"/>
      <c r="P11" s="2593"/>
      <c r="Q11" s="2594"/>
    </row>
    <row r="12" spans="2:17" ht="15.6" customHeight="1" x14ac:dyDescent="0.15">
      <c r="C12" s="1771" t="str">
        <f>"令和"&amp;調書!$Y$1-1&amp;"年度"</f>
        <v>令和7年度</v>
      </c>
      <c r="D12" s="1771"/>
      <c r="E12" s="1771"/>
      <c r="F12" s="119"/>
      <c r="G12" s="120"/>
      <c r="H12" s="121"/>
      <c r="I12" s="2568"/>
      <c r="J12" s="2569"/>
      <c r="K12" s="2569"/>
      <c r="L12" s="2569"/>
      <c r="M12" s="2570"/>
      <c r="N12" s="2592"/>
      <c r="O12" s="2593"/>
      <c r="P12" s="2593"/>
      <c r="Q12" s="2594"/>
    </row>
    <row r="13" spans="2:17" ht="3.95" customHeight="1" x14ac:dyDescent="0.15"/>
    <row r="14" spans="2:17" ht="15.6" customHeight="1" x14ac:dyDescent="0.15">
      <c r="D14" t="s">
        <v>371</v>
      </c>
    </row>
    <row r="15" spans="2:17" ht="41.45" customHeight="1" x14ac:dyDescent="0.15">
      <c r="C15" s="2578"/>
      <c r="D15" s="2579"/>
      <c r="E15" s="2579"/>
      <c r="F15" s="2579"/>
      <c r="G15" s="2579"/>
      <c r="H15" s="2579"/>
      <c r="I15" s="2579"/>
      <c r="J15" s="2579"/>
      <c r="K15" s="2579"/>
      <c r="L15" s="2579"/>
      <c r="M15" s="2579"/>
      <c r="N15" s="2579"/>
      <c r="O15" s="2580"/>
    </row>
    <row r="16" spans="2:17" ht="10.5" customHeight="1" x14ac:dyDescent="0.15"/>
    <row r="17" spans="2:17" s="93" customFormat="1" ht="15.95" customHeight="1" x14ac:dyDescent="0.15">
      <c r="B17" s="93" t="s">
        <v>2137</v>
      </c>
    </row>
    <row r="18" spans="2:17" ht="15.95" customHeight="1" x14ac:dyDescent="0.15">
      <c r="C18" s="24"/>
      <c r="D18" s="50"/>
      <c r="E18" s="53"/>
      <c r="F18" s="1786" t="s">
        <v>1760</v>
      </c>
      <c r="G18" s="1786"/>
      <c r="H18" s="1786"/>
      <c r="I18" s="1765" t="s">
        <v>370</v>
      </c>
      <c r="J18" s="1765"/>
      <c r="K18" s="1765"/>
      <c r="L18" s="1765"/>
      <c r="M18" s="1765"/>
      <c r="N18" s="2316" t="s">
        <v>1914</v>
      </c>
      <c r="O18" s="2325"/>
      <c r="P18" s="2325"/>
      <c r="Q18" s="2591"/>
    </row>
    <row r="19" spans="2:17" ht="15.95" customHeight="1" x14ac:dyDescent="0.15">
      <c r="C19" s="1771" t="str">
        <f>"令和"&amp;調書!$Y$1&amp;"年度"</f>
        <v>令和8年度</v>
      </c>
      <c r="D19" s="1771"/>
      <c r="E19" s="1771"/>
      <c r="F19" s="119"/>
      <c r="G19" s="120"/>
      <c r="H19" s="121"/>
      <c r="I19" s="2568"/>
      <c r="J19" s="2569"/>
      <c r="K19" s="2569"/>
      <c r="L19" s="2569"/>
      <c r="M19" s="2570"/>
      <c r="N19" s="2592"/>
      <c r="O19" s="2593"/>
      <c r="P19" s="2593"/>
      <c r="Q19" s="2594"/>
    </row>
    <row r="20" spans="2:17" ht="15.95" customHeight="1" x14ac:dyDescent="0.15">
      <c r="C20" s="1771" t="str">
        <f>"令和"&amp;調書!$Y$1-1&amp;"年度"</f>
        <v>令和7年度</v>
      </c>
      <c r="D20" s="1771"/>
      <c r="E20" s="1771"/>
      <c r="F20" s="119"/>
      <c r="G20" s="120"/>
      <c r="H20" s="121"/>
      <c r="I20" s="2568"/>
      <c r="J20" s="2569"/>
      <c r="K20" s="2569"/>
      <c r="L20" s="2569"/>
      <c r="M20" s="2570"/>
      <c r="N20" s="2592"/>
      <c r="O20" s="2593"/>
      <c r="P20" s="2593"/>
      <c r="Q20" s="2594"/>
    </row>
    <row r="21" spans="2:17" ht="3.95" customHeight="1" x14ac:dyDescent="0.15"/>
    <row r="22" spans="2:17" ht="17.100000000000001" customHeight="1" x14ac:dyDescent="0.15">
      <c r="D22" t="s">
        <v>371</v>
      </c>
    </row>
    <row r="23" spans="2:17" ht="41.45" customHeight="1" x14ac:dyDescent="0.15">
      <c r="C23" s="2578"/>
      <c r="D23" s="2579"/>
      <c r="E23" s="2579"/>
      <c r="F23" s="2579"/>
      <c r="G23" s="2579"/>
      <c r="H23" s="2579"/>
      <c r="I23" s="2579"/>
      <c r="J23" s="2579"/>
      <c r="K23" s="2579"/>
      <c r="L23" s="2579"/>
      <c r="M23" s="2579"/>
      <c r="N23" s="2579"/>
      <c r="O23" s="2580"/>
    </row>
    <row r="27" spans="2:17" ht="15.95" customHeight="1" x14ac:dyDescent="0.15">
      <c r="D27" s="93"/>
      <c r="K27" s="1" t="s">
        <v>875</v>
      </c>
      <c r="L27" s="1847">
        <f>調書!$Q$11</f>
        <v>0</v>
      </c>
      <c r="M27" s="1848"/>
      <c r="N27" s="1848"/>
      <c r="O27" s="1848"/>
      <c r="P27" s="1848"/>
      <c r="Q27" s="1849"/>
    </row>
    <row r="28" spans="2:17" ht="17.25" x14ac:dyDescent="0.15">
      <c r="B28" s="14" t="s">
        <v>523</v>
      </c>
    </row>
    <row r="29" spans="2:17" ht="15.95" customHeight="1" x14ac:dyDescent="0.15">
      <c r="C29" s="13" t="s">
        <v>547</v>
      </c>
    </row>
    <row r="30" spans="2:17" ht="13.5" customHeight="1" x14ac:dyDescent="0.15">
      <c r="D30" s="13" t="s">
        <v>548</v>
      </c>
    </row>
    <row r="31" spans="2:17" ht="13.5" customHeight="1" x14ac:dyDescent="0.15">
      <c r="E31" s="307" t="s">
        <v>1596</v>
      </c>
    </row>
    <row r="32" spans="2:17" ht="7.5" customHeight="1" x14ac:dyDescent="0.15"/>
    <row r="33" spans="2:17" ht="13.5" customHeight="1" x14ac:dyDescent="0.15">
      <c r="D33" s="61" t="s">
        <v>1956</v>
      </c>
      <c r="E33" s="63"/>
      <c r="F33" s="63"/>
      <c r="G33" s="63"/>
      <c r="H33" s="63"/>
      <c r="I33" s="63"/>
    </row>
    <row r="34" spans="2:17" ht="13.5" customHeight="1" x14ac:dyDescent="0.15">
      <c r="D34" s="61"/>
      <c r="E34" s="61" t="s">
        <v>1597</v>
      </c>
      <c r="F34" s="63"/>
      <c r="G34" s="63"/>
      <c r="H34" s="63"/>
      <c r="I34" s="63"/>
    </row>
    <row r="35" spans="2:17" ht="13.5" customHeight="1" x14ac:dyDescent="0.15">
      <c r="D35" s="63"/>
      <c r="E35" s="61" t="s">
        <v>1957</v>
      </c>
      <c r="F35" s="63"/>
      <c r="G35" s="63"/>
      <c r="H35" s="63"/>
      <c r="I35" s="63"/>
    </row>
    <row r="36" spans="2:17" ht="8.1" customHeight="1" x14ac:dyDescent="0.15">
      <c r="E36" s="13"/>
    </row>
    <row r="37" spans="2:17" ht="8.1" customHeight="1" x14ac:dyDescent="0.15"/>
    <row r="38" spans="2:17" ht="15.95" customHeight="1" x14ac:dyDescent="0.15">
      <c r="B38" t="s">
        <v>1105</v>
      </c>
    </row>
    <row r="39" spans="2:17" ht="15.95" customHeight="1" x14ac:dyDescent="0.15">
      <c r="C39" t="s">
        <v>549</v>
      </c>
    </row>
    <row r="40" spans="2:17" ht="17.45" customHeight="1" x14ac:dyDescent="0.15">
      <c r="C40" s="1765" t="s">
        <v>381</v>
      </c>
      <c r="D40" s="1765"/>
      <c r="E40" s="1765"/>
      <c r="F40" s="1765"/>
      <c r="G40" s="2592"/>
      <c r="H40" s="2594"/>
    </row>
    <row r="41" spans="2:17" ht="17.45" customHeight="1" x14ac:dyDescent="0.15">
      <c r="C41" s="1765" t="s">
        <v>550</v>
      </c>
      <c r="D41" s="1765"/>
      <c r="E41" s="1765"/>
      <c r="F41" s="1765"/>
      <c r="G41" s="2592"/>
      <c r="H41" s="2594"/>
    </row>
    <row r="42" spans="2:17" ht="17.45" customHeight="1" x14ac:dyDescent="0.15">
      <c r="C42" s="1765" t="s">
        <v>551</v>
      </c>
      <c r="D42" s="1765"/>
      <c r="E42" s="1765"/>
      <c r="F42" s="1765"/>
      <c r="G42" s="2592"/>
      <c r="H42" s="2594"/>
    </row>
    <row r="44" spans="2:17" ht="15.6" customHeight="1" x14ac:dyDescent="0.15">
      <c r="B44" s="63" t="s">
        <v>1859</v>
      </c>
      <c r="C44" s="63"/>
      <c r="D44" s="63"/>
      <c r="E44" s="63"/>
      <c r="F44" s="63"/>
      <c r="G44" s="63"/>
      <c r="H44" s="63"/>
      <c r="I44" s="63"/>
      <c r="J44" s="63"/>
    </row>
    <row r="45" spans="2:17" ht="15.6" customHeight="1" x14ac:dyDescent="0.15">
      <c r="B45" s="63"/>
      <c r="C45" s="109" t="s">
        <v>1958</v>
      </c>
      <c r="D45" s="63"/>
      <c r="E45" s="63"/>
      <c r="F45" s="63"/>
      <c r="G45" s="63"/>
      <c r="H45" s="63"/>
      <c r="I45" s="63"/>
      <c r="J45" s="63"/>
    </row>
    <row r="46" spans="2:17" ht="15.6" customHeight="1" x14ac:dyDescent="0.15">
      <c r="B46" s="63"/>
      <c r="C46" s="109" t="s">
        <v>1860</v>
      </c>
      <c r="D46" s="63"/>
      <c r="E46" s="63"/>
      <c r="F46" s="63"/>
      <c r="G46" s="63"/>
      <c r="H46" s="63"/>
      <c r="I46" s="63"/>
      <c r="J46" s="63"/>
    </row>
    <row r="47" spans="2:17" ht="17.100000000000001" customHeight="1" x14ac:dyDescent="0.15">
      <c r="C47" s="24"/>
      <c r="D47" s="50"/>
      <c r="E47" s="53"/>
      <c r="F47" s="1193" t="s">
        <v>1959</v>
      </c>
      <c r="G47" s="1326"/>
      <c r="H47" s="1043" t="s">
        <v>1861</v>
      </c>
      <c r="I47" s="1043"/>
      <c r="J47" s="1043"/>
      <c r="K47" s="1765" t="s">
        <v>370</v>
      </c>
      <c r="L47" s="1765"/>
      <c r="M47" s="1765"/>
      <c r="N47" s="1765"/>
      <c r="O47" s="1765"/>
      <c r="P47" s="2595" t="s">
        <v>1915</v>
      </c>
      <c r="Q47" s="2596"/>
    </row>
    <row r="48" spans="2:17" ht="17.100000000000001" customHeight="1" x14ac:dyDescent="0.15">
      <c r="C48" s="1771" t="str">
        <f>"令和"&amp;調書!$Y$1&amp;"年度"</f>
        <v>令和8年度</v>
      </c>
      <c r="D48" s="1771"/>
      <c r="E48" s="1771"/>
      <c r="F48" s="122"/>
      <c r="G48" s="430" t="s">
        <v>1598</v>
      </c>
      <c r="H48" s="499"/>
      <c r="I48" s="500"/>
      <c r="J48" s="501"/>
      <c r="K48" s="2568"/>
      <c r="L48" s="2569"/>
      <c r="M48" s="2569"/>
      <c r="N48" s="2569"/>
      <c r="O48" s="2570"/>
      <c r="P48" s="2571"/>
      <c r="Q48" s="2571"/>
    </row>
    <row r="49" spans="2:17" ht="17.100000000000001" customHeight="1" x14ac:dyDescent="0.15">
      <c r="C49" s="1771" t="str">
        <f>"令和"&amp;調書!$Y$1-1&amp;"年度"</f>
        <v>令和7年度</v>
      </c>
      <c r="D49" s="1771"/>
      <c r="E49" s="1771"/>
      <c r="F49" s="122"/>
      <c r="G49" s="430" t="s">
        <v>1598</v>
      </c>
      <c r="H49" s="499"/>
      <c r="I49" s="500"/>
      <c r="J49" s="501"/>
      <c r="K49" s="2568"/>
      <c r="L49" s="2569"/>
      <c r="M49" s="2569"/>
      <c r="N49" s="2569"/>
      <c r="O49" s="2570"/>
      <c r="P49" s="2571"/>
      <c r="Q49" s="2571"/>
    </row>
    <row r="50" spans="2:17" ht="3.95" customHeight="1" x14ac:dyDescent="0.15"/>
    <row r="51" spans="2:17" ht="15.6" customHeight="1" x14ac:dyDescent="0.15">
      <c r="D51" t="s">
        <v>371</v>
      </c>
    </row>
    <row r="52" spans="2:17" ht="41.45" customHeight="1" x14ac:dyDescent="0.15">
      <c r="C52" s="2578"/>
      <c r="D52" s="2579"/>
      <c r="E52" s="2579"/>
      <c r="F52" s="2579"/>
      <c r="G52" s="2579"/>
      <c r="H52" s="2579"/>
      <c r="I52" s="2579"/>
      <c r="J52" s="2579"/>
      <c r="K52" s="2579"/>
      <c r="L52" s="2579"/>
      <c r="M52" s="2579"/>
      <c r="N52" s="2579"/>
      <c r="O52" s="2580"/>
    </row>
    <row r="54" spans="2:17" s="93" customFormat="1" ht="15.6" customHeight="1" x14ac:dyDescent="0.15">
      <c r="B54" s="93" t="s">
        <v>2138</v>
      </c>
    </row>
    <row r="55" spans="2:17" ht="16.5" customHeight="1" x14ac:dyDescent="0.15">
      <c r="C55" s="24"/>
      <c r="D55" s="50"/>
      <c r="E55" s="53"/>
      <c r="F55" s="1786" t="s">
        <v>1760</v>
      </c>
      <c r="G55" s="1786"/>
      <c r="H55" s="1786"/>
      <c r="I55" s="1765" t="s">
        <v>370</v>
      </c>
      <c r="J55" s="1765"/>
      <c r="K55" s="1765"/>
      <c r="L55" s="1765"/>
      <c r="M55" s="1765"/>
      <c r="N55" s="2316" t="s">
        <v>1914</v>
      </c>
      <c r="O55" s="2325"/>
      <c r="P55" s="2325"/>
      <c r="Q55" s="2591"/>
    </row>
    <row r="56" spans="2:17" ht="16.5" customHeight="1" x14ac:dyDescent="0.15">
      <c r="C56" s="1771" t="str">
        <f>"令和"&amp;調書!$Y$1&amp;"年度"</f>
        <v>令和8年度</v>
      </c>
      <c r="D56" s="1771"/>
      <c r="E56" s="1771"/>
      <c r="F56" s="119"/>
      <c r="G56" s="120"/>
      <c r="H56" s="121"/>
      <c r="I56" s="2568"/>
      <c r="J56" s="2569"/>
      <c r="K56" s="2569"/>
      <c r="L56" s="2569"/>
      <c r="M56" s="2570"/>
      <c r="N56" s="2592"/>
      <c r="O56" s="2593"/>
      <c r="P56" s="2593"/>
      <c r="Q56" s="2594"/>
    </row>
    <row r="57" spans="2:17" ht="16.5" customHeight="1" x14ac:dyDescent="0.15">
      <c r="C57" s="1771" t="str">
        <f>"令和"&amp;調書!$Y$1-1&amp;"年度"</f>
        <v>令和7年度</v>
      </c>
      <c r="D57" s="1771"/>
      <c r="E57" s="1771"/>
      <c r="F57" s="119"/>
      <c r="G57" s="120"/>
      <c r="H57" s="121"/>
      <c r="I57" s="2568"/>
      <c r="J57" s="2569"/>
      <c r="K57" s="2569"/>
      <c r="L57" s="2569"/>
      <c r="M57" s="2570"/>
      <c r="N57" s="2592"/>
      <c r="O57" s="2593"/>
      <c r="P57" s="2593"/>
      <c r="Q57" s="2594"/>
    </row>
    <row r="58" spans="2:17" ht="3.95" customHeight="1" x14ac:dyDescent="0.15"/>
    <row r="59" spans="2:17" ht="15.6" customHeight="1" x14ac:dyDescent="0.15">
      <c r="D59" t="s">
        <v>371</v>
      </c>
    </row>
    <row r="60" spans="2:17" ht="41.45" customHeight="1" x14ac:dyDescent="0.15">
      <c r="C60" s="2578"/>
      <c r="D60" s="2579"/>
      <c r="E60" s="2579"/>
      <c r="F60" s="2579"/>
      <c r="G60" s="2579"/>
      <c r="H60" s="2579"/>
      <c r="I60" s="2579"/>
      <c r="J60" s="2579"/>
      <c r="K60" s="2579"/>
      <c r="L60" s="2579"/>
      <c r="M60" s="2579"/>
      <c r="N60" s="2579"/>
      <c r="O60" s="2580"/>
    </row>
    <row r="62" spans="2:17" s="93" customFormat="1" ht="15.95" customHeight="1" x14ac:dyDescent="0.15">
      <c r="B62" s="93" t="s">
        <v>2139</v>
      </c>
    </row>
    <row r="63" spans="2:17" ht="15.95" customHeight="1" x14ac:dyDescent="0.15">
      <c r="C63" s="24"/>
      <c r="D63" s="50"/>
      <c r="E63" s="53"/>
      <c r="F63" s="1786" t="s">
        <v>1760</v>
      </c>
      <c r="G63" s="1786"/>
      <c r="H63" s="1786"/>
      <c r="I63" s="1765" t="s">
        <v>370</v>
      </c>
      <c r="J63" s="1765"/>
      <c r="K63" s="1765"/>
      <c r="L63" s="1765"/>
      <c r="M63" s="1765"/>
      <c r="N63" s="2316" t="s">
        <v>1914</v>
      </c>
      <c r="O63" s="2325"/>
      <c r="P63" s="2325"/>
      <c r="Q63" s="2591"/>
    </row>
    <row r="64" spans="2:17" ht="15.95" customHeight="1" x14ac:dyDescent="0.15">
      <c r="C64" s="2581" t="str">
        <f>"令和"&amp;調書!$Y$1&amp;"年度"</f>
        <v>令和8年度</v>
      </c>
      <c r="D64" s="2582"/>
      <c r="E64" s="229" t="s">
        <v>400</v>
      </c>
      <c r="F64" s="119"/>
      <c r="G64" s="120"/>
      <c r="H64" s="121"/>
      <c r="I64" s="2572"/>
      <c r="J64" s="2573"/>
      <c r="K64" s="2573"/>
      <c r="L64" s="2573"/>
      <c r="M64" s="2574"/>
      <c r="N64" s="2592"/>
      <c r="O64" s="2593"/>
      <c r="P64" s="2593"/>
      <c r="Q64" s="2594"/>
    </row>
    <row r="65" spans="2:17" ht="15.95" customHeight="1" x14ac:dyDescent="0.15">
      <c r="C65" s="2583"/>
      <c r="D65" s="2584"/>
      <c r="E65" s="230" t="s">
        <v>401</v>
      </c>
      <c r="F65" s="119"/>
      <c r="G65" s="120"/>
      <c r="H65" s="121"/>
      <c r="I65" s="2575"/>
      <c r="J65" s="2576"/>
      <c r="K65" s="2576"/>
      <c r="L65" s="2576"/>
      <c r="M65" s="2577"/>
      <c r="N65" s="2592"/>
      <c r="O65" s="2593"/>
      <c r="P65" s="2593"/>
      <c r="Q65" s="2594"/>
    </row>
    <row r="66" spans="2:17" ht="15.95" customHeight="1" x14ac:dyDescent="0.15">
      <c r="C66" s="2581" t="str">
        <f>"令和"&amp;調書!$Y$1-1&amp;"年度"</f>
        <v>令和7年度</v>
      </c>
      <c r="D66" s="2585"/>
      <c r="E66" s="229" t="s">
        <v>400</v>
      </c>
      <c r="F66" s="119"/>
      <c r="G66" s="120"/>
      <c r="H66" s="121"/>
      <c r="I66" s="2572"/>
      <c r="J66" s="2573"/>
      <c r="K66" s="2573"/>
      <c r="L66" s="2573"/>
      <c r="M66" s="2574"/>
      <c r="N66" s="2592"/>
      <c r="O66" s="2593"/>
      <c r="P66" s="2593"/>
      <c r="Q66" s="2594"/>
    </row>
    <row r="67" spans="2:17" ht="15.95" customHeight="1" x14ac:dyDescent="0.15">
      <c r="C67" s="2583"/>
      <c r="D67" s="2586"/>
      <c r="E67" s="230" t="s">
        <v>401</v>
      </c>
      <c r="F67" s="119"/>
      <c r="G67" s="120"/>
      <c r="H67" s="121"/>
      <c r="I67" s="2575"/>
      <c r="J67" s="2576"/>
      <c r="K67" s="2576"/>
      <c r="L67" s="2576"/>
      <c r="M67" s="2577"/>
      <c r="N67" s="2592"/>
      <c r="O67" s="2593"/>
      <c r="P67" s="2593"/>
      <c r="Q67" s="2594"/>
    </row>
    <row r="68" spans="2:17" ht="3.95" customHeight="1" x14ac:dyDescent="0.15"/>
    <row r="69" spans="2:17" ht="15.95" customHeight="1" x14ac:dyDescent="0.15">
      <c r="D69" t="s">
        <v>371</v>
      </c>
    </row>
    <row r="70" spans="2:17" ht="41.45" customHeight="1" x14ac:dyDescent="0.15">
      <c r="C70" s="2578"/>
      <c r="D70" s="2579"/>
      <c r="E70" s="2579"/>
      <c r="F70" s="2579"/>
      <c r="G70" s="2579"/>
      <c r="H70" s="2579"/>
      <c r="I70" s="2579"/>
      <c r="J70" s="2579"/>
      <c r="K70" s="2579"/>
      <c r="L70" s="2579"/>
      <c r="M70" s="2579"/>
      <c r="N70" s="2579"/>
      <c r="O70" s="2580"/>
    </row>
    <row r="74" spans="2:17" ht="15.95" customHeight="1" x14ac:dyDescent="0.15">
      <c r="D74" s="93"/>
      <c r="K74" s="1" t="s">
        <v>875</v>
      </c>
      <c r="L74" s="1847">
        <f>調書!$Q$11</f>
        <v>0</v>
      </c>
      <c r="M74" s="1848"/>
      <c r="N74" s="1848"/>
      <c r="O74" s="1848"/>
      <c r="P74" s="1848"/>
      <c r="Q74" s="1849"/>
    </row>
    <row r="75" spans="2:17" ht="17.25" x14ac:dyDescent="0.15">
      <c r="B75" s="14" t="s">
        <v>453</v>
      </c>
    </row>
    <row r="76" spans="2:17" ht="15.95" customHeight="1" x14ac:dyDescent="0.15">
      <c r="C76" s="13" t="s">
        <v>547</v>
      </c>
      <c r="D76" s="93"/>
    </row>
    <row r="77" spans="2:17" ht="15.95" customHeight="1" x14ac:dyDescent="0.15">
      <c r="C77" s="93"/>
      <c r="D77" s="13" t="s">
        <v>553</v>
      </c>
    </row>
    <row r="78" spans="2:17" ht="8.1" customHeight="1" x14ac:dyDescent="0.15">
      <c r="E78" s="13"/>
    </row>
    <row r="79" spans="2:17" ht="9.9499999999999993" customHeight="1" x14ac:dyDescent="0.15"/>
    <row r="80" spans="2:17" s="93" customFormat="1" ht="15.95" customHeight="1" x14ac:dyDescent="0.15">
      <c r="B80" s="93" t="s">
        <v>2140</v>
      </c>
    </row>
    <row r="81" spans="2:17" x14ac:dyDescent="0.15">
      <c r="C81" s="24"/>
      <c r="D81" s="50"/>
      <c r="E81" s="53"/>
      <c r="F81" s="1786" t="s">
        <v>1760</v>
      </c>
      <c r="G81" s="1786"/>
      <c r="H81" s="1786"/>
      <c r="I81" s="1765" t="s">
        <v>370</v>
      </c>
      <c r="J81" s="1765"/>
      <c r="K81" s="1765"/>
      <c r="L81" s="1765"/>
      <c r="M81" s="1765"/>
      <c r="N81" s="2316" t="s">
        <v>1914</v>
      </c>
      <c r="O81" s="2325"/>
      <c r="P81" s="2325"/>
      <c r="Q81" s="2591"/>
    </row>
    <row r="82" spans="2:17" ht="15.6" customHeight="1" x14ac:dyDescent="0.15">
      <c r="C82" s="2581" t="str">
        <f>"令和"&amp;調書!$Y$1&amp;"年度"</f>
        <v>令和8年度</v>
      </c>
      <c r="D82" s="2582"/>
      <c r="E82" s="229" t="s">
        <v>400</v>
      </c>
      <c r="F82" s="119"/>
      <c r="G82" s="120"/>
      <c r="H82" s="121"/>
      <c r="I82" s="2572"/>
      <c r="J82" s="2573"/>
      <c r="K82" s="2573"/>
      <c r="L82" s="2573"/>
      <c r="M82" s="2574"/>
      <c r="N82" s="2592"/>
      <c r="O82" s="2593"/>
      <c r="P82" s="2593"/>
      <c r="Q82" s="2594"/>
    </row>
    <row r="83" spans="2:17" ht="15.6" customHeight="1" x14ac:dyDescent="0.15">
      <c r="C83" s="2583"/>
      <c r="D83" s="2584"/>
      <c r="E83" s="230" t="s">
        <v>401</v>
      </c>
      <c r="F83" s="119"/>
      <c r="G83" s="120"/>
      <c r="H83" s="121"/>
      <c r="I83" s="2575"/>
      <c r="J83" s="2576"/>
      <c r="K83" s="2576"/>
      <c r="L83" s="2576"/>
      <c r="M83" s="2577"/>
      <c r="N83" s="2592"/>
      <c r="O83" s="2593"/>
      <c r="P83" s="2593"/>
      <c r="Q83" s="2594"/>
    </row>
    <row r="84" spans="2:17" ht="15.6" customHeight="1" x14ac:dyDescent="0.15">
      <c r="C84" s="2581" t="str">
        <f>"令和"&amp;調書!$Y$1-1&amp;"年度"</f>
        <v>令和7年度</v>
      </c>
      <c r="D84" s="2585"/>
      <c r="E84" s="229" t="s">
        <v>400</v>
      </c>
      <c r="F84" s="119"/>
      <c r="G84" s="120"/>
      <c r="H84" s="121"/>
      <c r="I84" s="2572"/>
      <c r="J84" s="2573"/>
      <c r="K84" s="2573"/>
      <c r="L84" s="2573"/>
      <c r="M84" s="2574"/>
      <c r="N84" s="2592"/>
      <c r="O84" s="2593"/>
      <c r="P84" s="2593"/>
      <c r="Q84" s="2594"/>
    </row>
    <row r="85" spans="2:17" ht="15.6" customHeight="1" x14ac:dyDescent="0.15">
      <c r="C85" s="2583"/>
      <c r="D85" s="2586"/>
      <c r="E85" s="230" t="s">
        <v>401</v>
      </c>
      <c r="F85" s="119"/>
      <c r="G85" s="120"/>
      <c r="H85" s="121"/>
      <c r="I85" s="2575"/>
      <c r="J85" s="2576"/>
      <c r="K85" s="2576"/>
      <c r="L85" s="2576"/>
      <c r="M85" s="2577"/>
      <c r="N85" s="2592"/>
      <c r="O85" s="2593"/>
      <c r="P85" s="2593"/>
      <c r="Q85" s="2594"/>
    </row>
    <row r="86" spans="2:17" ht="3.95" customHeight="1" x14ac:dyDescent="0.15"/>
    <row r="87" spans="2:17" ht="16.5" customHeight="1" x14ac:dyDescent="0.15">
      <c r="D87" t="s">
        <v>371</v>
      </c>
    </row>
    <row r="88" spans="2:17" ht="41.45" customHeight="1" x14ac:dyDescent="0.15">
      <c r="C88" s="2578"/>
      <c r="D88" s="2579"/>
      <c r="E88" s="2579"/>
      <c r="F88" s="2579"/>
      <c r="G88" s="2579"/>
      <c r="H88" s="2579"/>
      <c r="I88" s="2579"/>
      <c r="J88" s="2579"/>
      <c r="K88" s="2579"/>
      <c r="L88" s="2579"/>
      <c r="M88" s="2579"/>
      <c r="N88" s="2579"/>
      <c r="O88" s="2580"/>
    </row>
    <row r="89" spans="2:17" ht="10.5" customHeight="1" x14ac:dyDescent="0.15"/>
    <row r="90" spans="2:17" s="93" customFormat="1" ht="17.100000000000001" customHeight="1" x14ac:dyDescent="0.15">
      <c r="B90" s="93" t="s">
        <v>2141</v>
      </c>
    </row>
    <row r="91" spans="2:17" ht="17.100000000000001" customHeight="1" x14ac:dyDescent="0.15">
      <c r="C91" s="24"/>
      <c r="D91" s="50"/>
      <c r="E91" s="53"/>
      <c r="F91" s="1786" t="s">
        <v>1760</v>
      </c>
      <c r="G91" s="1786"/>
      <c r="H91" s="1786"/>
      <c r="I91" s="1765" t="s">
        <v>370</v>
      </c>
      <c r="J91" s="1765"/>
      <c r="K91" s="1765"/>
      <c r="L91" s="1765"/>
      <c r="M91" s="1765"/>
      <c r="N91" s="2316" t="s">
        <v>1914</v>
      </c>
      <c r="O91" s="2325"/>
      <c r="P91" s="2325"/>
      <c r="Q91" s="2591"/>
    </row>
    <row r="92" spans="2:17" ht="17.100000000000001" customHeight="1" x14ac:dyDescent="0.15">
      <c r="C92" s="2581" t="str">
        <f>"令和"&amp;調書!$Y$1&amp;"年度"</f>
        <v>令和8年度</v>
      </c>
      <c r="D92" s="2582"/>
      <c r="E92" s="229" t="s">
        <v>400</v>
      </c>
      <c r="F92" s="119"/>
      <c r="G92" s="120"/>
      <c r="H92" s="121"/>
      <c r="I92" s="2572"/>
      <c r="J92" s="2573"/>
      <c r="K92" s="2573"/>
      <c r="L92" s="2573"/>
      <c r="M92" s="2574"/>
      <c r="N92" s="2592"/>
      <c r="O92" s="2593"/>
      <c r="P92" s="2593"/>
      <c r="Q92" s="2594"/>
    </row>
    <row r="93" spans="2:17" ht="17.100000000000001" customHeight="1" x14ac:dyDescent="0.15">
      <c r="C93" s="2583"/>
      <c r="D93" s="2584"/>
      <c r="E93" s="230" t="s">
        <v>401</v>
      </c>
      <c r="F93" s="119"/>
      <c r="G93" s="120"/>
      <c r="H93" s="121"/>
      <c r="I93" s="2575"/>
      <c r="J93" s="2576"/>
      <c r="K93" s="2576"/>
      <c r="L93" s="2576"/>
      <c r="M93" s="2577"/>
      <c r="N93" s="2592"/>
      <c r="O93" s="2593"/>
      <c r="P93" s="2593"/>
      <c r="Q93" s="2594"/>
    </row>
    <row r="94" spans="2:17" ht="17.100000000000001" customHeight="1" x14ac:dyDescent="0.15">
      <c r="C94" s="2581" t="str">
        <f>"令和"&amp;調書!$Y$1-1&amp;"年度"</f>
        <v>令和7年度</v>
      </c>
      <c r="D94" s="2585"/>
      <c r="E94" s="229" t="s">
        <v>400</v>
      </c>
      <c r="F94" s="119"/>
      <c r="G94" s="120"/>
      <c r="H94" s="121"/>
      <c r="I94" s="2572"/>
      <c r="J94" s="2573"/>
      <c r="K94" s="2573"/>
      <c r="L94" s="2573"/>
      <c r="M94" s="2574"/>
      <c r="N94" s="2592"/>
      <c r="O94" s="2593"/>
      <c r="P94" s="2593"/>
      <c r="Q94" s="2594"/>
    </row>
    <row r="95" spans="2:17" ht="17.100000000000001" customHeight="1" x14ac:dyDescent="0.15">
      <c r="C95" s="2583"/>
      <c r="D95" s="2586"/>
      <c r="E95" s="230" t="s">
        <v>401</v>
      </c>
      <c r="F95" s="119"/>
      <c r="G95" s="120"/>
      <c r="H95" s="121"/>
      <c r="I95" s="2575"/>
      <c r="J95" s="2576"/>
      <c r="K95" s="2576"/>
      <c r="L95" s="2576"/>
      <c r="M95" s="2577"/>
      <c r="N95" s="2592"/>
      <c r="O95" s="2593"/>
      <c r="P95" s="2593"/>
      <c r="Q95" s="2594"/>
    </row>
    <row r="96" spans="2:17" ht="3.95" customHeight="1" x14ac:dyDescent="0.15"/>
    <row r="97" spans="2:17" ht="15.95" customHeight="1" x14ac:dyDescent="0.15">
      <c r="D97" t="s">
        <v>371</v>
      </c>
    </row>
    <row r="98" spans="2:17" ht="41.45" customHeight="1" x14ac:dyDescent="0.15">
      <c r="C98" s="2578"/>
      <c r="D98" s="2579"/>
      <c r="E98" s="2579"/>
      <c r="F98" s="2579"/>
      <c r="G98" s="2579"/>
      <c r="H98" s="2579"/>
      <c r="I98" s="2579"/>
      <c r="J98" s="2579"/>
      <c r="K98" s="2579"/>
      <c r="L98" s="2579"/>
      <c r="M98" s="2579"/>
      <c r="N98" s="2579"/>
      <c r="O98" s="2580"/>
    </row>
    <row r="102" spans="2:17" ht="15.95" customHeight="1" x14ac:dyDescent="0.15">
      <c r="D102" s="93"/>
      <c r="K102" s="1" t="s">
        <v>875</v>
      </c>
      <c r="L102" s="1847">
        <f>調書!$Q$11</f>
        <v>0</v>
      </c>
      <c r="M102" s="1848"/>
      <c r="N102" s="1848"/>
      <c r="O102" s="1848"/>
      <c r="P102" s="1848"/>
      <c r="Q102" s="1849"/>
    </row>
    <row r="103" spans="2:17" ht="17.25" x14ac:dyDescent="0.15">
      <c r="B103" s="14" t="s">
        <v>554</v>
      </c>
    </row>
    <row r="104" spans="2:17" ht="15.95" customHeight="1" x14ac:dyDescent="0.15">
      <c r="C104" s="13" t="s">
        <v>547</v>
      </c>
    </row>
    <row r="105" spans="2:17" ht="15.95" customHeight="1" x14ac:dyDescent="0.15">
      <c r="D105" s="13" t="s">
        <v>555</v>
      </c>
    </row>
    <row r="106" spans="2:17" ht="8.1" customHeight="1" x14ac:dyDescent="0.15">
      <c r="E106" s="13"/>
    </row>
    <row r="107" spans="2:17" ht="10.5" customHeight="1" x14ac:dyDescent="0.15"/>
    <row r="108" spans="2:17" ht="15.95" customHeight="1" x14ac:dyDescent="0.15">
      <c r="B108" t="s">
        <v>620</v>
      </c>
    </row>
    <row r="109" spans="2:17" ht="29.1" customHeight="1" x14ac:dyDescent="0.15">
      <c r="C109" s="2051" t="s">
        <v>556</v>
      </c>
      <c r="D109" s="2051"/>
      <c r="E109" s="2274"/>
      <c r="F109" s="2062" t="s">
        <v>1658</v>
      </c>
      <c r="G109" s="2599"/>
      <c r="H109" s="2599"/>
      <c r="I109" s="2599"/>
      <c r="J109" s="2599"/>
      <c r="K109" s="2599"/>
      <c r="L109" s="2600"/>
      <c r="M109" s="2599"/>
      <c r="N109" s="2599"/>
      <c r="O109" s="1852"/>
    </row>
    <row r="110" spans="2:17" ht="15.95" customHeight="1" x14ac:dyDescent="0.15">
      <c r="C110" s="2597"/>
      <c r="D110" s="2598"/>
      <c r="E110" s="20" t="s">
        <v>45</v>
      </c>
      <c r="F110" s="232" t="s">
        <v>557</v>
      </c>
      <c r="G110" s="146"/>
      <c r="H110" s="10" t="s">
        <v>558</v>
      </c>
      <c r="I110" s="146"/>
      <c r="J110" s="10" t="s">
        <v>199</v>
      </c>
      <c r="K110" s="233" t="s">
        <v>1107</v>
      </c>
      <c r="L110" s="434"/>
      <c r="M110" s="10" t="s">
        <v>1106</v>
      </c>
      <c r="N110" s="234">
        <f>(G110+I110)*L110</f>
        <v>0</v>
      </c>
      <c r="O110" s="11" t="s">
        <v>45</v>
      </c>
    </row>
    <row r="111" spans="2:17" x14ac:dyDescent="0.15">
      <c r="D111" s="2" t="s">
        <v>1084</v>
      </c>
    </row>
    <row r="112" spans="2:17" ht="9.9499999999999993" customHeight="1" x14ac:dyDescent="0.15"/>
    <row r="113" spans="2:17" ht="15.95" customHeight="1" x14ac:dyDescent="0.15">
      <c r="B113" t="s">
        <v>1108</v>
      </c>
    </row>
    <row r="114" spans="2:17" ht="15.95" customHeight="1" x14ac:dyDescent="0.15">
      <c r="C114" s="24"/>
      <c r="D114" s="50"/>
      <c r="E114" s="53"/>
      <c r="F114" s="1772" t="s">
        <v>552</v>
      </c>
      <c r="G114" s="2207"/>
      <c r="H114" s="2207"/>
      <c r="I114" s="2025"/>
      <c r="J114" s="2092"/>
      <c r="K114" s="2223" t="s">
        <v>370</v>
      </c>
      <c r="L114" s="2223"/>
      <c r="M114" s="2223"/>
      <c r="N114" s="2223"/>
      <c r="O114" s="2223"/>
      <c r="P114" s="2595" t="s">
        <v>1915</v>
      </c>
      <c r="Q114" s="2596"/>
    </row>
    <row r="115" spans="2:17" ht="17.100000000000001" customHeight="1" x14ac:dyDescent="0.15">
      <c r="C115" s="1771" t="str">
        <f>"令和"&amp;調書!$Y$1&amp;"年度"</f>
        <v>令和8年度</v>
      </c>
      <c r="D115" s="1771"/>
      <c r="E115" s="1771"/>
      <c r="F115" s="497"/>
      <c r="G115" s="2175" t="s">
        <v>559</v>
      </c>
      <c r="H115" s="2175"/>
      <c r="I115" s="122"/>
      <c r="J115" s="20" t="s">
        <v>89</v>
      </c>
      <c r="K115" s="2568"/>
      <c r="L115" s="2569"/>
      <c r="M115" s="2569"/>
      <c r="N115" s="2569"/>
      <c r="O115" s="2570"/>
      <c r="P115" s="2571"/>
      <c r="Q115" s="2571"/>
    </row>
    <row r="116" spans="2:17" ht="17.100000000000001" customHeight="1" x14ac:dyDescent="0.15">
      <c r="C116" s="1771" t="str">
        <f>"令和"&amp;調書!$Y$1-1&amp;"年度"</f>
        <v>令和7年度</v>
      </c>
      <c r="D116" s="1771"/>
      <c r="E116" s="1771"/>
      <c r="F116" s="497"/>
      <c r="G116" s="2175" t="s">
        <v>559</v>
      </c>
      <c r="H116" s="2175"/>
      <c r="I116" s="122"/>
      <c r="J116" s="20" t="s">
        <v>89</v>
      </c>
      <c r="K116" s="2568"/>
      <c r="L116" s="2569"/>
      <c r="M116" s="2569"/>
      <c r="N116" s="2569"/>
      <c r="O116" s="2570"/>
      <c r="P116" s="2571"/>
      <c r="Q116" s="2571"/>
    </row>
    <row r="117" spans="2:17" ht="3.95" customHeight="1" x14ac:dyDescent="0.15"/>
    <row r="118" spans="2:17" ht="15.6" customHeight="1" x14ac:dyDescent="0.15">
      <c r="D118" t="s">
        <v>371</v>
      </c>
    </row>
    <row r="119" spans="2:17" ht="41.45" customHeight="1" x14ac:dyDescent="0.15">
      <c r="C119" s="2578"/>
      <c r="D119" s="2579"/>
      <c r="E119" s="2579"/>
      <c r="F119" s="2579"/>
      <c r="G119" s="2579"/>
      <c r="H119" s="2579"/>
      <c r="I119" s="2579"/>
      <c r="J119" s="2579"/>
      <c r="K119" s="2579"/>
      <c r="L119" s="2579"/>
      <c r="M119" s="2579"/>
      <c r="N119" s="2579"/>
      <c r="O119" s="2580"/>
    </row>
    <row r="120" spans="2:17" ht="10.5" customHeight="1" x14ac:dyDescent="0.15"/>
    <row r="121" spans="2:17" s="93" customFormat="1" ht="16.5" customHeight="1" x14ac:dyDescent="0.15">
      <c r="B121" s="93" t="s">
        <v>2142</v>
      </c>
    </row>
    <row r="122" spans="2:17" ht="16.5" customHeight="1" x14ac:dyDescent="0.15">
      <c r="C122" s="24"/>
      <c r="D122" s="50"/>
      <c r="E122" s="53"/>
      <c r="F122" s="1786" t="s">
        <v>1760</v>
      </c>
      <c r="G122" s="1786"/>
      <c r="H122" s="1786"/>
      <c r="I122" s="1765" t="s">
        <v>370</v>
      </c>
      <c r="J122" s="1765"/>
      <c r="K122" s="1765"/>
      <c r="L122" s="1765"/>
      <c r="M122" s="1765"/>
      <c r="N122" s="2316" t="s">
        <v>1914</v>
      </c>
      <c r="O122" s="2325"/>
      <c r="P122" s="2325"/>
      <c r="Q122" s="2591"/>
    </row>
    <row r="123" spans="2:17" ht="16.5" customHeight="1" x14ac:dyDescent="0.15">
      <c r="C123" s="1771" t="str">
        <f>"令和"&amp;調書!$Y$1&amp;"年度"</f>
        <v>令和8年度</v>
      </c>
      <c r="D123" s="1771"/>
      <c r="E123" s="1771"/>
      <c r="F123" s="119"/>
      <c r="G123" s="120"/>
      <c r="H123" s="121"/>
      <c r="I123" s="2587"/>
      <c r="J123" s="2569"/>
      <c r="K123" s="2569"/>
      <c r="L123" s="2569"/>
      <c r="M123" s="2570"/>
      <c r="N123" s="2592"/>
      <c r="O123" s="2593"/>
      <c r="P123" s="2593"/>
      <c r="Q123" s="2594"/>
    </row>
    <row r="124" spans="2:17" ht="16.5" customHeight="1" x14ac:dyDescent="0.15">
      <c r="C124" s="1771" t="str">
        <f>"令和"&amp;調書!$Y$1-1&amp;"年度"</f>
        <v>令和7年度</v>
      </c>
      <c r="D124" s="1771"/>
      <c r="E124" s="1771"/>
      <c r="F124" s="119"/>
      <c r="G124" s="120"/>
      <c r="H124" s="121"/>
      <c r="I124" s="2587"/>
      <c r="J124" s="2569"/>
      <c r="K124" s="2569"/>
      <c r="L124" s="2569"/>
      <c r="M124" s="2570"/>
      <c r="N124" s="2592"/>
      <c r="O124" s="2593"/>
      <c r="P124" s="2593"/>
      <c r="Q124" s="2594"/>
    </row>
    <row r="125" spans="2:17" ht="3.95" customHeight="1" x14ac:dyDescent="0.15"/>
    <row r="126" spans="2:17" ht="15.6" customHeight="1" x14ac:dyDescent="0.15">
      <c r="D126" t="s">
        <v>371</v>
      </c>
    </row>
    <row r="127" spans="2:17" ht="41.45" customHeight="1" x14ac:dyDescent="0.15">
      <c r="C127" s="2578"/>
      <c r="D127" s="2579"/>
      <c r="E127" s="2579"/>
      <c r="F127" s="2579"/>
      <c r="G127" s="2579"/>
      <c r="H127" s="2579"/>
      <c r="I127" s="2579"/>
      <c r="J127" s="2579"/>
      <c r="K127" s="2579"/>
      <c r="L127" s="2579"/>
      <c r="M127" s="2579"/>
      <c r="N127" s="2579"/>
      <c r="O127" s="2580"/>
    </row>
    <row r="128" spans="2:17" ht="10.5" customHeight="1" x14ac:dyDescent="0.15"/>
    <row r="129" spans="2:17" s="93" customFormat="1" ht="15.95" customHeight="1" x14ac:dyDescent="0.15">
      <c r="B129" s="93" t="s">
        <v>2143</v>
      </c>
    </row>
    <row r="130" spans="2:17" ht="16.5" customHeight="1" x14ac:dyDescent="0.15">
      <c r="C130" s="24"/>
      <c r="D130" s="50"/>
      <c r="E130" s="53"/>
      <c r="F130" s="1786" t="s">
        <v>1760</v>
      </c>
      <c r="G130" s="1786"/>
      <c r="H130" s="1786"/>
      <c r="I130" s="1765" t="s">
        <v>370</v>
      </c>
      <c r="J130" s="1765"/>
      <c r="K130" s="1765"/>
      <c r="L130" s="1765"/>
      <c r="M130" s="1765"/>
      <c r="N130" s="2316" t="s">
        <v>1914</v>
      </c>
      <c r="O130" s="2325"/>
      <c r="P130" s="2325"/>
      <c r="Q130" s="2591"/>
    </row>
    <row r="131" spans="2:17" ht="16.5" customHeight="1" x14ac:dyDescent="0.15">
      <c r="C131" s="1771" t="str">
        <f>"令和"&amp;調書!$Y$1&amp;"年度"</f>
        <v>令和8年度</v>
      </c>
      <c r="D131" s="1771"/>
      <c r="E131" s="1771"/>
      <c r="F131" s="119"/>
      <c r="G131" s="120"/>
      <c r="H131" s="121"/>
      <c r="I131" s="2588"/>
      <c r="J131" s="2589"/>
      <c r="K131" s="2589"/>
      <c r="L131" s="2589"/>
      <c r="M131" s="2590"/>
      <c r="N131" s="2592"/>
      <c r="O131" s="2593"/>
      <c r="P131" s="2593"/>
      <c r="Q131" s="2594"/>
    </row>
    <row r="132" spans="2:17" ht="16.5" customHeight="1" x14ac:dyDescent="0.15">
      <c r="C132" s="1771" t="str">
        <f>"令和"&amp;調書!$Y$1-1&amp;"年度"</f>
        <v>令和7年度</v>
      </c>
      <c r="D132" s="1771"/>
      <c r="E132" s="1771"/>
      <c r="F132" s="119"/>
      <c r="G132" s="120"/>
      <c r="H132" s="121"/>
      <c r="I132" s="2588"/>
      <c r="J132" s="2589"/>
      <c r="K132" s="2589"/>
      <c r="L132" s="2589"/>
      <c r="M132" s="2590"/>
      <c r="N132" s="2592"/>
      <c r="O132" s="2593"/>
      <c r="P132" s="2593"/>
      <c r="Q132" s="2594"/>
    </row>
    <row r="133" spans="2:17" ht="3.95" customHeight="1" x14ac:dyDescent="0.15"/>
    <row r="134" spans="2:17" ht="15.6" customHeight="1" x14ac:dyDescent="0.15">
      <c r="D134" t="s">
        <v>371</v>
      </c>
    </row>
    <row r="135" spans="2:17" ht="41.45" customHeight="1" x14ac:dyDescent="0.15">
      <c r="C135" s="2578"/>
      <c r="D135" s="2579"/>
      <c r="E135" s="2579"/>
      <c r="F135" s="2579"/>
      <c r="G135" s="2579"/>
      <c r="H135" s="2579"/>
      <c r="I135" s="2579"/>
      <c r="J135" s="2579"/>
      <c r="K135" s="2579"/>
      <c r="L135" s="2579"/>
      <c r="M135" s="2579"/>
      <c r="N135" s="2579"/>
      <c r="O135" s="2580"/>
    </row>
    <row r="136" spans="2:17" x14ac:dyDescent="0.15">
      <c r="C136" s="81" t="s">
        <v>561</v>
      </c>
    </row>
    <row r="137" spans="2:17" x14ac:dyDescent="0.15">
      <c r="C137" s="81" t="s">
        <v>560</v>
      </c>
    </row>
    <row r="138" spans="2:17" x14ac:dyDescent="0.15">
      <c r="C138" s="81" t="s">
        <v>563</v>
      </c>
    </row>
    <row r="139" spans="2:17" x14ac:dyDescent="0.15">
      <c r="C139" s="81" t="s">
        <v>562</v>
      </c>
    </row>
  </sheetData>
  <sheetProtection algorithmName="SHA-512" hashValue="2fgfc1R/jMljnJycS3kNXDvcMOoP/MiUTxVKyJ8l2qT6ZoTT6BspqZUPEWUN8hLnQS8BkxfUdfwsGE7ZVl+Izg==" saltValue="5Zs65I6P5MuRtcjNhVBdgQ==" spinCount="100000" sheet="1" objects="1" scenarios="1"/>
  <mergeCells count="128">
    <mergeCell ref="N91:Q91"/>
    <mergeCell ref="N92:Q92"/>
    <mergeCell ref="N93:Q93"/>
    <mergeCell ref="N94:Q94"/>
    <mergeCell ref="N95:Q95"/>
    <mergeCell ref="P114:Q114"/>
    <mergeCell ref="N122:Q122"/>
    <mergeCell ref="N123:Q123"/>
    <mergeCell ref="N124:Q124"/>
    <mergeCell ref="P116:Q116"/>
    <mergeCell ref="C119:O119"/>
    <mergeCell ref="G115:H115"/>
    <mergeCell ref="F114:J114"/>
    <mergeCell ref="G116:H116"/>
    <mergeCell ref="C109:E109"/>
    <mergeCell ref="C110:D110"/>
    <mergeCell ref="K114:O114"/>
    <mergeCell ref="C115:E115"/>
    <mergeCell ref="K115:O115"/>
    <mergeCell ref="P115:Q115"/>
    <mergeCell ref="F109:O109"/>
    <mergeCell ref="F122:H122"/>
    <mergeCell ref="I122:M122"/>
    <mergeCell ref="C123:E123"/>
    <mergeCell ref="I19:M19"/>
    <mergeCell ref="F10:H10"/>
    <mergeCell ref="C11:E11"/>
    <mergeCell ref="C12:E12"/>
    <mergeCell ref="I10:M10"/>
    <mergeCell ref="I11:M11"/>
    <mergeCell ref="I12:M12"/>
    <mergeCell ref="C48:E48"/>
    <mergeCell ref="C15:O15"/>
    <mergeCell ref="F18:H18"/>
    <mergeCell ref="I18:M18"/>
    <mergeCell ref="C19:E19"/>
    <mergeCell ref="N10:Q10"/>
    <mergeCell ref="N11:Q11"/>
    <mergeCell ref="N12:Q12"/>
    <mergeCell ref="N18:Q18"/>
    <mergeCell ref="N19:Q19"/>
    <mergeCell ref="N20:Q20"/>
    <mergeCell ref="P47:Q47"/>
    <mergeCell ref="C49:E49"/>
    <mergeCell ref="C41:F41"/>
    <mergeCell ref="G41:H41"/>
    <mergeCell ref="C42:F42"/>
    <mergeCell ref="G42:H42"/>
    <mergeCell ref="C23:O23"/>
    <mergeCell ref="C40:F40"/>
    <mergeCell ref="G40:H40"/>
    <mergeCell ref="C20:E20"/>
    <mergeCell ref="I20:M20"/>
    <mergeCell ref="C57:E57"/>
    <mergeCell ref="I57:M57"/>
    <mergeCell ref="C60:O60"/>
    <mergeCell ref="F63:H63"/>
    <mergeCell ref="I63:M63"/>
    <mergeCell ref="C52:O52"/>
    <mergeCell ref="F55:H55"/>
    <mergeCell ref="I55:M55"/>
    <mergeCell ref="C56:E56"/>
    <mergeCell ref="I56:M56"/>
    <mergeCell ref="N55:Q55"/>
    <mergeCell ref="N56:Q56"/>
    <mergeCell ref="N57:Q57"/>
    <mergeCell ref="N63:Q63"/>
    <mergeCell ref="C70:O70"/>
    <mergeCell ref="I65:M65"/>
    <mergeCell ref="I67:M67"/>
    <mergeCell ref="I64:M64"/>
    <mergeCell ref="I66:M66"/>
    <mergeCell ref="C64:D65"/>
    <mergeCell ref="C66:D67"/>
    <mergeCell ref="N64:Q64"/>
    <mergeCell ref="N65:Q65"/>
    <mergeCell ref="N66:Q66"/>
    <mergeCell ref="N67:Q67"/>
    <mergeCell ref="I81:M81"/>
    <mergeCell ref="I82:M82"/>
    <mergeCell ref="I83:M83"/>
    <mergeCell ref="C82:D83"/>
    <mergeCell ref="C84:D85"/>
    <mergeCell ref="N81:Q81"/>
    <mergeCell ref="N82:Q82"/>
    <mergeCell ref="N83:Q83"/>
    <mergeCell ref="N84:Q84"/>
    <mergeCell ref="N85:Q85"/>
    <mergeCell ref="I123:M123"/>
    <mergeCell ref="C124:E124"/>
    <mergeCell ref="I124:M124"/>
    <mergeCell ref="C116:E116"/>
    <mergeCell ref="K116:O116"/>
    <mergeCell ref="C132:E132"/>
    <mergeCell ref="I132:M132"/>
    <mergeCell ref="C135:O135"/>
    <mergeCell ref="C127:O127"/>
    <mergeCell ref="F130:H130"/>
    <mergeCell ref="I130:M130"/>
    <mergeCell ref="C131:E131"/>
    <mergeCell ref="I131:M131"/>
    <mergeCell ref="N130:Q130"/>
    <mergeCell ref="N131:Q131"/>
    <mergeCell ref="N132:Q132"/>
    <mergeCell ref="L2:Q2"/>
    <mergeCell ref="L27:Q27"/>
    <mergeCell ref="L74:Q74"/>
    <mergeCell ref="L102:Q102"/>
    <mergeCell ref="F47:G47"/>
    <mergeCell ref="H47:J47"/>
    <mergeCell ref="K47:O47"/>
    <mergeCell ref="K48:O48"/>
    <mergeCell ref="P48:Q48"/>
    <mergeCell ref="K49:O49"/>
    <mergeCell ref="P49:Q49"/>
    <mergeCell ref="I94:M94"/>
    <mergeCell ref="I95:M95"/>
    <mergeCell ref="C98:O98"/>
    <mergeCell ref="F91:H91"/>
    <mergeCell ref="I91:M91"/>
    <mergeCell ref="I92:M92"/>
    <mergeCell ref="I93:M93"/>
    <mergeCell ref="C92:D93"/>
    <mergeCell ref="C94:D95"/>
    <mergeCell ref="I84:M84"/>
    <mergeCell ref="I85:M85"/>
    <mergeCell ref="C88:O88"/>
    <mergeCell ref="F81:H81"/>
  </mergeCells>
  <phoneticPr fontId="1"/>
  <dataValidations count="5">
    <dataValidation type="list" allowBlank="1" showInputMessage="1" showErrorMessage="1" sqref="N82:N85 N19:N20 N11:N12 P48:Q49 N56:N57 N64:N67 P115:Q116 N123:N124 N92:N95 N131:N132" xr:uid="{6A6C40E2-EAF4-4444-BBCA-7FAC0A5DF1FE}">
      <formula1>"1適,2不適"</formula1>
    </dataValidation>
    <dataValidation type="list" allowBlank="1" showInputMessage="1" showErrorMessage="1" sqref="G40:H42" xr:uid="{49C0FB62-24B3-4861-B96C-E7ADF57F9C75}">
      <formula1>"1実施,2未実施"</formula1>
    </dataValidation>
    <dataValidation type="list" allowBlank="1" showInputMessage="1" showErrorMessage="1" sqref="I131:M132" xr:uid="{1B568FB9-3655-465D-B074-67D9602BEF69}">
      <formula1>"1一社)埼玉県浄化槽協会,2一社)埼玉県環境検査研究協会"</formula1>
    </dataValidation>
    <dataValidation type="whole" imeMode="off" operator="greaterThanOrEqual" allowBlank="1" showInputMessage="1" showErrorMessage="1" sqref="H48:J49 F56:H57 F64:H67 F11:H12 F19:H20 F82:H85 F92:H95 F123:H124 F131:H132" xr:uid="{9135A158-73B6-431C-AD9E-224CDB1621B0}">
      <formula1>0</formula1>
    </dataValidation>
    <dataValidation imeMode="off" allowBlank="1" showInputMessage="1" showErrorMessage="1" sqref="F115:F116 I115:I116 C110:D110 G110 I110 L110 F48:F49" xr:uid="{8A657BA4-A04C-4134-8ECC-E06AD1330AFF}"/>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5" max="16383" man="1"/>
    <brk id="72" max="16383" man="1"/>
    <brk id="10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12"/>
  <dimension ref="B1:AC69"/>
  <sheetViews>
    <sheetView showGridLines="0" view="pageBreakPreview" zoomScaleNormal="115" zoomScaleSheetLayoutView="100" workbookViewId="0">
      <selection activeCell="A60" sqref="A60:XFD60"/>
    </sheetView>
  </sheetViews>
  <sheetFormatPr defaultRowHeight="13.5" x14ac:dyDescent="0.15"/>
  <cols>
    <col min="1" max="1" width="2" customWidth="1"/>
    <col min="2" max="34" width="3.125" customWidth="1"/>
  </cols>
  <sheetData>
    <row r="1" spans="2:29" ht="5.45" customHeight="1" x14ac:dyDescent="0.15"/>
    <row r="2" spans="2:29" ht="17.25" x14ac:dyDescent="0.15">
      <c r="B2" s="90" t="s">
        <v>525</v>
      </c>
    </row>
    <row r="3" spans="2:29" ht="14.25" x14ac:dyDescent="0.15">
      <c r="C3" s="12" t="s">
        <v>454</v>
      </c>
    </row>
    <row r="4" spans="2:29" x14ac:dyDescent="0.15">
      <c r="D4" s="13" t="s">
        <v>1397</v>
      </c>
    </row>
    <row r="5" spans="2:29" ht="10.5" customHeight="1" x14ac:dyDescent="0.15"/>
    <row r="6" spans="2:29" x14ac:dyDescent="0.15">
      <c r="C6" s="91" t="s">
        <v>455</v>
      </c>
      <c r="D6" s="91"/>
    </row>
    <row r="7" spans="2:29" x14ac:dyDescent="0.15">
      <c r="C7" s="91"/>
      <c r="D7" s="91" t="s">
        <v>457</v>
      </c>
      <c r="E7" s="5"/>
    </row>
    <row r="8" spans="2:29" x14ac:dyDescent="0.15">
      <c r="C8" s="91"/>
      <c r="D8" s="91" t="s">
        <v>456</v>
      </c>
    </row>
    <row r="9" spans="2:29" ht="8.1" customHeight="1" x14ac:dyDescent="0.15">
      <c r="E9" s="13"/>
    </row>
    <row r="10" spans="2:29" ht="21" customHeight="1" x14ac:dyDescent="0.15">
      <c r="O10" s="13"/>
      <c r="U10" s="1" t="s">
        <v>875</v>
      </c>
      <c r="V10" s="1847">
        <f>調書!$Q$11</f>
        <v>0</v>
      </c>
      <c r="W10" s="1848"/>
      <c r="X10" s="1848"/>
      <c r="Y10" s="1848"/>
      <c r="Z10" s="1848"/>
      <c r="AA10" s="1866"/>
      <c r="AB10" s="1866"/>
      <c r="AC10" s="1849"/>
    </row>
    <row r="11" spans="2:29" ht="10.5" customHeight="1" x14ac:dyDescent="0.15"/>
    <row r="12" spans="2:29" s="93" customFormat="1" ht="15.95" customHeight="1" x14ac:dyDescent="0.15">
      <c r="C12" s="13" t="s">
        <v>2130</v>
      </c>
    </row>
    <row r="13" spans="2:29" ht="15.95" customHeight="1" x14ac:dyDescent="0.15">
      <c r="D13" s="1765"/>
      <c r="E13" s="1765"/>
      <c r="F13" s="1765"/>
      <c r="G13" s="1765"/>
      <c r="H13" s="2316" t="s">
        <v>369</v>
      </c>
      <c r="I13" s="1848"/>
      <c r="J13" s="1848"/>
      <c r="K13" s="1848"/>
      <c r="L13" s="1848"/>
      <c r="M13" s="2295"/>
      <c r="N13" s="2011" t="s">
        <v>372</v>
      </c>
      <c r="O13" s="2207"/>
      <c r="P13" s="2207"/>
      <c r="Q13" s="2207"/>
      <c r="R13" s="2207"/>
      <c r="S13" s="2092"/>
      <c r="T13" s="2316" t="s">
        <v>1916</v>
      </c>
      <c r="U13" s="2325"/>
      <c r="V13" s="2325"/>
      <c r="W13" s="2591"/>
    </row>
    <row r="14" spans="2:29" ht="15.95" customHeight="1" x14ac:dyDescent="0.15">
      <c r="D14" s="1765" t="str">
        <f>"令和"&amp;調書!$Y$1&amp;"年度"</f>
        <v>令和8年度</v>
      </c>
      <c r="E14" s="1765"/>
      <c r="F14" s="1765"/>
      <c r="G14" s="1765"/>
      <c r="H14" s="2592"/>
      <c r="I14" s="2593"/>
      <c r="J14" s="21" t="s">
        <v>87</v>
      </c>
      <c r="K14" s="2593"/>
      <c r="L14" s="2593"/>
      <c r="M14" s="21" t="s">
        <v>21</v>
      </c>
      <c r="N14" s="2619"/>
      <c r="O14" s="2620"/>
      <c r="P14" s="2620"/>
      <c r="Q14" s="2620"/>
      <c r="R14" s="2620"/>
      <c r="S14" s="2621"/>
      <c r="T14" s="2571"/>
      <c r="U14" s="2571"/>
      <c r="V14" s="2571"/>
      <c r="W14" s="2571"/>
    </row>
    <row r="15" spans="2:29" ht="15.95" customHeight="1" x14ac:dyDescent="0.15">
      <c r="D15" s="1765" t="str">
        <f>"令和"&amp;調書!$Y$1-1&amp;"年度"</f>
        <v>令和7年度</v>
      </c>
      <c r="E15" s="1765"/>
      <c r="F15" s="1765"/>
      <c r="G15" s="1765"/>
      <c r="H15" s="2592"/>
      <c r="I15" s="2593"/>
      <c r="J15" s="21" t="s">
        <v>87</v>
      </c>
      <c r="K15" s="2593"/>
      <c r="L15" s="2593"/>
      <c r="M15" s="20" t="s">
        <v>21</v>
      </c>
      <c r="N15" s="2619"/>
      <c r="O15" s="2620"/>
      <c r="P15" s="2620"/>
      <c r="Q15" s="2620"/>
      <c r="R15" s="2620"/>
      <c r="S15" s="2621"/>
      <c r="T15" s="2571"/>
      <c r="U15" s="2571"/>
      <c r="V15" s="2571"/>
      <c r="W15" s="2571"/>
    </row>
    <row r="16" spans="2:29" ht="6.6" customHeight="1" x14ac:dyDescent="0.15"/>
    <row r="17" spans="3:29" ht="32.450000000000003" customHeight="1" x14ac:dyDescent="0.15">
      <c r="D17" s="2067" t="s">
        <v>458</v>
      </c>
      <c r="E17" s="2067"/>
      <c r="F17" s="2067"/>
      <c r="G17" s="2067"/>
      <c r="H17" s="2067"/>
      <c r="I17" s="2067"/>
      <c r="J17" s="2067"/>
      <c r="K17" s="2067"/>
      <c r="L17" s="2610"/>
      <c r="M17" s="2610"/>
      <c r="N17" s="2610"/>
      <c r="O17" s="2610"/>
      <c r="P17" s="2610"/>
      <c r="Q17" s="2610"/>
      <c r="R17" s="2610"/>
      <c r="S17" s="2610"/>
      <c r="T17" s="2610"/>
      <c r="U17" s="2610"/>
      <c r="V17" s="2610"/>
      <c r="W17" s="2610"/>
      <c r="X17" s="2610"/>
      <c r="Y17" s="2610"/>
      <c r="Z17" s="2622"/>
      <c r="AA17" s="2622"/>
      <c r="AB17" s="2622"/>
      <c r="AC17" s="2622"/>
    </row>
    <row r="18" spans="3:29" ht="10.5" customHeight="1" x14ac:dyDescent="0.15"/>
    <row r="19" spans="3:29" s="93" customFormat="1" ht="15.6" customHeight="1" x14ac:dyDescent="0.15">
      <c r="C19" s="13" t="s">
        <v>2131</v>
      </c>
    </row>
    <row r="20" spans="3:29" ht="15.6" customHeight="1" x14ac:dyDescent="0.15">
      <c r="D20" s="1765"/>
      <c r="E20" s="1765"/>
      <c r="F20" s="1765"/>
      <c r="G20" s="1765"/>
      <c r="H20" s="2316" t="s">
        <v>369</v>
      </c>
      <c r="I20" s="1848"/>
      <c r="J20" s="1848"/>
      <c r="K20" s="1848"/>
      <c r="L20" s="1848"/>
      <c r="M20" s="2295"/>
      <c r="N20" s="2011" t="s">
        <v>372</v>
      </c>
      <c r="O20" s="2207"/>
      <c r="P20" s="2207"/>
      <c r="Q20" s="2207"/>
      <c r="R20" s="2207"/>
      <c r="S20" s="2092"/>
      <c r="T20" s="2316" t="s">
        <v>1916</v>
      </c>
      <c r="U20" s="2325"/>
      <c r="V20" s="2325"/>
      <c r="W20" s="2591"/>
    </row>
    <row r="21" spans="3:29" ht="15.6" customHeight="1" x14ac:dyDescent="0.15">
      <c r="D21" s="2093" t="str">
        <f>"令和"&amp;調書!$Y$1&amp;"年度"</f>
        <v>令和8年度</v>
      </c>
      <c r="E21" s="2265"/>
      <c r="F21" s="2266"/>
      <c r="G21" s="54" t="s">
        <v>400</v>
      </c>
      <c r="H21" s="2612"/>
      <c r="I21" s="2613"/>
      <c r="J21" s="44" t="s">
        <v>87</v>
      </c>
      <c r="K21" s="2613"/>
      <c r="L21" s="2613"/>
      <c r="M21" s="44" t="s">
        <v>21</v>
      </c>
      <c r="N21" s="2623"/>
      <c r="O21" s="2624"/>
      <c r="P21" s="2624"/>
      <c r="Q21" s="2624"/>
      <c r="R21" s="2624"/>
      <c r="S21" s="2625"/>
      <c r="T21" s="2626"/>
      <c r="U21" s="2626"/>
      <c r="V21" s="2626"/>
      <c r="W21" s="2626"/>
    </row>
    <row r="22" spans="3:29" ht="15.6" customHeight="1" x14ac:dyDescent="0.15">
      <c r="D22" s="2631"/>
      <c r="E22" s="2632"/>
      <c r="F22" s="2633"/>
      <c r="G22" s="235" t="s">
        <v>401</v>
      </c>
      <c r="H22" s="2605"/>
      <c r="I22" s="2606"/>
      <c r="J22" s="46" t="s">
        <v>87</v>
      </c>
      <c r="K22" s="2606"/>
      <c r="L22" s="2606"/>
      <c r="M22" s="46" t="s">
        <v>21</v>
      </c>
      <c r="N22" s="2607"/>
      <c r="O22" s="2608"/>
      <c r="P22" s="2608"/>
      <c r="Q22" s="2608"/>
      <c r="R22" s="2608"/>
      <c r="S22" s="2609"/>
      <c r="T22" s="2627"/>
      <c r="U22" s="2627"/>
      <c r="V22" s="2627"/>
      <c r="W22" s="2627"/>
    </row>
    <row r="23" spans="3:29" ht="15.6" customHeight="1" x14ac:dyDescent="0.15">
      <c r="D23" s="2634"/>
      <c r="E23" s="2635"/>
      <c r="F23" s="2511"/>
      <c r="G23" s="55" t="s">
        <v>402</v>
      </c>
      <c r="H23" s="2614"/>
      <c r="I23" s="2615"/>
      <c r="J23" s="48" t="s">
        <v>87</v>
      </c>
      <c r="K23" s="2615"/>
      <c r="L23" s="2615"/>
      <c r="M23" s="48" t="s">
        <v>21</v>
      </c>
      <c r="N23" s="2616"/>
      <c r="O23" s="2617"/>
      <c r="P23" s="2617"/>
      <c r="Q23" s="2617"/>
      <c r="R23" s="2617"/>
      <c r="S23" s="2618"/>
      <c r="T23" s="2628"/>
      <c r="U23" s="2628"/>
      <c r="V23" s="2628"/>
      <c r="W23" s="2628"/>
    </row>
    <row r="24" spans="3:29" ht="15.6" customHeight="1" x14ac:dyDescent="0.15">
      <c r="D24" s="2093" t="str">
        <f>"令和"&amp;調書!$Y$1-1&amp;"年度"</f>
        <v>令和7年度</v>
      </c>
      <c r="E24" s="2265"/>
      <c r="F24" s="2266"/>
      <c r="G24" s="54" t="s">
        <v>400</v>
      </c>
      <c r="H24" s="2612"/>
      <c r="I24" s="2613"/>
      <c r="J24" s="44" t="s">
        <v>87</v>
      </c>
      <c r="K24" s="2613"/>
      <c r="L24" s="2613"/>
      <c r="M24" s="44" t="s">
        <v>21</v>
      </c>
      <c r="N24" s="2623"/>
      <c r="O24" s="2624"/>
      <c r="P24" s="2624"/>
      <c r="Q24" s="2624"/>
      <c r="R24" s="2624"/>
      <c r="S24" s="2625"/>
      <c r="T24" s="2626"/>
      <c r="U24" s="2626"/>
      <c r="V24" s="2626"/>
      <c r="W24" s="2626"/>
    </row>
    <row r="25" spans="3:29" ht="15.6" customHeight="1" x14ac:dyDescent="0.15">
      <c r="D25" s="2631"/>
      <c r="E25" s="2632"/>
      <c r="F25" s="2633"/>
      <c r="G25" s="235" t="s">
        <v>401</v>
      </c>
      <c r="H25" s="2605"/>
      <c r="I25" s="2606"/>
      <c r="J25" s="46" t="s">
        <v>87</v>
      </c>
      <c r="K25" s="2606"/>
      <c r="L25" s="2606"/>
      <c r="M25" s="46" t="s">
        <v>21</v>
      </c>
      <c r="N25" s="2607"/>
      <c r="O25" s="2608"/>
      <c r="P25" s="2608"/>
      <c r="Q25" s="2608"/>
      <c r="R25" s="2608"/>
      <c r="S25" s="2609"/>
      <c r="T25" s="2627"/>
      <c r="U25" s="2627"/>
      <c r="V25" s="2627"/>
      <c r="W25" s="2627"/>
    </row>
    <row r="26" spans="3:29" ht="15.6" customHeight="1" x14ac:dyDescent="0.15">
      <c r="D26" s="2634"/>
      <c r="E26" s="2635"/>
      <c r="F26" s="2511"/>
      <c r="G26" s="55" t="s">
        <v>402</v>
      </c>
      <c r="H26" s="2614"/>
      <c r="I26" s="2615"/>
      <c r="J26" s="48" t="s">
        <v>87</v>
      </c>
      <c r="K26" s="2615"/>
      <c r="L26" s="2615"/>
      <c r="M26" s="48" t="s">
        <v>21</v>
      </c>
      <c r="N26" s="2616"/>
      <c r="O26" s="2617"/>
      <c r="P26" s="2617"/>
      <c r="Q26" s="2617"/>
      <c r="R26" s="2617"/>
      <c r="S26" s="2618"/>
      <c r="T26" s="2628"/>
      <c r="U26" s="2628"/>
      <c r="V26" s="2628"/>
      <c r="W26" s="2628"/>
    </row>
    <row r="27" spans="3:29" ht="6.6" customHeight="1" x14ac:dyDescent="0.15"/>
    <row r="28" spans="3:29" ht="32.450000000000003" customHeight="1" x14ac:dyDescent="0.15">
      <c r="D28" s="2067" t="s">
        <v>458</v>
      </c>
      <c r="E28" s="2067"/>
      <c r="F28" s="2067"/>
      <c r="G28" s="2067"/>
      <c r="H28" s="2067"/>
      <c r="I28" s="2067"/>
      <c r="J28" s="2067"/>
      <c r="K28" s="2067"/>
      <c r="L28" s="2610"/>
      <c r="M28" s="2610"/>
      <c r="N28" s="2610"/>
      <c r="O28" s="2610"/>
      <c r="P28" s="2610"/>
      <c r="Q28" s="2610"/>
      <c r="R28" s="2610"/>
      <c r="S28" s="2610"/>
      <c r="T28" s="2610"/>
      <c r="U28" s="2610"/>
      <c r="V28" s="2610"/>
      <c r="W28" s="2610"/>
      <c r="X28" s="2610"/>
      <c r="Y28" s="2610"/>
      <c r="Z28" s="2611"/>
      <c r="AA28" s="2611"/>
      <c r="AB28" s="2611"/>
      <c r="AC28" s="2611"/>
    </row>
    <row r="29" spans="3:29" ht="10.5" customHeight="1" x14ac:dyDescent="0.15"/>
    <row r="30" spans="3:29" ht="16.5" customHeight="1" x14ac:dyDescent="0.15">
      <c r="C30" s="13" t="s">
        <v>459</v>
      </c>
    </row>
    <row r="31" spans="3:29" s="93" customFormat="1" ht="16.5" customHeight="1" x14ac:dyDescent="0.15">
      <c r="D31" s="13" t="s">
        <v>2132</v>
      </c>
    </row>
    <row r="32" spans="3:29" ht="16.5" customHeight="1" x14ac:dyDescent="0.15">
      <c r="D32" s="1765"/>
      <c r="E32" s="1765"/>
      <c r="F32" s="1765"/>
      <c r="G32" s="1765"/>
      <c r="H32" s="2316" t="s">
        <v>369</v>
      </c>
      <c r="I32" s="1848"/>
      <c r="J32" s="1848"/>
      <c r="K32" s="1848"/>
      <c r="L32" s="1848"/>
      <c r="M32" s="2295"/>
      <c r="N32" s="2011" t="s">
        <v>372</v>
      </c>
      <c r="O32" s="2207"/>
      <c r="P32" s="2207"/>
      <c r="Q32" s="2207"/>
      <c r="R32" s="2207"/>
      <c r="S32" s="2092"/>
      <c r="T32" s="2316" t="s">
        <v>1916</v>
      </c>
      <c r="U32" s="2325"/>
      <c r="V32" s="2325"/>
      <c r="W32" s="2591"/>
    </row>
    <row r="33" spans="3:29" ht="16.5" customHeight="1" x14ac:dyDescent="0.15">
      <c r="D33" s="2093" t="str">
        <f>"令和"&amp;調書!$Y$1&amp;"年度"</f>
        <v>令和8年度</v>
      </c>
      <c r="E33" s="2265"/>
      <c r="F33" s="2266"/>
      <c r="G33" s="54" t="s">
        <v>400</v>
      </c>
      <c r="H33" s="2612"/>
      <c r="I33" s="2613"/>
      <c r="J33" s="44" t="s">
        <v>87</v>
      </c>
      <c r="K33" s="2613"/>
      <c r="L33" s="2613"/>
      <c r="M33" s="44" t="s">
        <v>21</v>
      </c>
      <c r="N33" s="2623"/>
      <c r="O33" s="2624"/>
      <c r="P33" s="2624"/>
      <c r="Q33" s="2624"/>
      <c r="R33" s="2624"/>
      <c r="S33" s="2625"/>
      <c r="T33" s="2626"/>
      <c r="U33" s="2626"/>
      <c r="V33" s="2626"/>
      <c r="W33" s="2626"/>
    </row>
    <row r="34" spans="3:29" ht="16.5" customHeight="1" x14ac:dyDescent="0.15">
      <c r="D34" s="2631"/>
      <c r="E34" s="2632"/>
      <c r="F34" s="2633"/>
      <c r="G34" s="235" t="s">
        <v>401</v>
      </c>
      <c r="H34" s="2605"/>
      <c r="I34" s="2606"/>
      <c r="J34" s="46" t="s">
        <v>87</v>
      </c>
      <c r="K34" s="2606"/>
      <c r="L34" s="2606"/>
      <c r="M34" s="46" t="s">
        <v>21</v>
      </c>
      <c r="N34" s="2607"/>
      <c r="O34" s="2608"/>
      <c r="P34" s="2608"/>
      <c r="Q34" s="2608"/>
      <c r="R34" s="2608"/>
      <c r="S34" s="2609"/>
      <c r="T34" s="2627"/>
      <c r="U34" s="2627"/>
      <c r="V34" s="2627"/>
      <c r="W34" s="2627"/>
    </row>
    <row r="35" spans="3:29" ht="16.5" customHeight="1" x14ac:dyDescent="0.15">
      <c r="D35" s="2634"/>
      <c r="E35" s="2635"/>
      <c r="F35" s="2511"/>
      <c r="G35" s="55" t="s">
        <v>402</v>
      </c>
      <c r="H35" s="2614"/>
      <c r="I35" s="2615"/>
      <c r="J35" s="48" t="s">
        <v>87</v>
      </c>
      <c r="K35" s="2615"/>
      <c r="L35" s="2615"/>
      <c r="M35" s="48" t="s">
        <v>21</v>
      </c>
      <c r="N35" s="2616"/>
      <c r="O35" s="2617"/>
      <c r="P35" s="2617"/>
      <c r="Q35" s="2617"/>
      <c r="R35" s="2617"/>
      <c r="S35" s="2618"/>
      <c r="T35" s="2628"/>
      <c r="U35" s="2628"/>
      <c r="V35" s="2628"/>
      <c r="W35" s="2628"/>
    </row>
    <row r="36" spans="3:29" ht="16.5" customHeight="1" x14ac:dyDescent="0.15">
      <c r="D36" s="2093" t="str">
        <f>"令和"&amp;調書!$Y$1-1&amp;"年度"</f>
        <v>令和7年度</v>
      </c>
      <c r="E36" s="2265"/>
      <c r="F36" s="2266"/>
      <c r="G36" s="54" t="s">
        <v>400</v>
      </c>
      <c r="H36" s="2612"/>
      <c r="I36" s="2613"/>
      <c r="J36" s="44" t="s">
        <v>87</v>
      </c>
      <c r="K36" s="2613"/>
      <c r="L36" s="2613"/>
      <c r="M36" s="44" t="s">
        <v>21</v>
      </c>
      <c r="N36" s="2623"/>
      <c r="O36" s="2624"/>
      <c r="P36" s="2624"/>
      <c r="Q36" s="2624"/>
      <c r="R36" s="2624"/>
      <c r="S36" s="2625"/>
      <c r="T36" s="2626"/>
      <c r="U36" s="2626"/>
      <c r="V36" s="2626"/>
      <c r="W36" s="2626"/>
    </row>
    <row r="37" spans="3:29" ht="16.5" customHeight="1" x14ac:dyDescent="0.15">
      <c r="D37" s="2631"/>
      <c r="E37" s="2632"/>
      <c r="F37" s="2633"/>
      <c r="G37" s="235" t="s">
        <v>401</v>
      </c>
      <c r="H37" s="2605"/>
      <c r="I37" s="2606"/>
      <c r="J37" s="46" t="s">
        <v>87</v>
      </c>
      <c r="K37" s="2606"/>
      <c r="L37" s="2606"/>
      <c r="M37" s="46" t="s">
        <v>21</v>
      </c>
      <c r="N37" s="2607"/>
      <c r="O37" s="2608"/>
      <c r="P37" s="2608"/>
      <c r="Q37" s="2608"/>
      <c r="R37" s="2608"/>
      <c r="S37" s="2609"/>
      <c r="T37" s="2627"/>
      <c r="U37" s="2627"/>
      <c r="V37" s="2627"/>
      <c r="W37" s="2627"/>
    </row>
    <row r="38" spans="3:29" ht="16.5" customHeight="1" x14ac:dyDescent="0.15">
      <c r="D38" s="2634"/>
      <c r="E38" s="2635"/>
      <c r="F38" s="2511"/>
      <c r="G38" s="55" t="s">
        <v>402</v>
      </c>
      <c r="H38" s="2614"/>
      <c r="I38" s="2615"/>
      <c r="J38" s="48" t="s">
        <v>87</v>
      </c>
      <c r="K38" s="2615"/>
      <c r="L38" s="2615"/>
      <c r="M38" s="48" t="s">
        <v>21</v>
      </c>
      <c r="N38" s="2616"/>
      <c r="O38" s="2617"/>
      <c r="P38" s="2617"/>
      <c r="Q38" s="2617"/>
      <c r="R38" s="2617"/>
      <c r="S38" s="2618"/>
      <c r="T38" s="2628"/>
      <c r="U38" s="2628"/>
      <c r="V38" s="2628"/>
      <c r="W38" s="2628"/>
    </row>
    <row r="39" spans="3:29" ht="6.6" customHeight="1" x14ac:dyDescent="0.15"/>
    <row r="40" spans="3:29" ht="33.6" customHeight="1" x14ac:dyDescent="0.15">
      <c r="D40" s="2067" t="s">
        <v>458</v>
      </c>
      <c r="E40" s="2067"/>
      <c r="F40" s="2067"/>
      <c r="G40" s="2067"/>
      <c r="H40" s="2067"/>
      <c r="I40" s="2067"/>
      <c r="J40" s="2067"/>
      <c r="K40" s="2067"/>
      <c r="L40" s="2610"/>
      <c r="M40" s="2610"/>
      <c r="N40" s="2610"/>
      <c r="O40" s="2610"/>
      <c r="P40" s="2610"/>
      <c r="Q40" s="2610"/>
      <c r="R40" s="2610"/>
      <c r="S40" s="2610"/>
      <c r="T40" s="2610"/>
      <c r="U40" s="2610"/>
      <c r="V40" s="2610"/>
      <c r="W40" s="2610"/>
      <c r="X40" s="2610"/>
      <c r="Y40" s="2610"/>
      <c r="Z40" s="2611"/>
      <c r="AA40" s="2611"/>
      <c r="AB40" s="2611"/>
      <c r="AC40" s="2611"/>
    </row>
    <row r="41" spans="3:29" ht="10.5" customHeight="1" x14ac:dyDescent="0.15"/>
    <row r="42" spans="3:29" s="93" customFormat="1" ht="15.95" customHeight="1" x14ac:dyDescent="0.15">
      <c r="C42" s="13" t="s">
        <v>2133</v>
      </c>
    </row>
    <row r="43" spans="3:29" ht="15.95" customHeight="1" x14ac:dyDescent="0.15">
      <c r="D43" s="1765"/>
      <c r="E43" s="1765"/>
      <c r="F43" s="1765"/>
      <c r="G43" s="1765"/>
      <c r="H43" s="2316" t="s">
        <v>369</v>
      </c>
      <c r="I43" s="1848"/>
      <c r="J43" s="1848"/>
      <c r="K43" s="1848"/>
      <c r="L43" s="1848"/>
      <c r="M43" s="2295"/>
      <c r="N43" s="2011" t="s">
        <v>372</v>
      </c>
      <c r="O43" s="2207"/>
      <c r="P43" s="2207"/>
      <c r="Q43" s="2207"/>
      <c r="R43" s="2207"/>
      <c r="S43" s="2092"/>
      <c r="T43" s="2316" t="s">
        <v>1916</v>
      </c>
      <c r="U43" s="2325"/>
      <c r="V43" s="2325"/>
      <c r="W43" s="2591"/>
    </row>
    <row r="44" spans="3:29" ht="15.95" customHeight="1" x14ac:dyDescent="0.15">
      <c r="D44" s="1765" t="str">
        <f>"令和"&amp;調書!$Y$1&amp;"年度"</f>
        <v>令和8年度</v>
      </c>
      <c r="E44" s="1765"/>
      <c r="F44" s="1765"/>
      <c r="G44" s="1765"/>
      <c r="H44" s="2592"/>
      <c r="I44" s="2593"/>
      <c r="J44" s="21" t="s">
        <v>87</v>
      </c>
      <c r="K44" s="2593"/>
      <c r="L44" s="2593"/>
      <c r="M44" s="21" t="s">
        <v>21</v>
      </c>
      <c r="N44" s="2619"/>
      <c r="O44" s="2620"/>
      <c r="P44" s="2620"/>
      <c r="Q44" s="2620"/>
      <c r="R44" s="2620"/>
      <c r="S44" s="2621"/>
      <c r="T44" s="2571"/>
      <c r="U44" s="2571"/>
      <c r="V44" s="2571"/>
      <c r="W44" s="2571"/>
    </row>
    <row r="45" spans="3:29" ht="15.95" customHeight="1" x14ac:dyDescent="0.15">
      <c r="D45" s="1765" t="str">
        <f>"令和"&amp;調書!$Y$1-1&amp;"年度"</f>
        <v>令和7年度</v>
      </c>
      <c r="E45" s="1765"/>
      <c r="F45" s="1765"/>
      <c r="G45" s="1765"/>
      <c r="H45" s="2592"/>
      <c r="I45" s="2593"/>
      <c r="J45" s="21" t="s">
        <v>87</v>
      </c>
      <c r="K45" s="2593"/>
      <c r="L45" s="2593"/>
      <c r="M45" s="20" t="s">
        <v>21</v>
      </c>
      <c r="N45" s="2619"/>
      <c r="O45" s="2620"/>
      <c r="P45" s="2620"/>
      <c r="Q45" s="2620"/>
      <c r="R45" s="2620"/>
      <c r="S45" s="2621"/>
      <c r="T45" s="2571"/>
      <c r="U45" s="2571"/>
      <c r="V45" s="2571"/>
      <c r="W45" s="2571"/>
    </row>
    <row r="46" spans="3:29" ht="6.6" customHeight="1" x14ac:dyDescent="0.15"/>
    <row r="47" spans="3:29" ht="32.450000000000003" customHeight="1" x14ac:dyDescent="0.15">
      <c r="D47" s="2067" t="s">
        <v>458</v>
      </c>
      <c r="E47" s="2067"/>
      <c r="F47" s="2067"/>
      <c r="G47" s="2067"/>
      <c r="H47" s="2067"/>
      <c r="I47" s="2067"/>
      <c r="J47" s="2067"/>
      <c r="K47" s="2067"/>
      <c r="L47" s="2610"/>
      <c r="M47" s="2610"/>
      <c r="N47" s="2610"/>
      <c r="O47" s="2610"/>
      <c r="P47" s="2610"/>
      <c r="Q47" s="2610"/>
      <c r="R47" s="2610"/>
      <c r="S47" s="2610"/>
      <c r="T47" s="2610"/>
      <c r="U47" s="2610"/>
      <c r="V47" s="2610"/>
      <c r="W47" s="2610"/>
      <c r="X47" s="2610"/>
      <c r="Y47" s="2610"/>
      <c r="Z47" s="2611"/>
      <c r="AA47" s="2611"/>
      <c r="AB47" s="2611"/>
      <c r="AC47" s="2611"/>
    </row>
    <row r="48" spans="3:29" ht="10.5" customHeight="1" x14ac:dyDescent="0.15"/>
    <row r="49" spans="3:29" s="93" customFormat="1" ht="16.5" customHeight="1" x14ac:dyDescent="0.15">
      <c r="C49" s="13" t="s">
        <v>2134</v>
      </c>
    </row>
    <row r="50" spans="3:29" ht="16.5" customHeight="1" x14ac:dyDescent="0.15">
      <c r="D50" s="1765"/>
      <c r="E50" s="1765"/>
      <c r="F50" s="1765"/>
      <c r="G50" s="1765"/>
      <c r="H50" s="2316" t="s">
        <v>369</v>
      </c>
      <c r="I50" s="1848"/>
      <c r="J50" s="1848"/>
      <c r="K50" s="1848"/>
      <c r="L50" s="1848"/>
      <c r="M50" s="2295"/>
      <c r="N50" s="2011" t="s">
        <v>372</v>
      </c>
      <c r="O50" s="2207"/>
      <c r="P50" s="2207"/>
      <c r="Q50" s="2207"/>
      <c r="R50" s="2207"/>
      <c r="S50" s="2092"/>
      <c r="T50" s="2316" t="s">
        <v>1916</v>
      </c>
      <c r="U50" s="2325"/>
      <c r="V50" s="2325"/>
      <c r="W50" s="2591"/>
    </row>
    <row r="51" spans="3:29" ht="16.5" customHeight="1" x14ac:dyDescent="0.15">
      <c r="D51" s="2093" t="str">
        <f>"令和"&amp;調書!$Y$1&amp;"年度"</f>
        <v>令和8年度</v>
      </c>
      <c r="E51" s="2265"/>
      <c r="F51" s="2266"/>
      <c r="G51" s="54" t="s">
        <v>400</v>
      </c>
      <c r="H51" s="2612"/>
      <c r="I51" s="2613"/>
      <c r="J51" s="44" t="s">
        <v>87</v>
      </c>
      <c r="K51" s="2613"/>
      <c r="L51" s="2613"/>
      <c r="M51" s="44" t="s">
        <v>21</v>
      </c>
      <c r="N51" s="2623"/>
      <c r="O51" s="2624"/>
      <c r="P51" s="2624"/>
      <c r="Q51" s="2624"/>
      <c r="R51" s="2624"/>
      <c r="S51" s="2625"/>
      <c r="T51" s="2626"/>
      <c r="U51" s="2626"/>
      <c r="V51" s="2626"/>
      <c r="W51" s="2626"/>
    </row>
    <row r="52" spans="3:29" ht="16.5" customHeight="1" x14ac:dyDescent="0.15">
      <c r="D52" s="2631"/>
      <c r="E52" s="2632"/>
      <c r="F52" s="2633"/>
      <c r="G52" s="235" t="s">
        <v>401</v>
      </c>
      <c r="H52" s="2605"/>
      <c r="I52" s="2606"/>
      <c r="J52" s="46" t="s">
        <v>87</v>
      </c>
      <c r="K52" s="2606"/>
      <c r="L52" s="2606"/>
      <c r="M52" s="46" t="s">
        <v>21</v>
      </c>
      <c r="N52" s="2607"/>
      <c r="O52" s="2608"/>
      <c r="P52" s="2608"/>
      <c r="Q52" s="2608"/>
      <c r="R52" s="2608"/>
      <c r="S52" s="2609"/>
      <c r="T52" s="2627"/>
      <c r="U52" s="2627"/>
      <c r="V52" s="2627"/>
      <c r="W52" s="2627"/>
    </row>
    <row r="53" spans="3:29" ht="16.5" customHeight="1" x14ac:dyDescent="0.15">
      <c r="D53" s="2634"/>
      <c r="E53" s="2635"/>
      <c r="F53" s="2511"/>
      <c r="G53" s="55" t="s">
        <v>402</v>
      </c>
      <c r="H53" s="2614"/>
      <c r="I53" s="2615"/>
      <c r="J53" s="48" t="s">
        <v>87</v>
      </c>
      <c r="K53" s="2615"/>
      <c r="L53" s="2615"/>
      <c r="M53" s="48" t="s">
        <v>21</v>
      </c>
      <c r="N53" s="2616"/>
      <c r="O53" s="2617"/>
      <c r="P53" s="2617"/>
      <c r="Q53" s="2617"/>
      <c r="R53" s="2617"/>
      <c r="S53" s="2618"/>
      <c r="T53" s="2628"/>
      <c r="U53" s="2628"/>
      <c r="V53" s="2628"/>
      <c r="W53" s="2628"/>
    </row>
    <row r="54" spans="3:29" ht="16.5" customHeight="1" x14ac:dyDescent="0.15">
      <c r="D54" s="2093" t="str">
        <f>"令和"&amp;調書!$Y$1-1&amp;"年度"</f>
        <v>令和7年度</v>
      </c>
      <c r="E54" s="2265"/>
      <c r="F54" s="2266"/>
      <c r="G54" s="54" t="s">
        <v>400</v>
      </c>
      <c r="H54" s="2612"/>
      <c r="I54" s="2613"/>
      <c r="J54" s="44" t="s">
        <v>87</v>
      </c>
      <c r="K54" s="2613"/>
      <c r="L54" s="2613"/>
      <c r="M54" s="44" t="s">
        <v>21</v>
      </c>
      <c r="N54" s="2623"/>
      <c r="O54" s="2624"/>
      <c r="P54" s="2624"/>
      <c r="Q54" s="2624"/>
      <c r="R54" s="2624"/>
      <c r="S54" s="2625"/>
      <c r="T54" s="2626"/>
      <c r="U54" s="2626"/>
      <c r="V54" s="2626"/>
      <c r="W54" s="2626"/>
    </row>
    <row r="55" spans="3:29" ht="16.5" customHeight="1" x14ac:dyDescent="0.15">
      <c r="D55" s="2631"/>
      <c r="E55" s="2632"/>
      <c r="F55" s="2633"/>
      <c r="G55" s="235" t="s">
        <v>401</v>
      </c>
      <c r="H55" s="2605"/>
      <c r="I55" s="2606"/>
      <c r="J55" s="46" t="s">
        <v>87</v>
      </c>
      <c r="K55" s="2606"/>
      <c r="L55" s="2606"/>
      <c r="M55" s="46" t="s">
        <v>21</v>
      </c>
      <c r="N55" s="2607"/>
      <c r="O55" s="2608"/>
      <c r="P55" s="2608"/>
      <c r="Q55" s="2608"/>
      <c r="R55" s="2608"/>
      <c r="S55" s="2609"/>
      <c r="T55" s="2627"/>
      <c r="U55" s="2627"/>
      <c r="V55" s="2627"/>
      <c r="W55" s="2627"/>
    </row>
    <row r="56" spans="3:29" ht="16.5" customHeight="1" x14ac:dyDescent="0.15">
      <c r="D56" s="2634"/>
      <c r="E56" s="2635"/>
      <c r="F56" s="2511"/>
      <c r="G56" s="55" t="s">
        <v>402</v>
      </c>
      <c r="H56" s="2614"/>
      <c r="I56" s="2615"/>
      <c r="J56" s="48" t="s">
        <v>87</v>
      </c>
      <c r="K56" s="2615"/>
      <c r="L56" s="2615"/>
      <c r="M56" s="48" t="s">
        <v>21</v>
      </c>
      <c r="N56" s="2616"/>
      <c r="O56" s="2617"/>
      <c r="P56" s="2617"/>
      <c r="Q56" s="2617"/>
      <c r="R56" s="2617"/>
      <c r="S56" s="2618"/>
      <c r="T56" s="2628"/>
      <c r="U56" s="2628"/>
      <c r="V56" s="2628"/>
      <c r="W56" s="2628"/>
    </row>
    <row r="57" spans="3:29" ht="6.6" customHeight="1" x14ac:dyDescent="0.15"/>
    <row r="58" spans="3:29" ht="33.6" customHeight="1" x14ac:dyDescent="0.15">
      <c r="D58" s="2067" t="s">
        <v>458</v>
      </c>
      <c r="E58" s="2067"/>
      <c r="F58" s="2067"/>
      <c r="G58" s="2067"/>
      <c r="H58" s="2067"/>
      <c r="I58" s="2067"/>
      <c r="J58" s="2067"/>
      <c r="K58" s="2067"/>
      <c r="L58" s="2610"/>
      <c r="M58" s="2610"/>
      <c r="N58" s="2610"/>
      <c r="O58" s="2610"/>
      <c r="P58" s="2610"/>
      <c r="Q58" s="2610"/>
      <c r="R58" s="2610"/>
      <c r="S58" s="2610"/>
      <c r="T58" s="2610"/>
      <c r="U58" s="2610"/>
      <c r="V58" s="2610"/>
      <c r="W58" s="2610"/>
      <c r="X58" s="2610"/>
      <c r="Y58" s="2610"/>
      <c r="Z58" s="2611"/>
      <c r="AA58" s="2611"/>
      <c r="AB58" s="2611"/>
      <c r="AC58" s="2611"/>
    </row>
    <row r="59" spans="3:29" ht="11.1" customHeight="1" x14ac:dyDescent="0.15"/>
    <row r="60" spans="3:29" s="93" customFormat="1" ht="15.6" customHeight="1" x14ac:dyDescent="0.15">
      <c r="C60" s="13" t="s">
        <v>2135</v>
      </c>
    </row>
    <row r="61" spans="3:29" ht="15.6" customHeight="1" x14ac:dyDescent="0.15">
      <c r="D61" s="1765"/>
      <c r="E61" s="1765"/>
      <c r="F61" s="1765"/>
      <c r="G61" s="1765"/>
      <c r="H61" s="2316" t="s">
        <v>369</v>
      </c>
      <c r="I61" s="1848"/>
      <c r="J61" s="1848"/>
      <c r="K61" s="1848"/>
      <c r="L61" s="1848"/>
      <c r="M61" s="2295"/>
      <c r="N61" s="2011" t="s">
        <v>372</v>
      </c>
      <c r="O61" s="2207"/>
      <c r="P61" s="2207"/>
      <c r="Q61" s="2207"/>
      <c r="R61" s="2207"/>
      <c r="S61" s="2092"/>
      <c r="T61" s="2316" t="s">
        <v>1916</v>
      </c>
      <c r="U61" s="2325"/>
      <c r="V61" s="2325"/>
      <c r="W61" s="2591"/>
    </row>
    <row r="62" spans="3:29" ht="15.6" customHeight="1" x14ac:dyDescent="0.15">
      <c r="D62" s="1765" t="str">
        <f>"令和"&amp;調書!$Y$1&amp;"年度"</f>
        <v>令和8年度</v>
      </c>
      <c r="E62" s="1765"/>
      <c r="F62" s="1765"/>
      <c r="G62" s="1765"/>
      <c r="H62" s="2592"/>
      <c r="I62" s="2593"/>
      <c r="J62" s="21" t="s">
        <v>87</v>
      </c>
      <c r="K62" s="2593"/>
      <c r="L62" s="2593"/>
      <c r="M62" s="21" t="s">
        <v>21</v>
      </c>
      <c r="N62" s="2592"/>
      <c r="O62" s="2593"/>
      <c r="P62" s="2593"/>
      <c r="Q62" s="2593"/>
      <c r="R62" s="2593"/>
      <c r="S62" s="2594"/>
      <c r="T62" s="2571"/>
      <c r="U62" s="2571"/>
      <c r="V62" s="2571"/>
      <c r="W62" s="2571"/>
    </row>
    <row r="63" spans="3:29" ht="15.6" customHeight="1" x14ac:dyDescent="0.15">
      <c r="D63" s="1765" t="str">
        <f>"令和"&amp;調書!$Y$1-1&amp;"年度"</f>
        <v>令和7年度</v>
      </c>
      <c r="E63" s="1765"/>
      <c r="F63" s="1765"/>
      <c r="G63" s="1765"/>
      <c r="H63" s="2592"/>
      <c r="I63" s="2593"/>
      <c r="J63" s="21" t="s">
        <v>87</v>
      </c>
      <c r="K63" s="2593"/>
      <c r="L63" s="2593"/>
      <c r="M63" s="20" t="s">
        <v>21</v>
      </c>
      <c r="N63" s="2592"/>
      <c r="O63" s="2593"/>
      <c r="P63" s="2593"/>
      <c r="Q63" s="2593"/>
      <c r="R63" s="2593"/>
      <c r="S63" s="2594"/>
      <c r="T63" s="2571"/>
      <c r="U63" s="2571"/>
      <c r="V63" s="2571"/>
      <c r="W63" s="2571"/>
    </row>
    <row r="64" spans="3:29" ht="6.6" customHeight="1" x14ac:dyDescent="0.15"/>
    <row r="65" spans="3:29" ht="32.450000000000003" customHeight="1" x14ac:dyDescent="0.15">
      <c r="D65" s="2067" t="s">
        <v>458</v>
      </c>
      <c r="E65" s="2067"/>
      <c r="F65" s="2067"/>
      <c r="G65" s="2067"/>
      <c r="H65" s="2067"/>
      <c r="I65" s="2067"/>
      <c r="J65" s="2067"/>
      <c r="K65" s="2067"/>
      <c r="L65" s="2610"/>
      <c r="M65" s="2610"/>
      <c r="N65" s="2610"/>
      <c r="O65" s="2610"/>
      <c r="P65" s="2610"/>
      <c r="Q65" s="2610"/>
      <c r="R65" s="2610"/>
      <c r="S65" s="2610"/>
      <c r="T65" s="2610"/>
      <c r="U65" s="2610"/>
      <c r="V65" s="2610"/>
      <c r="W65" s="2610"/>
      <c r="X65" s="2610"/>
      <c r="Y65" s="2610"/>
      <c r="Z65" s="2611"/>
      <c r="AA65" s="2611"/>
      <c r="AB65" s="2611"/>
      <c r="AC65" s="2611"/>
    </row>
    <row r="67" spans="3:29" x14ac:dyDescent="0.15">
      <c r="C67" s="13" t="s">
        <v>618</v>
      </c>
    </row>
    <row r="68" spans="3:29" x14ac:dyDescent="0.15">
      <c r="D68" s="2629" t="s">
        <v>460</v>
      </c>
      <c r="E68" s="2629"/>
      <c r="F68" s="2629"/>
      <c r="G68" s="2629"/>
      <c r="H68" s="2629"/>
      <c r="I68" s="2629"/>
      <c r="J68" s="2011" t="s">
        <v>461</v>
      </c>
      <c r="K68" s="2207"/>
      <c r="L68" s="2207"/>
      <c r="M68" s="2207"/>
      <c r="N68" s="2207"/>
      <c r="O68" s="2207"/>
      <c r="P68" s="2207"/>
      <c r="Q68" s="2294"/>
      <c r="R68" s="2011" t="s">
        <v>373</v>
      </c>
      <c r="S68" s="2207"/>
      <c r="T68" s="2207"/>
      <c r="U68" s="2207"/>
      <c r="V68" s="2207"/>
      <c r="W68" s="2207"/>
      <c r="X68" s="2207"/>
      <c r="Y68" s="2207"/>
      <c r="Z68" s="2207"/>
      <c r="AA68" s="2207"/>
      <c r="AB68" s="2207"/>
      <c r="AC68" s="2294"/>
    </row>
    <row r="69" spans="3:29" ht="57" customHeight="1" x14ac:dyDescent="0.15">
      <c r="D69" s="2630"/>
      <c r="E69" s="2630"/>
      <c r="F69" s="2630"/>
      <c r="G69" s="2630"/>
      <c r="H69" s="2630"/>
      <c r="I69" s="2630"/>
      <c r="J69" s="2592"/>
      <c r="K69" s="2604"/>
      <c r="L69" s="502"/>
      <c r="M69" s="10" t="s">
        <v>19</v>
      </c>
      <c r="N69" s="502"/>
      <c r="O69" s="10" t="s">
        <v>20</v>
      </c>
      <c r="P69" s="502"/>
      <c r="Q69" s="11" t="s">
        <v>21</v>
      </c>
      <c r="R69" s="2601"/>
      <c r="S69" s="2602"/>
      <c r="T69" s="2602"/>
      <c r="U69" s="2602"/>
      <c r="V69" s="2602"/>
      <c r="W69" s="2602"/>
      <c r="X69" s="2602"/>
      <c r="Y69" s="2602"/>
      <c r="Z69" s="2602"/>
      <c r="AA69" s="2602"/>
      <c r="AB69" s="2602"/>
      <c r="AC69" s="2603"/>
    </row>
  </sheetData>
  <sheetProtection algorithmName="SHA-512" hashValue="2c9+VrAdn25Zw1WU6gezNBxa8gcPdv8wVtCgBKAQLS6YC+s4S6JuKsmmHuEGZHims8yKiFFsdinUNRjJvjfmrQ==" saltValue="mugEE2TM/wNt3ivf1EC+dw==" spinCount="100000" sheet="1" objects="1" scenarios="1"/>
  <mergeCells count="151">
    <mergeCell ref="D65:K65"/>
    <mergeCell ref="D68:I68"/>
    <mergeCell ref="D69:I69"/>
    <mergeCell ref="L65:AC65"/>
    <mergeCell ref="D62:G62"/>
    <mergeCell ref="D63:G63"/>
    <mergeCell ref="H63:I63"/>
    <mergeCell ref="D21:F23"/>
    <mergeCell ref="D24:F26"/>
    <mergeCell ref="D33:F35"/>
    <mergeCell ref="D36:F38"/>
    <mergeCell ref="D51:F53"/>
    <mergeCell ref="D54:F56"/>
    <mergeCell ref="D61:G61"/>
    <mergeCell ref="H61:M61"/>
    <mergeCell ref="N61:S61"/>
    <mergeCell ref="K63:L63"/>
    <mergeCell ref="N63:S63"/>
    <mergeCell ref="T63:W63"/>
    <mergeCell ref="T55:W55"/>
    <mergeCell ref="H56:I56"/>
    <mergeCell ref="K56:L56"/>
    <mergeCell ref="N56:S56"/>
    <mergeCell ref="T56:W56"/>
    <mergeCell ref="L58:AC58"/>
    <mergeCell ref="D58:K58"/>
    <mergeCell ref="H55:I55"/>
    <mergeCell ref="K55:L55"/>
    <mergeCell ref="N55:S55"/>
    <mergeCell ref="T61:W61"/>
    <mergeCell ref="H62:I62"/>
    <mergeCell ref="K62:L62"/>
    <mergeCell ref="N62:S62"/>
    <mergeCell ref="T62:W62"/>
    <mergeCell ref="T52:W52"/>
    <mergeCell ref="H53:I53"/>
    <mergeCell ref="K53:L53"/>
    <mergeCell ref="N53:S53"/>
    <mergeCell ref="T53:W53"/>
    <mergeCell ref="H54:I54"/>
    <mergeCell ref="K54:L54"/>
    <mergeCell ref="N54:S54"/>
    <mergeCell ref="T54:W54"/>
    <mergeCell ref="H52:I52"/>
    <mergeCell ref="K52:L52"/>
    <mergeCell ref="N52:S52"/>
    <mergeCell ref="D50:G50"/>
    <mergeCell ref="H50:M50"/>
    <mergeCell ref="N50:S50"/>
    <mergeCell ref="T50:W50"/>
    <mergeCell ref="H51:I51"/>
    <mergeCell ref="K51:L51"/>
    <mergeCell ref="N51:S51"/>
    <mergeCell ref="T51:W51"/>
    <mergeCell ref="D43:G43"/>
    <mergeCell ref="H43:M43"/>
    <mergeCell ref="N43:S43"/>
    <mergeCell ref="T43:W43"/>
    <mergeCell ref="H44:I44"/>
    <mergeCell ref="K44:L44"/>
    <mergeCell ref="N44:S44"/>
    <mergeCell ref="T44:W44"/>
    <mergeCell ref="D47:K47"/>
    <mergeCell ref="L47:AC47"/>
    <mergeCell ref="D44:G44"/>
    <mergeCell ref="D45:G45"/>
    <mergeCell ref="H45:I45"/>
    <mergeCell ref="K45:L45"/>
    <mergeCell ref="N45:S45"/>
    <mergeCell ref="T45:W45"/>
    <mergeCell ref="H26:I26"/>
    <mergeCell ref="K26:L26"/>
    <mergeCell ref="N26:S26"/>
    <mergeCell ref="T26:W26"/>
    <mergeCell ref="T37:W37"/>
    <mergeCell ref="H38:I38"/>
    <mergeCell ref="K38:L38"/>
    <mergeCell ref="N38:S38"/>
    <mergeCell ref="T38:W38"/>
    <mergeCell ref="T34:W34"/>
    <mergeCell ref="H35:I35"/>
    <mergeCell ref="K35:L35"/>
    <mergeCell ref="N35:S35"/>
    <mergeCell ref="T35:W35"/>
    <mergeCell ref="H36:I36"/>
    <mergeCell ref="K36:L36"/>
    <mergeCell ref="N36:S36"/>
    <mergeCell ref="T36:W36"/>
    <mergeCell ref="H33:I33"/>
    <mergeCell ref="K33:L33"/>
    <mergeCell ref="N33:S33"/>
    <mergeCell ref="T33:W33"/>
    <mergeCell ref="K21:L21"/>
    <mergeCell ref="N21:S21"/>
    <mergeCell ref="T21:W21"/>
    <mergeCell ref="H22:I22"/>
    <mergeCell ref="K22:L22"/>
    <mergeCell ref="N22:S22"/>
    <mergeCell ref="T22:W22"/>
    <mergeCell ref="T25:W25"/>
    <mergeCell ref="K25:L25"/>
    <mergeCell ref="N25:S25"/>
    <mergeCell ref="H25:I25"/>
    <mergeCell ref="T23:W23"/>
    <mergeCell ref="H24:I24"/>
    <mergeCell ref="K24:L24"/>
    <mergeCell ref="N24:S24"/>
    <mergeCell ref="T24:W24"/>
    <mergeCell ref="T13:W13"/>
    <mergeCell ref="N14:S14"/>
    <mergeCell ref="N15:S15"/>
    <mergeCell ref="T14:W14"/>
    <mergeCell ref="T15:W15"/>
    <mergeCell ref="H20:M20"/>
    <mergeCell ref="N20:S20"/>
    <mergeCell ref="T20:W20"/>
    <mergeCell ref="L17:AC17"/>
    <mergeCell ref="D17:K17"/>
    <mergeCell ref="H13:M13"/>
    <mergeCell ref="H14:I14"/>
    <mergeCell ref="H15:I15"/>
    <mergeCell ref="K14:L14"/>
    <mergeCell ref="D14:G14"/>
    <mergeCell ref="D15:G15"/>
    <mergeCell ref="D13:G13"/>
    <mergeCell ref="K15:L15"/>
    <mergeCell ref="N13:S13"/>
    <mergeCell ref="J68:Q68"/>
    <mergeCell ref="R68:AC68"/>
    <mergeCell ref="R69:AC69"/>
    <mergeCell ref="J69:K69"/>
    <mergeCell ref="V10:AC10"/>
    <mergeCell ref="D40:K40"/>
    <mergeCell ref="H37:I37"/>
    <mergeCell ref="K37:L37"/>
    <mergeCell ref="N37:S37"/>
    <mergeCell ref="L40:AC40"/>
    <mergeCell ref="H34:I34"/>
    <mergeCell ref="K34:L34"/>
    <mergeCell ref="N34:S34"/>
    <mergeCell ref="D20:G20"/>
    <mergeCell ref="D28:K28"/>
    <mergeCell ref="D32:G32"/>
    <mergeCell ref="H21:I21"/>
    <mergeCell ref="H23:I23"/>
    <mergeCell ref="K23:L23"/>
    <mergeCell ref="N23:S23"/>
    <mergeCell ref="L28:AC28"/>
    <mergeCell ref="H32:M32"/>
    <mergeCell ref="N32:S32"/>
    <mergeCell ref="T32:W32"/>
  </mergeCells>
  <phoneticPr fontId="1"/>
  <dataValidations count="4">
    <dataValidation type="list" allowBlank="1" showInputMessage="1" showErrorMessage="1" sqref="T14:V15 T21:V26 T33:V38 T44:V45 T51:V56 T62:V63" xr:uid="{28B23A6E-BC7F-4F5D-8CC9-50DABDACF94E}">
      <formula1>"1適,2不適"</formula1>
    </dataValidation>
    <dataValidation type="list" allowBlank="1" showInputMessage="1" showErrorMessage="1" sqref="D69:I69" xr:uid="{7D502D20-6F7E-4A92-B870-A93243C79B3D}">
      <formula1>"1立ち入り検査有,2立ち入り検査無"</formula1>
    </dataValidation>
    <dataValidation type="list" allowBlank="1" showInputMessage="1" showErrorMessage="1" sqref="J69" xr:uid="{0E92A3D7-6EB7-4391-A006-50B17E8BABC1}">
      <formula1>"令和,平成,昭和"</formula1>
    </dataValidation>
    <dataValidation imeMode="off" allowBlank="1" showInputMessage="1" showErrorMessage="1" sqref="L69 N69 P69 H62:I63 K62:L63 H51:I56 K51:L56 H44:I45 K44:L45 H33:I38 K33:L38 H21:I26 K21:L26 H14:I15 K14:L15" xr:uid="{5267046A-251F-499D-A6EB-088A320B4C2C}"/>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C125-334F-4952-A8A2-D5E5A17E6EB3}">
  <sheetPr codeName="Sheet13"/>
  <dimension ref="B1:E330"/>
  <sheetViews>
    <sheetView showGridLines="0" view="pageBreakPreview" zoomScale="60" zoomScaleNormal="85" workbookViewId="0">
      <selection activeCell="M24" sqref="M24"/>
    </sheetView>
  </sheetViews>
  <sheetFormatPr defaultRowHeight="13.5" x14ac:dyDescent="0.15"/>
  <cols>
    <col min="1" max="1" width="2.5" customWidth="1"/>
    <col min="2" max="2" width="1.75" customWidth="1"/>
    <col min="3" max="3" width="12.25" customWidth="1"/>
    <col min="4" max="4" width="116.875" customWidth="1"/>
    <col min="5" max="5" width="1.75" customWidth="1"/>
    <col min="6" max="6" width="1.625" customWidth="1"/>
  </cols>
  <sheetData>
    <row r="1" spans="2:5" ht="11.1" customHeight="1" thickBot="1" x14ac:dyDescent="0.2"/>
    <row r="2" spans="2:5" ht="5.45" customHeight="1" x14ac:dyDescent="0.15">
      <c r="B2" s="267"/>
      <c r="C2" s="268"/>
      <c r="D2" s="268"/>
      <c r="E2" s="269"/>
    </row>
    <row r="3" spans="2:5" ht="14.25" x14ac:dyDescent="0.15">
      <c r="B3" s="270"/>
      <c r="C3" s="12" t="s">
        <v>1466</v>
      </c>
      <c r="E3" s="271"/>
    </row>
    <row r="4" spans="2:5" ht="6.6" customHeight="1" x14ac:dyDescent="0.15">
      <c r="B4" s="270"/>
      <c r="C4" s="12"/>
      <c r="E4" s="271"/>
    </row>
    <row r="5" spans="2:5" x14ac:dyDescent="0.15">
      <c r="B5" s="270"/>
      <c r="C5" s="13" t="s">
        <v>1211</v>
      </c>
      <c r="E5" s="271"/>
    </row>
    <row r="6" spans="2:5" ht="32.1" customHeight="1" x14ac:dyDescent="0.15">
      <c r="B6" s="270"/>
      <c r="C6" s="285" t="s">
        <v>1212</v>
      </c>
      <c r="D6" s="286" t="s">
        <v>1455</v>
      </c>
      <c r="E6" s="271"/>
    </row>
    <row r="7" spans="2:5" ht="32.1" customHeight="1" x14ac:dyDescent="0.15">
      <c r="B7" s="270"/>
      <c r="C7" s="285" t="s">
        <v>1318</v>
      </c>
      <c r="D7" s="286" t="s">
        <v>1459</v>
      </c>
      <c r="E7" s="271"/>
    </row>
    <row r="8" spans="2:5" ht="26.1" customHeight="1" x14ac:dyDescent="0.15">
      <c r="B8" s="270"/>
      <c r="C8" s="285" t="s">
        <v>1436</v>
      </c>
      <c r="D8" s="286" t="s">
        <v>1439</v>
      </c>
      <c r="E8" s="271"/>
    </row>
    <row r="9" spans="2:5" ht="32.1" customHeight="1" x14ac:dyDescent="0.15">
      <c r="B9" s="270"/>
      <c r="C9" s="285" t="s">
        <v>1437</v>
      </c>
      <c r="D9" s="286" t="s">
        <v>1438</v>
      </c>
      <c r="E9" s="271"/>
    </row>
    <row r="10" spans="2:5" ht="45.95" customHeight="1" x14ac:dyDescent="0.15">
      <c r="B10" s="270"/>
      <c r="C10" s="285" t="s">
        <v>1927</v>
      </c>
      <c r="D10" s="286" t="s">
        <v>1928</v>
      </c>
      <c r="E10" s="271"/>
    </row>
    <row r="11" spans="2:5" ht="53.1" customHeight="1" x14ac:dyDescent="0.15">
      <c r="B11" s="270"/>
      <c r="C11" s="285" t="s">
        <v>1929</v>
      </c>
      <c r="D11" s="286" t="s">
        <v>1930</v>
      </c>
      <c r="E11" s="271"/>
    </row>
    <row r="12" spans="2:5" ht="15.95" customHeight="1" x14ac:dyDescent="0.15">
      <c r="B12" s="270"/>
      <c r="C12" s="287"/>
      <c r="D12" s="3"/>
      <c r="E12" s="271"/>
    </row>
    <row r="13" spans="2:5" x14ac:dyDescent="0.15">
      <c r="B13" s="270"/>
      <c r="C13" s="13" t="s">
        <v>1213</v>
      </c>
      <c r="E13" s="271"/>
    </row>
    <row r="14" spans="2:5" ht="18.95" customHeight="1" x14ac:dyDescent="0.15">
      <c r="B14" s="270"/>
      <c r="C14" s="41" t="s">
        <v>1214</v>
      </c>
      <c r="D14" s="248" t="s">
        <v>1445</v>
      </c>
      <c r="E14" s="271"/>
    </row>
    <row r="15" spans="2:5" ht="18.95" customHeight="1" x14ac:dyDescent="0.15">
      <c r="B15" s="270"/>
      <c r="C15" s="288">
        <v>2</v>
      </c>
      <c r="D15" s="289" t="s">
        <v>1215</v>
      </c>
      <c r="E15" s="271"/>
    </row>
    <row r="16" spans="2:5" ht="33" customHeight="1" x14ac:dyDescent="0.15">
      <c r="B16" s="270"/>
      <c r="C16" s="290" t="s">
        <v>1216</v>
      </c>
      <c r="D16" s="286" t="s">
        <v>1446</v>
      </c>
      <c r="E16" s="271"/>
    </row>
    <row r="17" spans="2:5" ht="33.950000000000003" customHeight="1" x14ac:dyDescent="0.15">
      <c r="B17" s="270"/>
      <c r="C17" s="290" t="s">
        <v>1217</v>
      </c>
      <c r="D17" s="286" t="s">
        <v>1218</v>
      </c>
      <c r="E17" s="271"/>
    </row>
    <row r="18" spans="2:5" ht="18.95" customHeight="1" x14ac:dyDescent="0.15">
      <c r="B18" s="270"/>
      <c r="C18" s="92" t="s">
        <v>1432</v>
      </c>
      <c r="D18" s="286" t="s">
        <v>1433</v>
      </c>
      <c r="E18" s="271"/>
    </row>
    <row r="19" spans="2:5" ht="33.6" customHeight="1" x14ac:dyDescent="0.15">
      <c r="B19" s="270"/>
      <c r="C19" s="290" t="s">
        <v>1434</v>
      </c>
      <c r="D19" s="286" t="s">
        <v>1435</v>
      </c>
      <c r="E19" s="271"/>
    </row>
    <row r="20" spans="2:5" ht="45.6" customHeight="1" x14ac:dyDescent="0.15">
      <c r="B20" s="270"/>
      <c r="C20" s="285" t="s">
        <v>1931</v>
      </c>
      <c r="D20" s="286" t="s">
        <v>1932</v>
      </c>
      <c r="E20" s="271"/>
    </row>
    <row r="21" spans="2:5" ht="35.1" customHeight="1" x14ac:dyDescent="0.15">
      <c r="B21" s="270"/>
      <c r="C21" s="285" t="s">
        <v>1933</v>
      </c>
      <c r="D21" s="286" t="s">
        <v>1934</v>
      </c>
      <c r="E21" s="271"/>
    </row>
    <row r="22" spans="2:5" ht="16.5" customHeight="1" x14ac:dyDescent="0.15">
      <c r="B22" s="270"/>
      <c r="C22" s="266"/>
      <c r="D22" s="3"/>
      <c r="E22" s="271"/>
    </row>
    <row r="23" spans="2:5" ht="16.5" customHeight="1" x14ac:dyDescent="0.15">
      <c r="B23" s="270"/>
      <c r="C23" s="13" t="s">
        <v>1440</v>
      </c>
      <c r="D23" s="3"/>
      <c r="E23" s="271"/>
    </row>
    <row r="24" spans="2:5" ht="16.5" customHeight="1" x14ac:dyDescent="0.15">
      <c r="B24" s="270"/>
      <c r="C24" s="266" t="s">
        <v>1219</v>
      </c>
      <c r="D24" s="291" t="s">
        <v>1441</v>
      </c>
      <c r="E24" s="271"/>
    </row>
    <row r="25" spans="2:5" ht="16.5" customHeight="1" x14ac:dyDescent="0.15">
      <c r="B25" s="270"/>
      <c r="C25" s="2642" t="s">
        <v>1460</v>
      </c>
      <c r="D25" s="2643"/>
      <c r="E25" s="271"/>
    </row>
    <row r="26" spans="2:5" ht="83.45" customHeight="1" x14ac:dyDescent="0.15">
      <c r="B26" s="270"/>
      <c r="C26" s="294"/>
      <c r="D26" s="295" t="s">
        <v>1461</v>
      </c>
      <c r="E26" s="271"/>
    </row>
    <row r="27" spans="2:5" ht="20.45" customHeight="1" x14ac:dyDescent="0.15">
      <c r="B27" s="270"/>
      <c r="C27" s="2644" t="s">
        <v>1462</v>
      </c>
      <c r="D27" s="2645"/>
      <c r="E27" s="271"/>
    </row>
    <row r="28" spans="2:5" ht="26.45" customHeight="1" x14ac:dyDescent="0.15">
      <c r="B28" s="270"/>
      <c r="C28" s="2638" t="s">
        <v>1463</v>
      </c>
      <c r="D28" s="2639"/>
      <c r="E28" s="271"/>
    </row>
    <row r="29" spans="2:5" ht="31.5" customHeight="1" x14ac:dyDescent="0.15">
      <c r="B29" s="270"/>
      <c r="C29" s="377"/>
      <c r="D29" s="316" t="s">
        <v>1442</v>
      </c>
      <c r="E29" s="271"/>
    </row>
    <row r="30" spans="2:5" ht="27" customHeight="1" x14ac:dyDescent="0.15">
      <c r="B30" s="270"/>
      <c r="C30" s="2640" t="s">
        <v>1464</v>
      </c>
      <c r="D30" s="2639"/>
      <c r="E30" s="271"/>
    </row>
    <row r="31" spans="2:5" ht="67.5" customHeight="1" x14ac:dyDescent="0.15">
      <c r="B31" s="270"/>
      <c r="C31" s="377"/>
      <c r="D31" s="316" t="s">
        <v>1443</v>
      </c>
      <c r="E31" s="271"/>
    </row>
    <row r="32" spans="2:5" ht="44.45" customHeight="1" x14ac:dyDescent="0.15">
      <c r="B32" s="270"/>
      <c r="C32" s="2638" t="s">
        <v>1937</v>
      </c>
      <c r="D32" s="2641"/>
      <c r="E32" s="271"/>
    </row>
    <row r="33" spans="2:5" ht="54.95" customHeight="1" x14ac:dyDescent="0.15">
      <c r="B33" s="270"/>
      <c r="C33" s="294"/>
      <c r="D33" s="295" t="s">
        <v>1444</v>
      </c>
      <c r="E33" s="271"/>
    </row>
    <row r="34" spans="2:5" ht="23.1" customHeight="1" x14ac:dyDescent="0.15">
      <c r="B34" s="270"/>
      <c r="C34" s="249" t="s">
        <v>1224</v>
      </c>
      <c r="D34" s="301" t="s">
        <v>1465</v>
      </c>
      <c r="E34" s="271"/>
    </row>
    <row r="35" spans="2:5" ht="5.0999999999999996" customHeight="1" thickBot="1" x14ac:dyDescent="0.2">
      <c r="B35" s="282"/>
      <c r="C35" s="296"/>
      <c r="D35" s="297"/>
      <c r="E35" s="284"/>
    </row>
    <row r="36" spans="2:5" ht="5.0999999999999996" customHeight="1" thickBot="1" x14ac:dyDescent="0.2"/>
    <row r="37" spans="2:5" ht="4.5" customHeight="1" x14ac:dyDescent="0.15">
      <c r="B37" s="267"/>
      <c r="C37" s="268"/>
      <c r="D37" s="268"/>
      <c r="E37" s="269"/>
    </row>
    <row r="38" spans="2:5" ht="14.25" x14ac:dyDescent="0.15">
      <c r="B38" s="270"/>
      <c r="C38" s="12" t="s">
        <v>1225</v>
      </c>
      <c r="E38" s="271"/>
    </row>
    <row r="39" spans="2:5" ht="6.6" customHeight="1" x14ac:dyDescent="0.15">
      <c r="B39" s="270"/>
      <c r="C39" s="12"/>
      <c r="E39" s="271"/>
    </row>
    <row r="40" spans="2:5" x14ac:dyDescent="0.15">
      <c r="B40" s="270"/>
      <c r="C40" s="13" t="s">
        <v>1226</v>
      </c>
      <c r="E40" s="271"/>
    </row>
    <row r="41" spans="2:5" x14ac:dyDescent="0.15">
      <c r="B41" s="270"/>
      <c r="C41" t="s">
        <v>1227</v>
      </c>
      <c r="E41" s="271"/>
    </row>
    <row r="42" spans="2:5" ht="17.100000000000001" customHeight="1" x14ac:dyDescent="0.15">
      <c r="B42" s="270"/>
      <c r="C42" s="272" t="s">
        <v>1235</v>
      </c>
      <c r="D42" s="66"/>
      <c r="E42" s="271"/>
    </row>
    <row r="43" spans="2:5" ht="32.1" customHeight="1" x14ac:dyDescent="0.15">
      <c r="B43" s="270"/>
      <c r="C43" s="294" t="s">
        <v>1236</v>
      </c>
      <c r="D43" s="286" t="s">
        <v>1237</v>
      </c>
      <c r="E43" s="271"/>
    </row>
    <row r="44" spans="2:5" ht="15.95" customHeight="1" x14ac:dyDescent="0.15">
      <c r="B44" s="270"/>
      <c r="C44" s="272" t="s">
        <v>1228</v>
      </c>
      <c r="D44" s="66"/>
      <c r="E44" s="271"/>
    </row>
    <row r="45" spans="2:5" ht="15.95" customHeight="1" x14ac:dyDescent="0.15">
      <c r="B45" s="270"/>
      <c r="C45" s="7" t="s">
        <v>1229</v>
      </c>
      <c r="D45" s="248" t="s">
        <v>1230</v>
      </c>
      <c r="E45" s="271"/>
    </row>
    <row r="46" spans="2:5" ht="15.95" customHeight="1" x14ac:dyDescent="0.15">
      <c r="B46" s="270"/>
      <c r="C46" s="7">
        <v>2</v>
      </c>
      <c r="D46" s="299" t="s">
        <v>1231</v>
      </c>
      <c r="E46" s="271"/>
    </row>
    <row r="47" spans="2:5" ht="15.95" customHeight="1" x14ac:dyDescent="0.15">
      <c r="B47" s="270"/>
      <c r="C47" s="7">
        <v>3</v>
      </c>
      <c r="D47" s="299" t="s">
        <v>1232</v>
      </c>
      <c r="E47" s="271"/>
    </row>
    <row r="48" spans="2:5" ht="15.95" customHeight="1" x14ac:dyDescent="0.15">
      <c r="B48" s="270"/>
      <c r="C48" s="7">
        <v>4</v>
      </c>
      <c r="D48" s="299" t="s">
        <v>1233</v>
      </c>
      <c r="E48" s="271"/>
    </row>
    <row r="49" spans="2:5" ht="15.95" customHeight="1" x14ac:dyDescent="0.15">
      <c r="B49" s="270"/>
      <c r="C49" s="9">
        <v>5</v>
      </c>
      <c r="D49" s="289" t="s">
        <v>1234</v>
      </c>
      <c r="E49" s="271"/>
    </row>
    <row r="50" spans="2:5" x14ac:dyDescent="0.15">
      <c r="B50" s="270"/>
      <c r="C50" s="7" t="s">
        <v>1238</v>
      </c>
      <c r="D50" s="8"/>
      <c r="E50" s="271"/>
    </row>
    <row r="51" spans="2:5" ht="42" customHeight="1" x14ac:dyDescent="0.15">
      <c r="B51" s="270"/>
      <c r="C51" s="294" t="s">
        <v>1239</v>
      </c>
      <c r="D51" s="286" t="s">
        <v>1240</v>
      </c>
      <c r="E51" s="271"/>
    </row>
    <row r="52" spans="2:5" ht="16.5" customHeight="1" x14ac:dyDescent="0.15">
      <c r="B52" s="270"/>
      <c r="C52" s="292" t="s">
        <v>1241</v>
      </c>
      <c r="D52" s="293"/>
      <c r="E52" s="271"/>
    </row>
    <row r="53" spans="2:5" ht="32.450000000000003" customHeight="1" x14ac:dyDescent="0.15">
      <c r="B53" s="270"/>
      <c r="C53" s="273" t="s">
        <v>1242</v>
      </c>
      <c r="D53" s="276" t="s">
        <v>1243</v>
      </c>
      <c r="E53" s="271"/>
    </row>
    <row r="54" spans="2:5" ht="30.6" customHeight="1" x14ac:dyDescent="0.15">
      <c r="B54" s="270"/>
      <c r="C54" s="273">
        <v>2</v>
      </c>
      <c r="D54" s="277" t="s">
        <v>1244</v>
      </c>
      <c r="E54" s="271"/>
    </row>
    <row r="55" spans="2:5" ht="15.95" customHeight="1" x14ac:dyDescent="0.15">
      <c r="B55" s="270"/>
      <c r="C55" s="294"/>
      <c r="D55" s="279" t="s">
        <v>1210</v>
      </c>
      <c r="E55" s="271"/>
    </row>
    <row r="56" spans="2:5" ht="6.95" customHeight="1" x14ac:dyDescent="0.15">
      <c r="B56" s="270"/>
      <c r="E56" s="271"/>
    </row>
    <row r="57" spans="2:5" x14ac:dyDescent="0.15">
      <c r="B57" s="270"/>
      <c r="C57" s="13" t="s">
        <v>1220</v>
      </c>
      <c r="E57" s="271"/>
    </row>
    <row r="58" spans="2:5" x14ac:dyDescent="0.15">
      <c r="B58" s="270"/>
      <c r="C58" t="s">
        <v>1221</v>
      </c>
      <c r="E58" s="271"/>
    </row>
    <row r="59" spans="2:5" x14ac:dyDescent="0.15">
      <c r="B59" s="270"/>
      <c r="C59" s="272" t="s">
        <v>1245</v>
      </c>
      <c r="D59" s="66"/>
      <c r="E59" s="271"/>
    </row>
    <row r="60" spans="2:5" x14ac:dyDescent="0.15">
      <c r="B60" s="270"/>
      <c r="C60" s="7" t="s">
        <v>1246</v>
      </c>
      <c r="D60" s="8" t="s">
        <v>1247</v>
      </c>
      <c r="E60" s="271"/>
    </row>
    <row r="61" spans="2:5" x14ac:dyDescent="0.15">
      <c r="B61" s="270"/>
      <c r="C61" s="300" t="s">
        <v>1248</v>
      </c>
      <c r="D61" s="41" t="s">
        <v>1249</v>
      </c>
      <c r="E61" s="271"/>
    </row>
    <row r="62" spans="2:5" x14ac:dyDescent="0.15">
      <c r="B62" s="270"/>
      <c r="C62" s="300" t="s">
        <v>1250</v>
      </c>
      <c r="D62" s="86" t="s">
        <v>1251</v>
      </c>
      <c r="E62" s="271"/>
    </row>
    <row r="63" spans="2:5" x14ac:dyDescent="0.15">
      <c r="B63" s="270"/>
      <c r="C63" s="7"/>
      <c r="D63" s="86" t="s">
        <v>1252</v>
      </c>
      <c r="E63" s="271"/>
    </row>
    <row r="64" spans="2:5" x14ac:dyDescent="0.15">
      <c r="B64" s="270"/>
      <c r="C64" s="7">
        <v>2</v>
      </c>
      <c r="D64" s="288" t="s">
        <v>1253</v>
      </c>
      <c r="E64" s="271"/>
    </row>
    <row r="65" spans="2:5" x14ac:dyDescent="0.15">
      <c r="B65" s="270"/>
      <c r="C65" s="272" t="s">
        <v>1254</v>
      </c>
      <c r="D65" s="66"/>
      <c r="E65" s="271"/>
    </row>
    <row r="66" spans="2:5" x14ac:dyDescent="0.15">
      <c r="B66" s="270"/>
      <c r="C66" s="7" t="s">
        <v>1255</v>
      </c>
      <c r="D66" s="41" t="s">
        <v>1256</v>
      </c>
      <c r="E66" s="271"/>
    </row>
    <row r="67" spans="2:5" x14ac:dyDescent="0.15">
      <c r="B67" s="270"/>
      <c r="C67" s="300" t="s">
        <v>1248</v>
      </c>
      <c r="D67" s="86" t="s">
        <v>1249</v>
      </c>
      <c r="E67" s="271"/>
    </row>
    <row r="68" spans="2:5" x14ac:dyDescent="0.15">
      <c r="B68" s="270"/>
      <c r="C68" s="300"/>
      <c r="D68" s="86" t="s">
        <v>1252</v>
      </c>
      <c r="E68" s="271"/>
    </row>
    <row r="69" spans="2:5" x14ac:dyDescent="0.15">
      <c r="B69" s="270"/>
      <c r="C69" s="9">
        <v>2</v>
      </c>
      <c r="D69" s="288" t="s">
        <v>1257</v>
      </c>
      <c r="E69" s="271"/>
    </row>
    <row r="70" spans="2:5" x14ac:dyDescent="0.15">
      <c r="B70" s="270"/>
      <c r="C70" s="7" t="s">
        <v>1258</v>
      </c>
      <c r="D70" s="8"/>
      <c r="E70" s="271"/>
    </row>
    <row r="71" spans="2:5" x14ac:dyDescent="0.15">
      <c r="B71" s="270"/>
      <c r="C71" s="7" t="s">
        <v>1259</v>
      </c>
      <c r="D71" s="41" t="s">
        <v>1260</v>
      </c>
      <c r="E71" s="271"/>
    </row>
    <row r="72" spans="2:5" x14ac:dyDescent="0.15">
      <c r="B72" s="270"/>
      <c r="C72" s="300" t="s">
        <v>1248</v>
      </c>
      <c r="D72" s="86" t="s">
        <v>1249</v>
      </c>
      <c r="E72" s="271"/>
    </row>
    <row r="73" spans="2:5" x14ac:dyDescent="0.15">
      <c r="B73" s="270"/>
      <c r="C73" s="300" t="s">
        <v>1250</v>
      </c>
      <c r="D73" s="86" t="s">
        <v>1261</v>
      </c>
      <c r="E73" s="271"/>
    </row>
    <row r="74" spans="2:5" x14ac:dyDescent="0.15">
      <c r="B74" s="270"/>
      <c r="C74" s="7"/>
      <c r="D74" s="86" t="s">
        <v>1252</v>
      </c>
      <c r="E74" s="271"/>
    </row>
    <row r="75" spans="2:5" x14ac:dyDescent="0.15">
      <c r="B75" s="270"/>
      <c r="C75" s="9">
        <v>2</v>
      </c>
      <c r="D75" s="288" t="s">
        <v>1262</v>
      </c>
      <c r="E75" s="271"/>
    </row>
    <row r="76" spans="2:5" ht="5.45" customHeight="1" thickBot="1" x14ac:dyDescent="0.2">
      <c r="B76" s="282"/>
      <c r="C76" s="283"/>
      <c r="D76" s="283"/>
      <c r="E76" s="284"/>
    </row>
    <row r="77" spans="2:5" ht="8.4499999999999993" customHeight="1" thickBot="1" x14ac:dyDescent="0.2">
      <c r="C77" s="266"/>
      <c r="D77" s="3"/>
    </row>
    <row r="78" spans="2:5" ht="5.45" customHeight="1" x14ac:dyDescent="0.15">
      <c r="B78" s="267"/>
      <c r="C78" s="268"/>
      <c r="D78" s="268"/>
      <c r="E78" s="269"/>
    </row>
    <row r="79" spans="2:5" ht="14.25" x14ac:dyDescent="0.15">
      <c r="B79" s="270"/>
      <c r="C79" s="12" t="s">
        <v>1467</v>
      </c>
      <c r="E79" s="271"/>
    </row>
    <row r="80" spans="2:5" ht="6.6" customHeight="1" x14ac:dyDescent="0.15">
      <c r="B80" s="270"/>
      <c r="C80" s="12"/>
      <c r="E80" s="271"/>
    </row>
    <row r="81" spans="2:5" x14ac:dyDescent="0.15">
      <c r="B81" s="270"/>
      <c r="C81" s="13" t="s">
        <v>1226</v>
      </c>
      <c r="E81" s="271"/>
    </row>
    <row r="82" spans="2:5" x14ac:dyDescent="0.15">
      <c r="B82" s="270"/>
      <c r="C82" t="s">
        <v>1227</v>
      </c>
      <c r="E82" s="271"/>
    </row>
    <row r="83" spans="2:5" ht="15.95" customHeight="1" x14ac:dyDescent="0.15">
      <c r="B83" s="270"/>
      <c r="C83" s="292" t="s">
        <v>1263</v>
      </c>
      <c r="D83" s="293"/>
      <c r="E83" s="271"/>
    </row>
    <row r="84" spans="2:5" ht="15.95" customHeight="1" x14ac:dyDescent="0.15">
      <c r="B84" s="270"/>
      <c r="C84" s="273" t="s">
        <v>1264</v>
      </c>
      <c r="D84" s="274" t="s">
        <v>1265</v>
      </c>
      <c r="E84" s="271"/>
    </row>
    <row r="85" spans="2:5" ht="15.95" customHeight="1" x14ac:dyDescent="0.15">
      <c r="B85" s="270"/>
      <c r="C85" s="273">
        <v>2</v>
      </c>
      <c r="D85" s="275" t="s">
        <v>1266</v>
      </c>
      <c r="E85" s="271"/>
    </row>
    <row r="86" spans="2:5" ht="30.6" customHeight="1" x14ac:dyDescent="0.15">
      <c r="B86" s="270"/>
      <c r="C86" s="290" t="s">
        <v>1267</v>
      </c>
      <c r="D86" s="286" t="s">
        <v>1268</v>
      </c>
      <c r="E86" s="271"/>
    </row>
    <row r="87" spans="2:5" ht="15.6" customHeight="1" x14ac:dyDescent="0.15">
      <c r="B87" s="270"/>
      <c r="C87" s="292" t="s">
        <v>1298</v>
      </c>
      <c r="D87" s="293"/>
      <c r="E87" s="271"/>
    </row>
    <row r="88" spans="2:5" ht="15.6" customHeight="1" x14ac:dyDescent="0.15">
      <c r="B88" s="270"/>
      <c r="C88" s="273" t="s">
        <v>1299</v>
      </c>
      <c r="D88" s="286" t="s">
        <v>1300</v>
      </c>
      <c r="E88" s="271"/>
    </row>
    <row r="89" spans="2:5" ht="45.6" customHeight="1" x14ac:dyDescent="0.15">
      <c r="B89" s="270"/>
      <c r="C89" s="294">
        <v>2</v>
      </c>
      <c r="D89" s="286" t="s">
        <v>1509</v>
      </c>
      <c r="E89" s="271"/>
    </row>
    <row r="90" spans="2:5" ht="6.95" customHeight="1" x14ac:dyDescent="0.15">
      <c r="B90" s="270"/>
      <c r="E90" s="271"/>
    </row>
    <row r="91" spans="2:5" x14ac:dyDescent="0.15">
      <c r="B91" s="270"/>
      <c r="C91" s="13" t="s">
        <v>1220</v>
      </c>
      <c r="E91" s="271"/>
    </row>
    <row r="92" spans="2:5" x14ac:dyDescent="0.15">
      <c r="B92" s="270"/>
      <c r="C92" t="s">
        <v>1221</v>
      </c>
      <c r="E92" s="271"/>
    </row>
    <row r="93" spans="2:5" ht="15.95" customHeight="1" x14ac:dyDescent="0.15">
      <c r="B93" s="270"/>
      <c r="C93" s="272" t="s">
        <v>1269</v>
      </c>
      <c r="D93" s="66"/>
      <c r="E93" s="271"/>
    </row>
    <row r="94" spans="2:5" ht="31.5" customHeight="1" x14ac:dyDescent="0.15">
      <c r="B94" s="270"/>
      <c r="C94" s="294" t="s">
        <v>1270</v>
      </c>
      <c r="D94" s="301" t="s">
        <v>1271</v>
      </c>
      <c r="E94" s="271"/>
    </row>
    <row r="95" spans="2:5" ht="16.5" customHeight="1" x14ac:dyDescent="0.15">
      <c r="B95" s="270"/>
      <c r="C95" s="292" t="s">
        <v>1303</v>
      </c>
      <c r="D95" s="386"/>
      <c r="E95" s="271"/>
    </row>
    <row r="96" spans="2:5" ht="16.5" customHeight="1" x14ac:dyDescent="0.15">
      <c r="B96" s="270"/>
      <c r="C96" s="273" t="s">
        <v>1524</v>
      </c>
      <c r="D96" s="302" t="s">
        <v>1510</v>
      </c>
      <c r="E96" s="271"/>
    </row>
    <row r="97" spans="2:5" ht="16.5" customHeight="1" x14ac:dyDescent="0.15">
      <c r="B97" s="270"/>
      <c r="C97" s="378" t="s">
        <v>1525</v>
      </c>
      <c r="D97" s="398" t="s">
        <v>1511</v>
      </c>
      <c r="E97" s="271"/>
    </row>
    <row r="98" spans="2:5" ht="16.5" customHeight="1" x14ac:dyDescent="0.15">
      <c r="B98" s="270"/>
      <c r="C98" s="378" t="s">
        <v>1526</v>
      </c>
      <c r="D98" s="398" t="s">
        <v>1512</v>
      </c>
      <c r="E98" s="271"/>
    </row>
    <row r="99" spans="2:5" ht="16.5" customHeight="1" x14ac:dyDescent="0.15">
      <c r="B99" s="270"/>
      <c r="C99" s="378" t="s">
        <v>1527</v>
      </c>
      <c r="D99" s="398" t="s">
        <v>1513</v>
      </c>
      <c r="E99" s="271"/>
    </row>
    <row r="100" spans="2:5" ht="16.5" customHeight="1" x14ac:dyDescent="0.15">
      <c r="B100" s="270"/>
      <c r="C100" s="378" t="s">
        <v>1528</v>
      </c>
      <c r="D100" s="398" t="s">
        <v>1514</v>
      </c>
      <c r="E100" s="271"/>
    </row>
    <row r="101" spans="2:5" ht="16.5" customHeight="1" x14ac:dyDescent="0.15">
      <c r="B101" s="270"/>
      <c r="C101" s="378" t="s">
        <v>1529</v>
      </c>
      <c r="D101" s="398" t="s">
        <v>1515</v>
      </c>
      <c r="E101" s="271"/>
    </row>
    <row r="102" spans="2:5" ht="16.5" customHeight="1" x14ac:dyDescent="0.15">
      <c r="B102" s="270"/>
      <c r="C102" s="378" t="s">
        <v>1530</v>
      </c>
      <c r="D102" s="398" t="s">
        <v>1516</v>
      </c>
      <c r="E102" s="271"/>
    </row>
    <row r="103" spans="2:5" ht="16.5" customHeight="1" x14ac:dyDescent="0.15">
      <c r="B103" s="270"/>
      <c r="C103" s="378" t="s">
        <v>1531</v>
      </c>
      <c r="D103" s="398" t="s">
        <v>1517</v>
      </c>
      <c r="E103" s="271"/>
    </row>
    <row r="104" spans="2:5" ht="16.5" customHeight="1" x14ac:dyDescent="0.15">
      <c r="B104" s="270"/>
      <c r="C104" s="378" t="s">
        <v>1532</v>
      </c>
      <c r="D104" s="398" t="s">
        <v>1518</v>
      </c>
      <c r="E104" s="271"/>
    </row>
    <row r="105" spans="2:5" ht="16.5" customHeight="1" x14ac:dyDescent="0.15">
      <c r="B105" s="270"/>
      <c r="C105" s="378" t="s">
        <v>1533</v>
      </c>
      <c r="D105" s="398" t="s">
        <v>1519</v>
      </c>
      <c r="E105" s="271"/>
    </row>
    <row r="106" spans="2:5" ht="16.5" customHeight="1" x14ac:dyDescent="0.15">
      <c r="B106" s="270"/>
      <c r="C106" s="378" t="s">
        <v>1534</v>
      </c>
      <c r="D106" s="398" t="s">
        <v>1520</v>
      </c>
      <c r="E106" s="271"/>
    </row>
    <row r="107" spans="2:5" ht="16.5" customHeight="1" x14ac:dyDescent="0.15">
      <c r="B107" s="270"/>
      <c r="C107" s="378" t="s">
        <v>1535</v>
      </c>
      <c r="D107" s="399" t="s">
        <v>1521</v>
      </c>
      <c r="E107" s="271"/>
    </row>
    <row r="108" spans="2:5" ht="16.5" customHeight="1" x14ac:dyDescent="0.15">
      <c r="B108" s="270"/>
      <c r="C108" s="273">
        <v>2</v>
      </c>
      <c r="D108" s="301" t="s">
        <v>1522</v>
      </c>
      <c r="E108" s="271"/>
    </row>
    <row r="109" spans="2:5" ht="16.5" customHeight="1" x14ac:dyDescent="0.15">
      <c r="B109" s="270"/>
      <c r="C109" s="273">
        <v>3</v>
      </c>
      <c r="D109" s="400" t="s">
        <v>1523</v>
      </c>
      <c r="E109" s="271"/>
    </row>
    <row r="110" spans="2:5" ht="26.45" customHeight="1" x14ac:dyDescent="0.15">
      <c r="B110" s="270"/>
      <c r="C110" s="397" t="s">
        <v>1527</v>
      </c>
      <c r="D110" s="298" t="s">
        <v>1536</v>
      </c>
      <c r="E110" s="271"/>
    </row>
    <row r="111" spans="2:5" ht="17.45" customHeight="1" x14ac:dyDescent="0.15">
      <c r="B111" s="270"/>
      <c r="C111" s="292" t="s">
        <v>1537</v>
      </c>
      <c r="D111" s="386"/>
      <c r="E111" s="271"/>
    </row>
    <row r="112" spans="2:5" ht="44.1" customHeight="1" x14ac:dyDescent="0.15">
      <c r="B112" s="270"/>
      <c r="C112" s="273" t="s">
        <v>1538</v>
      </c>
      <c r="D112" s="302" t="s">
        <v>1539</v>
      </c>
      <c r="E112" s="271"/>
    </row>
    <row r="113" spans="2:5" ht="56.1" customHeight="1" x14ac:dyDescent="0.15">
      <c r="B113" s="270"/>
      <c r="C113" s="397">
        <v>6</v>
      </c>
      <c r="D113" s="298" t="s">
        <v>1540</v>
      </c>
      <c r="E113" s="271"/>
    </row>
    <row r="114" spans="2:5" ht="15.6" customHeight="1" x14ac:dyDescent="0.15">
      <c r="B114" s="270"/>
      <c r="C114" s="401" t="s">
        <v>1541</v>
      </c>
      <c r="D114" s="386"/>
      <c r="E114" s="271"/>
    </row>
    <row r="115" spans="2:5" ht="15.6" customHeight="1" x14ac:dyDescent="0.15">
      <c r="B115" s="270"/>
      <c r="C115" s="273" t="s">
        <v>1542</v>
      </c>
      <c r="D115" s="301" t="s">
        <v>1543</v>
      </c>
      <c r="E115" s="271"/>
    </row>
    <row r="116" spans="2:5" ht="27" customHeight="1" x14ac:dyDescent="0.15">
      <c r="B116" s="270"/>
      <c r="C116" s="378">
        <v>2</v>
      </c>
      <c r="D116" s="301" t="s">
        <v>1544</v>
      </c>
      <c r="E116" s="271"/>
    </row>
    <row r="117" spans="2:5" ht="27.6" customHeight="1" x14ac:dyDescent="0.15">
      <c r="B117" s="270"/>
      <c r="C117" s="378">
        <v>3</v>
      </c>
      <c r="D117" s="301" t="s">
        <v>1545</v>
      </c>
      <c r="E117" s="271"/>
    </row>
    <row r="118" spans="2:5" ht="30.6" customHeight="1" x14ac:dyDescent="0.15">
      <c r="B118" s="270"/>
      <c r="C118" s="397">
        <v>4</v>
      </c>
      <c r="D118" s="301" t="s">
        <v>1546</v>
      </c>
      <c r="E118" s="271"/>
    </row>
    <row r="119" spans="2:5" x14ac:dyDescent="0.15">
      <c r="B119" s="270"/>
      <c r="C119" s="7" t="s">
        <v>1272</v>
      </c>
      <c r="D119" s="8"/>
      <c r="E119" s="271"/>
    </row>
    <row r="120" spans="2:5" ht="44.1" customHeight="1" x14ac:dyDescent="0.15">
      <c r="B120" s="270"/>
      <c r="C120" s="273" t="s">
        <v>1273</v>
      </c>
      <c r="D120" s="302" t="s">
        <v>1274</v>
      </c>
      <c r="E120" s="271"/>
    </row>
    <row r="121" spans="2:5" ht="15.95" customHeight="1" x14ac:dyDescent="0.15">
      <c r="B121" s="270"/>
      <c r="C121" s="300" t="s">
        <v>1248</v>
      </c>
      <c r="D121" s="299" t="s">
        <v>1275</v>
      </c>
      <c r="E121" s="271"/>
    </row>
    <row r="122" spans="2:5" ht="15.95" customHeight="1" x14ac:dyDescent="0.15">
      <c r="B122" s="270"/>
      <c r="C122" s="300" t="s">
        <v>1250</v>
      </c>
      <c r="D122" s="299" t="s">
        <v>1276</v>
      </c>
      <c r="E122" s="271"/>
    </row>
    <row r="123" spans="2:5" ht="15.95" customHeight="1" x14ac:dyDescent="0.15">
      <c r="B123" s="270"/>
      <c r="C123" s="300" t="s">
        <v>1277</v>
      </c>
      <c r="D123" s="299" t="s">
        <v>1278</v>
      </c>
      <c r="E123" s="271"/>
    </row>
    <row r="124" spans="2:5" ht="15.95" customHeight="1" x14ac:dyDescent="0.15">
      <c r="B124" s="270"/>
      <c r="C124" s="300" t="s">
        <v>1279</v>
      </c>
      <c r="D124" s="299" t="s">
        <v>1280</v>
      </c>
      <c r="E124" s="271"/>
    </row>
    <row r="125" spans="2:5" ht="15.95" customHeight="1" x14ac:dyDescent="0.15">
      <c r="B125" s="270"/>
      <c r="C125" s="300" t="s">
        <v>1281</v>
      </c>
      <c r="D125" s="299" t="s">
        <v>1282</v>
      </c>
      <c r="E125" s="271"/>
    </row>
    <row r="126" spans="2:5" ht="15.95" customHeight="1" x14ac:dyDescent="0.15">
      <c r="B126" s="270"/>
      <c r="C126" s="300" t="s">
        <v>1283</v>
      </c>
      <c r="D126" s="299" t="s">
        <v>1284</v>
      </c>
      <c r="E126" s="271"/>
    </row>
    <row r="127" spans="2:5" ht="15.95" customHeight="1" x14ac:dyDescent="0.15">
      <c r="B127" s="270"/>
      <c r="C127" s="300" t="s">
        <v>1285</v>
      </c>
      <c r="D127" s="299" t="s">
        <v>1286</v>
      </c>
      <c r="E127" s="271"/>
    </row>
    <row r="128" spans="2:5" ht="15.95" customHeight="1" x14ac:dyDescent="0.15">
      <c r="B128" s="270"/>
      <c r="C128" s="300" t="s">
        <v>1287</v>
      </c>
      <c r="D128" s="299" t="s">
        <v>1288</v>
      </c>
      <c r="E128" s="271"/>
    </row>
    <row r="129" spans="2:5" ht="15.95" customHeight="1" x14ac:dyDescent="0.15">
      <c r="B129" s="270"/>
      <c r="C129" s="300" t="s">
        <v>1289</v>
      </c>
      <c r="D129" s="303" t="s">
        <v>1290</v>
      </c>
      <c r="E129" s="271"/>
    </row>
    <row r="130" spans="2:5" ht="32.1" customHeight="1" x14ac:dyDescent="0.15">
      <c r="B130" s="270"/>
      <c r="C130" s="294">
        <v>2</v>
      </c>
      <c r="D130" s="286" t="s">
        <v>1291</v>
      </c>
      <c r="E130" s="271"/>
    </row>
    <row r="131" spans="2:5" x14ac:dyDescent="0.15">
      <c r="B131" s="270"/>
      <c r="C131" s="272" t="s">
        <v>1245</v>
      </c>
      <c r="D131" s="66"/>
      <c r="E131" s="271"/>
    </row>
    <row r="132" spans="2:5" ht="15.95" customHeight="1" x14ac:dyDescent="0.15">
      <c r="B132" s="270"/>
      <c r="C132" s="7" t="s">
        <v>1246</v>
      </c>
      <c r="D132" s="248" t="s">
        <v>1247</v>
      </c>
      <c r="E132" s="271"/>
    </row>
    <row r="133" spans="2:5" ht="15.95" customHeight="1" x14ac:dyDescent="0.15">
      <c r="B133" s="270"/>
      <c r="C133" s="378" t="s">
        <v>1248</v>
      </c>
      <c r="D133" s="379" t="s">
        <v>1468</v>
      </c>
      <c r="E133" s="271"/>
    </row>
    <row r="134" spans="2:5" ht="15.95" customHeight="1" x14ac:dyDescent="0.15">
      <c r="B134" s="270"/>
      <c r="C134" s="378" t="s">
        <v>1250</v>
      </c>
      <c r="D134" s="379" t="s">
        <v>1251</v>
      </c>
      <c r="E134" s="271"/>
    </row>
    <row r="135" spans="2:5" ht="15.95" customHeight="1" x14ac:dyDescent="0.15">
      <c r="B135" s="270"/>
      <c r="C135" s="378" t="s">
        <v>1277</v>
      </c>
      <c r="D135" s="379" t="s">
        <v>1469</v>
      </c>
      <c r="E135" s="271"/>
    </row>
    <row r="136" spans="2:5" ht="15.95" customHeight="1" x14ac:dyDescent="0.15">
      <c r="B136" s="270"/>
      <c r="C136" s="378" t="s">
        <v>1279</v>
      </c>
      <c r="D136" s="379" t="s">
        <v>1470</v>
      </c>
      <c r="E136" s="271"/>
    </row>
    <row r="137" spans="2:5" ht="18.600000000000001" customHeight="1" x14ac:dyDescent="0.15">
      <c r="B137" s="270"/>
      <c r="C137" s="378" t="s">
        <v>1281</v>
      </c>
      <c r="D137" s="380" t="s">
        <v>1471</v>
      </c>
      <c r="E137" s="271"/>
    </row>
    <row r="138" spans="2:5" ht="18.600000000000001" customHeight="1" x14ac:dyDescent="0.15">
      <c r="B138" s="270"/>
      <c r="C138" s="378" t="s">
        <v>1283</v>
      </c>
      <c r="D138" s="380" t="s">
        <v>1472</v>
      </c>
      <c r="E138" s="271"/>
    </row>
    <row r="139" spans="2:5" ht="15.95" customHeight="1" x14ac:dyDescent="0.15">
      <c r="B139" s="270"/>
      <c r="C139" s="378" t="s">
        <v>1285</v>
      </c>
      <c r="D139" s="379" t="s">
        <v>1473</v>
      </c>
      <c r="E139" s="271"/>
    </row>
    <row r="140" spans="2:5" ht="15.95" customHeight="1" x14ac:dyDescent="0.15">
      <c r="B140" s="270"/>
      <c r="C140" s="378" t="s">
        <v>1287</v>
      </c>
      <c r="D140" s="379" t="s">
        <v>1474</v>
      </c>
      <c r="E140" s="271"/>
    </row>
    <row r="141" spans="2:5" ht="15.95" customHeight="1" x14ac:dyDescent="0.15">
      <c r="B141" s="270"/>
      <c r="C141" s="378" t="s">
        <v>1289</v>
      </c>
      <c r="D141" s="379" t="s">
        <v>1475</v>
      </c>
      <c r="E141" s="271"/>
    </row>
    <row r="142" spans="2:5" ht="15.95" customHeight="1" x14ac:dyDescent="0.15">
      <c r="B142" s="270"/>
      <c r="C142" s="378" t="s">
        <v>1476</v>
      </c>
      <c r="D142" s="379" t="s">
        <v>1477</v>
      </c>
      <c r="E142" s="271"/>
    </row>
    <row r="143" spans="2:5" ht="15.95" customHeight="1" x14ac:dyDescent="0.15">
      <c r="B143" s="270"/>
      <c r="C143" s="381">
        <v>2</v>
      </c>
      <c r="D143" s="382" t="s">
        <v>1478</v>
      </c>
      <c r="E143" s="271"/>
    </row>
    <row r="144" spans="2:5" ht="6.95" customHeight="1" thickBot="1" x14ac:dyDescent="0.2">
      <c r="B144" s="282"/>
      <c r="C144" s="296"/>
      <c r="D144" s="297"/>
      <c r="E144" s="284"/>
    </row>
    <row r="145" spans="2:5" ht="8.1" customHeight="1" thickBot="1" x14ac:dyDescent="0.2">
      <c r="C145" s="266"/>
      <c r="D145" s="3"/>
    </row>
    <row r="146" spans="2:5" ht="5.45" customHeight="1" x14ac:dyDescent="0.15">
      <c r="B146" s="267"/>
      <c r="C146" s="268"/>
      <c r="D146" s="268"/>
      <c r="E146" s="269"/>
    </row>
    <row r="147" spans="2:5" ht="14.25" x14ac:dyDescent="0.15">
      <c r="B147" s="270"/>
      <c r="C147" s="12" t="s">
        <v>1292</v>
      </c>
      <c r="E147" s="271"/>
    </row>
    <row r="148" spans="2:5" ht="6.6" customHeight="1" x14ac:dyDescent="0.15">
      <c r="B148" s="270"/>
      <c r="C148" s="12"/>
      <c r="E148" s="271"/>
    </row>
    <row r="149" spans="2:5" x14ac:dyDescent="0.15">
      <c r="B149" s="270"/>
      <c r="C149" s="13" t="s">
        <v>1226</v>
      </c>
      <c r="E149" s="271"/>
    </row>
    <row r="150" spans="2:5" x14ac:dyDescent="0.15">
      <c r="B150" s="270"/>
      <c r="C150" t="s">
        <v>1227</v>
      </c>
      <c r="E150" s="271"/>
    </row>
    <row r="151" spans="2:5" ht="15.95" customHeight="1" x14ac:dyDescent="0.15">
      <c r="B151" s="270"/>
      <c r="C151" s="292" t="s">
        <v>1293</v>
      </c>
      <c r="D151" s="293"/>
      <c r="E151" s="271"/>
    </row>
    <row r="152" spans="2:5" ht="15.95" customHeight="1" x14ac:dyDescent="0.15">
      <c r="B152" s="270"/>
      <c r="C152" s="273" t="s">
        <v>1294</v>
      </c>
      <c r="D152" s="274" t="s">
        <v>1558</v>
      </c>
      <c r="E152" s="271"/>
    </row>
    <row r="153" spans="2:5" ht="15.95" customHeight="1" x14ac:dyDescent="0.15">
      <c r="B153" s="270"/>
      <c r="C153" s="273">
        <v>2</v>
      </c>
      <c r="D153" s="275" t="s">
        <v>1295</v>
      </c>
      <c r="E153" s="271"/>
    </row>
    <row r="154" spans="2:5" ht="17.45" customHeight="1" x14ac:dyDescent="0.15">
      <c r="B154" s="270"/>
      <c r="C154" s="290" t="s">
        <v>1296</v>
      </c>
      <c r="D154" s="286" t="s">
        <v>1297</v>
      </c>
      <c r="E154" s="271"/>
    </row>
    <row r="155" spans="2:5" ht="17.100000000000001" customHeight="1" x14ac:dyDescent="0.15">
      <c r="B155" s="270"/>
      <c r="C155" s="292" t="s">
        <v>1298</v>
      </c>
      <c r="D155" s="293"/>
      <c r="E155" s="271"/>
    </row>
    <row r="156" spans="2:5" ht="17.100000000000001" customHeight="1" x14ac:dyDescent="0.15">
      <c r="B156" s="270"/>
      <c r="C156" s="273" t="s">
        <v>1299</v>
      </c>
      <c r="D156" s="276" t="s">
        <v>1300</v>
      </c>
      <c r="E156" s="271"/>
    </row>
    <row r="157" spans="2:5" ht="42.95" customHeight="1" x14ac:dyDescent="0.15">
      <c r="B157" s="270"/>
      <c r="C157" s="273">
        <v>2</v>
      </c>
      <c r="D157" s="277" t="s">
        <v>1557</v>
      </c>
      <c r="E157" s="271"/>
    </row>
    <row r="158" spans="2:5" ht="17.100000000000001" customHeight="1" x14ac:dyDescent="0.15">
      <c r="B158" s="270"/>
      <c r="C158" s="294"/>
      <c r="D158" s="279" t="s">
        <v>1210</v>
      </c>
      <c r="E158" s="271"/>
    </row>
    <row r="159" spans="2:5" ht="8.1" customHeight="1" x14ac:dyDescent="0.15">
      <c r="B159" s="270"/>
      <c r="C159" s="266"/>
      <c r="D159" s="3"/>
      <c r="E159" s="271"/>
    </row>
    <row r="160" spans="2:5" x14ac:dyDescent="0.15">
      <c r="B160" s="270"/>
      <c r="C160" s="13" t="s">
        <v>1220</v>
      </c>
      <c r="E160" s="271"/>
    </row>
    <row r="161" spans="2:5" x14ac:dyDescent="0.15">
      <c r="B161" s="270"/>
      <c r="C161" t="s">
        <v>1221</v>
      </c>
      <c r="E161" s="271"/>
    </row>
    <row r="162" spans="2:5" x14ac:dyDescent="0.15">
      <c r="B162" s="270"/>
      <c r="C162" s="272" t="s">
        <v>1269</v>
      </c>
      <c r="D162" s="66"/>
      <c r="E162" s="271"/>
    </row>
    <row r="163" spans="2:5" ht="33" customHeight="1" x14ac:dyDescent="0.15">
      <c r="B163" s="270"/>
      <c r="C163" s="294" t="s">
        <v>1301</v>
      </c>
      <c r="D163" s="301" t="s">
        <v>1302</v>
      </c>
      <c r="E163" s="271"/>
    </row>
    <row r="164" spans="2:5" x14ac:dyDescent="0.15">
      <c r="B164" s="270"/>
      <c r="C164" s="41" t="s">
        <v>1303</v>
      </c>
      <c r="D164" s="8"/>
      <c r="E164" s="271"/>
    </row>
    <row r="165" spans="2:5" ht="16.5" customHeight="1" x14ac:dyDescent="0.15">
      <c r="B165" s="270"/>
      <c r="C165" s="278" t="s">
        <v>1304</v>
      </c>
      <c r="D165" s="304" t="s">
        <v>1556</v>
      </c>
      <c r="E165" s="271"/>
    </row>
    <row r="166" spans="2:5" ht="15" customHeight="1" x14ac:dyDescent="0.15">
      <c r="B166" s="270"/>
      <c r="C166" s="403" t="s">
        <v>1525</v>
      </c>
      <c r="D166" s="402" t="s">
        <v>1547</v>
      </c>
      <c r="E166" s="271"/>
    </row>
    <row r="167" spans="2:5" ht="15" customHeight="1" x14ac:dyDescent="0.15">
      <c r="B167" s="270"/>
      <c r="C167" s="403" t="s">
        <v>1526</v>
      </c>
      <c r="D167" s="402" t="s">
        <v>1514</v>
      </c>
      <c r="E167" s="271"/>
    </row>
    <row r="168" spans="2:5" ht="15" customHeight="1" x14ac:dyDescent="0.15">
      <c r="B168" s="270"/>
      <c r="C168" s="403" t="s">
        <v>1527</v>
      </c>
      <c r="D168" s="402" t="s">
        <v>1518</v>
      </c>
      <c r="E168" s="271"/>
    </row>
    <row r="169" spans="2:5" ht="15" customHeight="1" x14ac:dyDescent="0.15">
      <c r="B169" s="270"/>
      <c r="C169" s="403" t="s">
        <v>1528</v>
      </c>
      <c r="D169" s="402" t="s">
        <v>1548</v>
      </c>
      <c r="E169" s="271"/>
    </row>
    <row r="170" spans="2:5" ht="15" customHeight="1" x14ac:dyDescent="0.15">
      <c r="B170" s="270"/>
      <c r="C170" s="403" t="s">
        <v>1529</v>
      </c>
      <c r="D170" s="402" t="s">
        <v>1520</v>
      </c>
      <c r="E170" s="271"/>
    </row>
    <row r="171" spans="2:5" ht="15" customHeight="1" x14ac:dyDescent="0.15">
      <c r="B171" s="270"/>
      <c r="C171" s="403" t="s">
        <v>1530</v>
      </c>
      <c r="D171" s="402" t="s">
        <v>1549</v>
      </c>
      <c r="E171" s="271"/>
    </row>
    <row r="172" spans="2:5" ht="15" customHeight="1" x14ac:dyDescent="0.15">
      <c r="B172" s="270"/>
      <c r="C172" s="403" t="s">
        <v>1531</v>
      </c>
      <c r="D172" s="402" t="s">
        <v>1550</v>
      </c>
      <c r="E172" s="271"/>
    </row>
    <row r="173" spans="2:5" ht="15" customHeight="1" x14ac:dyDescent="0.15">
      <c r="B173" s="270"/>
      <c r="C173" s="403" t="s">
        <v>1532</v>
      </c>
      <c r="D173" s="402" t="s">
        <v>1551</v>
      </c>
      <c r="E173" s="271"/>
    </row>
    <row r="174" spans="2:5" ht="15" customHeight="1" x14ac:dyDescent="0.15">
      <c r="B174" s="270"/>
      <c r="C174" s="403" t="s">
        <v>1533</v>
      </c>
      <c r="D174" s="402" t="s">
        <v>1552</v>
      </c>
      <c r="E174" s="271"/>
    </row>
    <row r="175" spans="2:5" ht="15" customHeight="1" x14ac:dyDescent="0.15">
      <c r="B175" s="270"/>
      <c r="C175" s="403" t="s">
        <v>1534</v>
      </c>
      <c r="D175" s="402" t="s">
        <v>1553</v>
      </c>
      <c r="E175" s="271"/>
    </row>
    <row r="176" spans="2:5" ht="15" customHeight="1" x14ac:dyDescent="0.15">
      <c r="B176" s="270"/>
      <c r="C176" s="403" t="s">
        <v>1535</v>
      </c>
      <c r="D176" s="402" t="s">
        <v>1554</v>
      </c>
      <c r="E176" s="271"/>
    </row>
    <row r="177" spans="2:5" ht="15" customHeight="1" x14ac:dyDescent="0.15">
      <c r="B177" s="270"/>
      <c r="C177" s="403" t="s">
        <v>1555</v>
      </c>
      <c r="D177" s="387" t="s">
        <v>1521</v>
      </c>
      <c r="E177" s="271"/>
    </row>
    <row r="178" spans="2:5" ht="17.100000000000001" customHeight="1" x14ac:dyDescent="0.15">
      <c r="B178" s="270"/>
      <c r="C178" s="278">
        <v>2</v>
      </c>
      <c r="D178" s="286" t="s">
        <v>1305</v>
      </c>
      <c r="E178" s="271"/>
    </row>
    <row r="179" spans="2:5" ht="115.5" customHeight="1" x14ac:dyDescent="0.15">
      <c r="B179" s="270"/>
      <c r="C179" s="305">
        <v>3</v>
      </c>
      <c r="D179" s="390" t="s">
        <v>1938</v>
      </c>
      <c r="E179" s="271"/>
    </row>
    <row r="180" spans="2:5" ht="17.100000000000001" customHeight="1" x14ac:dyDescent="0.15">
      <c r="B180" s="270"/>
      <c r="C180" s="292" t="s">
        <v>1272</v>
      </c>
      <c r="D180" s="247"/>
      <c r="E180" s="271"/>
    </row>
    <row r="181" spans="2:5" ht="42" customHeight="1" x14ac:dyDescent="0.15">
      <c r="B181" s="270"/>
      <c r="C181" s="273" t="s">
        <v>1306</v>
      </c>
      <c r="D181" s="276" t="s">
        <v>1307</v>
      </c>
      <c r="E181" s="271"/>
    </row>
    <row r="182" spans="2:5" ht="17.100000000000001" customHeight="1" x14ac:dyDescent="0.15">
      <c r="B182" s="270"/>
      <c r="C182" s="273">
        <v>2</v>
      </c>
      <c r="D182" s="306" t="s">
        <v>1308</v>
      </c>
      <c r="E182" s="271"/>
    </row>
    <row r="183" spans="2:5" ht="17.100000000000001" customHeight="1" x14ac:dyDescent="0.15">
      <c r="B183" s="270"/>
      <c r="C183" s="273"/>
      <c r="D183" s="280" t="s">
        <v>1309</v>
      </c>
      <c r="E183" s="271"/>
    </row>
    <row r="184" spans="2:5" ht="32.1" customHeight="1" x14ac:dyDescent="0.15">
      <c r="B184" s="270"/>
      <c r="C184" s="273"/>
      <c r="D184" s="280" t="s">
        <v>1310</v>
      </c>
      <c r="E184" s="271"/>
    </row>
    <row r="185" spans="2:5" ht="17.100000000000001" customHeight="1" x14ac:dyDescent="0.15">
      <c r="B185" s="270"/>
      <c r="C185" s="273"/>
      <c r="D185" s="280" t="s">
        <v>1311</v>
      </c>
      <c r="E185" s="271"/>
    </row>
    <row r="186" spans="2:5" ht="17.100000000000001" customHeight="1" x14ac:dyDescent="0.15">
      <c r="B186" s="270"/>
      <c r="C186" s="273"/>
      <c r="D186" s="280" t="s">
        <v>1312</v>
      </c>
      <c r="E186" s="271"/>
    </row>
    <row r="187" spans="2:5" ht="17.100000000000001" customHeight="1" x14ac:dyDescent="0.15">
      <c r="B187" s="270"/>
      <c r="C187" s="273"/>
      <c r="D187" s="280" t="s">
        <v>1313</v>
      </c>
      <c r="E187" s="271"/>
    </row>
    <row r="188" spans="2:5" ht="17.100000000000001" customHeight="1" x14ac:dyDescent="0.15">
      <c r="B188" s="270"/>
      <c r="C188" s="273"/>
      <c r="D188" s="280" t="s">
        <v>1314</v>
      </c>
      <c r="E188" s="271"/>
    </row>
    <row r="189" spans="2:5" ht="17.100000000000001" customHeight="1" x14ac:dyDescent="0.15">
      <c r="B189" s="270"/>
      <c r="C189" s="273"/>
      <c r="D189" s="280" t="s">
        <v>1315</v>
      </c>
      <c r="E189" s="271"/>
    </row>
    <row r="190" spans="2:5" ht="17.100000000000001" customHeight="1" x14ac:dyDescent="0.15">
      <c r="B190" s="270"/>
      <c r="C190" s="278"/>
      <c r="D190" s="280"/>
      <c r="E190" s="271"/>
    </row>
    <row r="191" spans="2:5" ht="17.100000000000001" customHeight="1" x14ac:dyDescent="0.15">
      <c r="B191" s="270"/>
      <c r="C191" s="278"/>
      <c r="D191" s="280"/>
      <c r="E191" s="271"/>
    </row>
    <row r="192" spans="2:5" ht="17.100000000000001" customHeight="1" x14ac:dyDescent="0.15">
      <c r="B192" s="270"/>
      <c r="C192" s="305"/>
      <c r="D192" s="275"/>
      <c r="E192" s="271"/>
    </row>
    <row r="193" spans="2:5" ht="9.6" customHeight="1" x14ac:dyDescent="0.15">
      <c r="B193" s="270"/>
      <c r="C193" s="266"/>
      <c r="D193" s="3"/>
      <c r="E193" s="271"/>
    </row>
    <row r="194" spans="2:5" ht="17.100000000000001" customHeight="1" x14ac:dyDescent="0.15">
      <c r="B194" s="270"/>
      <c r="C194" s="307" t="s">
        <v>1559</v>
      </c>
      <c r="D194" s="3"/>
      <c r="E194" s="271"/>
    </row>
    <row r="195" spans="2:5" ht="17.100000000000001" customHeight="1" x14ac:dyDescent="0.15">
      <c r="B195" s="270"/>
      <c r="C195" s="308" t="s">
        <v>1316</v>
      </c>
      <c r="D195" s="3"/>
      <c r="E195" s="271"/>
    </row>
    <row r="196" spans="2:5" ht="17.100000000000001" customHeight="1" x14ac:dyDescent="0.15">
      <c r="B196" s="270"/>
      <c r="C196" s="292" t="s">
        <v>1317</v>
      </c>
      <c r="D196" s="293"/>
      <c r="E196" s="271"/>
    </row>
    <row r="197" spans="2:5" ht="216.6" customHeight="1" x14ac:dyDescent="0.15">
      <c r="B197" s="270"/>
      <c r="C197" s="294" t="s">
        <v>1318</v>
      </c>
      <c r="D197" s="301" t="s">
        <v>1939</v>
      </c>
      <c r="E197" s="271"/>
    </row>
    <row r="198" spans="2:5" ht="6.95" customHeight="1" thickBot="1" x14ac:dyDescent="0.2">
      <c r="B198" s="282"/>
      <c r="C198" s="296"/>
      <c r="D198" s="297"/>
      <c r="E198" s="284"/>
    </row>
    <row r="199" spans="2:5" ht="8.1" customHeight="1" thickBot="1" x14ac:dyDescent="0.2">
      <c r="C199" s="266"/>
      <c r="D199" s="3"/>
    </row>
    <row r="200" spans="2:5" ht="5.45" customHeight="1" x14ac:dyDescent="0.15">
      <c r="B200" s="267"/>
      <c r="C200" s="268"/>
      <c r="D200" s="268"/>
      <c r="E200" s="269"/>
    </row>
    <row r="201" spans="2:5" ht="14.25" x14ac:dyDescent="0.15">
      <c r="B201" s="270"/>
      <c r="C201" s="12" t="s">
        <v>1319</v>
      </c>
      <c r="E201" s="271"/>
    </row>
    <row r="202" spans="2:5" ht="6.6" customHeight="1" x14ac:dyDescent="0.15">
      <c r="B202" s="270"/>
      <c r="C202" s="12"/>
      <c r="E202" s="271"/>
    </row>
    <row r="203" spans="2:5" x14ac:dyDescent="0.15">
      <c r="B203" s="270"/>
      <c r="C203" s="13" t="s">
        <v>1226</v>
      </c>
      <c r="E203" s="271"/>
    </row>
    <row r="204" spans="2:5" x14ac:dyDescent="0.15">
      <c r="B204" s="270"/>
      <c r="C204" t="s">
        <v>1227</v>
      </c>
      <c r="E204" s="271"/>
    </row>
    <row r="205" spans="2:5" ht="17.100000000000001" customHeight="1" x14ac:dyDescent="0.15">
      <c r="B205" s="270"/>
      <c r="C205" s="272" t="s">
        <v>1235</v>
      </c>
      <c r="D205" s="66"/>
      <c r="E205" s="271"/>
    </row>
    <row r="206" spans="2:5" ht="32.1" customHeight="1" x14ac:dyDescent="0.15">
      <c r="B206" s="270"/>
      <c r="C206" s="294" t="s">
        <v>1236</v>
      </c>
      <c r="D206" s="286" t="s">
        <v>1237</v>
      </c>
      <c r="E206" s="271"/>
    </row>
    <row r="207" spans="2:5" ht="15.95" customHeight="1" x14ac:dyDescent="0.15">
      <c r="B207" s="270"/>
      <c r="C207" s="292" t="s">
        <v>1320</v>
      </c>
      <c r="D207" s="293"/>
      <c r="E207" s="271"/>
    </row>
    <row r="208" spans="2:5" ht="71.099999999999994" customHeight="1" x14ac:dyDescent="0.15">
      <c r="B208" s="270"/>
      <c r="C208" s="273" t="s">
        <v>1321</v>
      </c>
      <c r="D208" s="302" t="s">
        <v>1322</v>
      </c>
      <c r="E208" s="271"/>
    </row>
    <row r="209" spans="2:5" ht="17.100000000000001" customHeight="1" x14ac:dyDescent="0.15">
      <c r="B209" s="270"/>
      <c r="C209" s="273">
        <v>2</v>
      </c>
      <c r="D209" s="277" t="s">
        <v>1323</v>
      </c>
      <c r="E209" s="271"/>
    </row>
    <row r="210" spans="2:5" ht="29.1" customHeight="1" x14ac:dyDescent="0.15">
      <c r="B210" s="270"/>
      <c r="C210" s="294">
        <v>3</v>
      </c>
      <c r="D210" s="279" t="s">
        <v>1324</v>
      </c>
      <c r="E210" s="271"/>
    </row>
    <row r="211" spans="2:5" ht="8.4499999999999993" customHeight="1" x14ac:dyDescent="0.15">
      <c r="B211" s="270"/>
      <c r="C211" s="266"/>
      <c r="D211" s="3"/>
      <c r="E211" s="271"/>
    </row>
    <row r="212" spans="2:5" x14ac:dyDescent="0.15">
      <c r="B212" s="270"/>
      <c r="C212" s="13" t="s">
        <v>1220</v>
      </c>
      <c r="E212" s="271"/>
    </row>
    <row r="213" spans="2:5" x14ac:dyDescent="0.15">
      <c r="B213" s="270"/>
      <c r="C213" t="s">
        <v>1221</v>
      </c>
      <c r="E213" s="271"/>
    </row>
    <row r="214" spans="2:5" x14ac:dyDescent="0.15">
      <c r="B214" s="270"/>
      <c r="C214" s="272" t="s">
        <v>1325</v>
      </c>
      <c r="D214" s="66"/>
      <c r="E214" s="271"/>
    </row>
    <row r="215" spans="2:5" ht="27" x14ac:dyDescent="0.15">
      <c r="B215" s="270"/>
      <c r="C215" s="294" t="s">
        <v>1326</v>
      </c>
      <c r="D215" s="286" t="s">
        <v>1327</v>
      </c>
      <c r="E215" s="271"/>
    </row>
    <row r="216" spans="2:5" ht="17.100000000000001" customHeight="1" x14ac:dyDescent="0.15">
      <c r="B216" s="270"/>
      <c r="C216" s="272" t="s">
        <v>1357</v>
      </c>
      <c r="D216" s="66"/>
      <c r="E216" s="271"/>
    </row>
    <row r="217" spans="2:5" ht="21" customHeight="1" x14ac:dyDescent="0.15">
      <c r="B217" s="270"/>
      <c r="C217" s="294" t="s">
        <v>1358</v>
      </c>
      <c r="D217" s="286" t="s">
        <v>1359</v>
      </c>
      <c r="E217" s="271"/>
    </row>
    <row r="218" spans="2:5" ht="9.9499999999999993" customHeight="1" x14ac:dyDescent="0.15">
      <c r="B218" s="270"/>
      <c r="C218" s="266"/>
      <c r="D218" s="3"/>
      <c r="E218" s="271"/>
    </row>
    <row r="219" spans="2:5" x14ac:dyDescent="0.15">
      <c r="B219" s="270"/>
      <c r="C219" s="13" t="s">
        <v>1328</v>
      </c>
      <c r="E219" s="271"/>
    </row>
    <row r="220" spans="2:5" ht="39.6" customHeight="1" x14ac:dyDescent="0.15">
      <c r="B220" s="270"/>
      <c r="C220" s="309" t="s">
        <v>1329</v>
      </c>
      <c r="D220" s="545" t="s">
        <v>1330</v>
      </c>
      <c r="E220" s="271"/>
    </row>
    <row r="221" spans="2:5" ht="45" customHeight="1" x14ac:dyDescent="0.15">
      <c r="B221" s="270"/>
      <c r="C221" s="310" t="s">
        <v>1331</v>
      </c>
      <c r="D221" s="312" t="s">
        <v>1332</v>
      </c>
      <c r="E221" s="271"/>
    </row>
    <row r="222" spans="2:5" ht="207" customHeight="1" x14ac:dyDescent="0.15">
      <c r="B222" s="270"/>
      <c r="C222" s="311" t="s">
        <v>1333</v>
      </c>
      <c r="D222" s="312" t="s">
        <v>1926</v>
      </c>
      <c r="E222" s="271"/>
    </row>
    <row r="223" spans="2:5" ht="122.1" customHeight="1" x14ac:dyDescent="0.15">
      <c r="B223" s="270"/>
      <c r="C223" s="313" t="s">
        <v>1334</v>
      </c>
      <c r="D223" s="314" t="s">
        <v>1335</v>
      </c>
      <c r="E223" s="271"/>
    </row>
    <row r="224" spans="2:5" ht="33.950000000000003" customHeight="1" x14ac:dyDescent="0.15">
      <c r="B224" s="270"/>
      <c r="C224" s="313" t="s">
        <v>1336</v>
      </c>
      <c r="D224" s="312" t="s">
        <v>1337</v>
      </c>
      <c r="E224" s="271"/>
    </row>
    <row r="225" spans="2:5" ht="155.1" customHeight="1" x14ac:dyDescent="0.15">
      <c r="B225" s="270"/>
      <c r="C225" s="315" t="s">
        <v>1338</v>
      </c>
      <c r="D225" s="316" t="s">
        <v>1339</v>
      </c>
      <c r="E225" s="271"/>
    </row>
    <row r="226" spans="2:5" ht="23.1" customHeight="1" x14ac:dyDescent="0.15">
      <c r="B226" s="270"/>
      <c r="C226" s="249" t="s">
        <v>1224</v>
      </c>
      <c r="D226" s="301" t="s">
        <v>1340</v>
      </c>
      <c r="E226" s="271"/>
    </row>
    <row r="227" spans="2:5" ht="5.45" customHeight="1" thickBot="1" x14ac:dyDescent="0.2">
      <c r="B227" s="282"/>
      <c r="C227" s="296"/>
      <c r="D227" s="297"/>
      <c r="E227" s="284"/>
    </row>
    <row r="228" spans="2:5" ht="6" customHeight="1" thickBot="1" x14ac:dyDescent="0.2"/>
    <row r="229" spans="2:5" ht="4.5" customHeight="1" x14ac:dyDescent="0.15">
      <c r="B229" s="267"/>
      <c r="C229" s="268"/>
      <c r="D229" s="268"/>
      <c r="E229" s="269"/>
    </row>
    <row r="230" spans="2:5" ht="14.25" x14ac:dyDescent="0.15">
      <c r="B230" s="270"/>
      <c r="C230" s="12" t="s">
        <v>1341</v>
      </c>
      <c r="E230" s="271"/>
    </row>
    <row r="231" spans="2:5" ht="6.95" customHeight="1" x14ac:dyDescent="0.15">
      <c r="B231" s="270"/>
      <c r="E231" s="271"/>
    </row>
    <row r="232" spans="2:5" x14ac:dyDescent="0.15">
      <c r="B232" s="270"/>
      <c r="C232" s="13" t="s">
        <v>1328</v>
      </c>
      <c r="E232" s="271"/>
    </row>
    <row r="233" spans="2:5" ht="17.100000000000001" customHeight="1" x14ac:dyDescent="0.15">
      <c r="B233" s="270"/>
      <c r="C233" s="272" t="s">
        <v>1342</v>
      </c>
      <c r="D233" s="546"/>
      <c r="E233" s="271"/>
    </row>
    <row r="234" spans="2:5" ht="45" customHeight="1" x14ac:dyDescent="0.15">
      <c r="B234" s="270"/>
      <c r="C234" s="7">
        <v>2</v>
      </c>
      <c r="D234" s="312" t="s">
        <v>1940</v>
      </c>
      <c r="E234" s="271"/>
    </row>
    <row r="235" spans="2:5" ht="114.95" customHeight="1" x14ac:dyDescent="0.15">
      <c r="B235" s="270"/>
      <c r="C235" s="317" t="s">
        <v>1343</v>
      </c>
      <c r="D235" s="312" t="s">
        <v>1344</v>
      </c>
      <c r="E235" s="271"/>
    </row>
    <row r="236" spans="2:5" ht="42.95" customHeight="1" x14ac:dyDescent="0.15">
      <c r="B236" s="270"/>
      <c r="C236" s="2636" t="s">
        <v>1345</v>
      </c>
      <c r="D236" s="314" t="s">
        <v>1346</v>
      </c>
      <c r="E236" s="271"/>
    </row>
    <row r="237" spans="2:5" ht="54.95" customHeight="1" x14ac:dyDescent="0.15">
      <c r="B237" s="270"/>
      <c r="C237" s="2637"/>
      <c r="D237" s="318" t="s">
        <v>1347</v>
      </c>
      <c r="E237" s="271"/>
    </row>
    <row r="238" spans="2:5" ht="42.95" customHeight="1" x14ac:dyDescent="0.15">
      <c r="B238" s="270"/>
      <c r="C238" s="2637"/>
      <c r="D238" s="318" t="s">
        <v>1348</v>
      </c>
      <c r="E238" s="271"/>
    </row>
    <row r="239" spans="2:5" ht="56.1" customHeight="1" x14ac:dyDescent="0.15">
      <c r="B239" s="270"/>
      <c r="C239" s="2637"/>
      <c r="D239" s="281" t="s">
        <v>1349</v>
      </c>
      <c r="E239" s="271"/>
    </row>
    <row r="240" spans="2:5" ht="66.599999999999994" customHeight="1" x14ac:dyDescent="0.15">
      <c r="B240" s="270"/>
      <c r="C240" s="315" t="s">
        <v>1338</v>
      </c>
      <c r="D240" s="316" t="s">
        <v>1350</v>
      </c>
      <c r="E240" s="271"/>
    </row>
    <row r="241" spans="2:5" ht="9" customHeight="1" x14ac:dyDescent="0.15">
      <c r="B241" s="270"/>
      <c r="C241" s="7"/>
      <c r="D241" s="8"/>
      <c r="E241" s="271"/>
    </row>
    <row r="242" spans="2:5" ht="17.100000000000001" customHeight="1" x14ac:dyDescent="0.15">
      <c r="B242" s="270"/>
      <c r="C242" s="7" t="s">
        <v>1351</v>
      </c>
      <c r="D242" s="8"/>
      <c r="E242" s="271"/>
    </row>
    <row r="243" spans="2:5" ht="87" customHeight="1" x14ac:dyDescent="0.15">
      <c r="B243" s="270"/>
      <c r="C243" s="7"/>
      <c r="D243" s="276" t="s">
        <v>1352</v>
      </c>
      <c r="E243" s="271"/>
    </row>
    <row r="244" spans="2:5" ht="44.45" customHeight="1" x14ac:dyDescent="0.15">
      <c r="B244" s="270"/>
      <c r="C244" s="9"/>
      <c r="D244" s="279" t="s">
        <v>1353</v>
      </c>
      <c r="E244" s="271"/>
    </row>
    <row r="245" spans="2:5" ht="23.1" customHeight="1" x14ac:dyDescent="0.15">
      <c r="B245" s="270"/>
      <c r="C245" s="249" t="s">
        <v>1224</v>
      </c>
      <c r="D245" s="301" t="s">
        <v>1340</v>
      </c>
      <c r="E245" s="271"/>
    </row>
    <row r="246" spans="2:5" ht="6" customHeight="1" thickBot="1" x14ac:dyDescent="0.2">
      <c r="B246" s="282"/>
      <c r="C246" s="283"/>
      <c r="D246" s="283"/>
      <c r="E246" s="284"/>
    </row>
    <row r="247" spans="2:5" ht="6" customHeight="1" thickBot="1" x14ac:dyDescent="0.2"/>
    <row r="248" spans="2:5" ht="5.45" customHeight="1" x14ac:dyDescent="0.15">
      <c r="B248" s="267"/>
      <c r="C248" s="268"/>
      <c r="D248" s="268"/>
      <c r="E248" s="269"/>
    </row>
    <row r="249" spans="2:5" ht="12.95" customHeight="1" x14ac:dyDescent="0.15">
      <c r="B249" s="270"/>
      <c r="C249" s="13" t="s">
        <v>1354</v>
      </c>
      <c r="D249" s="3"/>
      <c r="E249" s="271"/>
    </row>
    <row r="250" spans="2:5" ht="6.6" customHeight="1" x14ac:dyDescent="0.15">
      <c r="B250" s="270"/>
      <c r="C250" s="12"/>
      <c r="E250" s="271"/>
    </row>
    <row r="251" spans="2:5" x14ac:dyDescent="0.15">
      <c r="B251" s="270"/>
      <c r="C251" s="13" t="s">
        <v>1226</v>
      </c>
      <c r="E251" s="271"/>
    </row>
    <row r="252" spans="2:5" x14ac:dyDescent="0.15">
      <c r="B252" s="270"/>
      <c r="C252" t="s">
        <v>1227</v>
      </c>
      <c r="E252" s="271"/>
    </row>
    <row r="253" spans="2:5" ht="17.100000000000001" customHeight="1" x14ac:dyDescent="0.15">
      <c r="B253" s="270"/>
      <c r="C253" s="272" t="s">
        <v>1235</v>
      </c>
      <c r="D253" s="66"/>
      <c r="E253" s="271"/>
    </row>
    <row r="254" spans="2:5" ht="32.1" customHeight="1" x14ac:dyDescent="0.15">
      <c r="B254" s="270"/>
      <c r="C254" s="294" t="s">
        <v>1236</v>
      </c>
      <c r="D254" s="286" t="s">
        <v>1237</v>
      </c>
      <c r="E254" s="271"/>
    </row>
    <row r="255" spans="2:5" ht="16.5" customHeight="1" x14ac:dyDescent="0.15">
      <c r="B255" s="270"/>
      <c r="C255" s="273" t="s">
        <v>1320</v>
      </c>
      <c r="D255" s="319"/>
      <c r="E255" s="271"/>
    </row>
    <row r="256" spans="2:5" ht="69" customHeight="1" x14ac:dyDescent="0.15">
      <c r="B256" s="270"/>
      <c r="C256" s="273" t="s">
        <v>1321</v>
      </c>
      <c r="D256" s="276" t="s">
        <v>1355</v>
      </c>
      <c r="E256" s="271"/>
    </row>
    <row r="257" spans="2:5" ht="18.95" customHeight="1" x14ac:dyDescent="0.15">
      <c r="B257" s="270"/>
      <c r="C257" s="273">
        <v>2</v>
      </c>
      <c r="D257" s="277" t="s">
        <v>1323</v>
      </c>
      <c r="E257" s="271"/>
    </row>
    <row r="258" spans="2:5" ht="35.1" customHeight="1" x14ac:dyDescent="0.15">
      <c r="B258" s="270"/>
      <c r="C258" s="294">
        <v>3</v>
      </c>
      <c r="D258" s="279" t="s">
        <v>1324</v>
      </c>
      <c r="E258" s="271"/>
    </row>
    <row r="259" spans="2:5" ht="17.100000000000001" customHeight="1" x14ac:dyDescent="0.15">
      <c r="B259" s="270"/>
      <c r="C259" s="7" t="s">
        <v>1238</v>
      </c>
      <c r="D259" s="8"/>
      <c r="E259" s="271"/>
    </row>
    <row r="260" spans="2:5" ht="42" customHeight="1" x14ac:dyDescent="0.15">
      <c r="B260" s="270"/>
      <c r="C260" s="294" t="s">
        <v>1239</v>
      </c>
      <c r="D260" s="286" t="s">
        <v>1240</v>
      </c>
      <c r="E260" s="271"/>
    </row>
    <row r="261" spans="2:5" x14ac:dyDescent="0.15">
      <c r="B261" s="270"/>
      <c r="E261" s="271"/>
    </row>
    <row r="262" spans="2:5" x14ac:dyDescent="0.15">
      <c r="B262" s="270"/>
      <c r="C262" s="13" t="s">
        <v>1220</v>
      </c>
      <c r="E262" s="271"/>
    </row>
    <row r="263" spans="2:5" x14ac:dyDescent="0.15">
      <c r="B263" s="270"/>
      <c r="C263" t="s">
        <v>1221</v>
      </c>
      <c r="E263" s="271"/>
    </row>
    <row r="264" spans="2:5" ht="17.100000000000001" customHeight="1" x14ac:dyDescent="0.15">
      <c r="B264" s="270"/>
      <c r="C264" s="272" t="s">
        <v>1325</v>
      </c>
      <c r="D264" s="66"/>
      <c r="E264" s="271"/>
    </row>
    <row r="265" spans="2:5" ht="34.5" customHeight="1" x14ac:dyDescent="0.15">
      <c r="B265" s="270"/>
      <c r="C265" s="294" t="s">
        <v>1326</v>
      </c>
      <c r="D265" s="286" t="s">
        <v>1356</v>
      </c>
      <c r="E265" s="271"/>
    </row>
    <row r="266" spans="2:5" ht="17.100000000000001" customHeight="1" x14ac:dyDescent="0.15">
      <c r="B266" s="270"/>
      <c r="C266" s="272" t="s">
        <v>1357</v>
      </c>
      <c r="D266" s="66"/>
      <c r="E266" s="271"/>
    </row>
    <row r="267" spans="2:5" ht="21" customHeight="1" x14ac:dyDescent="0.15">
      <c r="B267" s="270"/>
      <c r="C267" s="294" t="s">
        <v>1358</v>
      </c>
      <c r="D267" s="286" t="s">
        <v>1359</v>
      </c>
      <c r="E267" s="271"/>
    </row>
    <row r="268" spans="2:5" x14ac:dyDescent="0.15">
      <c r="B268" s="270"/>
      <c r="C268" s="272" t="s">
        <v>1360</v>
      </c>
      <c r="D268" s="66"/>
      <c r="E268" s="271"/>
    </row>
    <row r="269" spans="2:5" ht="36" customHeight="1" x14ac:dyDescent="0.15">
      <c r="B269" s="270"/>
      <c r="C269" s="273" t="s">
        <v>1361</v>
      </c>
      <c r="D269" s="276" t="s">
        <v>1362</v>
      </c>
      <c r="E269" s="271"/>
    </row>
    <row r="270" spans="2:5" ht="17.100000000000001" customHeight="1" x14ac:dyDescent="0.15">
      <c r="B270" s="270"/>
      <c r="C270" s="9">
        <v>2</v>
      </c>
      <c r="D270" s="289" t="s">
        <v>1363</v>
      </c>
      <c r="E270" s="271"/>
    </row>
    <row r="271" spans="2:5" ht="17.100000000000001" customHeight="1" x14ac:dyDescent="0.15">
      <c r="B271" s="270"/>
      <c r="C271" s="272" t="s">
        <v>1364</v>
      </c>
      <c r="D271" s="66"/>
      <c r="E271" s="271"/>
    </row>
    <row r="272" spans="2:5" ht="20.100000000000001" customHeight="1" x14ac:dyDescent="0.15">
      <c r="B272" s="270"/>
      <c r="C272" s="9" t="s">
        <v>1365</v>
      </c>
      <c r="D272" s="92" t="s">
        <v>1366</v>
      </c>
      <c r="E272" s="271"/>
    </row>
    <row r="273" spans="2:5" ht="9.9499999999999993" customHeight="1" x14ac:dyDescent="0.15">
      <c r="B273" s="270"/>
      <c r="E273" s="271"/>
    </row>
    <row r="274" spans="2:5" x14ac:dyDescent="0.15">
      <c r="B274" s="270"/>
      <c r="C274" s="13" t="s">
        <v>1328</v>
      </c>
      <c r="E274" s="271"/>
    </row>
    <row r="275" spans="2:5" ht="17.100000000000001" customHeight="1" x14ac:dyDescent="0.15">
      <c r="B275" s="270"/>
      <c r="C275" s="272" t="s">
        <v>1367</v>
      </c>
      <c r="D275" s="66"/>
      <c r="E275" s="271"/>
    </row>
    <row r="276" spans="2:5" ht="31.5" customHeight="1" x14ac:dyDescent="0.15">
      <c r="B276" s="270"/>
      <c r="C276" s="288"/>
      <c r="D276" s="286" t="s">
        <v>1368</v>
      </c>
      <c r="E276" s="271"/>
    </row>
    <row r="277" spans="2:5" ht="17.100000000000001" customHeight="1" x14ac:dyDescent="0.15">
      <c r="B277" s="270"/>
      <c r="C277" s="7" t="s">
        <v>1369</v>
      </c>
      <c r="D277" s="8"/>
      <c r="E277" s="271"/>
    </row>
    <row r="278" spans="2:5" ht="71.099999999999994" customHeight="1" x14ac:dyDescent="0.15">
      <c r="B278" s="270"/>
      <c r="C278" s="288"/>
      <c r="D278" s="286" t="s">
        <v>1370</v>
      </c>
      <c r="E278" s="271"/>
    </row>
    <row r="279" spans="2:5" ht="17.100000000000001" customHeight="1" x14ac:dyDescent="0.15">
      <c r="B279" s="270"/>
      <c r="C279" s="7" t="s">
        <v>1371</v>
      </c>
      <c r="D279" s="8"/>
      <c r="E279" s="271"/>
    </row>
    <row r="280" spans="2:5" ht="17.100000000000001" customHeight="1" x14ac:dyDescent="0.15">
      <c r="B280" s="270"/>
      <c r="C280" s="320" t="s">
        <v>1372</v>
      </c>
      <c r="D280" s="8" t="s">
        <v>1373</v>
      </c>
      <c r="E280" s="271"/>
    </row>
    <row r="281" spans="2:5" ht="17.100000000000001" customHeight="1" x14ac:dyDescent="0.15">
      <c r="B281" s="270"/>
      <c r="C281" s="320"/>
      <c r="D281" s="248" t="s">
        <v>1374</v>
      </c>
      <c r="E281" s="271"/>
    </row>
    <row r="282" spans="2:5" ht="17.100000000000001" customHeight="1" x14ac:dyDescent="0.15">
      <c r="B282" s="270"/>
      <c r="C282" s="7"/>
      <c r="D282" s="299" t="s">
        <v>1375</v>
      </c>
      <c r="E282" s="271"/>
    </row>
    <row r="283" spans="2:5" ht="17.100000000000001" customHeight="1" x14ac:dyDescent="0.15">
      <c r="B283" s="270"/>
      <c r="C283" s="7"/>
      <c r="D283" s="289" t="s">
        <v>1376</v>
      </c>
      <c r="E283" s="271"/>
    </row>
    <row r="284" spans="2:5" ht="17.100000000000001" customHeight="1" x14ac:dyDescent="0.15">
      <c r="B284" s="270"/>
      <c r="C284" s="320" t="s">
        <v>1377</v>
      </c>
      <c r="D284" s="8" t="s">
        <v>1378</v>
      </c>
      <c r="E284" s="271"/>
    </row>
    <row r="285" spans="2:5" ht="17.100000000000001" customHeight="1" x14ac:dyDescent="0.15">
      <c r="B285" s="270"/>
      <c r="C285" s="7"/>
      <c r="D285" s="321" t="s">
        <v>1379</v>
      </c>
      <c r="E285" s="271"/>
    </row>
    <row r="286" spans="2:5" ht="17.100000000000001" customHeight="1" x14ac:dyDescent="0.15">
      <c r="B286" s="270"/>
      <c r="C286" s="7"/>
      <c r="D286" s="299" t="s">
        <v>1380</v>
      </c>
      <c r="E286" s="271"/>
    </row>
    <row r="287" spans="2:5" ht="17.100000000000001" customHeight="1" x14ac:dyDescent="0.15">
      <c r="B287" s="270"/>
      <c r="C287" s="7"/>
      <c r="D287" s="299" t="s">
        <v>1381</v>
      </c>
      <c r="E287" s="271"/>
    </row>
    <row r="288" spans="2:5" ht="17.100000000000001" customHeight="1" x14ac:dyDescent="0.15">
      <c r="B288" s="270"/>
      <c r="C288" s="7"/>
      <c r="D288" s="289" t="s">
        <v>1382</v>
      </c>
      <c r="E288" s="271"/>
    </row>
    <row r="289" spans="2:5" ht="17.100000000000001" customHeight="1" x14ac:dyDescent="0.15">
      <c r="B289" s="270"/>
      <c r="C289" s="300" t="s">
        <v>1383</v>
      </c>
      <c r="D289" s="8" t="s">
        <v>1384</v>
      </c>
      <c r="E289" s="271"/>
    </row>
    <row r="290" spans="2:5" ht="17.100000000000001" customHeight="1" x14ac:dyDescent="0.15">
      <c r="B290" s="270"/>
      <c r="C290" s="7"/>
      <c r="D290" s="248" t="s">
        <v>1385</v>
      </c>
      <c r="E290" s="271"/>
    </row>
    <row r="291" spans="2:5" ht="44.45" customHeight="1" x14ac:dyDescent="0.15">
      <c r="B291" s="270"/>
      <c r="C291" s="7"/>
      <c r="D291" s="277" t="s">
        <v>1386</v>
      </c>
      <c r="E291" s="271"/>
    </row>
    <row r="292" spans="2:5" ht="17.100000000000001" customHeight="1" x14ac:dyDescent="0.15">
      <c r="B292" s="270"/>
      <c r="C292" s="7"/>
      <c r="D292" s="299" t="s">
        <v>1387</v>
      </c>
      <c r="E292" s="271"/>
    </row>
    <row r="293" spans="2:5" ht="17.100000000000001" customHeight="1" x14ac:dyDescent="0.15">
      <c r="B293" s="270"/>
      <c r="C293" s="7"/>
      <c r="D293" s="289" t="s">
        <v>1210</v>
      </c>
      <c r="E293" s="271"/>
    </row>
    <row r="294" spans="2:5" ht="17.100000000000001" customHeight="1" x14ac:dyDescent="0.15">
      <c r="B294" s="270"/>
      <c r="C294" s="300" t="s">
        <v>1388</v>
      </c>
      <c r="D294" s="8" t="s">
        <v>1389</v>
      </c>
      <c r="E294" s="271"/>
    </row>
    <row r="295" spans="2:5" ht="30" customHeight="1" x14ac:dyDescent="0.15">
      <c r="B295" s="270"/>
      <c r="C295" s="7"/>
      <c r="D295" s="276" t="s">
        <v>1390</v>
      </c>
      <c r="E295" s="271"/>
    </row>
    <row r="296" spans="2:5" ht="17.100000000000001" customHeight="1" x14ac:dyDescent="0.15">
      <c r="B296" s="270"/>
      <c r="C296" s="7"/>
      <c r="D296" s="299" t="s">
        <v>1391</v>
      </c>
      <c r="E296" s="271"/>
    </row>
    <row r="297" spans="2:5" ht="17.100000000000001" customHeight="1" x14ac:dyDescent="0.15">
      <c r="B297" s="270"/>
      <c r="C297" s="7"/>
      <c r="D297" s="299" t="s">
        <v>1392</v>
      </c>
      <c r="E297" s="271"/>
    </row>
    <row r="298" spans="2:5" ht="17.100000000000001" customHeight="1" x14ac:dyDescent="0.15">
      <c r="B298" s="270"/>
      <c r="C298" s="7"/>
      <c r="D298" s="299" t="s">
        <v>1393</v>
      </c>
      <c r="E298" s="271"/>
    </row>
    <row r="299" spans="2:5" ht="29.1" customHeight="1" x14ac:dyDescent="0.15">
      <c r="B299" s="270"/>
      <c r="C299" s="9"/>
      <c r="D299" s="279" t="s">
        <v>1394</v>
      </c>
      <c r="E299" s="271"/>
    </row>
    <row r="300" spans="2:5" ht="23.1" customHeight="1" x14ac:dyDescent="0.15">
      <c r="B300" s="270"/>
      <c r="C300" s="249" t="s">
        <v>1224</v>
      </c>
      <c r="D300" s="301" t="s">
        <v>1340</v>
      </c>
      <c r="E300" s="271"/>
    </row>
    <row r="301" spans="2:5" ht="23.1" customHeight="1" x14ac:dyDescent="0.15">
      <c r="B301" s="270"/>
      <c r="C301" s="249" t="s">
        <v>1224</v>
      </c>
      <c r="D301" s="301" t="s">
        <v>1395</v>
      </c>
      <c r="E301" s="271"/>
    </row>
    <row r="302" spans="2:5" ht="6" customHeight="1" thickBot="1" x14ac:dyDescent="0.2">
      <c r="B302" s="282"/>
      <c r="C302" s="283"/>
      <c r="D302" s="283"/>
      <c r="E302" s="284"/>
    </row>
    <row r="303" spans="2:5" ht="6" customHeight="1" thickBot="1" x14ac:dyDescent="0.2"/>
    <row r="304" spans="2:5" ht="6" customHeight="1" x14ac:dyDescent="0.15">
      <c r="B304" s="267"/>
      <c r="C304" s="268"/>
      <c r="D304" s="268"/>
      <c r="E304" s="269"/>
    </row>
    <row r="305" spans="2:5" ht="14.25" x14ac:dyDescent="0.15">
      <c r="B305" s="270"/>
      <c r="C305" s="12" t="s">
        <v>1456</v>
      </c>
      <c r="E305" s="271"/>
    </row>
    <row r="306" spans="2:5" ht="6.6" customHeight="1" x14ac:dyDescent="0.15">
      <c r="B306" s="270"/>
      <c r="C306" s="12"/>
      <c r="E306" s="271"/>
    </row>
    <row r="307" spans="2:5" x14ac:dyDescent="0.15">
      <c r="B307" s="270"/>
      <c r="C307" s="13" t="s">
        <v>1220</v>
      </c>
      <c r="E307" s="271"/>
    </row>
    <row r="308" spans="2:5" x14ac:dyDescent="0.15">
      <c r="B308" s="270"/>
      <c r="C308" t="s">
        <v>1221</v>
      </c>
      <c r="E308" s="271"/>
    </row>
    <row r="309" spans="2:5" ht="16.5" customHeight="1" x14ac:dyDescent="0.15">
      <c r="B309" s="270"/>
      <c r="C309" s="272" t="s">
        <v>1222</v>
      </c>
      <c r="D309" s="66"/>
      <c r="E309" s="271"/>
    </row>
    <row r="310" spans="2:5" ht="16.5" customHeight="1" x14ac:dyDescent="0.15">
      <c r="B310" s="270"/>
      <c r="C310" s="7" t="s">
        <v>1223</v>
      </c>
      <c r="D310" s="8"/>
      <c r="E310" s="271"/>
    </row>
    <row r="311" spans="2:5" ht="42" customHeight="1" x14ac:dyDescent="0.15">
      <c r="B311" s="270"/>
      <c r="C311" s="7"/>
      <c r="D311" s="276" t="s">
        <v>1448</v>
      </c>
      <c r="E311" s="271"/>
    </row>
    <row r="312" spans="2:5" ht="57.95" customHeight="1" x14ac:dyDescent="0.15">
      <c r="B312" s="270"/>
      <c r="C312" s="294">
        <v>2</v>
      </c>
      <c r="D312" s="298" t="s">
        <v>1449</v>
      </c>
      <c r="E312" s="271"/>
    </row>
    <row r="313" spans="2:5" ht="8.4499999999999993" customHeight="1" x14ac:dyDescent="0.15">
      <c r="B313" s="270"/>
      <c r="C313" s="266"/>
      <c r="D313" s="384"/>
      <c r="E313" s="271"/>
    </row>
    <row r="314" spans="2:5" ht="17.45" customHeight="1" x14ac:dyDescent="0.15">
      <c r="B314" s="270"/>
      <c r="C314" s="385" t="s">
        <v>1492</v>
      </c>
      <c r="D314" s="384"/>
      <c r="E314" s="271"/>
    </row>
    <row r="315" spans="2:5" ht="17.45" customHeight="1" x14ac:dyDescent="0.15">
      <c r="B315" s="270"/>
      <c r="C315" s="266" t="s">
        <v>1491</v>
      </c>
      <c r="D315" s="384"/>
      <c r="E315" s="271"/>
    </row>
    <row r="316" spans="2:5" ht="17.45" customHeight="1" x14ac:dyDescent="0.15">
      <c r="B316" s="270"/>
      <c r="C316" s="292" t="s">
        <v>1493</v>
      </c>
      <c r="D316" s="386"/>
      <c r="E316" s="271"/>
    </row>
    <row r="317" spans="2:5" ht="17.45" customHeight="1" x14ac:dyDescent="0.15">
      <c r="B317" s="270"/>
      <c r="C317" s="273" t="s">
        <v>1494</v>
      </c>
      <c r="D317" s="387"/>
      <c r="E317" s="271"/>
    </row>
    <row r="318" spans="2:5" ht="33.950000000000003" customHeight="1" x14ac:dyDescent="0.15">
      <c r="B318" s="270"/>
      <c r="C318" s="273"/>
      <c r="D318" s="388" t="s">
        <v>1495</v>
      </c>
      <c r="E318" s="271"/>
    </row>
    <row r="319" spans="2:5" ht="32.450000000000003" customHeight="1" x14ac:dyDescent="0.15">
      <c r="B319" s="270"/>
      <c r="C319" s="273">
        <v>2</v>
      </c>
      <c r="D319" s="389" t="s">
        <v>1496</v>
      </c>
      <c r="E319" s="271"/>
    </row>
    <row r="320" spans="2:5" ht="42.6" customHeight="1" x14ac:dyDescent="0.15">
      <c r="B320" s="270"/>
      <c r="C320" s="294">
        <v>3</v>
      </c>
      <c r="D320" s="390" t="s">
        <v>1497</v>
      </c>
      <c r="E320" s="271"/>
    </row>
    <row r="321" spans="2:5" ht="6" customHeight="1" x14ac:dyDescent="0.15">
      <c r="B321" s="270"/>
      <c r="E321" s="271"/>
    </row>
    <row r="322" spans="2:5" ht="15.95" customHeight="1" x14ac:dyDescent="0.15">
      <c r="B322" s="270"/>
      <c r="C322" s="12" t="s">
        <v>1579</v>
      </c>
      <c r="E322" s="271"/>
    </row>
    <row r="323" spans="2:5" ht="15.95" customHeight="1" x14ac:dyDescent="0.15">
      <c r="B323" s="270"/>
      <c r="C323" t="s">
        <v>1580</v>
      </c>
      <c r="E323" s="271"/>
    </row>
    <row r="324" spans="2:5" ht="15.95" customHeight="1" x14ac:dyDescent="0.15">
      <c r="B324" s="270"/>
      <c r="C324" s="272" t="s">
        <v>1581</v>
      </c>
      <c r="D324" s="66"/>
      <c r="E324" s="271"/>
    </row>
    <row r="325" spans="2:5" ht="15.95" customHeight="1" x14ac:dyDescent="0.15">
      <c r="B325" s="270"/>
      <c r="C325" s="7" t="s">
        <v>1582</v>
      </c>
      <c r="D325" s="41" t="s">
        <v>1583</v>
      </c>
      <c r="E325" s="271"/>
    </row>
    <row r="326" spans="2:5" ht="15.95" customHeight="1" x14ac:dyDescent="0.15">
      <c r="B326" s="270"/>
      <c r="C326" s="7"/>
      <c r="D326" s="86" t="s">
        <v>1584</v>
      </c>
      <c r="E326" s="271"/>
    </row>
    <row r="327" spans="2:5" ht="44.45" customHeight="1" x14ac:dyDescent="0.15">
      <c r="B327" s="270"/>
      <c r="C327" s="378" t="s">
        <v>1588</v>
      </c>
      <c r="D327" s="547" t="s">
        <v>1585</v>
      </c>
      <c r="E327" s="271"/>
    </row>
    <row r="328" spans="2:5" ht="18" customHeight="1" x14ac:dyDescent="0.15">
      <c r="B328" s="270"/>
      <c r="C328" s="300" t="s">
        <v>1589</v>
      </c>
      <c r="D328" s="86" t="s">
        <v>1586</v>
      </c>
      <c r="E328" s="271"/>
    </row>
    <row r="329" spans="2:5" ht="15.95" customHeight="1" x14ac:dyDescent="0.15">
      <c r="B329" s="270"/>
      <c r="C329" s="9"/>
      <c r="D329" s="288" t="s">
        <v>1587</v>
      </c>
      <c r="E329" s="271"/>
    </row>
    <row r="330" spans="2:5" ht="9" customHeight="1" thickBot="1" x14ac:dyDescent="0.2">
      <c r="B330" s="282"/>
      <c r="C330" s="283"/>
      <c r="D330" s="283"/>
      <c r="E330" s="284"/>
    </row>
  </sheetData>
  <sheetProtection algorithmName="SHA-512" hashValue="b0OWfiWJbQTFOPfSuWvMyz0Tds9SprXNxdsDXz9uTLn+GfS8x1fJlNdtzQuyiXq6/56Fmzex0eSdTsCfrS8IgQ==" saltValue="DlNmtfh05lNa2+QdmDBY3Q==" spinCount="100000" sheet="1" objects="1" scenarios="1"/>
  <mergeCells count="6">
    <mergeCell ref="C236:C239"/>
    <mergeCell ref="C28:D28"/>
    <mergeCell ref="C30:D30"/>
    <mergeCell ref="C32:D32"/>
    <mergeCell ref="C25:D25"/>
    <mergeCell ref="C27:D27"/>
  </mergeCells>
  <phoneticPr fontId="1"/>
  <hyperlinks>
    <hyperlink ref="C226" r:id="rId1" display="右記リンク" xr:uid="{0751E6B9-D199-4126-939D-859FD37B0087}"/>
    <hyperlink ref="C301" r:id="rId2" xr:uid="{3AA7010F-4B1A-43A5-8C68-D2B4D232B81A}"/>
    <hyperlink ref="C245" r:id="rId3" display="右記リンク" xr:uid="{528044D8-09F2-4D68-B8EC-AA04BF189A51}"/>
    <hyperlink ref="C300" r:id="rId4" display="右記リンク" xr:uid="{668E6F1E-97FD-416F-A2C0-CFBB36EDFBCE}"/>
    <hyperlink ref="C34" r:id="rId5" xr:uid="{4E31E27D-D7EB-4B96-ADDB-DAB0260DA1F9}"/>
  </hyperlinks>
  <printOptions horizontalCentered="1"/>
  <pageMargins left="0.11811023622047245" right="0.11811023622047245" top="0.35433070866141736" bottom="0.35433070866141736" header="0.31496062992125984" footer="0.31496062992125984"/>
  <pageSetup paperSize="9" scale="75"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533A2-B54A-477F-9A65-4150F5EAC6A5}">
  <sheetPr codeName="Sheet15"/>
  <dimension ref="A1:Y1"/>
  <sheetViews>
    <sheetView view="pageBreakPreview" topLeftCell="A10" zoomScale="85" zoomScaleNormal="100" zoomScaleSheetLayoutView="85" workbookViewId="0">
      <selection sqref="A1:Y1"/>
    </sheetView>
  </sheetViews>
  <sheetFormatPr defaultColWidth="4.625" defaultRowHeight="13.5" x14ac:dyDescent="0.15"/>
  <cols>
    <col min="1" max="16384" width="4.625" style="441"/>
  </cols>
  <sheetData>
    <row r="1" spans="1:25" x14ac:dyDescent="0.15">
      <c r="A1" s="1763" t="s">
        <v>1761</v>
      </c>
      <c r="B1" s="1763"/>
      <c r="C1" s="1763"/>
      <c r="D1" s="1763"/>
      <c r="E1" s="1763"/>
      <c r="F1" s="1763"/>
      <c r="G1" s="1763"/>
      <c r="H1" s="1763"/>
      <c r="I1" s="1763"/>
      <c r="J1" s="1763"/>
      <c r="K1" s="1763"/>
      <c r="L1" s="1763"/>
      <c r="M1" s="1763"/>
      <c r="N1" s="1763"/>
      <c r="O1" s="1763"/>
      <c r="P1" s="1763"/>
      <c r="Q1" s="1763"/>
      <c r="R1" s="1763"/>
      <c r="S1" s="1763"/>
      <c r="T1" s="1763"/>
      <c r="U1" s="1763"/>
      <c r="V1" s="1763"/>
      <c r="W1" s="1763"/>
      <c r="X1" s="1763"/>
      <c r="Y1" s="1763"/>
    </row>
  </sheetData>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7B8F-E37A-4B90-B279-370C6B6D8F9F}">
  <sheetPr codeName="Sheet16">
    <pageSetUpPr fitToPage="1"/>
  </sheetPr>
  <dimension ref="A1:AK1531"/>
  <sheetViews>
    <sheetView showGridLines="0" view="pageBreakPreview" topLeftCell="A604" zoomScale="85" zoomScaleNormal="100" zoomScaleSheetLayoutView="85" workbookViewId="0">
      <selection activeCell="D636" sqref="D636:Y636"/>
    </sheetView>
  </sheetViews>
  <sheetFormatPr defaultColWidth="8.75" defaultRowHeight="13.5" x14ac:dyDescent="0.15"/>
  <cols>
    <col min="1" max="1" width="2.875" style="669" customWidth="1"/>
    <col min="2" max="2" width="3.625" customWidth="1"/>
    <col min="3" max="3" width="4.125" customWidth="1"/>
    <col min="4" max="25" width="4.625" customWidth="1"/>
    <col min="26" max="26" width="147" style="734" customWidth="1"/>
    <col min="27" max="38" width="4.625" customWidth="1"/>
    <col min="39" max="39" width="4.5" customWidth="1"/>
    <col min="40" max="40" width="4.625" customWidth="1"/>
    <col min="41" max="41" width="4.75" customWidth="1"/>
    <col min="42" max="65" width="4.625" customWidth="1"/>
    <col min="66" max="72" width="4.875" customWidth="1"/>
    <col min="73" max="81" width="4.625" customWidth="1"/>
    <col min="82" max="90" width="4.875" customWidth="1"/>
  </cols>
  <sheetData>
    <row r="1" spans="1:26" ht="44.45" customHeight="1" x14ac:dyDescent="0.15">
      <c r="A1" s="2463" t="s">
        <v>1752</v>
      </c>
      <c r="B1" s="2464"/>
      <c r="C1" s="2464"/>
      <c r="D1" s="2464"/>
      <c r="E1" s="2464"/>
      <c r="F1" s="2464"/>
      <c r="G1" s="2464"/>
      <c r="H1" s="2464"/>
      <c r="I1" s="2464"/>
      <c r="J1" s="2464"/>
      <c r="K1" s="2464"/>
      <c r="L1" s="2464"/>
      <c r="M1" s="2464"/>
      <c r="N1" s="2464"/>
      <c r="O1" s="2464"/>
      <c r="P1" s="2464"/>
      <c r="Q1" s="2464"/>
      <c r="R1" s="2464"/>
      <c r="S1" s="2464"/>
      <c r="T1" s="2464"/>
      <c r="U1" s="2464"/>
      <c r="V1" s="2464"/>
      <c r="W1" s="2464"/>
      <c r="X1" s="2464"/>
      <c r="Y1" s="2465"/>
      <c r="Z1" s="671" t="s">
        <v>1668</v>
      </c>
    </row>
    <row r="2" spans="1:26" ht="12.95" customHeight="1" x14ac:dyDescent="0.15">
      <c r="A2" s="672"/>
      <c r="B2" s="673"/>
      <c r="C2" s="673"/>
      <c r="D2" s="673"/>
      <c r="E2" s="673"/>
      <c r="F2" s="673"/>
      <c r="G2" s="673"/>
      <c r="H2" s="673"/>
      <c r="I2" s="673"/>
      <c r="J2" s="673"/>
      <c r="K2" s="673"/>
      <c r="L2" s="673"/>
      <c r="M2" s="673"/>
      <c r="N2" s="673"/>
      <c r="O2" s="673"/>
      <c r="P2" s="673"/>
      <c r="Q2" s="673"/>
      <c r="R2" s="673"/>
      <c r="S2" s="673"/>
      <c r="T2" s="673"/>
      <c r="U2" s="673"/>
      <c r="V2" s="673"/>
      <c r="W2" s="673"/>
      <c r="X2" s="673"/>
      <c r="Y2" s="673"/>
      <c r="Z2" s="674"/>
    </row>
    <row r="3" spans="1:26" ht="21" customHeight="1" x14ac:dyDescent="0.15">
      <c r="Z3" s="674"/>
    </row>
    <row r="4" spans="1:26" ht="22.5" customHeight="1" x14ac:dyDescent="0.15">
      <c r="R4" s="1765" t="s">
        <v>1097</v>
      </c>
      <c r="S4" s="1765"/>
      <c r="T4" s="1766"/>
      <c r="U4" s="1827"/>
      <c r="V4" s="1827"/>
      <c r="W4" s="1827"/>
      <c r="Z4" s="674"/>
    </row>
    <row r="5" spans="1:26" ht="22.5" customHeight="1" x14ac:dyDescent="0.15">
      <c r="R5" s="1765" t="s">
        <v>474</v>
      </c>
      <c r="S5" s="1765"/>
      <c r="T5" s="1765"/>
      <c r="U5" s="1828"/>
      <c r="V5" s="1828"/>
      <c r="W5" s="1828"/>
      <c r="Z5" s="674"/>
    </row>
    <row r="6" spans="1:26" ht="22.5" customHeight="1" x14ac:dyDescent="0.15">
      <c r="R6" s="1765" t="s">
        <v>469</v>
      </c>
      <c r="S6" s="1765"/>
      <c r="T6" s="1765"/>
      <c r="U6" s="1798"/>
      <c r="V6" s="1798"/>
      <c r="W6" s="1798"/>
      <c r="Z6" s="674"/>
    </row>
    <row r="7" spans="1:26" ht="59.1" customHeight="1" x14ac:dyDescent="0.15">
      <c r="Z7" s="674"/>
    </row>
    <row r="8" spans="1:26" ht="34.5" customHeight="1" x14ac:dyDescent="0.15">
      <c r="C8" s="1728" t="s">
        <v>1961</v>
      </c>
      <c r="D8" s="1729"/>
      <c r="E8" s="1729"/>
      <c r="F8" s="1729"/>
      <c r="G8" s="1729"/>
      <c r="H8" s="1729"/>
      <c r="I8" s="1729"/>
      <c r="J8" s="1729"/>
      <c r="K8" s="1729"/>
      <c r="L8" s="1729"/>
      <c r="M8" s="1729"/>
      <c r="N8" s="1729"/>
      <c r="O8" s="1729"/>
      <c r="P8" s="1729"/>
      <c r="Q8" s="1729"/>
      <c r="R8" s="1729"/>
      <c r="S8" s="1729"/>
      <c r="T8" s="1729"/>
      <c r="U8" s="1729"/>
      <c r="V8" s="1729"/>
      <c r="W8" s="1729"/>
      <c r="Z8" s="674"/>
    </row>
    <row r="9" spans="1:26" x14ac:dyDescent="0.15">
      <c r="Z9" s="674"/>
    </row>
    <row r="10" spans="1:26" ht="126.95" customHeight="1" x14ac:dyDescent="0.15">
      <c r="Z10" s="674"/>
    </row>
    <row r="11" spans="1:26" ht="29.1" customHeight="1" x14ac:dyDescent="0.15">
      <c r="M11" s="1830" t="s">
        <v>30</v>
      </c>
      <c r="N11" s="1830"/>
      <c r="O11" s="1830"/>
      <c r="P11" s="1836"/>
      <c r="Q11" s="1837" t="s">
        <v>739</v>
      </c>
      <c r="R11" s="1838"/>
      <c r="S11" s="1838"/>
      <c r="T11" s="1838"/>
      <c r="U11" s="1838"/>
      <c r="V11" s="1838"/>
      <c r="W11" s="1838"/>
      <c r="X11" s="1839"/>
      <c r="Z11" s="674"/>
    </row>
    <row r="12" spans="1:26" ht="29.1" customHeight="1" x14ac:dyDescent="0.15">
      <c r="M12" s="1830" t="s">
        <v>470</v>
      </c>
      <c r="N12" s="1830"/>
      <c r="O12" s="1830"/>
      <c r="P12" s="1836"/>
      <c r="Q12" s="1837" t="s">
        <v>1778</v>
      </c>
      <c r="R12" s="1838"/>
      <c r="S12" s="1838"/>
      <c r="T12" s="1838"/>
      <c r="U12" s="1838"/>
      <c r="V12" s="1838"/>
      <c r="W12" s="1838"/>
      <c r="X12" s="1839"/>
      <c r="Z12" s="674"/>
    </row>
    <row r="13" spans="1:26" ht="29.1" customHeight="1" x14ac:dyDescent="0.15">
      <c r="M13" s="1843" t="s">
        <v>1085</v>
      </c>
      <c r="N13" s="1830" t="s">
        <v>471</v>
      </c>
      <c r="O13" s="1830"/>
      <c r="P13" s="1836"/>
      <c r="Q13" s="1837" t="s">
        <v>760</v>
      </c>
      <c r="R13" s="1838"/>
      <c r="S13" s="1838"/>
      <c r="T13" s="1838"/>
      <c r="U13" s="1838"/>
      <c r="V13" s="1838"/>
      <c r="W13" s="1838"/>
      <c r="X13" s="1839"/>
      <c r="Z13" s="674"/>
    </row>
    <row r="14" spans="1:26" ht="29.1" customHeight="1" x14ac:dyDescent="0.15">
      <c r="M14" s="1843"/>
      <c r="N14" s="1830" t="s">
        <v>472</v>
      </c>
      <c r="O14" s="1830"/>
      <c r="P14" s="1836"/>
      <c r="Q14" s="1837" t="s">
        <v>1779</v>
      </c>
      <c r="R14" s="1838"/>
      <c r="S14" s="1838"/>
      <c r="T14" s="1838"/>
      <c r="U14" s="1838"/>
      <c r="V14" s="1838"/>
      <c r="W14" s="1838"/>
      <c r="X14" s="1839"/>
      <c r="Z14" s="674"/>
    </row>
    <row r="15" spans="1:26" ht="29.1" customHeight="1" x14ac:dyDescent="0.15">
      <c r="M15" s="1843"/>
      <c r="N15" s="1830" t="s">
        <v>473</v>
      </c>
      <c r="O15" s="1830"/>
      <c r="P15" s="1836"/>
      <c r="Q15" s="1837" t="s">
        <v>1780</v>
      </c>
      <c r="R15" s="1838"/>
      <c r="S15" s="1838"/>
      <c r="T15" s="1838"/>
      <c r="U15" s="1838"/>
      <c r="V15" s="1838"/>
      <c r="W15" s="1838"/>
      <c r="X15" s="1839"/>
      <c r="Z15" s="674"/>
    </row>
    <row r="16" spans="1:26" ht="29.1" customHeight="1" x14ac:dyDescent="0.15">
      <c r="M16" s="1843"/>
      <c r="N16" s="1830" t="s">
        <v>761</v>
      </c>
      <c r="O16" s="1830"/>
      <c r="P16" s="1836"/>
      <c r="Q16" s="1837" t="s">
        <v>1778</v>
      </c>
      <c r="R16" s="1838"/>
      <c r="S16" s="1838"/>
      <c r="T16" s="1838"/>
      <c r="U16" s="1838"/>
      <c r="V16" s="1838"/>
      <c r="W16" s="1838"/>
      <c r="X16" s="1839"/>
      <c r="Z16" s="674"/>
    </row>
    <row r="17" spans="2:26" ht="32.1" customHeight="1" x14ac:dyDescent="0.15">
      <c r="M17" s="1829" t="s">
        <v>1661</v>
      </c>
      <c r="N17" s="1830"/>
      <c r="O17" s="1830"/>
      <c r="P17" s="1830"/>
      <c r="Q17" s="125" t="s">
        <v>475</v>
      </c>
      <c r="R17" s="1837" t="s">
        <v>564</v>
      </c>
      <c r="S17" s="1839"/>
      <c r="T17" s="126" t="s">
        <v>309</v>
      </c>
      <c r="U17" s="1840" t="s">
        <v>1778</v>
      </c>
      <c r="V17" s="1841"/>
      <c r="W17" s="1841"/>
      <c r="X17" s="1842"/>
      <c r="Z17" s="674"/>
    </row>
    <row r="18" spans="2:26" ht="5.0999999999999996" customHeight="1" x14ac:dyDescent="0.15">
      <c r="M18" s="127"/>
      <c r="N18" s="128"/>
      <c r="O18" s="128"/>
      <c r="P18" s="128"/>
      <c r="Q18" s="128"/>
      <c r="R18" s="128"/>
      <c r="S18" s="128"/>
      <c r="T18" s="128"/>
      <c r="U18" s="128"/>
      <c r="V18" s="128"/>
      <c r="W18" s="128"/>
      <c r="X18" s="128"/>
      <c r="Z18" s="674"/>
    </row>
    <row r="19" spans="2:26" ht="20.45" customHeight="1" x14ac:dyDescent="0.15">
      <c r="M19" s="129" t="s">
        <v>476</v>
      </c>
      <c r="N19" s="128"/>
      <c r="O19" s="128"/>
      <c r="P19" s="128"/>
      <c r="Q19" s="128"/>
      <c r="R19" s="128"/>
      <c r="S19" s="128"/>
      <c r="T19" s="128"/>
      <c r="U19" s="128"/>
      <c r="V19" s="128"/>
      <c r="W19" s="128"/>
      <c r="X19" s="128"/>
      <c r="Z19" s="674"/>
    </row>
    <row r="20" spans="2:26" ht="27.6" customHeight="1" x14ac:dyDescent="0.15">
      <c r="M20" s="1829" t="s">
        <v>1662</v>
      </c>
      <c r="N20" s="1829"/>
      <c r="O20" s="1829"/>
      <c r="P20" s="1829"/>
      <c r="Q20" s="130" t="s">
        <v>475</v>
      </c>
      <c r="R20" s="1831" t="s">
        <v>564</v>
      </c>
      <c r="S20" s="1832"/>
      <c r="T20" s="131" t="s">
        <v>309</v>
      </c>
      <c r="U20" s="1833" t="s">
        <v>1778</v>
      </c>
      <c r="V20" s="1834"/>
      <c r="W20" s="1834"/>
      <c r="X20" s="1835"/>
      <c r="Z20" s="674"/>
    </row>
    <row r="21" spans="2:26" ht="27.6" customHeight="1" x14ac:dyDescent="0.15">
      <c r="M21" s="1830"/>
      <c r="N21" s="1830"/>
      <c r="O21" s="1830"/>
      <c r="P21" s="1830"/>
      <c r="Q21" s="130" t="s">
        <v>475</v>
      </c>
      <c r="R21" s="1831"/>
      <c r="S21" s="1832"/>
      <c r="T21" s="131" t="s">
        <v>309</v>
      </c>
      <c r="U21" s="1833"/>
      <c r="V21" s="1834"/>
      <c r="W21" s="1834"/>
      <c r="X21" s="1835"/>
      <c r="Z21" s="674"/>
    </row>
    <row r="22" spans="2:26" ht="27.6" customHeight="1" x14ac:dyDescent="0.15">
      <c r="M22" s="1830"/>
      <c r="N22" s="1830"/>
      <c r="O22" s="1830"/>
      <c r="P22" s="1830"/>
      <c r="Q22" s="130" t="s">
        <v>475</v>
      </c>
      <c r="R22" s="1831"/>
      <c r="S22" s="1832"/>
      <c r="T22" s="131" t="s">
        <v>309</v>
      </c>
      <c r="U22" s="1833"/>
      <c r="V22" s="1834"/>
      <c r="W22" s="1834"/>
      <c r="X22" s="1835"/>
      <c r="Z22" s="674"/>
    </row>
    <row r="23" spans="2:26" ht="27.6" customHeight="1" x14ac:dyDescent="0.15">
      <c r="M23" s="128"/>
      <c r="N23" s="128"/>
      <c r="O23" s="128"/>
      <c r="P23" s="128"/>
      <c r="Q23" s="132"/>
      <c r="R23" s="128"/>
      <c r="S23" s="128"/>
      <c r="T23" s="128"/>
      <c r="U23" s="128"/>
      <c r="V23" s="128"/>
      <c r="W23" s="128"/>
      <c r="X23" s="128"/>
      <c r="Z23" s="674"/>
    </row>
    <row r="24" spans="2:26" ht="27.6" customHeight="1" x14ac:dyDescent="0.15">
      <c r="M24" s="1829" t="s">
        <v>491</v>
      </c>
      <c r="N24" s="1829"/>
      <c r="O24" s="1829"/>
      <c r="P24" s="1829"/>
      <c r="Q24" s="1845"/>
      <c r="R24" s="1830"/>
      <c r="S24" s="1830"/>
      <c r="T24" s="1830"/>
      <c r="U24" s="1830"/>
      <c r="V24" s="1830"/>
      <c r="W24" s="1830"/>
      <c r="X24" s="1830"/>
      <c r="Z24" s="674"/>
    </row>
    <row r="25" spans="2:26" ht="27.6" customHeight="1" x14ac:dyDescent="0.15">
      <c r="M25" s="1830"/>
      <c r="N25" s="1830"/>
      <c r="O25" s="1830"/>
      <c r="P25" s="1830"/>
      <c r="Q25" s="1845"/>
      <c r="R25" s="1830"/>
      <c r="S25" s="1830"/>
      <c r="T25" s="1830"/>
      <c r="U25" s="1830"/>
      <c r="V25" s="1830"/>
      <c r="W25" s="1830"/>
      <c r="X25" s="1830"/>
      <c r="Z25" s="674"/>
    </row>
    <row r="26" spans="2:26" ht="27.6" customHeight="1" x14ac:dyDescent="0.15">
      <c r="M26" s="1830"/>
      <c r="N26" s="1830"/>
      <c r="O26" s="1830"/>
      <c r="P26" s="1830"/>
      <c r="Q26" s="1845"/>
      <c r="R26" s="1830"/>
      <c r="S26" s="1830"/>
      <c r="T26" s="1830"/>
      <c r="U26" s="1830"/>
      <c r="V26" s="1830"/>
      <c r="W26" s="1830"/>
      <c r="X26" s="1830"/>
      <c r="Z26" s="674"/>
    </row>
    <row r="27" spans="2:26" x14ac:dyDescent="0.15">
      <c r="Z27" s="674"/>
    </row>
    <row r="28" spans="2:26" ht="17.45" customHeight="1" x14ac:dyDescent="0.15">
      <c r="M28" t="s">
        <v>1767</v>
      </c>
      <c r="Z28" s="674"/>
    </row>
    <row r="29" spans="2:26" x14ac:dyDescent="0.15">
      <c r="Z29" s="674"/>
    </row>
    <row r="30" spans="2:26" x14ac:dyDescent="0.15">
      <c r="Z30" s="674"/>
    </row>
    <row r="31" spans="2:26" ht="14.25" x14ac:dyDescent="0.15">
      <c r="B31" s="12" t="s">
        <v>477</v>
      </c>
      <c r="Z31" s="674"/>
    </row>
    <row r="32" spans="2:26" ht="14.25" x14ac:dyDescent="0.15">
      <c r="B32" s="12"/>
      <c r="C32" s="506" t="s">
        <v>1879</v>
      </c>
      <c r="Z32" s="674"/>
    </row>
    <row r="33" spans="2:26" ht="14.25" x14ac:dyDescent="0.15">
      <c r="B33" s="12"/>
      <c r="Z33" s="674"/>
    </row>
    <row r="34" spans="2:26" ht="15.95" customHeight="1" x14ac:dyDescent="0.15">
      <c r="C34" s="63" t="s">
        <v>1880</v>
      </c>
      <c r="D34" s="63"/>
      <c r="E34" s="63"/>
      <c r="F34" s="63"/>
      <c r="G34" s="63"/>
      <c r="H34" s="63"/>
      <c r="I34" s="63"/>
      <c r="Z34" s="674"/>
    </row>
    <row r="35" spans="2:26" ht="15.95" customHeight="1" x14ac:dyDescent="0.15">
      <c r="C35" s="63" t="s">
        <v>1881</v>
      </c>
      <c r="D35" s="63"/>
      <c r="E35" s="63"/>
      <c r="F35" s="63"/>
      <c r="G35" s="63"/>
      <c r="H35" s="63"/>
      <c r="I35" s="63"/>
      <c r="Z35" s="674"/>
    </row>
    <row r="36" spans="2:26" ht="23.45" customHeight="1" x14ac:dyDescent="0.15">
      <c r="Z36" s="674"/>
    </row>
    <row r="37" spans="2:26" ht="21.95" customHeight="1" x14ac:dyDescent="0.15">
      <c r="D37" s="75"/>
      <c r="E37" s="75"/>
      <c r="F37" t="s">
        <v>478</v>
      </c>
      <c r="J37" s="63" t="s">
        <v>1882</v>
      </c>
      <c r="Z37" s="674"/>
    </row>
    <row r="38" spans="2:26" ht="7.5" customHeight="1" x14ac:dyDescent="0.15">
      <c r="J38" s="63"/>
      <c r="Z38" s="674"/>
    </row>
    <row r="39" spans="2:26" ht="21.95" customHeight="1" x14ac:dyDescent="0.15">
      <c r="D39" s="82"/>
      <c r="E39" s="82"/>
      <c r="F39" t="s">
        <v>623</v>
      </c>
      <c r="J39" s="63" t="s">
        <v>1883</v>
      </c>
      <c r="Z39" s="674"/>
    </row>
    <row r="40" spans="2:26" ht="7.5" customHeight="1" x14ac:dyDescent="0.15">
      <c r="J40" s="63"/>
      <c r="Z40" s="674"/>
    </row>
    <row r="41" spans="2:26" ht="21.95" customHeight="1" x14ac:dyDescent="0.15">
      <c r="D41" s="40"/>
      <c r="E41" s="20"/>
      <c r="F41" t="s">
        <v>479</v>
      </c>
      <c r="J41" s="63" t="s">
        <v>1884</v>
      </c>
      <c r="Z41" s="674"/>
    </row>
    <row r="42" spans="2:26" ht="7.5" customHeight="1" x14ac:dyDescent="0.15">
      <c r="J42" s="63"/>
      <c r="Z42" s="674"/>
    </row>
    <row r="43" spans="2:26" ht="21.95" customHeight="1" x14ac:dyDescent="0.15">
      <c r="D43" s="123"/>
      <c r="E43" s="124"/>
      <c r="F43" t="s">
        <v>480</v>
      </c>
      <c r="J43" s="63" t="s">
        <v>1885</v>
      </c>
      <c r="Z43" s="674"/>
    </row>
    <row r="44" spans="2:26" ht="6.95" customHeight="1" x14ac:dyDescent="0.15">
      <c r="Z44" s="674"/>
    </row>
    <row r="45" spans="2:26" ht="21.95" customHeight="1" x14ac:dyDescent="0.15">
      <c r="D45" s="1730" t="s">
        <v>545</v>
      </c>
      <c r="E45" s="1846"/>
      <c r="F45" t="s">
        <v>624</v>
      </c>
      <c r="J45" t="s">
        <v>1481</v>
      </c>
      <c r="K45" t="s">
        <v>1886</v>
      </c>
      <c r="Z45" s="674"/>
    </row>
    <row r="46" spans="2:26" ht="21.95" customHeight="1" x14ac:dyDescent="0.15">
      <c r="E46" s="383"/>
      <c r="K46" s="2" t="s">
        <v>1479</v>
      </c>
      <c r="Z46" s="674"/>
    </row>
    <row r="47" spans="2:26" ht="21.95" customHeight="1" x14ac:dyDescent="0.15">
      <c r="E47" s="383"/>
      <c r="K47" s="5" t="s">
        <v>1480</v>
      </c>
      <c r="Z47" s="674"/>
    </row>
    <row r="48" spans="2:26" x14ac:dyDescent="0.15">
      <c r="Z48" s="674"/>
    </row>
    <row r="49" spans="1:26" x14ac:dyDescent="0.15">
      <c r="Z49" s="674"/>
    </row>
    <row r="50" spans="1:26" ht="17.25" x14ac:dyDescent="0.15">
      <c r="A50" s="675" t="s">
        <v>712</v>
      </c>
      <c r="Z50" s="674"/>
    </row>
    <row r="51" spans="1:26" ht="15.95" customHeight="1" x14ac:dyDescent="0.15">
      <c r="O51" s="63" t="s">
        <v>1663</v>
      </c>
      <c r="R51" s="1847" t="str">
        <f>Q$11</f>
        <v>学校法人○△学園</v>
      </c>
      <c r="S51" s="1848"/>
      <c r="T51" s="1848"/>
      <c r="U51" s="1848"/>
      <c r="V51" s="1848"/>
      <c r="W51" s="1848"/>
      <c r="X51" s="1849"/>
      <c r="Z51" s="674"/>
    </row>
    <row r="52" spans="1:26" x14ac:dyDescent="0.15">
      <c r="Z52" s="674"/>
    </row>
    <row r="53" spans="1:26" x14ac:dyDescent="0.15">
      <c r="C53" t="s">
        <v>713</v>
      </c>
      <c r="I53" t="s">
        <v>18</v>
      </c>
      <c r="J53" s="676" t="s">
        <v>1962</v>
      </c>
      <c r="K53" t="s">
        <v>19</v>
      </c>
      <c r="L53" s="677">
        <v>8</v>
      </c>
      <c r="M53" t="s">
        <v>20</v>
      </c>
      <c r="N53" s="677">
        <v>1</v>
      </c>
      <c r="O53" t="s">
        <v>21</v>
      </c>
      <c r="Z53" s="674"/>
    </row>
    <row r="54" spans="1:26" ht="4.5" customHeight="1" x14ac:dyDescent="0.15">
      <c r="Z54" s="674"/>
    </row>
    <row r="55" spans="1:26" x14ac:dyDescent="0.15">
      <c r="C55" t="s">
        <v>714</v>
      </c>
      <c r="Z55" s="674"/>
    </row>
    <row r="56" spans="1:26" ht="5.45" customHeight="1" x14ac:dyDescent="0.15">
      <c r="Z56" s="674"/>
    </row>
    <row r="57" spans="1:26" x14ac:dyDescent="0.15">
      <c r="C57" s="1770" t="s">
        <v>715</v>
      </c>
      <c r="D57" s="1770"/>
      <c r="E57" s="1770"/>
      <c r="F57" s="1770"/>
      <c r="G57" s="1770"/>
      <c r="H57" s="1770"/>
      <c r="I57" s="1770"/>
      <c r="J57" s="1770" t="s">
        <v>716</v>
      </c>
      <c r="K57" s="1770"/>
      <c r="L57" s="1770"/>
      <c r="M57" s="1770"/>
      <c r="N57" s="1770"/>
      <c r="O57" s="1770"/>
      <c r="P57" s="1770"/>
      <c r="Q57" s="1770"/>
      <c r="R57" s="1770"/>
      <c r="S57" s="1770"/>
      <c r="T57" s="1770"/>
      <c r="U57" s="1770"/>
      <c r="V57" s="1770"/>
      <c r="W57" s="1770"/>
      <c r="X57" s="1770"/>
      <c r="Z57" s="674"/>
    </row>
    <row r="58" spans="1:26" ht="69.95" customHeight="1" x14ac:dyDescent="0.15">
      <c r="C58" s="1844"/>
      <c r="D58" s="1844"/>
      <c r="E58" s="1844"/>
      <c r="F58" s="1844"/>
      <c r="G58" s="1844"/>
      <c r="H58" s="1844"/>
      <c r="I58" s="1844"/>
      <c r="J58" s="1844"/>
      <c r="K58" s="1844"/>
      <c r="L58" s="1844"/>
      <c r="M58" s="1844"/>
      <c r="N58" s="1844"/>
      <c r="O58" s="1844"/>
      <c r="P58" s="1844"/>
      <c r="Q58" s="1844"/>
      <c r="R58" s="1844"/>
      <c r="S58" s="1844"/>
      <c r="T58" s="1844"/>
      <c r="U58" s="1844"/>
      <c r="V58" s="1844"/>
      <c r="W58" s="1844"/>
      <c r="X58" s="1844"/>
      <c r="Z58" s="674"/>
    </row>
    <row r="59" spans="1:26" ht="69.95" customHeight="1" x14ac:dyDescent="0.15">
      <c r="C59" s="1844"/>
      <c r="D59" s="1844"/>
      <c r="E59" s="1844"/>
      <c r="F59" s="1844"/>
      <c r="G59" s="1844"/>
      <c r="H59" s="1844"/>
      <c r="I59" s="1844"/>
      <c r="J59" s="1844"/>
      <c r="K59" s="1844"/>
      <c r="L59" s="1844"/>
      <c r="M59" s="1844"/>
      <c r="N59" s="1844"/>
      <c r="O59" s="1844"/>
      <c r="P59" s="1844"/>
      <c r="Q59" s="1844"/>
      <c r="R59" s="1844"/>
      <c r="S59" s="1844"/>
      <c r="T59" s="1844"/>
      <c r="U59" s="1844"/>
      <c r="V59" s="1844"/>
      <c r="W59" s="1844"/>
      <c r="X59" s="1844"/>
      <c r="Z59" s="674"/>
    </row>
    <row r="60" spans="1:26" ht="69.95" customHeight="1" x14ac:dyDescent="0.15">
      <c r="C60" s="1844"/>
      <c r="D60" s="1844"/>
      <c r="E60" s="1844"/>
      <c r="F60" s="1844"/>
      <c r="G60" s="1844"/>
      <c r="H60" s="1844"/>
      <c r="I60" s="1844"/>
      <c r="J60" s="1844"/>
      <c r="K60" s="1844"/>
      <c r="L60" s="1844"/>
      <c r="M60" s="1844"/>
      <c r="N60" s="1844"/>
      <c r="O60" s="1844"/>
      <c r="P60" s="1844"/>
      <c r="Q60" s="1844"/>
      <c r="R60" s="1844"/>
      <c r="S60" s="1844"/>
      <c r="T60" s="1844"/>
      <c r="U60" s="1844"/>
      <c r="V60" s="1844"/>
      <c r="W60" s="1844"/>
      <c r="X60" s="1844"/>
      <c r="Z60" s="674"/>
    </row>
    <row r="61" spans="1:26" ht="69.95" customHeight="1" x14ac:dyDescent="0.15">
      <c r="C61" s="1844"/>
      <c r="D61" s="1844"/>
      <c r="E61" s="1844"/>
      <c r="F61" s="1844"/>
      <c r="G61" s="1844"/>
      <c r="H61" s="1844"/>
      <c r="I61" s="1844"/>
      <c r="J61" s="1844"/>
      <c r="K61" s="1844"/>
      <c r="L61" s="1844"/>
      <c r="M61" s="1844"/>
      <c r="N61" s="1844"/>
      <c r="O61" s="1844"/>
      <c r="P61" s="1844"/>
      <c r="Q61" s="1844"/>
      <c r="R61" s="1844"/>
      <c r="S61" s="1844"/>
      <c r="T61" s="1844"/>
      <c r="U61" s="1844"/>
      <c r="V61" s="1844"/>
      <c r="W61" s="1844"/>
      <c r="X61" s="1844"/>
      <c r="Z61" s="674"/>
    </row>
    <row r="62" spans="1:26" ht="69.95" customHeight="1" x14ac:dyDescent="0.15">
      <c r="C62" s="1844"/>
      <c r="D62" s="1844"/>
      <c r="E62" s="1844"/>
      <c r="F62" s="1844"/>
      <c r="G62" s="1844"/>
      <c r="H62" s="1844"/>
      <c r="I62" s="1844"/>
      <c r="J62" s="1844"/>
      <c r="K62" s="1844"/>
      <c r="L62" s="1844"/>
      <c r="M62" s="1844"/>
      <c r="N62" s="1844"/>
      <c r="O62" s="1844"/>
      <c r="P62" s="1844"/>
      <c r="Q62" s="1844"/>
      <c r="R62" s="1844"/>
      <c r="S62" s="1844"/>
      <c r="T62" s="1844"/>
      <c r="U62" s="1844"/>
      <c r="V62" s="1844"/>
      <c r="W62" s="1844"/>
      <c r="X62" s="1844"/>
      <c r="Z62" s="674"/>
    </row>
    <row r="63" spans="1:26" ht="69.95" customHeight="1" x14ac:dyDescent="0.15">
      <c r="C63" s="1844"/>
      <c r="D63" s="1844"/>
      <c r="E63" s="1844"/>
      <c r="F63" s="1844"/>
      <c r="G63" s="1844"/>
      <c r="H63" s="1844"/>
      <c r="I63" s="1844"/>
      <c r="J63" s="1844"/>
      <c r="K63" s="1844"/>
      <c r="L63" s="1844"/>
      <c r="M63" s="1844"/>
      <c r="N63" s="1844"/>
      <c r="O63" s="1844"/>
      <c r="P63" s="1844"/>
      <c r="Q63" s="1844"/>
      <c r="R63" s="1844"/>
      <c r="S63" s="1844"/>
      <c r="T63" s="1844"/>
      <c r="U63" s="1844"/>
      <c r="V63" s="1844"/>
      <c r="W63" s="1844"/>
      <c r="X63" s="1844"/>
      <c r="Z63" s="674"/>
    </row>
    <row r="64" spans="1:26" ht="69.95" customHeight="1" x14ac:dyDescent="0.15">
      <c r="C64" s="1844"/>
      <c r="D64" s="1844"/>
      <c r="E64" s="1844"/>
      <c r="F64" s="1844"/>
      <c r="G64" s="1844"/>
      <c r="H64" s="1844"/>
      <c r="I64" s="1844"/>
      <c r="J64" s="1844"/>
      <c r="K64" s="1844"/>
      <c r="L64" s="1844"/>
      <c r="M64" s="1844"/>
      <c r="N64" s="1844"/>
      <c r="O64" s="1844"/>
      <c r="P64" s="1844"/>
      <c r="Q64" s="1844"/>
      <c r="R64" s="1844"/>
      <c r="S64" s="1844"/>
      <c r="T64" s="1844"/>
      <c r="U64" s="1844"/>
      <c r="V64" s="1844"/>
      <c r="W64" s="1844"/>
      <c r="X64" s="1844"/>
      <c r="Z64" s="674"/>
    </row>
    <row r="65" spans="3:26" ht="69.95" customHeight="1" x14ac:dyDescent="0.15">
      <c r="C65" s="1844"/>
      <c r="D65" s="1844"/>
      <c r="E65" s="1844"/>
      <c r="F65" s="1844"/>
      <c r="G65" s="1844"/>
      <c r="H65" s="1844"/>
      <c r="I65" s="1844"/>
      <c r="J65" s="1844"/>
      <c r="K65" s="1844"/>
      <c r="L65" s="1844"/>
      <c r="M65" s="1844"/>
      <c r="N65" s="1844"/>
      <c r="O65" s="1844"/>
      <c r="P65" s="1844"/>
      <c r="Q65" s="1844"/>
      <c r="R65" s="1844"/>
      <c r="S65" s="1844"/>
      <c r="T65" s="1844"/>
      <c r="U65" s="1844"/>
      <c r="V65" s="1844"/>
      <c r="W65" s="1844"/>
      <c r="X65" s="1844"/>
      <c r="Z65" s="674"/>
    </row>
    <row r="66" spans="3:26" ht="69.95" customHeight="1" x14ac:dyDescent="0.15">
      <c r="C66" s="1844"/>
      <c r="D66" s="1844"/>
      <c r="E66" s="1844"/>
      <c r="F66" s="1844"/>
      <c r="G66" s="1844"/>
      <c r="H66" s="1844"/>
      <c r="I66" s="1844"/>
      <c r="J66" s="1844"/>
      <c r="K66" s="1844"/>
      <c r="L66" s="1844"/>
      <c r="M66" s="1844"/>
      <c r="N66" s="1844"/>
      <c r="O66" s="1844"/>
      <c r="P66" s="1844"/>
      <c r="Q66" s="1844"/>
      <c r="R66" s="1844"/>
      <c r="S66" s="1844"/>
      <c r="T66" s="1844"/>
      <c r="U66" s="1844"/>
      <c r="V66" s="1844"/>
      <c r="W66" s="1844"/>
      <c r="X66" s="1844"/>
      <c r="Z66" s="674"/>
    </row>
    <row r="67" spans="3:26" ht="69.95" customHeight="1" x14ac:dyDescent="0.15">
      <c r="C67" s="1844"/>
      <c r="D67" s="1844"/>
      <c r="E67" s="1844"/>
      <c r="F67" s="1844"/>
      <c r="G67" s="1844"/>
      <c r="H67" s="1844"/>
      <c r="I67" s="1844"/>
      <c r="J67" s="1844"/>
      <c r="K67" s="1844"/>
      <c r="L67" s="1844"/>
      <c r="M67" s="1844"/>
      <c r="N67" s="1844"/>
      <c r="O67" s="1844"/>
      <c r="P67" s="1844"/>
      <c r="Q67" s="1844"/>
      <c r="R67" s="1844"/>
      <c r="S67" s="1844"/>
      <c r="T67" s="1844"/>
      <c r="U67" s="1844"/>
      <c r="V67" s="1844"/>
      <c r="W67" s="1844"/>
      <c r="X67" s="1844"/>
      <c r="Z67" s="674"/>
    </row>
    <row r="68" spans="3:26" ht="69.95" customHeight="1" x14ac:dyDescent="0.15">
      <c r="C68" s="1844"/>
      <c r="D68" s="1844"/>
      <c r="E68" s="1844"/>
      <c r="F68" s="1844"/>
      <c r="G68" s="1844"/>
      <c r="H68" s="1844"/>
      <c r="I68" s="1844"/>
      <c r="J68" s="1844"/>
      <c r="K68" s="1844"/>
      <c r="L68" s="1844"/>
      <c r="M68" s="1844"/>
      <c r="N68" s="1844"/>
      <c r="O68" s="1844"/>
      <c r="P68" s="1844"/>
      <c r="Q68" s="1844"/>
      <c r="R68" s="1844"/>
      <c r="S68" s="1844"/>
      <c r="T68" s="1844"/>
      <c r="U68" s="1844"/>
      <c r="V68" s="1844"/>
      <c r="W68" s="1844"/>
      <c r="X68" s="1844"/>
      <c r="Z68" s="674"/>
    </row>
    <row r="69" spans="3:26" ht="69.95" customHeight="1" x14ac:dyDescent="0.15">
      <c r="C69" s="1844"/>
      <c r="D69" s="1844"/>
      <c r="E69" s="1844"/>
      <c r="F69" s="1844"/>
      <c r="G69" s="1844"/>
      <c r="H69" s="1844"/>
      <c r="I69" s="1844"/>
      <c r="J69" s="1844"/>
      <c r="K69" s="1844"/>
      <c r="L69" s="1844"/>
      <c r="M69" s="1844"/>
      <c r="N69" s="1844"/>
      <c r="O69" s="1844"/>
      <c r="P69" s="1844"/>
      <c r="Q69" s="1844"/>
      <c r="R69" s="1844"/>
      <c r="S69" s="1844"/>
      <c r="T69" s="1844"/>
      <c r="U69" s="1844"/>
      <c r="V69" s="1844"/>
      <c r="W69" s="1844"/>
      <c r="X69" s="1844"/>
      <c r="Z69" s="674"/>
    </row>
    <row r="70" spans="3:26" ht="69.95" customHeight="1" x14ac:dyDescent="0.15">
      <c r="C70" s="1844"/>
      <c r="D70" s="1844"/>
      <c r="E70" s="1844"/>
      <c r="F70" s="1844"/>
      <c r="G70" s="1844"/>
      <c r="H70" s="1844"/>
      <c r="I70" s="1844"/>
      <c r="J70" s="1844"/>
      <c r="K70" s="1844"/>
      <c r="L70" s="1844"/>
      <c r="M70" s="1844"/>
      <c r="N70" s="1844"/>
      <c r="O70" s="1844"/>
      <c r="P70" s="1844"/>
      <c r="Q70" s="1844"/>
      <c r="R70" s="1844"/>
      <c r="S70" s="1844"/>
      <c r="T70" s="1844"/>
      <c r="U70" s="1844"/>
      <c r="V70" s="1844"/>
      <c r="W70" s="1844"/>
      <c r="X70" s="1844"/>
      <c r="Z70" s="674"/>
    </row>
    <row r="71" spans="3:26" ht="69.95" customHeight="1" x14ac:dyDescent="0.15">
      <c r="C71" s="1844"/>
      <c r="D71" s="1844"/>
      <c r="E71" s="1844"/>
      <c r="F71" s="1844"/>
      <c r="G71" s="1844"/>
      <c r="H71" s="1844"/>
      <c r="I71" s="1844"/>
      <c r="J71" s="1844"/>
      <c r="K71" s="1844"/>
      <c r="L71" s="1844"/>
      <c r="M71" s="1844"/>
      <c r="N71" s="1844"/>
      <c r="O71" s="1844"/>
      <c r="P71" s="1844"/>
      <c r="Q71" s="1844"/>
      <c r="R71" s="1844"/>
      <c r="S71" s="1844"/>
      <c r="T71" s="1844"/>
      <c r="U71" s="1844"/>
      <c r="V71" s="1844"/>
      <c r="W71" s="1844"/>
      <c r="X71" s="1844"/>
      <c r="Z71" s="674"/>
    </row>
    <row r="72" spans="3:26" ht="69.95" customHeight="1" x14ac:dyDescent="0.15">
      <c r="C72" s="1844"/>
      <c r="D72" s="1844"/>
      <c r="E72" s="1844"/>
      <c r="F72" s="1844"/>
      <c r="G72" s="1844"/>
      <c r="H72" s="1844"/>
      <c r="I72" s="1844"/>
      <c r="J72" s="1844"/>
      <c r="K72" s="1844"/>
      <c r="L72" s="1844"/>
      <c r="M72" s="1844"/>
      <c r="N72" s="1844"/>
      <c r="O72" s="1844"/>
      <c r="P72" s="1844"/>
      <c r="Q72" s="1844"/>
      <c r="R72" s="1844"/>
      <c r="S72" s="1844"/>
      <c r="T72" s="1844"/>
      <c r="U72" s="1844"/>
      <c r="V72" s="1844"/>
      <c r="W72" s="1844"/>
      <c r="X72" s="1844"/>
      <c r="Z72" s="674"/>
    </row>
    <row r="73" spans="3:26" ht="69.95" customHeight="1" x14ac:dyDescent="0.15">
      <c r="C73" s="1844"/>
      <c r="D73" s="1844"/>
      <c r="E73" s="1844"/>
      <c r="F73" s="1844"/>
      <c r="G73" s="1844"/>
      <c r="H73" s="1844"/>
      <c r="I73" s="1844"/>
      <c r="J73" s="1844"/>
      <c r="K73" s="1844"/>
      <c r="L73" s="1844"/>
      <c r="M73" s="1844"/>
      <c r="N73" s="1844"/>
      <c r="O73" s="1844"/>
      <c r="P73" s="1844"/>
      <c r="Q73" s="1844"/>
      <c r="R73" s="1844"/>
      <c r="S73" s="1844"/>
      <c r="T73" s="1844"/>
      <c r="U73" s="1844"/>
      <c r="V73" s="1844"/>
      <c r="W73" s="1844"/>
      <c r="X73" s="1844"/>
      <c r="Z73" s="674"/>
    </row>
    <row r="74" spans="3:26" ht="69.95" customHeight="1" x14ac:dyDescent="0.15">
      <c r="C74" s="1844"/>
      <c r="D74" s="1844"/>
      <c r="E74" s="1844"/>
      <c r="F74" s="1844"/>
      <c r="G74" s="1844"/>
      <c r="H74" s="1844"/>
      <c r="I74" s="1844"/>
      <c r="J74" s="1844"/>
      <c r="K74" s="1844"/>
      <c r="L74" s="1844"/>
      <c r="M74" s="1844"/>
      <c r="N74" s="1844"/>
      <c r="O74" s="1844"/>
      <c r="P74" s="1844"/>
      <c r="Q74" s="1844"/>
      <c r="R74" s="1844"/>
      <c r="S74" s="1844"/>
      <c r="T74" s="1844"/>
      <c r="U74" s="1844"/>
      <c r="V74" s="1844"/>
      <c r="W74" s="1844"/>
      <c r="X74" s="1844"/>
      <c r="Z74" s="674"/>
    </row>
    <row r="75" spans="3:26" ht="69.95" customHeight="1" x14ac:dyDescent="0.15">
      <c r="C75" s="1844"/>
      <c r="D75" s="1844"/>
      <c r="E75" s="1844"/>
      <c r="F75" s="1844"/>
      <c r="G75" s="1844"/>
      <c r="H75" s="1844"/>
      <c r="I75" s="1844"/>
      <c r="J75" s="1844"/>
      <c r="K75" s="1844"/>
      <c r="L75" s="1844"/>
      <c r="M75" s="1844"/>
      <c r="N75" s="1844"/>
      <c r="O75" s="1844"/>
      <c r="P75" s="1844"/>
      <c r="Q75" s="1844"/>
      <c r="R75" s="1844"/>
      <c r="S75" s="1844"/>
      <c r="T75" s="1844"/>
      <c r="U75" s="1844"/>
      <c r="V75" s="1844"/>
      <c r="W75" s="1844"/>
      <c r="X75" s="1844"/>
      <c r="Z75" s="674"/>
    </row>
    <row r="76" spans="3:26" ht="69.95" customHeight="1" x14ac:dyDescent="0.15">
      <c r="C76" s="1844"/>
      <c r="D76" s="1844"/>
      <c r="E76" s="1844"/>
      <c r="F76" s="1844"/>
      <c r="G76" s="1844"/>
      <c r="H76" s="1844"/>
      <c r="I76" s="1844"/>
      <c r="J76" s="1844"/>
      <c r="K76" s="1844"/>
      <c r="L76" s="1844"/>
      <c r="M76" s="1844"/>
      <c r="N76" s="1844"/>
      <c r="O76" s="1844"/>
      <c r="P76" s="1844"/>
      <c r="Q76" s="1844"/>
      <c r="R76" s="1844"/>
      <c r="S76" s="1844"/>
      <c r="T76" s="1844"/>
      <c r="U76" s="1844"/>
      <c r="V76" s="1844"/>
      <c r="W76" s="1844"/>
      <c r="X76" s="1844"/>
      <c r="Z76" s="674"/>
    </row>
    <row r="77" spans="3:26" ht="69.95" customHeight="1" x14ac:dyDescent="0.15">
      <c r="C77" s="1844"/>
      <c r="D77" s="1844"/>
      <c r="E77" s="1844"/>
      <c r="F77" s="1844"/>
      <c r="G77" s="1844"/>
      <c r="H77" s="1844"/>
      <c r="I77" s="1844"/>
      <c r="J77" s="1844"/>
      <c r="K77" s="1844"/>
      <c r="L77" s="1844"/>
      <c r="M77" s="1844"/>
      <c r="N77" s="1844"/>
      <c r="O77" s="1844"/>
      <c r="P77" s="1844"/>
      <c r="Q77" s="1844"/>
      <c r="R77" s="1844"/>
      <c r="S77" s="1844"/>
      <c r="T77" s="1844"/>
      <c r="U77" s="1844"/>
      <c r="V77" s="1844"/>
      <c r="W77" s="1844"/>
      <c r="X77" s="1844"/>
      <c r="Z77" s="674"/>
    </row>
    <row r="78" spans="3:26" ht="69.95" customHeight="1" x14ac:dyDescent="0.15">
      <c r="C78" s="1844"/>
      <c r="D78" s="1844"/>
      <c r="E78" s="1844"/>
      <c r="F78" s="1844"/>
      <c r="G78" s="1844"/>
      <c r="H78" s="1844"/>
      <c r="I78" s="1844"/>
      <c r="J78" s="1844"/>
      <c r="K78" s="1844"/>
      <c r="L78" s="1844"/>
      <c r="M78" s="1844"/>
      <c r="N78" s="1844"/>
      <c r="O78" s="1844"/>
      <c r="P78" s="1844"/>
      <c r="Q78" s="1844"/>
      <c r="R78" s="1844"/>
      <c r="S78" s="1844"/>
      <c r="T78" s="1844"/>
      <c r="U78" s="1844"/>
      <c r="V78" s="1844"/>
      <c r="W78" s="1844"/>
      <c r="X78" s="1844"/>
      <c r="Z78" s="674"/>
    </row>
    <row r="79" spans="3:26" ht="69.95" customHeight="1" x14ac:dyDescent="0.15">
      <c r="C79" s="1844"/>
      <c r="D79" s="1844"/>
      <c r="E79" s="1844"/>
      <c r="F79" s="1844"/>
      <c r="G79" s="1844"/>
      <c r="H79" s="1844"/>
      <c r="I79" s="1844"/>
      <c r="J79" s="1844"/>
      <c r="K79" s="1844"/>
      <c r="L79" s="1844"/>
      <c r="M79" s="1844"/>
      <c r="N79" s="1844"/>
      <c r="O79" s="1844"/>
      <c r="P79" s="1844"/>
      <c r="Q79" s="1844"/>
      <c r="R79" s="1844"/>
      <c r="S79" s="1844"/>
      <c r="T79" s="1844"/>
      <c r="U79" s="1844"/>
      <c r="V79" s="1844"/>
      <c r="W79" s="1844"/>
      <c r="X79" s="1844"/>
      <c r="Z79" s="674"/>
    </row>
    <row r="80" spans="3:26" ht="69.95" customHeight="1" x14ac:dyDescent="0.15">
      <c r="C80" s="1844"/>
      <c r="D80" s="1844"/>
      <c r="E80" s="1844"/>
      <c r="F80" s="1844"/>
      <c r="G80" s="1844"/>
      <c r="H80" s="1844"/>
      <c r="I80" s="1844"/>
      <c r="J80" s="1844"/>
      <c r="K80" s="1844"/>
      <c r="L80" s="1844"/>
      <c r="M80" s="1844"/>
      <c r="N80" s="1844"/>
      <c r="O80" s="1844"/>
      <c r="P80" s="1844"/>
      <c r="Q80" s="1844"/>
      <c r="R80" s="1844"/>
      <c r="S80" s="1844"/>
      <c r="T80" s="1844"/>
      <c r="U80" s="1844"/>
      <c r="V80" s="1844"/>
      <c r="W80" s="1844"/>
      <c r="X80" s="1844"/>
      <c r="Z80" s="674"/>
    </row>
    <row r="81" spans="1:26" ht="69.95" customHeight="1" x14ac:dyDescent="0.15">
      <c r="C81" s="1844"/>
      <c r="D81" s="1844"/>
      <c r="E81" s="1844"/>
      <c r="F81" s="1844"/>
      <c r="G81" s="1844"/>
      <c r="H81" s="1844"/>
      <c r="I81" s="1844"/>
      <c r="J81" s="1844"/>
      <c r="K81" s="1844"/>
      <c r="L81" s="1844"/>
      <c r="M81" s="1844"/>
      <c r="N81" s="1844"/>
      <c r="O81" s="1844"/>
      <c r="P81" s="1844"/>
      <c r="Q81" s="1844"/>
      <c r="R81" s="1844"/>
      <c r="S81" s="1844"/>
      <c r="T81" s="1844"/>
      <c r="U81" s="1844"/>
      <c r="V81" s="1844"/>
      <c r="W81" s="1844"/>
      <c r="X81" s="1844"/>
      <c r="Z81" s="674"/>
    </row>
    <row r="82" spans="1:26" x14ac:dyDescent="0.15">
      <c r="Z82" s="674"/>
    </row>
    <row r="83" spans="1:26" ht="9.9499999999999993" customHeight="1" x14ac:dyDescent="0.15">
      <c r="Z83" s="674"/>
    </row>
    <row r="84" spans="1:26" ht="15.6" customHeight="1" x14ac:dyDescent="0.15">
      <c r="P84" s="1798" t="s">
        <v>30</v>
      </c>
      <c r="Q84" s="1798"/>
      <c r="R84" s="1798"/>
      <c r="S84" s="1799" t="str">
        <f>$Q$11</f>
        <v>学校法人○△学園</v>
      </c>
      <c r="T84" s="1799"/>
      <c r="U84" s="1799"/>
      <c r="V84" s="1799"/>
      <c r="W84" s="1799"/>
      <c r="X84" s="1799"/>
      <c r="Z84" s="674"/>
    </row>
    <row r="85" spans="1:26" ht="17.25" x14ac:dyDescent="0.15">
      <c r="A85" s="675" t="s">
        <v>31</v>
      </c>
      <c r="Z85" s="674"/>
    </row>
    <row r="86" spans="1:26" ht="16.5" customHeight="1" x14ac:dyDescent="0.15">
      <c r="B86" s="12" t="s">
        <v>12</v>
      </c>
      <c r="Z86" s="674"/>
    </row>
    <row r="87" spans="1:26" ht="16.5" customHeight="1" x14ac:dyDescent="0.15">
      <c r="C87" s="13" t="s">
        <v>603</v>
      </c>
      <c r="Z87" s="674"/>
    </row>
    <row r="88" spans="1:26" ht="16.5" customHeight="1" x14ac:dyDescent="0.15">
      <c r="D88" t="s">
        <v>696</v>
      </c>
      <c r="Z88" s="674"/>
    </row>
    <row r="89" spans="1:26" ht="16.5" customHeight="1" x14ac:dyDescent="0.15">
      <c r="D89" s="1024" t="s">
        <v>697</v>
      </c>
      <c r="E89" s="1851"/>
      <c r="F89" s="1851"/>
      <c r="G89" s="1852"/>
      <c r="H89" s="40" t="s">
        <v>14</v>
      </c>
      <c r="I89" s="21"/>
      <c r="J89" s="21"/>
      <c r="K89" s="21"/>
      <c r="L89" s="677">
        <v>3</v>
      </c>
      <c r="M89" s="21" t="s">
        <v>15</v>
      </c>
      <c r="N89" s="20"/>
      <c r="Z89" s="674"/>
    </row>
    <row r="90" spans="1:26" ht="16.5" customHeight="1" x14ac:dyDescent="0.15">
      <c r="D90" s="1024" t="s">
        <v>1887</v>
      </c>
      <c r="E90" s="1851"/>
      <c r="F90" s="1851"/>
      <c r="G90" s="1852"/>
      <c r="H90" s="40" t="s">
        <v>207</v>
      </c>
      <c r="I90" s="21"/>
      <c r="J90" s="21"/>
      <c r="K90" s="72"/>
      <c r="L90" s="677">
        <v>64</v>
      </c>
      <c r="M90" s="84" t="s">
        <v>17</v>
      </c>
      <c r="N90" s="20"/>
      <c r="Z90" s="674"/>
    </row>
    <row r="91" spans="1:26" ht="9.6" customHeight="1" x14ac:dyDescent="0.15">
      <c r="G91" s="42"/>
      <c r="Z91" s="674"/>
    </row>
    <row r="92" spans="1:26" ht="16.5" customHeight="1" x14ac:dyDescent="0.15">
      <c r="D92" t="s">
        <v>13</v>
      </c>
      <c r="Z92" s="674"/>
    </row>
    <row r="93" spans="1:26" ht="16.5" customHeight="1" x14ac:dyDescent="0.15">
      <c r="E93" s="63" t="s">
        <v>1963</v>
      </c>
      <c r="H93" s="10"/>
      <c r="I93" s="10"/>
      <c r="J93" s="10"/>
      <c r="K93" s="10"/>
      <c r="L93" s="10"/>
      <c r="M93" s="10"/>
      <c r="N93" s="10"/>
      <c r="Z93" s="674"/>
    </row>
    <row r="94" spans="1:26" ht="16.5" customHeight="1" x14ac:dyDescent="0.15">
      <c r="D94" s="1043" t="s">
        <v>0</v>
      </c>
      <c r="E94" s="1043"/>
      <c r="F94" s="1043"/>
      <c r="G94" s="1043"/>
      <c r="H94" s="9" t="s">
        <v>18</v>
      </c>
      <c r="I94" s="554" t="s">
        <v>1962</v>
      </c>
      <c r="J94" s="113" t="s">
        <v>19</v>
      </c>
      <c r="K94">
        <v>3</v>
      </c>
      <c r="L94" s="114" t="s">
        <v>20</v>
      </c>
      <c r="M94">
        <v>31</v>
      </c>
      <c r="N94" s="115" t="s">
        <v>21</v>
      </c>
      <c r="Z94" s="674"/>
    </row>
    <row r="95" spans="1:26" ht="16.5" customHeight="1" x14ac:dyDescent="0.15">
      <c r="D95" s="1043" t="s">
        <v>1</v>
      </c>
      <c r="E95" s="1043"/>
      <c r="F95" s="1043"/>
      <c r="G95" s="1043"/>
      <c r="H95" s="71" t="s">
        <v>18</v>
      </c>
      <c r="I95" s="676" t="s">
        <v>1962</v>
      </c>
      <c r="J95" s="69" t="s">
        <v>19</v>
      </c>
      <c r="K95" s="677">
        <v>6</v>
      </c>
      <c r="L95" s="69" t="s">
        <v>20</v>
      </c>
      <c r="M95" s="677">
        <v>10</v>
      </c>
      <c r="N95" s="70" t="s">
        <v>21</v>
      </c>
      <c r="Z95" s="674"/>
    </row>
    <row r="96" spans="1:26" ht="6" customHeight="1" x14ac:dyDescent="0.15">
      <c r="D96" s="83"/>
      <c r="E96" s="83"/>
      <c r="F96" s="83"/>
      <c r="G96" s="83"/>
      <c r="Z96" s="674"/>
    </row>
    <row r="97" spans="2:26" ht="16.5" customHeight="1" x14ac:dyDescent="0.15">
      <c r="E97" t="s">
        <v>2</v>
      </c>
      <c r="Z97" s="674"/>
    </row>
    <row r="98" spans="2:26" ht="16.5" customHeight="1" x14ac:dyDescent="0.15">
      <c r="D98" s="1043" t="s">
        <v>0</v>
      </c>
      <c r="E98" s="1043"/>
      <c r="F98" s="1043"/>
      <c r="G98" s="1043"/>
      <c r="H98" s="677" t="s">
        <v>586</v>
      </c>
      <c r="I98" s="677">
        <v>7</v>
      </c>
      <c r="J98" s="69" t="s">
        <v>19</v>
      </c>
      <c r="K98" s="677">
        <v>6</v>
      </c>
      <c r="L98" s="69" t="s">
        <v>20</v>
      </c>
      <c r="M98" s="677">
        <v>1</v>
      </c>
      <c r="N98" s="70" t="s">
        <v>21</v>
      </c>
      <c r="Z98" s="678" t="s">
        <v>1720</v>
      </c>
    </row>
    <row r="99" spans="2:26" ht="16.5" customHeight="1" x14ac:dyDescent="0.15">
      <c r="D99" s="1043" t="s">
        <v>1</v>
      </c>
      <c r="E99" s="1043"/>
      <c r="F99" s="1043"/>
      <c r="G99" s="1043"/>
      <c r="H99" s="677" t="s">
        <v>586</v>
      </c>
      <c r="I99" s="677">
        <v>7</v>
      </c>
      <c r="J99" s="69" t="s">
        <v>19</v>
      </c>
      <c r="K99" s="677">
        <v>6</v>
      </c>
      <c r="L99" s="69" t="s">
        <v>20</v>
      </c>
      <c r="M99" s="677">
        <v>10</v>
      </c>
      <c r="N99" s="70" t="s">
        <v>21</v>
      </c>
      <c r="Z99" s="678" t="s">
        <v>1720</v>
      </c>
    </row>
    <row r="100" spans="2:26" ht="16.5" customHeight="1" x14ac:dyDescent="0.15">
      <c r="D100" s="5"/>
      <c r="E100" s="138" t="s">
        <v>1609</v>
      </c>
      <c r="Z100" s="674"/>
    </row>
    <row r="101" spans="2:26" ht="16.5" customHeight="1" x14ac:dyDescent="0.15">
      <c r="D101" s="5"/>
      <c r="E101" s="109" t="s">
        <v>1781</v>
      </c>
      <c r="Z101" s="674"/>
    </row>
    <row r="102" spans="2:26" ht="16.5" customHeight="1" x14ac:dyDescent="0.15">
      <c r="D102" s="5"/>
      <c r="E102" s="109" t="s">
        <v>1610</v>
      </c>
      <c r="Z102" s="674"/>
    </row>
    <row r="103" spans="2:26" ht="9.9499999999999993" customHeight="1" x14ac:dyDescent="0.15">
      <c r="C103" s="5" t="s">
        <v>146</v>
      </c>
      <c r="D103" s="5"/>
      <c r="Z103" s="674"/>
    </row>
    <row r="104" spans="2:26" ht="16.5" customHeight="1" x14ac:dyDescent="0.15">
      <c r="C104" s="61" t="s">
        <v>1782</v>
      </c>
      <c r="D104" s="63"/>
      <c r="E104" s="63"/>
      <c r="F104" s="63"/>
      <c r="G104" s="63"/>
      <c r="H104" s="63"/>
      <c r="I104" s="63"/>
      <c r="J104" s="63"/>
      <c r="K104" s="63"/>
      <c r="Z104" s="674"/>
    </row>
    <row r="105" spans="2:26" ht="16.5" customHeight="1" x14ac:dyDescent="0.15">
      <c r="C105" s="63"/>
      <c r="D105" s="1043" t="s">
        <v>3</v>
      </c>
      <c r="E105" s="1043"/>
      <c r="F105" s="1043"/>
      <c r="G105" s="1043"/>
      <c r="H105" s="1043"/>
      <c r="I105" s="679" t="s">
        <v>18</v>
      </c>
      <c r="J105" s="667">
        <v>7</v>
      </c>
      <c r="K105" s="680" t="s">
        <v>19</v>
      </c>
      <c r="L105" s="677">
        <v>4</v>
      </c>
      <c r="M105" s="69" t="s">
        <v>20</v>
      </c>
      <c r="N105" s="677">
        <v>1</v>
      </c>
      <c r="O105" s="70" t="s">
        <v>21</v>
      </c>
      <c r="Z105" s="674"/>
    </row>
    <row r="106" spans="2:26" ht="16.5" customHeight="1" x14ac:dyDescent="0.15">
      <c r="C106" s="63"/>
      <c r="D106" s="1043" t="s">
        <v>4</v>
      </c>
      <c r="E106" s="1043"/>
      <c r="F106" s="1043"/>
      <c r="G106" s="1043"/>
      <c r="H106" s="1043"/>
      <c r="I106" s="679" t="s">
        <v>18</v>
      </c>
      <c r="J106" s="667">
        <v>7</v>
      </c>
      <c r="K106" s="680" t="s">
        <v>19</v>
      </c>
      <c r="L106" s="677">
        <v>2</v>
      </c>
      <c r="M106" s="69" t="s">
        <v>20</v>
      </c>
      <c r="N106" s="677">
        <v>1</v>
      </c>
      <c r="O106" s="70" t="s">
        <v>21</v>
      </c>
      <c r="Z106" s="674"/>
    </row>
    <row r="107" spans="2:26" ht="16.5" customHeight="1" x14ac:dyDescent="0.15">
      <c r="C107" s="63"/>
      <c r="D107" s="63"/>
      <c r="E107" s="109" t="s">
        <v>1783</v>
      </c>
      <c r="F107" s="63"/>
      <c r="G107" s="63"/>
      <c r="H107" s="63"/>
      <c r="I107" s="63"/>
      <c r="J107" s="63"/>
      <c r="K107" s="63"/>
      <c r="Z107" s="674"/>
    </row>
    <row r="108" spans="2:26" ht="16.5" customHeight="1" x14ac:dyDescent="0.15">
      <c r="C108" s="63"/>
      <c r="D108" s="63"/>
      <c r="E108" s="109" t="s">
        <v>649</v>
      </c>
      <c r="F108" s="63"/>
      <c r="G108" s="63"/>
      <c r="H108" s="63"/>
      <c r="I108" s="63"/>
      <c r="J108" s="63"/>
      <c r="K108" s="63"/>
      <c r="Z108" s="674"/>
    </row>
    <row r="109" spans="2:26" ht="16.5" customHeight="1" x14ac:dyDescent="0.15">
      <c r="C109" s="63"/>
      <c r="D109" s="63"/>
      <c r="E109" s="109" t="s">
        <v>1611</v>
      </c>
      <c r="F109" s="63"/>
      <c r="G109" s="63"/>
      <c r="H109" s="63"/>
      <c r="I109" s="63"/>
      <c r="J109" s="63"/>
      <c r="K109" s="63"/>
      <c r="Z109" s="674"/>
    </row>
    <row r="110" spans="2:26" ht="16.5" customHeight="1" x14ac:dyDescent="0.15">
      <c r="C110" s="63"/>
      <c r="D110" s="63"/>
      <c r="E110" s="63"/>
      <c r="F110" s="63"/>
      <c r="G110" s="63"/>
      <c r="H110" s="63"/>
      <c r="I110" s="63"/>
      <c r="J110" s="63"/>
      <c r="K110" s="63"/>
      <c r="Z110" s="674"/>
    </row>
    <row r="111" spans="2:26" ht="16.5" customHeight="1" x14ac:dyDescent="0.15">
      <c r="B111" s="555" t="s">
        <v>1784</v>
      </c>
      <c r="C111" s="61"/>
      <c r="D111" s="63"/>
      <c r="E111" s="63"/>
      <c r="F111" s="63"/>
      <c r="G111" s="63"/>
      <c r="H111" s="63"/>
      <c r="I111" s="63"/>
      <c r="J111" s="63"/>
      <c r="K111" s="63"/>
      <c r="Z111" s="674"/>
    </row>
    <row r="112" spans="2:26" ht="16.5" customHeight="1" x14ac:dyDescent="0.15">
      <c r="B112" s="13"/>
      <c r="C112" s="61" t="s">
        <v>44</v>
      </c>
      <c r="D112" s="63"/>
      <c r="E112" s="63"/>
      <c r="F112" s="63"/>
      <c r="G112" s="63"/>
      <c r="H112" s="63"/>
      <c r="I112" s="63"/>
      <c r="J112" s="63"/>
      <c r="K112" s="63"/>
      <c r="Z112" s="674"/>
    </row>
    <row r="113" spans="3:37" ht="16.5" customHeight="1" x14ac:dyDescent="0.15">
      <c r="C113" s="63"/>
      <c r="D113" s="556" t="s">
        <v>437</v>
      </c>
      <c r="E113" s="60"/>
      <c r="F113" s="557"/>
      <c r="G113" s="558"/>
      <c r="H113" s="559" t="s">
        <v>23</v>
      </c>
      <c r="I113" s="560" t="s">
        <v>25</v>
      </c>
      <c r="J113" s="667">
        <v>10</v>
      </c>
      <c r="K113" s="561" t="s">
        <v>16</v>
      </c>
      <c r="Z113" s="674"/>
    </row>
    <row r="114" spans="3:37" ht="16.5" customHeight="1" x14ac:dyDescent="0.15">
      <c r="C114" s="63"/>
      <c r="D114" s="556" t="s">
        <v>438</v>
      </c>
      <c r="E114" s="60"/>
      <c r="F114" s="557"/>
      <c r="G114" s="558"/>
      <c r="H114" s="559" t="s">
        <v>23</v>
      </c>
      <c r="I114" s="560" t="s">
        <v>25</v>
      </c>
      <c r="J114" s="667">
        <v>25</v>
      </c>
      <c r="K114" s="561" t="s">
        <v>16</v>
      </c>
      <c r="Z114" s="674"/>
    </row>
    <row r="115" spans="3:37" ht="16.5" customHeight="1" x14ac:dyDescent="0.15">
      <c r="C115" s="63"/>
      <c r="D115" s="556" t="s">
        <v>439</v>
      </c>
      <c r="E115" s="60"/>
      <c r="F115" s="557"/>
      <c r="G115" s="558"/>
      <c r="H115" s="559" t="s">
        <v>23</v>
      </c>
      <c r="I115" s="560" t="s">
        <v>25</v>
      </c>
      <c r="J115" s="667">
        <v>34</v>
      </c>
      <c r="K115" s="561" t="s">
        <v>16</v>
      </c>
      <c r="Z115" s="674"/>
    </row>
    <row r="116" spans="3:37" ht="16.5" customHeight="1" x14ac:dyDescent="0.15">
      <c r="C116" s="63"/>
      <c r="D116" s="251" t="s">
        <v>678</v>
      </c>
      <c r="E116" s="63"/>
      <c r="F116" s="63"/>
      <c r="G116" s="63"/>
      <c r="H116" s="63"/>
      <c r="I116" s="63"/>
      <c r="J116" s="63"/>
      <c r="K116" s="63"/>
      <c r="Z116" s="674"/>
    </row>
    <row r="117" spans="3:37" ht="16.5" customHeight="1" x14ac:dyDescent="0.15">
      <c r="C117" s="63"/>
      <c r="D117" s="63"/>
      <c r="E117" s="1024" t="s">
        <v>440</v>
      </c>
      <c r="F117" s="1051"/>
      <c r="G117" s="558"/>
      <c r="H117" s="559" t="s">
        <v>695</v>
      </c>
      <c r="I117" s="560" t="s">
        <v>25</v>
      </c>
      <c r="J117" s="681">
        <v>4</v>
      </c>
      <c r="K117" s="561" t="s">
        <v>1590</v>
      </c>
      <c r="N117" s="1378" t="s">
        <v>1430</v>
      </c>
      <c r="O117" s="1850"/>
      <c r="P117" s="1850"/>
      <c r="Q117" s="1850"/>
      <c r="R117" s="1850"/>
      <c r="S117" s="1850"/>
      <c r="T117" s="1850"/>
      <c r="U117" s="1850"/>
      <c r="V117" s="1851"/>
      <c r="W117" s="1852"/>
      <c r="Z117" s="674"/>
    </row>
    <row r="118" spans="3:37" ht="9.6" customHeight="1" x14ac:dyDescent="0.15">
      <c r="L118" s="43"/>
      <c r="N118" s="138" t="s">
        <v>1431</v>
      </c>
      <c r="V118" s="376"/>
      <c r="Z118" s="674"/>
    </row>
    <row r="119" spans="3:37" ht="16.5" customHeight="1" x14ac:dyDescent="0.15">
      <c r="C119" s="61" t="s">
        <v>1785</v>
      </c>
      <c r="D119" s="63"/>
      <c r="E119" s="63"/>
      <c r="F119" s="63"/>
      <c r="G119" s="63"/>
      <c r="H119" s="63"/>
      <c r="I119" s="63"/>
      <c r="J119" s="63"/>
      <c r="K119" s="63"/>
      <c r="L119" s="63"/>
      <c r="M119" s="63"/>
      <c r="N119" s="63"/>
      <c r="O119" s="63"/>
      <c r="P119" s="63"/>
      <c r="Q119" s="63"/>
      <c r="R119" s="63"/>
      <c r="S119" s="63"/>
      <c r="T119" s="63"/>
      <c r="U119" s="63"/>
      <c r="V119" s="63"/>
      <c r="W119" s="63"/>
      <c r="X119" s="63"/>
      <c r="Z119" s="674"/>
    </row>
    <row r="120" spans="3:37" ht="39.950000000000003" customHeight="1" x14ac:dyDescent="0.15">
      <c r="C120" s="63"/>
      <c r="D120" s="556" t="s">
        <v>26</v>
      </c>
      <c r="E120" s="60"/>
      <c r="F120" s="557"/>
      <c r="G120" s="956" t="s">
        <v>5</v>
      </c>
      <c r="H120" s="1312"/>
      <c r="I120" s="956" t="s">
        <v>39</v>
      </c>
      <c r="J120" s="1312"/>
      <c r="K120" s="1428" t="s">
        <v>647</v>
      </c>
      <c r="L120" s="1355"/>
      <c r="M120" s="1146" t="s">
        <v>1786</v>
      </c>
      <c r="N120" s="1261"/>
      <c r="O120" s="1261"/>
      <c r="P120" s="1261"/>
      <c r="Q120" s="1261"/>
      <c r="R120" s="1261"/>
      <c r="S120" s="1262"/>
      <c r="T120" s="1324" t="s">
        <v>1176</v>
      </c>
      <c r="U120" s="1325"/>
      <c r="V120" s="1326"/>
      <c r="W120" s="63"/>
      <c r="X120" s="63"/>
      <c r="Z120" s="674"/>
    </row>
    <row r="121" spans="3:37" ht="16.5" customHeight="1" x14ac:dyDescent="0.15">
      <c r="C121" s="63"/>
      <c r="D121" s="1693" t="s">
        <v>33</v>
      </c>
      <c r="E121" s="562" t="s">
        <v>764</v>
      </c>
      <c r="F121" s="562"/>
      <c r="G121" s="1855">
        <v>1</v>
      </c>
      <c r="H121" s="63" t="s">
        <v>29</v>
      </c>
      <c r="I121" s="1855">
        <v>1</v>
      </c>
      <c r="J121" s="63" t="s">
        <v>29</v>
      </c>
      <c r="K121" s="1853">
        <v>2</v>
      </c>
      <c r="L121" s="1051" t="s">
        <v>29</v>
      </c>
      <c r="M121" s="682">
        <v>7</v>
      </c>
      <c r="N121" s="683">
        <v>6</v>
      </c>
      <c r="O121" s="684">
        <v>1</v>
      </c>
      <c r="P121" s="563" t="s">
        <v>27</v>
      </c>
      <c r="Q121" s="685"/>
      <c r="R121" s="686"/>
      <c r="S121" s="687"/>
      <c r="T121" s="1806" t="s">
        <v>752</v>
      </c>
      <c r="U121" s="1806"/>
      <c r="V121" s="1806"/>
      <c r="W121" s="63"/>
      <c r="X121" s="63"/>
      <c r="Z121" s="674" t="s">
        <v>1669</v>
      </c>
    </row>
    <row r="122" spans="3:37" ht="16.5" customHeight="1" x14ac:dyDescent="0.15">
      <c r="C122" s="63"/>
      <c r="D122" s="1693"/>
      <c r="E122" s="564"/>
      <c r="F122" s="564"/>
      <c r="G122" s="1856"/>
      <c r="H122" s="565"/>
      <c r="I122" s="1856"/>
      <c r="J122" s="565"/>
      <c r="K122" s="1857"/>
      <c r="L122" s="1051"/>
      <c r="M122" s="566" t="s">
        <v>28</v>
      </c>
      <c r="N122" s="681">
        <v>11</v>
      </c>
      <c r="O122" s="567" t="s">
        <v>32</v>
      </c>
      <c r="P122" s="565"/>
      <c r="Q122" s="565"/>
      <c r="R122" s="565"/>
      <c r="S122" s="565"/>
      <c r="T122" s="1806"/>
      <c r="U122" s="1806"/>
      <c r="V122" s="1806"/>
      <c r="W122" s="63"/>
      <c r="X122" s="63"/>
      <c r="Z122" s="674"/>
    </row>
    <row r="123" spans="3:37" ht="16.5" customHeight="1" x14ac:dyDescent="0.15">
      <c r="C123" s="63"/>
      <c r="D123" s="1693"/>
      <c r="E123" s="562" t="s">
        <v>650</v>
      </c>
      <c r="F123" s="562"/>
      <c r="G123" s="1853">
        <v>5</v>
      </c>
      <c r="H123" s="63" t="s">
        <v>29</v>
      </c>
      <c r="I123" s="1853">
        <v>5</v>
      </c>
      <c r="J123" s="63" t="s">
        <v>29</v>
      </c>
      <c r="K123" s="1857"/>
      <c r="L123" s="1051"/>
      <c r="M123" s="682">
        <v>7</v>
      </c>
      <c r="N123" s="683">
        <v>6</v>
      </c>
      <c r="O123" s="684">
        <v>1</v>
      </c>
      <c r="P123" s="563" t="s">
        <v>27</v>
      </c>
      <c r="Q123" s="685"/>
      <c r="R123" s="686"/>
      <c r="S123" s="687"/>
      <c r="T123" s="1806" t="s">
        <v>752</v>
      </c>
      <c r="U123" s="1806"/>
      <c r="V123" s="1806"/>
      <c r="W123" s="63"/>
      <c r="X123" s="63"/>
      <c r="Z123" s="674" t="s">
        <v>1669</v>
      </c>
    </row>
    <row r="124" spans="3:37" ht="16.5" customHeight="1" x14ac:dyDescent="0.15">
      <c r="C124" s="63"/>
      <c r="D124" s="1693"/>
      <c r="E124" s="564" t="s">
        <v>651</v>
      </c>
      <c r="F124" s="564"/>
      <c r="G124" s="1854"/>
      <c r="H124" s="565"/>
      <c r="I124" s="1854"/>
      <c r="J124" s="565"/>
      <c r="K124" s="1857"/>
      <c r="L124" s="1051"/>
      <c r="M124" s="566" t="s">
        <v>28</v>
      </c>
      <c r="N124" s="681">
        <v>11</v>
      </c>
      <c r="O124" s="567" t="s">
        <v>32</v>
      </c>
      <c r="P124" s="565"/>
      <c r="Q124" s="565"/>
      <c r="R124" s="565"/>
      <c r="S124" s="565"/>
      <c r="T124" s="1806"/>
      <c r="U124" s="1806"/>
      <c r="V124" s="1806"/>
      <c r="W124" s="63"/>
      <c r="X124" s="63"/>
      <c r="Z124" s="674"/>
    </row>
    <row r="125" spans="3:37" ht="16.5" customHeight="1" x14ac:dyDescent="0.15">
      <c r="C125" s="63"/>
      <c r="D125" s="1260" t="s">
        <v>34</v>
      </c>
      <c r="E125" s="1421"/>
      <c r="F125" s="1422"/>
      <c r="G125" s="1743" t="s">
        <v>36</v>
      </c>
      <c r="H125" s="1747"/>
      <c r="I125" s="1853">
        <v>1</v>
      </c>
      <c r="J125" s="63" t="s">
        <v>29</v>
      </c>
      <c r="K125" s="1857"/>
      <c r="L125" s="1051"/>
      <c r="M125" s="682">
        <v>7</v>
      </c>
      <c r="N125" s="683">
        <v>6</v>
      </c>
      <c r="O125" s="684">
        <v>1</v>
      </c>
      <c r="P125" s="563" t="s">
        <v>27</v>
      </c>
      <c r="Q125" s="685"/>
      <c r="R125" s="686"/>
      <c r="S125" s="687"/>
      <c r="T125" s="1806" t="s">
        <v>752</v>
      </c>
      <c r="U125" s="1806"/>
      <c r="V125" s="1806"/>
      <c r="W125" s="63"/>
      <c r="X125" s="63"/>
      <c r="Z125" s="674" t="s">
        <v>1669</v>
      </c>
      <c r="AE125" s="4"/>
      <c r="AK125" s="4"/>
    </row>
    <row r="126" spans="3:37" ht="16.5" customHeight="1" x14ac:dyDescent="0.15">
      <c r="C126" s="63"/>
      <c r="D126" s="1521"/>
      <c r="E126" s="1522"/>
      <c r="F126" s="1717"/>
      <c r="G126" s="1745"/>
      <c r="H126" s="1746"/>
      <c r="I126" s="1854"/>
      <c r="J126" s="565"/>
      <c r="K126" s="1854"/>
      <c r="L126" s="1051"/>
      <c r="M126" s="566" t="s">
        <v>28</v>
      </c>
      <c r="N126" s="681">
        <v>11</v>
      </c>
      <c r="O126" s="567" t="s">
        <v>32</v>
      </c>
      <c r="P126" s="565"/>
      <c r="Q126" s="565"/>
      <c r="R126" s="565"/>
      <c r="S126" s="565"/>
      <c r="T126" s="1806"/>
      <c r="U126" s="1806"/>
      <c r="V126" s="1806"/>
      <c r="W126" s="63"/>
      <c r="X126" s="63"/>
      <c r="Z126" s="674"/>
    </row>
    <row r="127" spans="3:37" ht="16.5" customHeight="1" x14ac:dyDescent="0.15">
      <c r="C127" s="63"/>
      <c r="D127" s="1260" t="s">
        <v>35</v>
      </c>
      <c r="E127" s="1421"/>
      <c r="F127" s="1422"/>
      <c r="G127" s="1853">
        <v>2</v>
      </c>
      <c r="H127" s="63" t="s">
        <v>29</v>
      </c>
      <c r="I127" s="1853">
        <v>2</v>
      </c>
      <c r="J127" s="63" t="s">
        <v>29</v>
      </c>
      <c r="K127" s="1743" t="s">
        <v>652</v>
      </c>
      <c r="L127" s="1744"/>
      <c r="M127" s="689">
        <v>7</v>
      </c>
      <c r="N127" s="683">
        <v>6</v>
      </c>
      <c r="O127" s="684">
        <v>1</v>
      </c>
      <c r="P127" s="563" t="s">
        <v>27</v>
      </c>
      <c r="Q127" s="685"/>
      <c r="R127" s="686"/>
      <c r="S127" s="687"/>
      <c r="T127" s="1806" t="s">
        <v>752</v>
      </c>
      <c r="U127" s="1806"/>
      <c r="V127" s="1806"/>
      <c r="W127" s="63"/>
      <c r="X127" s="63"/>
      <c r="Z127" s="674" t="s">
        <v>1669</v>
      </c>
    </row>
    <row r="128" spans="3:37" ht="16.5" customHeight="1" x14ac:dyDescent="0.15">
      <c r="C128" s="63"/>
      <c r="D128" s="1521"/>
      <c r="E128" s="1522"/>
      <c r="F128" s="1717"/>
      <c r="G128" s="1854"/>
      <c r="H128" s="565"/>
      <c r="I128" s="1854"/>
      <c r="J128" s="565"/>
      <c r="K128" s="1745"/>
      <c r="L128" s="1746"/>
      <c r="M128" s="566" t="s">
        <v>28</v>
      </c>
      <c r="N128" s="681">
        <v>11</v>
      </c>
      <c r="O128" s="567" t="s">
        <v>32</v>
      </c>
      <c r="P128" s="565"/>
      <c r="Q128" s="565"/>
      <c r="R128" s="565"/>
      <c r="S128" s="565"/>
      <c r="T128" s="1806"/>
      <c r="U128" s="1806"/>
      <c r="V128" s="1806"/>
      <c r="W128" s="63"/>
      <c r="X128" s="63"/>
      <c r="Z128" s="674"/>
    </row>
    <row r="129" spans="3:26" ht="16.5" customHeight="1" x14ac:dyDescent="0.15">
      <c r="C129" s="63"/>
      <c r="D129" s="63"/>
      <c r="E129" s="109" t="s">
        <v>1612</v>
      </c>
      <c r="F129" s="63"/>
      <c r="G129" s="63"/>
      <c r="H129" s="63"/>
      <c r="I129" s="63"/>
      <c r="J129" s="63"/>
      <c r="K129" s="63"/>
      <c r="L129" s="63"/>
      <c r="M129" s="63"/>
      <c r="N129" s="63"/>
      <c r="O129" s="63"/>
      <c r="P129" s="63"/>
      <c r="Q129" s="63"/>
      <c r="R129" s="63"/>
      <c r="S129" s="63"/>
      <c r="T129" s="63"/>
      <c r="U129" s="63"/>
      <c r="V129" s="63"/>
      <c r="W129" s="63"/>
      <c r="X129" s="63"/>
      <c r="Z129" s="674"/>
    </row>
    <row r="130" spans="3:26" ht="16.5" customHeight="1" x14ac:dyDescent="0.15">
      <c r="C130" s="63"/>
      <c r="D130" s="63"/>
      <c r="E130" s="109"/>
      <c r="F130" s="109" t="s">
        <v>1787</v>
      </c>
      <c r="G130" s="63"/>
      <c r="H130" s="63"/>
      <c r="I130" s="63"/>
      <c r="J130" s="63"/>
      <c r="K130" s="63"/>
      <c r="L130" s="63"/>
      <c r="M130" s="63"/>
      <c r="N130" s="63"/>
      <c r="O130" s="63"/>
      <c r="P130" s="63"/>
      <c r="Q130" s="63"/>
      <c r="R130" s="63"/>
      <c r="S130" s="63"/>
      <c r="T130" s="63"/>
      <c r="U130" s="63"/>
      <c r="V130" s="63"/>
      <c r="W130" s="63"/>
      <c r="X130" s="63"/>
      <c r="Z130" s="674"/>
    </row>
    <row r="131" spans="3:26" ht="16.5" customHeight="1" x14ac:dyDescent="0.15">
      <c r="C131" s="63"/>
      <c r="D131" s="63"/>
      <c r="E131" s="109" t="s">
        <v>1613</v>
      </c>
      <c r="F131" s="63"/>
      <c r="G131" s="63"/>
      <c r="H131" s="63"/>
      <c r="I131" s="63"/>
      <c r="J131" s="63"/>
      <c r="K131" s="63"/>
      <c r="L131" s="63"/>
      <c r="M131" s="63"/>
      <c r="N131" s="63"/>
      <c r="O131" s="63"/>
      <c r="P131" s="63"/>
      <c r="Q131" s="63"/>
      <c r="R131" s="63"/>
      <c r="S131" s="63"/>
      <c r="T131" s="63"/>
      <c r="U131" s="63"/>
      <c r="V131" s="63"/>
      <c r="W131" s="63"/>
      <c r="X131" s="63"/>
      <c r="Z131" s="674"/>
    </row>
    <row r="132" spans="3:26" ht="16.5" customHeight="1" x14ac:dyDescent="0.15">
      <c r="C132" s="63"/>
      <c r="D132" s="63"/>
      <c r="E132" s="109"/>
      <c r="F132" s="109" t="s">
        <v>740</v>
      </c>
      <c r="G132" s="63"/>
      <c r="H132" s="63"/>
      <c r="I132" s="63"/>
      <c r="J132" s="63"/>
      <c r="K132" s="63"/>
      <c r="L132" s="63"/>
      <c r="M132" s="63"/>
      <c r="N132" s="63"/>
      <c r="O132" s="63"/>
      <c r="P132" s="63"/>
      <c r="Q132" s="63"/>
      <c r="R132" s="63"/>
      <c r="S132" s="63"/>
      <c r="T132" s="63"/>
      <c r="U132" s="63"/>
      <c r="V132" s="63"/>
      <c r="W132" s="63"/>
      <c r="X132" s="63"/>
      <c r="Z132" s="674"/>
    </row>
    <row r="133" spans="3:26" ht="16.5" customHeight="1" x14ac:dyDescent="0.15">
      <c r="C133" s="63"/>
      <c r="D133" s="63"/>
      <c r="E133" s="109" t="s">
        <v>1600</v>
      </c>
      <c r="F133" s="63"/>
      <c r="G133" s="63"/>
      <c r="H133" s="63"/>
      <c r="I133" s="63"/>
      <c r="J133" s="63"/>
      <c r="K133" s="63"/>
      <c r="L133" s="63"/>
      <c r="M133" s="63"/>
      <c r="N133" s="63"/>
      <c r="O133" s="63"/>
      <c r="P133" s="63"/>
      <c r="Q133" s="63"/>
      <c r="R133" s="63"/>
      <c r="S133" s="63"/>
      <c r="T133" s="63"/>
      <c r="U133" s="63"/>
      <c r="V133" s="63"/>
      <c r="W133" s="63"/>
      <c r="X133" s="63"/>
      <c r="Z133" s="674"/>
    </row>
    <row r="134" spans="3:26" ht="16.5" customHeight="1" x14ac:dyDescent="0.15">
      <c r="C134" s="63"/>
      <c r="D134" s="63"/>
      <c r="E134" s="109" t="s">
        <v>1614</v>
      </c>
      <c r="F134" s="63"/>
      <c r="G134" s="63"/>
      <c r="H134" s="63"/>
      <c r="I134" s="63"/>
      <c r="J134" s="63"/>
      <c r="K134" s="63"/>
      <c r="L134" s="63"/>
      <c r="M134" s="63"/>
      <c r="N134" s="63"/>
      <c r="O134" s="63"/>
      <c r="P134" s="63"/>
      <c r="Q134" s="63"/>
      <c r="R134" s="63"/>
      <c r="S134" s="63"/>
      <c r="T134" s="63"/>
      <c r="U134" s="63"/>
      <c r="V134" s="63"/>
      <c r="W134" s="63"/>
      <c r="X134" s="63"/>
      <c r="Z134" s="674"/>
    </row>
    <row r="135" spans="3:26" ht="15.6" customHeight="1" x14ac:dyDescent="0.15">
      <c r="C135" s="63"/>
      <c r="D135" s="63"/>
      <c r="E135" s="63"/>
      <c r="F135" s="63"/>
      <c r="G135" s="63"/>
      <c r="H135" s="63"/>
      <c r="I135" s="63"/>
      <c r="J135" s="63"/>
      <c r="K135" s="63"/>
      <c r="L135" s="63"/>
      <c r="M135" s="63"/>
      <c r="N135" s="63"/>
      <c r="O135" s="63"/>
      <c r="P135" s="954" t="s">
        <v>30</v>
      </c>
      <c r="Q135" s="954"/>
      <c r="R135" s="954"/>
      <c r="S135" s="955" t="str">
        <f>$Q$11</f>
        <v>学校法人○△学園</v>
      </c>
      <c r="T135" s="955"/>
      <c r="U135" s="955"/>
      <c r="V135" s="955"/>
      <c r="W135" s="955"/>
      <c r="X135" s="955"/>
      <c r="Z135" s="674"/>
    </row>
    <row r="136" spans="3:26" ht="16.5" customHeight="1" x14ac:dyDescent="0.15">
      <c r="C136" s="61" t="s">
        <v>653</v>
      </c>
      <c r="D136" s="63"/>
      <c r="E136" s="63"/>
      <c r="F136" s="63"/>
      <c r="G136" s="63"/>
      <c r="H136" s="63"/>
      <c r="I136" s="63"/>
      <c r="J136" s="63"/>
      <c r="K136" s="63"/>
      <c r="L136" s="63"/>
      <c r="M136" s="63"/>
      <c r="N136" s="63"/>
      <c r="O136" s="63"/>
      <c r="P136" s="63"/>
      <c r="Q136" s="63"/>
      <c r="R136" s="63"/>
      <c r="S136" s="63"/>
      <c r="T136" s="63"/>
      <c r="U136" s="63"/>
      <c r="V136" s="63"/>
      <c r="W136" s="63"/>
      <c r="X136" s="63"/>
      <c r="Z136" s="674"/>
    </row>
    <row r="137" spans="3:26" ht="16.5" customHeight="1" x14ac:dyDescent="0.15">
      <c r="C137" s="63"/>
      <c r="D137" s="63" t="s">
        <v>37</v>
      </c>
      <c r="E137" s="63"/>
      <c r="F137" s="63"/>
      <c r="G137" s="63"/>
      <c r="H137" s="63"/>
      <c r="I137" s="63"/>
      <c r="J137" s="63"/>
      <c r="K137" s="63"/>
      <c r="L137" s="63"/>
      <c r="M137" s="63"/>
      <c r="N137" s="63"/>
      <c r="O137" s="63"/>
      <c r="P137" s="63"/>
      <c r="Q137" s="63"/>
      <c r="R137" s="63"/>
      <c r="S137" s="63"/>
      <c r="T137" s="63"/>
      <c r="U137" s="63"/>
      <c r="V137" s="63"/>
      <c r="W137" s="63"/>
      <c r="X137" s="63"/>
      <c r="Z137" s="674"/>
    </row>
    <row r="138" spans="3:26" ht="16.5" customHeight="1" x14ac:dyDescent="0.15">
      <c r="C138" s="63"/>
      <c r="D138" s="1044" t="s">
        <v>679</v>
      </c>
      <c r="E138" s="1320"/>
      <c r="F138" s="1321"/>
      <c r="G138" s="1859" t="s">
        <v>750</v>
      </c>
      <c r="H138" s="1860"/>
      <c r="I138" s="1860"/>
      <c r="J138" s="1860"/>
      <c r="K138" s="1860"/>
      <c r="L138" s="1860"/>
      <c r="M138" s="1861"/>
      <c r="N138" s="63"/>
      <c r="O138" s="63"/>
      <c r="P138" s="63"/>
      <c r="Q138" s="63"/>
      <c r="R138" s="63"/>
      <c r="S138" s="63"/>
      <c r="T138" s="63"/>
      <c r="U138" s="63"/>
      <c r="V138" s="63"/>
      <c r="W138" s="63"/>
      <c r="X138" s="63"/>
      <c r="Z138" s="674" t="s">
        <v>1670</v>
      </c>
    </row>
    <row r="139" spans="3:26" ht="16.5" customHeight="1" x14ac:dyDescent="0.15">
      <c r="C139" s="63"/>
      <c r="D139" s="63"/>
      <c r="E139" s="251" t="s">
        <v>1615</v>
      </c>
      <c r="F139" s="63"/>
      <c r="G139" s="63"/>
      <c r="H139" s="63"/>
      <c r="I139" s="63"/>
      <c r="J139" s="63"/>
      <c r="K139" s="63"/>
      <c r="L139" s="63"/>
      <c r="M139" s="63"/>
      <c r="N139" s="63"/>
      <c r="O139" s="63"/>
      <c r="P139" s="63"/>
      <c r="Q139" s="63"/>
      <c r="R139" s="63"/>
      <c r="S139" s="63"/>
      <c r="T139" s="63"/>
      <c r="U139" s="63"/>
      <c r="V139" s="63"/>
      <c r="W139" s="63"/>
      <c r="X139" s="63"/>
      <c r="Z139" s="674"/>
    </row>
    <row r="140" spans="3:26" ht="15.6" customHeight="1" x14ac:dyDescent="0.15">
      <c r="C140" s="63"/>
      <c r="D140" s="1024" t="s">
        <v>24</v>
      </c>
      <c r="E140" s="1328"/>
      <c r="F140" s="1329"/>
      <c r="G140" s="568" t="s">
        <v>25</v>
      </c>
      <c r="H140" s="681">
        <v>15</v>
      </c>
      <c r="I140" s="569" t="s">
        <v>17</v>
      </c>
      <c r="J140" s="361"/>
      <c r="K140" s="569"/>
      <c r="L140" s="361"/>
      <c r="M140" s="570"/>
      <c r="N140" s="63"/>
      <c r="O140" s="63"/>
      <c r="P140" s="63"/>
      <c r="Q140" s="63"/>
      <c r="R140" s="63"/>
      <c r="S140" s="63"/>
      <c r="T140" s="63"/>
      <c r="U140" s="63"/>
      <c r="V140" s="63"/>
      <c r="W140" s="63"/>
      <c r="X140" s="63"/>
      <c r="Z140" s="674"/>
    </row>
    <row r="141" spans="3:26" ht="15.6" customHeight="1" x14ac:dyDescent="0.15">
      <c r="C141" s="63"/>
      <c r="D141" s="1024" t="s">
        <v>1863</v>
      </c>
      <c r="E141" s="1328"/>
      <c r="F141" s="1329"/>
      <c r="G141" s="558" t="s">
        <v>18</v>
      </c>
      <c r="H141" s="681">
        <v>7</v>
      </c>
      <c r="I141" s="569" t="s">
        <v>19</v>
      </c>
      <c r="J141" s="681">
        <v>6</v>
      </c>
      <c r="K141" s="569" t="s">
        <v>20</v>
      </c>
      <c r="L141" s="681">
        <v>1</v>
      </c>
      <c r="M141" s="570" t="s">
        <v>21</v>
      </c>
      <c r="N141" s="63"/>
      <c r="O141" s="63"/>
      <c r="P141" s="63"/>
      <c r="Q141" s="63"/>
      <c r="R141" s="63"/>
      <c r="S141" s="63"/>
      <c r="T141" s="63"/>
      <c r="U141" s="63"/>
      <c r="V141" s="63"/>
      <c r="W141" s="63"/>
      <c r="X141" s="63"/>
      <c r="Z141" s="674"/>
    </row>
    <row r="142" spans="3:26" ht="15.6" customHeight="1" x14ac:dyDescent="0.15">
      <c r="C142" s="63"/>
      <c r="D142" s="1024" t="s">
        <v>208</v>
      </c>
      <c r="E142" s="1328"/>
      <c r="F142" s="1329"/>
      <c r="G142" s="558" t="s">
        <v>18</v>
      </c>
      <c r="H142" s="681">
        <v>7</v>
      </c>
      <c r="I142" s="569" t="s">
        <v>19</v>
      </c>
      <c r="J142" s="681">
        <v>6</v>
      </c>
      <c r="K142" s="569" t="s">
        <v>20</v>
      </c>
      <c r="L142" s="681">
        <v>10</v>
      </c>
      <c r="M142" s="570" t="s">
        <v>21</v>
      </c>
      <c r="N142" s="63"/>
      <c r="O142" s="63"/>
      <c r="P142" s="63"/>
      <c r="Q142" s="63"/>
      <c r="R142" s="63"/>
      <c r="S142" s="63"/>
      <c r="T142" s="63"/>
      <c r="U142" s="63"/>
      <c r="V142" s="63"/>
      <c r="W142" s="63"/>
      <c r="X142" s="63"/>
      <c r="Z142" s="674"/>
    </row>
    <row r="143" spans="3:26" ht="9.6" customHeight="1" x14ac:dyDescent="0.15">
      <c r="C143" s="63"/>
      <c r="D143" s="63"/>
      <c r="E143" s="63"/>
      <c r="F143" s="63"/>
      <c r="G143" s="63"/>
      <c r="H143" s="63"/>
      <c r="I143" s="63"/>
      <c r="J143" s="61"/>
      <c r="K143" s="63"/>
      <c r="L143" s="63"/>
      <c r="M143" s="63"/>
      <c r="N143" s="63"/>
      <c r="O143" s="63"/>
      <c r="P143" s="63"/>
      <c r="Q143" s="63"/>
      <c r="R143" s="63"/>
      <c r="S143" s="63"/>
      <c r="T143" s="63"/>
      <c r="U143" s="63"/>
      <c r="V143" s="63"/>
      <c r="W143" s="63"/>
      <c r="X143" s="63"/>
      <c r="Z143" s="674"/>
    </row>
    <row r="144" spans="3:26" ht="16.5" customHeight="1" x14ac:dyDescent="0.15">
      <c r="C144" s="63"/>
      <c r="D144" s="63" t="s">
        <v>38</v>
      </c>
      <c r="E144" s="63"/>
      <c r="F144" s="63"/>
      <c r="G144" s="63"/>
      <c r="H144" s="63"/>
      <c r="I144" s="63"/>
      <c r="J144" s="63"/>
      <c r="K144" s="63"/>
      <c r="L144" s="63"/>
      <c r="M144" s="63"/>
      <c r="N144" s="63"/>
      <c r="O144" s="63"/>
      <c r="P144" s="63"/>
      <c r="Q144" s="63"/>
      <c r="R144" s="63"/>
      <c r="S144" s="63"/>
      <c r="T144" s="63"/>
      <c r="U144" s="63"/>
      <c r="V144" s="63"/>
      <c r="W144" s="63"/>
      <c r="X144" s="63"/>
      <c r="Z144" s="674"/>
    </row>
    <row r="145" spans="1:26" ht="16.5" customHeight="1" x14ac:dyDescent="0.15">
      <c r="C145" s="63"/>
      <c r="D145" s="1024" t="s">
        <v>680</v>
      </c>
      <c r="E145" s="1328"/>
      <c r="F145" s="1329"/>
      <c r="G145" s="1859" t="s">
        <v>750</v>
      </c>
      <c r="H145" s="1860"/>
      <c r="I145" s="1860"/>
      <c r="J145" s="1860"/>
      <c r="K145" s="1860"/>
      <c r="L145" s="1860"/>
      <c r="M145" s="1861"/>
      <c r="N145" s="63"/>
      <c r="O145" s="63"/>
      <c r="P145" s="63"/>
      <c r="Q145" s="63"/>
      <c r="R145" s="63"/>
      <c r="S145" s="63"/>
      <c r="T145" s="63"/>
      <c r="U145" s="63"/>
      <c r="V145" s="63"/>
      <c r="W145" s="63"/>
      <c r="X145" s="63"/>
      <c r="Z145" s="674" t="s">
        <v>1670</v>
      </c>
    </row>
    <row r="146" spans="1:26" ht="16.5" customHeight="1" x14ac:dyDescent="0.15">
      <c r="C146" s="63"/>
      <c r="D146" s="63"/>
      <c r="E146" s="251" t="s">
        <v>1161</v>
      </c>
      <c r="F146" s="63"/>
      <c r="G146" s="63"/>
      <c r="H146" s="63"/>
      <c r="I146" s="63"/>
      <c r="J146" s="63"/>
      <c r="K146" s="63"/>
      <c r="L146" s="63"/>
      <c r="M146" s="63"/>
      <c r="N146" s="63"/>
      <c r="O146" s="63"/>
      <c r="P146" s="63"/>
      <c r="Q146" s="63"/>
      <c r="R146" s="63"/>
      <c r="S146" s="63"/>
      <c r="T146" s="63"/>
      <c r="U146" s="63"/>
      <c r="V146" s="63"/>
      <c r="W146" s="63"/>
      <c r="X146" s="63"/>
      <c r="Z146" s="674"/>
    </row>
    <row r="147" spans="1:26" ht="15.6" customHeight="1" x14ac:dyDescent="0.15">
      <c r="C147" s="63"/>
      <c r="D147" s="1024" t="s">
        <v>24</v>
      </c>
      <c r="E147" s="1328"/>
      <c r="F147" s="1329"/>
      <c r="G147" s="568" t="s">
        <v>25</v>
      </c>
      <c r="H147" s="681">
        <v>15</v>
      </c>
      <c r="I147" s="569" t="s">
        <v>17</v>
      </c>
      <c r="J147" s="361"/>
      <c r="K147" s="569"/>
      <c r="L147" s="361"/>
      <c r="M147" s="570"/>
      <c r="N147" s="63"/>
      <c r="O147" s="63"/>
      <c r="P147" s="63"/>
      <c r="Q147" s="63"/>
      <c r="R147" s="63"/>
      <c r="S147" s="63"/>
      <c r="T147" s="63"/>
      <c r="U147" s="63"/>
      <c r="V147" s="63"/>
      <c r="W147" s="63"/>
      <c r="X147" s="63"/>
      <c r="Z147" s="674"/>
    </row>
    <row r="148" spans="1:26" ht="15.6" customHeight="1" x14ac:dyDescent="0.15">
      <c r="C148" s="63"/>
      <c r="D148" s="1024" t="s">
        <v>1863</v>
      </c>
      <c r="E148" s="1328"/>
      <c r="F148" s="1329"/>
      <c r="G148" s="558" t="s">
        <v>18</v>
      </c>
      <c r="H148" s="681">
        <v>7</v>
      </c>
      <c r="I148" s="569" t="s">
        <v>19</v>
      </c>
      <c r="J148" s="681">
        <v>6</v>
      </c>
      <c r="K148" s="569" t="s">
        <v>20</v>
      </c>
      <c r="L148" s="681">
        <v>1</v>
      </c>
      <c r="M148" s="570" t="s">
        <v>21</v>
      </c>
      <c r="N148" s="63"/>
      <c r="O148" s="63"/>
      <c r="P148" s="63"/>
      <c r="Q148" s="63"/>
      <c r="R148" s="63"/>
      <c r="S148" s="63"/>
      <c r="T148" s="63"/>
      <c r="U148" s="63"/>
      <c r="V148" s="63"/>
      <c r="W148" s="63"/>
      <c r="X148" s="63"/>
      <c r="Z148" s="674"/>
    </row>
    <row r="149" spans="1:26" ht="16.5" customHeight="1" x14ac:dyDescent="0.15">
      <c r="C149" s="63"/>
      <c r="D149" s="63"/>
      <c r="E149" s="109" t="s">
        <v>1616</v>
      </c>
      <c r="F149" s="63"/>
      <c r="G149" s="63"/>
      <c r="H149" s="63"/>
      <c r="I149" s="63"/>
      <c r="J149" s="63"/>
      <c r="K149" s="63"/>
      <c r="L149" s="63"/>
      <c r="M149" s="63"/>
      <c r="N149" s="63"/>
      <c r="O149" s="63"/>
      <c r="P149" s="63"/>
      <c r="Q149" s="63"/>
      <c r="R149" s="63"/>
      <c r="S149" s="63"/>
      <c r="T149" s="63"/>
      <c r="U149" s="63"/>
      <c r="V149" s="63"/>
      <c r="W149" s="63"/>
      <c r="X149" s="63"/>
      <c r="Z149" s="674"/>
    </row>
    <row r="150" spans="1:26" ht="16.5" customHeight="1" x14ac:dyDescent="0.15">
      <c r="C150" s="63"/>
      <c r="D150" s="63"/>
      <c r="E150" s="109" t="s">
        <v>1617</v>
      </c>
      <c r="F150" s="63"/>
      <c r="G150" s="63"/>
      <c r="H150" s="63"/>
      <c r="I150" s="63"/>
      <c r="J150" s="63"/>
      <c r="K150" s="63"/>
      <c r="L150" s="63"/>
      <c r="M150" s="63"/>
      <c r="N150" s="63"/>
      <c r="O150" s="63"/>
      <c r="P150" s="63"/>
      <c r="Q150" s="63"/>
      <c r="R150" s="63"/>
      <c r="S150" s="63"/>
      <c r="T150" s="63"/>
      <c r="U150" s="63"/>
      <c r="V150" s="63"/>
      <c r="W150" s="63"/>
      <c r="X150" s="63"/>
      <c r="Z150" s="674"/>
    </row>
    <row r="151" spans="1:26" ht="16.5" customHeight="1" x14ac:dyDescent="0.15">
      <c r="C151" s="63"/>
      <c r="D151" s="63"/>
      <c r="E151" s="109" t="s">
        <v>654</v>
      </c>
      <c r="F151" s="63"/>
      <c r="G151" s="63"/>
      <c r="H151" s="63"/>
      <c r="I151" s="63"/>
      <c r="J151" s="63"/>
      <c r="K151" s="63"/>
      <c r="L151" s="63"/>
      <c r="M151" s="63"/>
      <c r="N151" s="63"/>
      <c r="O151" s="63"/>
      <c r="P151" s="63"/>
      <c r="Q151" s="63"/>
      <c r="R151" s="63"/>
      <c r="S151" s="63"/>
      <c r="T151" s="63"/>
      <c r="U151" s="63"/>
      <c r="V151" s="63"/>
      <c r="W151" s="63"/>
      <c r="X151" s="63"/>
      <c r="Z151" s="674"/>
    </row>
    <row r="152" spans="1:26" ht="9.6" customHeight="1" x14ac:dyDescent="0.15">
      <c r="C152" s="63"/>
      <c r="D152" s="63"/>
      <c r="E152" s="63"/>
      <c r="F152" s="63"/>
      <c r="G152" s="63"/>
      <c r="H152" s="63"/>
      <c r="I152" s="63"/>
      <c r="J152" s="63"/>
      <c r="K152" s="63"/>
      <c r="L152" s="63"/>
      <c r="M152" s="63"/>
      <c r="N152" s="63"/>
      <c r="O152" s="63"/>
      <c r="P152" s="63"/>
      <c r="Q152" s="63"/>
      <c r="R152" s="63"/>
      <c r="S152" s="63"/>
      <c r="T152" s="63"/>
      <c r="U152" s="63"/>
      <c r="V152" s="63"/>
      <c r="W152" s="63"/>
      <c r="X152" s="63"/>
      <c r="Z152" s="674"/>
    </row>
    <row r="153" spans="1:26" ht="16.5" customHeight="1" x14ac:dyDescent="0.15">
      <c r="C153" s="61" t="s">
        <v>1618</v>
      </c>
      <c r="D153" s="63"/>
      <c r="E153" s="63"/>
      <c r="F153" s="63"/>
      <c r="G153" s="63"/>
      <c r="H153" s="63"/>
      <c r="I153" s="63"/>
      <c r="J153" s="63"/>
      <c r="K153" s="63"/>
      <c r="L153" s="63"/>
      <c r="M153" s="63"/>
      <c r="N153" s="63"/>
      <c r="O153" s="63"/>
      <c r="P153" s="63"/>
      <c r="Q153" s="63"/>
      <c r="R153" s="63"/>
      <c r="S153" s="63"/>
      <c r="T153" s="63"/>
      <c r="U153" s="63"/>
      <c r="V153" s="63"/>
      <c r="W153" s="63"/>
      <c r="X153" s="63"/>
      <c r="Z153" s="674"/>
    </row>
    <row r="154" spans="1:26" ht="16.5" customHeight="1" x14ac:dyDescent="0.15">
      <c r="C154" s="63"/>
      <c r="D154" s="1043" t="s">
        <v>1888</v>
      </c>
      <c r="E154" s="1442"/>
      <c r="F154" s="1442"/>
      <c r="G154" s="1442"/>
      <c r="H154" s="1442"/>
      <c r="I154" s="1442"/>
      <c r="J154" s="1859" t="s">
        <v>655</v>
      </c>
      <c r="K154" s="1860"/>
      <c r="L154" s="1860"/>
      <c r="M154" s="1860"/>
      <c r="N154" s="1861"/>
      <c r="O154" s="63"/>
      <c r="P154" s="63"/>
      <c r="Q154" s="63"/>
      <c r="R154" s="63"/>
      <c r="S154" s="63"/>
      <c r="T154" s="63"/>
      <c r="U154" s="63"/>
      <c r="V154" s="63"/>
      <c r="W154" s="63"/>
      <c r="X154" s="63"/>
      <c r="Z154" s="674" t="s">
        <v>1671</v>
      </c>
    </row>
    <row r="155" spans="1:26" ht="16.5" customHeight="1" x14ac:dyDescent="0.15">
      <c r="C155" s="63"/>
      <c r="D155" s="1043" t="s">
        <v>209</v>
      </c>
      <c r="E155" s="1442"/>
      <c r="F155" s="1442"/>
      <c r="G155" s="1442"/>
      <c r="H155" s="1442"/>
      <c r="I155" s="1442"/>
      <c r="J155" s="1858" t="s">
        <v>656</v>
      </c>
      <c r="K155" s="1325"/>
      <c r="L155" s="1285"/>
      <c r="M155" s="1285"/>
      <c r="N155" s="1286"/>
      <c r="O155" s="63"/>
      <c r="P155" s="63"/>
      <c r="Q155" s="63"/>
      <c r="R155" s="63"/>
      <c r="S155" s="63"/>
      <c r="T155" s="63"/>
      <c r="U155" s="63"/>
      <c r="V155" s="63"/>
      <c r="W155" s="63"/>
      <c r="X155" s="63"/>
      <c r="Z155" s="674" t="s">
        <v>1672</v>
      </c>
    </row>
    <row r="156" spans="1:26" ht="16.5" customHeight="1" x14ac:dyDescent="0.15">
      <c r="C156" s="63"/>
      <c r="D156" s="63"/>
      <c r="E156" s="109" t="s">
        <v>1869</v>
      </c>
      <c r="F156" s="63"/>
      <c r="G156" s="63"/>
      <c r="H156" s="63"/>
      <c r="I156" s="63"/>
      <c r="J156" s="63"/>
      <c r="K156" s="63"/>
      <c r="L156" s="63"/>
      <c r="M156" s="63"/>
      <c r="N156" s="63"/>
      <c r="O156" s="63"/>
      <c r="P156" s="63"/>
      <c r="Q156" s="63"/>
      <c r="R156" s="63"/>
      <c r="S156" s="63"/>
      <c r="T156" s="63"/>
      <c r="U156" s="63"/>
      <c r="V156" s="63"/>
      <c r="W156" s="63"/>
      <c r="X156" s="63"/>
      <c r="Z156" s="674"/>
    </row>
    <row r="157" spans="1:26" ht="16.5" customHeight="1" x14ac:dyDescent="0.15">
      <c r="C157" s="63"/>
      <c r="D157" s="63"/>
      <c r="E157" s="1185" t="s">
        <v>1619</v>
      </c>
      <c r="F157" s="1186"/>
      <c r="G157" s="1186"/>
      <c r="H157" s="1186"/>
      <c r="I157" s="1186"/>
      <c r="J157" s="1186"/>
      <c r="K157" s="1186"/>
      <c r="L157" s="1186"/>
      <c r="M157" s="1186"/>
      <c r="N157" s="1186"/>
      <c r="O157" s="1186"/>
      <c r="P157" s="1186"/>
      <c r="Q157" s="1186"/>
      <c r="R157" s="1186"/>
      <c r="S157" s="1186"/>
      <c r="T157" s="1186"/>
      <c r="U157" s="1186"/>
      <c r="V157" s="63"/>
      <c r="W157" s="63"/>
      <c r="X157" s="63"/>
      <c r="Z157" s="674"/>
    </row>
    <row r="158" spans="1:26" ht="8.1" customHeight="1" x14ac:dyDescent="0.15">
      <c r="C158" s="63"/>
      <c r="D158" s="63"/>
      <c r="E158" s="63"/>
      <c r="F158" s="63"/>
      <c r="G158" s="63"/>
      <c r="H158" s="63"/>
      <c r="I158" s="63"/>
      <c r="J158" s="63"/>
      <c r="K158" s="63"/>
      <c r="L158" s="63"/>
      <c r="M158" s="63"/>
      <c r="N158" s="63"/>
      <c r="O158" s="63"/>
      <c r="P158" s="63"/>
      <c r="Q158" s="63"/>
      <c r="R158" s="63"/>
      <c r="S158" s="63"/>
      <c r="T158" s="63"/>
      <c r="U158" s="63"/>
      <c r="V158" s="63"/>
      <c r="W158" s="63"/>
      <c r="X158" s="63"/>
      <c r="Z158" s="674"/>
    </row>
    <row r="159" spans="1:26" ht="16.5" customHeight="1" x14ac:dyDescent="0.15">
      <c r="C159" s="61" t="s">
        <v>6</v>
      </c>
      <c r="D159" s="63"/>
      <c r="E159" s="63"/>
      <c r="F159" s="63"/>
      <c r="G159" s="63"/>
      <c r="H159" s="63"/>
      <c r="I159" s="63"/>
      <c r="J159" s="63"/>
      <c r="K159" s="63"/>
      <c r="L159" s="63"/>
      <c r="M159" s="63"/>
      <c r="N159" s="63"/>
      <c r="O159" s="63"/>
      <c r="P159" s="63"/>
      <c r="Q159" s="63"/>
      <c r="R159" s="63"/>
      <c r="S159" s="63"/>
      <c r="T159" s="63"/>
      <c r="U159" s="63"/>
      <c r="V159" s="63"/>
      <c r="W159" s="63"/>
      <c r="X159" s="63"/>
      <c r="Z159" s="674"/>
    </row>
    <row r="160" spans="1:26" s="63" customFormat="1" ht="16.5" customHeight="1" x14ac:dyDescent="0.15">
      <c r="A160" s="670"/>
      <c r="C160" s="61"/>
      <c r="D160" s="1315" t="s">
        <v>1870</v>
      </c>
      <c r="E160" s="1315"/>
      <c r="F160" s="1315"/>
      <c r="G160" s="1315"/>
      <c r="H160" s="1315"/>
      <c r="I160" s="1315"/>
      <c r="J160" s="1315"/>
      <c r="K160" s="1315"/>
      <c r="L160" s="1315"/>
      <c r="M160" s="1315"/>
      <c r="N160" s="1315"/>
      <c r="O160" s="1315"/>
      <c r="P160" s="1315"/>
      <c r="Q160" s="1315"/>
      <c r="R160" s="959"/>
      <c r="S160" s="667">
        <v>2</v>
      </c>
      <c r="T160" s="570" t="s">
        <v>29</v>
      </c>
      <c r="Z160" s="690"/>
    </row>
    <row r="161" spans="1:26" s="63" customFormat="1" ht="16.5" customHeight="1" x14ac:dyDescent="0.15">
      <c r="A161" s="670"/>
      <c r="C161" s="61"/>
      <c r="D161" s="1315" t="s">
        <v>1871</v>
      </c>
      <c r="E161" s="1315"/>
      <c r="F161" s="1315"/>
      <c r="G161" s="1315"/>
      <c r="H161" s="1315"/>
      <c r="I161" s="1315"/>
      <c r="J161" s="1315"/>
      <c r="K161" s="1315"/>
      <c r="L161" s="1315"/>
      <c r="M161" s="1315"/>
      <c r="N161" s="1315"/>
      <c r="O161" s="1315"/>
      <c r="P161" s="1315"/>
      <c r="Q161" s="1315"/>
      <c r="R161" s="959"/>
      <c r="S161" s="667">
        <v>2</v>
      </c>
      <c r="T161" s="570" t="s">
        <v>29</v>
      </c>
      <c r="Z161" s="690"/>
    </row>
    <row r="162" spans="1:26" s="63" customFormat="1" ht="16.5" customHeight="1" x14ac:dyDescent="0.15">
      <c r="A162" s="670"/>
      <c r="C162" s="61"/>
      <c r="D162" s="1315" t="s">
        <v>1872</v>
      </c>
      <c r="E162" s="1315"/>
      <c r="F162" s="1315"/>
      <c r="G162" s="1315"/>
      <c r="H162" s="1315"/>
      <c r="I162" s="1315"/>
      <c r="J162" s="1315"/>
      <c r="K162" s="1315"/>
      <c r="L162" s="1315"/>
      <c r="M162" s="1315"/>
      <c r="N162" s="1315"/>
      <c r="O162" s="1315"/>
      <c r="P162" s="1315"/>
      <c r="Q162" s="1315"/>
      <c r="R162" s="959"/>
      <c r="S162" s="667">
        <v>3</v>
      </c>
      <c r="T162" s="570" t="s">
        <v>29</v>
      </c>
      <c r="Z162" s="690"/>
    </row>
    <row r="163" spans="1:26" s="63" customFormat="1" ht="16.5" customHeight="1" x14ac:dyDescent="0.15">
      <c r="A163" s="670"/>
      <c r="C163" s="61"/>
      <c r="Z163" s="690"/>
    </row>
    <row r="164" spans="1:26" ht="36.950000000000003" customHeight="1" x14ac:dyDescent="0.15">
      <c r="C164" s="63"/>
      <c r="D164" s="556" t="s">
        <v>43</v>
      </c>
      <c r="E164" s="60"/>
      <c r="F164" s="60"/>
      <c r="G164" s="60"/>
      <c r="H164" s="60"/>
      <c r="I164" s="1146" t="s">
        <v>39</v>
      </c>
      <c r="J164" s="1152"/>
      <c r="K164" s="1146" t="s">
        <v>1788</v>
      </c>
      <c r="L164" s="1261"/>
      <c r="M164" s="1261"/>
      <c r="N164" s="1261"/>
      <c r="O164" s="1261"/>
      <c r="P164" s="1261"/>
      <c r="Q164" s="1262"/>
      <c r="R164" s="63"/>
      <c r="S164" s="63"/>
      <c r="T164" s="63"/>
      <c r="U164" s="63"/>
      <c r="V164" s="63"/>
      <c r="Z164" s="674"/>
    </row>
    <row r="165" spans="1:26" ht="15.6" customHeight="1" x14ac:dyDescent="0.15">
      <c r="C165" s="63"/>
      <c r="D165" s="1693" t="s">
        <v>42</v>
      </c>
      <c r="E165" s="562" t="s">
        <v>40</v>
      </c>
      <c r="F165" s="562"/>
      <c r="G165" s="562"/>
      <c r="H165" s="562"/>
      <c r="I165" s="1871">
        <v>2</v>
      </c>
      <c r="J165" s="571" t="s">
        <v>29</v>
      </c>
      <c r="K165" s="689">
        <v>7</v>
      </c>
      <c r="L165" s="683">
        <v>6</v>
      </c>
      <c r="M165" s="684">
        <v>1</v>
      </c>
      <c r="N165" s="563" t="s">
        <v>27</v>
      </c>
      <c r="O165" s="685"/>
      <c r="P165" s="686"/>
      <c r="Q165" s="691"/>
      <c r="R165" s="63"/>
      <c r="S165" s="63"/>
      <c r="T165" s="63"/>
      <c r="U165" s="63"/>
      <c r="V165" s="63"/>
      <c r="Z165" s="674"/>
    </row>
    <row r="166" spans="1:26" ht="15.6" customHeight="1" x14ac:dyDescent="0.15">
      <c r="C166" s="63"/>
      <c r="D166" s="1693"/>
      <c r="E166" s="572"/>
      <c r="F166" s="564"/>
      <c r="G166" s="564"/>
      <c r="H166" s="564"/>
      <c r="I166" s="1871"/>
      <c r="J166" s="573"/>
      <c r="K166" s="566" t="s">
        <v>28</v>
      </c>
      <c r="L166" s="681">
        <v>13</v>
      </c>
      <c r="M166" s="567" t="s">
        <v>32</v>
      </c>
      <c r="N166" s="565"/>
      <c r="O166" s="565"/>
      <c r="P166" s="565"/>
      <c r="Q166" s="573"/>
      <c r="R166" s="63"/>
      <c r="S166" s="63"/>
      <c r="T166" s="63"/>
      <c r="U166" s="63"/>
      <c r="V166" s="63"/>
      <c r="Z166" s="674"/>
    </row>
    <row r="167" spans="1:26" ht="15.6" customHeight="1" x14ac:dyDescent="0.15">
      <c r="C167" s="63"/>
      <c r="D167" s="1693"/>
      <c r="E167" s="574" t="s">
        <v>1864</v>
      </c>
      <c r="F167" s="575"/>
      <c r="G167" s="576"/>
      <c r="H167" s="576"/>
      <c r="I167" s="692">
        <v>2</v>
      </c>
      <c r="J167" s="571" t="s">
        <v>29</v>
      </c>
      <c r="K167" s="689">
        <v>7</v>
      </c>
      <c r="L167" s="683">
        <v>6</v>
      </c>
      <c r="M167" s="684">
        <v>1</v>
      </c>
      <c r="N167" s="563" t="s">
        <v>27</v>
      </c>
      <c r="O167" s="685"/>
      <c r="P167" s="686"/>
      <c r="Q167" s="691"/>
      <c r="R167" s="63"/>
      <c r="S167" s="63"/>
      <c r="T167" s="63"/>
      <c r="U167" s="63"/>
      <c r="V167" s="63"/>
      <c r="Z167" s="674"/>
    </row>
    <row r="168" spans="1:26" ht="15.6" customHeight="1" x14ac:dyDescent="0.15">
      <c r="C168" s="63"/>
      <c r="D168" s="1693"/>
      <c r="E168" s="572" t="s">
        <v>41</v>
      </c>
      <c r="F168" s="577"/>
      <c r="G168" s="564"/>
      <c r="H168" s="564"/>
      <c r="I168" s="693"/>
      <c r="J168" s="573"/>
      <c r="K168" s="566" t="s">
        <v>28</v>
      </c>
      <c r="L168" s="681">
        <v>13</v>
      </c>
      <c r="M168" s="567" t="s">
        <v>32</v>
      </c>
      <c r="N168" s="565"/>
      <c r="O168" s="565"/>
      <c r="P168" s="565"/>
      <c r="Q168" s="573"/>
      <c r="R168" s="63"/>
      <c r="S168" s="63"/>
      <c r="T168" s="63"/>
      <c r="U168" s="63"/>
      <c r="V168" s="63"/>
      <c r="Z168" s="674"/>
    </row>
    <row r="169" spans="1:26" ht="15.6" customHeight="1" x14ac:dyDescent="0.15">
      <c r="C169" s="63"/>
      <c r="D169" s="1694"/>
      <c r="E169" s="562" t="s">
        <v>7</v>
      </c>
      <c r="F169" s="578"/>
      <c r="G169" s="562"/>
      <c r="H169" s="562"/>
      <c r="I169" s="1871">
        <v>3</v>
      </c>
      <c r="J169" s="571" t="s">
        <v>29</v>
      </c>
      <c r="K169" s="689">
        <v>7</v>
      </c>
      <c r="L169" s="683">
        <v>6</v>
      </c>
      <c r="M169" s="684">
        <v>1</v>
      </c>
      <c r="N169" s="563" t="s">
        <v>27</v>
      </c>
      <c r="O169" s="685"/>
      <c r="P169" s="686"/>
      <c r="Q169" s="691"/>
      <c r="R169" s="63"/>
      <c r="S169" s="63"/>
      <c r="T169" s="63"/>
      <c r="U169" s="63"/>
      <c r="V169" s="63"/>
      <c r="Z169" s="674"/>
    </row>
    <row r="170" spans="1:26" ht="15.6" customHeight="1" x14ac:dyDescent="0.15">
      <c r="C170" s="63"/>
      <c r="D170" s="1555"/>
      <c r="E170" s="572"/>
      <c r="F170" s="564"/>
      <c r="G170" s="564"/>
      <c r="H170" s="564"/>
      <c r="I170" s="1871"/>
      <c r="J170" s="573"/>
      <c r="K170" s="566" t="s">
        <v>28</v>
      </c>
      <c r="L170" s="681">
        <v>13</v>
      </c>
      <c r="M170" s="567" t="s">
        <v>32</v>
      </c>
      <c r="N170" s="565"/>
      <c r="O170" s="565"/>
      <c r="P170" s="565"/>
      <c r="Q170" s="573"/>
      <c r="R170" s="63"/>
      <c r="S170" s="63"/>
      <c r="T170" s="63"/>
      <c r="U170" s="63"/>
      <c r="V170" s="63"/>
      <c r="Z170" s="674"/>
    </row>
    <row r="171" spans="1:26" ht="16.5" customHeight="1" x14ac:dyDescent="0.15">
      <c r="C171" s="63"/>
      <c r="D171" s="63"/>
      <c r="E171" s="1705" t="s">
        <v>1866</v>
      </c>
      <c r="F171" s="1705"/>
      <c r="G171" s="1705"/>
      <c r="H171" s="1705"/>
      <c r="I171" s="1705"/>
      <c r="J171" s="1705"/>
      <c r="K171" s="1705"/>
      <c r="L171" s="1705"/>
      <c r="M171" s="1705"/>
      <c r="N171" s="1705"/>
      <c r="O171" s="1705"/>
      <c r="P171" s="1705"/>
      <c r="Q171" s="1705"/>
      <c r="R171" s="1705"/>
      <c r="S171" s="1705"/>
      <c r="T171" s="1705"/>
      <c r="U171" s="1705"/>
      <c r="V171" s="1705"/>
      <c r="W171" s="1705"/>
      <c r="X171" s="1705"/>
      <c r="Y171" s="1872"/>
      <c r="Z171" s="674"/>
    </row>
    <row r="172" spans="1:26" ht="16.5" customHeight="1" x14ac:dyDescent="0.15">
      <c r="C172" s="63"/>
      <c r="D172" s="63"/>
      <c r="E172" s="109" t="s">
        <v>1620</v>
      </c>
      <c r="F172" s="63"/>
      <c r="G172" s="63"/>
      <c r="H172" s="63"/>
      <c r="I172" s="63"/>
      <c r="J172" s="63"/>
      <c r="K172" s="63"/>
      <c r="L172" s="63"/>
      <c r="M172" s="63"/>
      <c r="N172" s="63"/>
      <c r="O172" s="63"/>
      <c r="P172" s="63"/>
      <c r="Q172" s="63"/>
      <c r="R172" s="63"/>
      <c r="S172" s="63"/>
      <c r="T172" s="63"/>
      <c r="U172" s="63"/>
      <c r="V172" s="63"/>
      <c r="W172" s="63"/>
      <c r="X172" s="63"/>
      <c r="Z172" s="674"/>
    </row>
    <row r="173" spans="1:26" ht="16.5" customHeight="1" x14ac:dyDescent="0.15">
      <c r="C173" s="63"/>
      <c r="D173" s="63"/>
      <c r="E173" s="109" t="s">
        <v>1621</v>
      </c>
      <c r="F173" s="63"/>
      <c r="G173" s="63"/>
      <c r="H173" s="63"/>
      <c r="I173" s="63"/>
      <c r="J173" s="63"/>
      <c r="K173" s="63"/>
      <c r="L173" s="63"/>
      <c r="M173" s="63"/>
      <c r="N173" s="63"/>
      <c r="O173" s="63"/>
      <c r="P173" s="63"/>
      <c r="Q173" s="63"/>
      <c r="R173" s="63"/>
      <c r="S173" s="63"/>
      <c r="T173" s="63"/>
      <c r="U173" s="63"/>
      <c r="V173" s="63"/>
      <c r="W173" s="63"/>
      <c r="X173" s="63"/>
      <c r="Z173" s="674"/>
    </row>
    <row r="174" spans="1:26" ht="16.5" customHeight="1" x14ac:dyDescent="0.15">
      <c r="C174" s="63"/>
      <c r="D174" s="63"/>
      <c r="E174" s="109" t="s">
        <v>741</v>
      </c>
      <c r="F174" s="63"/>
      <c r="G174" s="63"/>
      <c r="H174" s="63"/>
      <c r="I174" s="63"/>
      <c r="J174" s="63"/>
      <c r="K174" s="63"/>
      <c r="L174" s="63"/>
      <c r="M174" s="63"/>
      <c r="N174" s="63"/>
      <c r="O174" s="63"/>
      <c r="P174" s="63"/>
      <c r="Q174" s="63"/>
      <c r="R174" s="63"/>
      <c r="S174" s="63"/>
      <c r="T174" s="63"/>
      <c r="U174" s="63"/>
      <c r="V174" s="63"/>
      <c r="W174" s="63"/>
      <c r="X174" s="63"/>
      <c r="Z174" s="674"/>
    </row>
    <row r="175" spans="1:26" ht="16.5" customHeight="1" x14ac:dyDescent="0.15">
      <c r="C175" s="63"/>
      <c r="D175" s="63"/>
      <c r="E175" s="109" t="s">
        <v>1622</v>
      </c>
      <c r="F175" s="63"/>
      <c r="G175" s="63"/>
      <c r="H175" s="63"/>
      <c r="I175" s="63"/>
      <c r="J175" s="63"/>
      <c r="K175" s="63"/>
      <c r="L175" s="63"/>
      <c r="M175" s="63"/>
      <c r="N175" s="63"/>
      <c r="O175" s="63"/>
      <c r="P175" s="63"/>
      <c r="Q175" s="63"/>
      <c r="R175" s="63"/>
      <c r="S175" s="63"/>
      <c r="T175" s="63"/>
      <c r="U175" s="63"/>
      <c r="V175" s="63"/>
      <c r="W175" s="63"/>
      <c r="X175" s="63"/>
      <c r="Z175" s="674"/>
    </row>
    <row r="176" spans="1:26" ht="9.9499999999999993" customHeight="1" x14ac:dyDescent="0.15">
      <c r="C176" s="63"/>
      <c r="D176" s="63"/>
      <c r="E176" s="63"/>
      <c r="F176" s="63"/>
      <c r="G176" s="63"/>
      <c r="H176" s="63"/>
      <c r="I176" s="63"/>
      <c r="J176" s="63"/>
      <c r="K176" s="63"/>
      <c r="L176" s="63"/>
      <c r="M176" s="63"/>
      <c r="N176" s="63"/>
      <c r="O176" s="63"/>
      <c r="P176" s="63"/>
      <c r="Q176" s="63"/>
      <c r="R176" s="63"/>
      <c r="S176" s="63"/>
      <c r="T176" s="63"/>
      <c r="U176" s="63"/>
      <c r="V176" s="63"/>
      <c r="W176" s="63"/>
      <c r="X176" s="63"/>
      <c r="Z176" s="674"/>
    </row>
    <row r="177" spans="3:26" ht="16.5" customHeight="1" x14ac:dyDescent="0.15">
      <c r="C177" s="61" t="s">
        <v>1562</v>
      </c>
      <c r="D177" s="63"/>
      <c r="E177" s="63"/>
      <c r="F177" s="63"/>
      <c r="G177" s="63"/>
      <c r="H177" s="63"/>
      <c r="I177" s="63"/>
      <c r="J177" s="63"/>
      <c r="K177" s="63"/>
      <c r="L177" s="63"/>
      <c r="M177" s="63"/>
      <c r="N177" s="63"/>
      <c r="O177" s="63"/>
      <c r="P177" s="63"/>
      <c r="Q177" s="63"/>
      <c r="R177" s="63"/>
      <c r="S177" s="63"/>
      <c r="T177" s="63"/>
      <c r="U177" s="63"/>
      <c r="V177" s="63"/>
      <c r="W177" s="63"/>
      <c r="X177" s="63"/>
      <c r="Z177" s="674"/>
    </row>
    <row r="178" spans="3:26" ht="15.6" customHeight="1" x14ac:dyDescent="0.15">
      <c r="C178" s="61"/>
      <c r="D178" s="579" t="s">
        <v>1563</v>
      </c>
      <c r="E178" s="63"/>
      <c r="F178" s="63"/>
      <c r="G178" s="63"/>
      <c r="H178" s="63"/>
      <c r="I178" s="63"/>
      <c r="J178" s="63"/>
      <c r="K178" s="63"/>
      <c r="L178" s="63"/>
      <c r="M178" s="63"/>
      <c r="N178" s="63"/>
      <c r="O178" s="63"/>
      <c r="P178" s="63"/>
      <c r="Q178" s="63"/>
      <c r="R178" s="63"/>
      <c r="S178" s="63"/>
      <c r="T178" s="63"/>
      <c r="U178" s="63"/>
      <c r="V178" s="63"/>
      <c r="W178" s="63"/>
      <c r="X178" s="63"/>
      <c r="Z178" s="674"/>
    </row>
    <row r="179" spans="3:26" ht="16.5" customHeight="1" x14ac:dyDescent="0.15">
      <c r="C179" s="63"/>
      <c r="D179" s="556" t="s">
        <v>1941</v>
      </c>
      <c r="E179" s="60"/>
      <c r="F179" s="60"/>
      <c r="G179" s="60"/>
      <c r="H179" s="60"/>
      <c r="I179" s="60"/>
      <c r="J179" s="60"/>
      <c r="K179" s="60"/>
      <c r="L179" s="60"/>
      <c r="M179" s="580"/>
      <c r="N179" s="1867">
        <v>2</v>
      </c>
      <c r="O179" s="1868"/>
      <c r="P179" s="570" t="s">
        <v>45</v>
      </c>
      <c r="Q179" s="63"/>
      <c r="R179" s="63"/>
      <c r="S179" s="63"/>
      <c r="T179" s="63"/>
      <c r="U179" s="63"/>
      <c r="V179" s="63"/>
      <c r="W179" s="63"/>
      <c r="X179" s="63"/>
      <c r="Z179" s="674"/>
    </row>
    <row r="180" spans="3:26" ht="16.5" customHeight="1" x14ac:dyDescent="0.15">
      <c r="C180" s="63"/>
      <c r="D180" s="556" t="s">
        <v>1564</v>
      </c>
      <c r="E180" s="60"/>
      <c r="F180" s="60"/>
      <c r="G180" s="60"/>
      <c r="H180" s="60"/>
      <c r="I180" s="60"/>
      <c r="J180" s="60"/>
      <c r="K180" s="60"/>
      <c r="L180" s="60"/>
      <c r="M180" s="581"/>
      <c r="N180" s="1113">
        <f>I165+I167+I168+I169</f>
        <v>7</v>
      </c>
      <c r="O180" s="1076"/>
      <c r="P180" s="570" t="s">
        <v>45</v>
      </c>
      <c r="Q180" s="63"/>
      <c r="R180" s="63"/>
      <c r="S180" s="63"/>
      <c r="T180" s="63"/>
      <c r="U180" s="63"/>
      <c r="V180" s="63"/>
      <c r="W180" s="63"/>
      <c r="X180" s="63"/>
      <c r="Z180" s="674"/>
    </row>
    <row r="181" spans="3:26" ht="16.5" customHeight="1" x14ac:dyDescent="0.15">
      <c r="C181" s="63"/>
      <c r="D181" s="556" t="s">
        <v>1565</v>
      </c>
      <c r="E181" s="60"/>
      <c r="F181" s="60"/>
      <c r="G181" s="60"/>
      <c r="H181" s="60"/>
      <c r="I181" s="60"/>
      <c r="J181" s="60"/>
      <c r="K181" s="60"/>
      <c r="L181" s="60"/>
      <c r="M181" s="581"/>
      <c r="N181" s="1700">
        <f>N179/N180</f>
        <v>0.2857142857142857</v>
      </c>
      <c r="O181" s="1701"/>
      <c r="P181" s="582" t="str">
        <f>IF(N181&lt;=1/3,"○","×")</f>
        <v>○</v>
      </c>
      <c r="Q181" s="63"/>
      <c r="R181" s="63"/>
      <c r="S181" s="63"/>
      <c r="T181" s="63"/>
      <c r="U181" s="63"/>
      <c r="V181" s="63"/>
      <c r="W181" s="63"/>
      <c r="X181" s="63"/>
      <c r="Z181" s="674"/>
    </row>
    <row r="182" spans="3:26" ht="15.95" customHeight="1" x14ac:dyDescent="0.15">
      <c r="C182" s="61"/>
      <c r="D182" s="579" t="s">
        <v>1566</v>
      </c>
      <c r="E182" s="63"/>
      <c r="F182" s="63"/>
      <c r="G182" s="63"/>
      <c r="H182" s="63"/>
      <c r="I182" s="63"/>
      <c r="J182" s="63"/>
      <c r="K182" s="63"/>
      <c r="L182" s="63"/>
      <c r="M182" s="63"/>
      <c r="N182" s="63"/>
      <c r="O182" s="63"/>
      <c r="P182" s="63"/>
      <c r="Q182" s="63"/>
      <c r="R182" s="63"/>
      <c r="S182" s="63"/>
      <c r="T182" s="63"/>
      <c r="U182" s="63"/>
      <c r="V182" s="63"/>
      <c r="W182" s="63"/>
      <c r="X182" s="63"/>
      <c r="Z182" s="674"/>
    </row>
    <row r="183" spans="3:26" ht="16.5" customHeight="1" x14ac:dyDescent="0.15">
      <c r="C183" s="63"/>
      <c r="D183" s="556" t="s">
        <v>1567</v>
      </c>
      <c r="E183" s="60"/>
      <c r="F183" s="60"/>
      <c r="G183" s="60"/>
      <c r="H183" s="60"/>
      <c r="I183" s="60"/>
      <c r="J183" s="60"/>
      <c r="K183" s="60"/>
      <c r="L183" s="60"/>
      <c r="M183" s="580"/>
      <c r="N183" s="1867">
        <v>3</v>
      </c>
      <c r="O183" s="1868"/>
      <c r="P183" s="570" t="s">
        <v>45</v>
      </c>
      <c r="Q183" s="63"/>
      <c r="R183" s="63"/>
      <c r="S183" s="63"/>
      <c r="T183" s="63"/>
      <c r="U183" s="63"/>
      <c r="V183" s="63"/>
      <c r="W183" s="63"/>
      <c r="X183" s="63"/>
      <c r="Z183" s="674"/>
    </row>
    <row r="184" spans="3:26" ht="16.5" customHeight="1" x14ac:dyDescent="0.15">
      <c r="C184" s="63"/>
      <c r="D184" s="556" t="s">
        <v>1789</v>
      </c>
      <c r="E184" s="60"/>
      <c r="F184" s="60"/>
      <c r="G184" s="60"/>
      <c r="H184" s="60"/>
      <c r="I184" s="60"/>
      <c r="J184" s="60"/>
      <c r="K184" s="60"/>
      <c r="L184" s="60"/>
      <c r="M184" s="581"/>
      <c r="N184" s="1113">
        <f>I165+I167+I168+I169</f>
        <v>7</v>
      </c>
      <c r="O184" s="1076"/>
      <c r="P184" s="570" t="s">
        <v>45</v>
      </c>
      <c r="Q184" s="63"/>
      <c r="R184" s="63"/>
      <c r="S184" s="63"/>
      <c r="T184" s="63"/>
      <c r="U184" s="63"/>
      <c r="V184" s="63"/>
      <c r="W184" s="63"/>
      <c r="X184" s="63"/>
      <c r="Z184" s="674"/>
    </row>
    <row r="185" spans="3:26" ht="16.5" customHeight="1" x14ac:dyDescent="0.15">
      <c r="C185" s="63"/>
      <c r="D185" s="556" t="s">
        <v>1568</v>
      </c>
      <c r="E185" s="60"/>
      <c r="F185" s="60"/>
      <c r="G185" s="60"/>
      <c r="H185" s="60"/>
      <c r="I185" s="60"/>
      <c r="J185" s="60"/>
      <c r="K185" s="60"/>
      <c r="L185" s="60"/>
      <c r="M185" s="581"/>
      <c r="N185" s="1869">
        <f>N183/N184</f>
        <v>0.42857142857142855</v>
      </c>
      <c r="O185" s="1870"/>
      <c r="P185" s="583" t="str">
        <f>IF(N185&lt;=1/2,"○","×")</f>
        <v>○</v>
      </c>
      <c r="Q185" s="63"/>
      <c r="R185" s="63"/>
      <c r="S185" s="63"/>
      <c r="T185" s="63"/>
      <c r="U185" s="63"/>
      <c r="V185" s="63"/>
      <c r="W185" s="63"/>
      <c r="X185" s="63"/>
      <c r="Z185" s="674"/>
    </row>
    <row r="186" spans="3:26" ht="16.5" customHeight="1" x14ac:dyDescent="0.15">
      <c r="C186" s="63"/>
      <c r="D186" s="63"/>
      <c r="E186" s="1185" t="s">
        <v>1623</v>
      </c>
      <c r="F186" s="1186"/>
      <c r="G186" s="1186"/>
      <c r="H186" s="1186"/>
      <c r="I186" s="1186"/>
      <c r="J186" s="1186"/>
      <c r="K186" s="1186"/>
      <c r="L186" s="1186"/>
      <c r="M186" s="1186"/>
      <c r="N186" s="1186"/>
      <c r="O186" s="1186"/>
      <c r="P186" s="1186"/>
      <c r="Q186" s="1186"/>
      <c r="R186" s="1186"/>
      <c r="S186" s="1186"/>
      <c r="T186" s="1186"/>
      <c r="U186" s="1186"/>
      <c r="V186" s="1186"/>
      <c r="W186" s="1186"/>
      <c r="X186" s="1186"/>
      <c r="Z186" s="674"/>
    </row>
    <row r="187" spans="3:26" ht="16.5" customHeight="1" x14ac:dyDescent="0.15">
      <c r="C187" s="63"/>
      <c r="D187" s="63"/>
      <c r="E187" s="1185" t="s">
        <v>1873</v>
      </c>
      <c r="F187" s="1186"/>
      <c r="G187" s="1186"/>
      <c r="H187" s="1186"/>
      <c r="I187" s="1186"/>
      <c r="J187" s="1186"/>
      <c r="K187" s="1186"/>
      <c r="L187" s="1186"/>
      <c r="M187" s="1186"/>
      <c r="N187" s="1186"/>
      <c r="O187" s="1186"/>
      <c r="P187" s="1186"/>
      <c r="Q187" s="1186"/>
      <c r="R187" s="1186"/>
      <c r="S187" s="1186"/>
      <c r="T187" s="1186"/>
      <c r="U187" s="1186"/>
      <c r="V187" s="1186"/>
      <c r="W187" s="1186"/>
      <c r="X187" s="1186"/>
      <c r="Z187" s="674"/>
    </row>
    <row r="188" spans="3:26" ht="16.5" customHeight="1" x14ac:dyDescent="0.15">
      <c r="C188" s="63"/>
      <c r="D188" s="63"/>
      <c r="E188" s="109" t="s">
        <v>1874</v>
      </c>
      <c r="F188" s="63"/>
      <c r="G188" s="63"/>
      <c r="H188" s="63"/>
      <c r="I188" s="63"/>
      <c r="J188" s="63"/>
      <c r="K188" s="63"/>
      <c r="L188" s="63"/>
      <c r="M188" s="63"/>
      <c r="N188" s="63"/>
      <c r="O188" s="63"/>
      <c r="P188" s="63"/>
      <c r="Q188" s="63"/>
      <c r="R188" s="63"/>
      <c r="S188" s="63"/>
      <c r="T188" s="63"/>
      <c r="U188" s="63"/>
      <c r="V188" s="63"/>
      <c r="W188" s="63"/>
      <c r="X188" s="63"/>
      <c r="Z188" s="674"/>
    </row>
    <row r="189" spans="3:26" ht="9.9499999999999993" customHeight="1" x14ac:dyDescent="0.15">
      <c r="C189" s="63"/>
      <c r="D189" s="63"/>
      <c r="E189" s="63"/>
      <c r="F189" s="63"/>
      <c r="G189" s="63"/>
      <c r="H189" s="63"/>
      <c r="I189" s="63"/>
      <c r="J189" s="63"/>
      <c r="K189" s="63"/>
      <c r="L189" s="63"/>
      <c r="M189" s="63"/>
      <c r="N189" s="63"/>
      <c r="O189" s="63"/>
      <c r="P189" s="63"/>
      <c r="Q189" s="63"/>
      <c r="R189" s="63"/>
      <c r="S189" s="63"/>
      <c r="T189" s="63"/>
      <c r="U189" s="63"/>
      <c r="V189" s="63"/>
      <c r="W189" s="63"/>
      <c r="X189" s="63"/>
      <c r="Z189" s="674"/>
    </row>
    <row r="190" spans="3:26" ht="6.6" customHeight="1" x14ac:dyDescent="0.15">
      <c r="E190" s="584"/>
      <c r="F190" s="584"/>
      <c r="G190" s="584"/>
      <c r="H190" s="584"/>
      <c r="I190" s="584"/>
      <c r="J190" s="584"/>
      <c r="Z190" s="674"/>
    </row>
    <row r="191" spans="3:26" ht="15.6" customHeight="1" x14ac:dyDescent="0.15">
      <c r="P191" s="1798" t="s">
        <v>30</v>
      </c>
      <c r="Q191" s="1798"/>
      <c r="R191" s="1798"/>
      <c r="S191" s="1799" t="str">
        <f>$Q$11</f>
        <v>学校法人○△学園</v>
      </c>
      <c r="T191" s="1799"/>
      <c r="U191" s="1799"/>
      <c r="V191" s="1799"/>
      <c r="W191" s="1799"/>
      <c r="X191" s="1799"/>
      <c r="Z191" s="674"/>
    </row>
    <row r="192" spans="3:26" ht="15.6" customHeight="1" x14ac:dyDescent="0.15">
      <c r="S192" s="515"/>
      <c r="T192" s="515"/>
      <c r="U192" s="515"/>
      <c r="V192" s="515"/>
      <c r="W192" s="515"/>
      <c r="X192" s="515"/>
      <c r="Z192" s="674"/>
    </row>
    <row r="193" spans="3:26" ht="16.5" customHeight="1" x14ac:dyDescent="0.15">
      <c r="C193" s="61" t="s">
        <v>46</v>
      </c>
      <c r="D193" s="63"/>
      <c r="E193" s="63"/>
      <c r="F193" s="63"/>
      <c r="G193" s="63"/>
      <c r="H193" s="63"/>
      <c r="I193" s="63"/>
      <c r="J193" s="63"/>
      <c r="K193" s="63"/>
      <c r="L193" s="63"/>
      <c r="M193" s="63"/>
      <c r="N193" s="63"/>
      <c r="O193" s="63"/>
      <c r="P193" s="63"/>
      <c r="Q193" s="63"/>
      <c r="R193" s="63"/>
      <c r="S193" s="63"/>
      <c r="T193" s="63"/>
      <c r="U193" s="63"/>
      <c r="V193" s="63"/>
      <c r="W193" s="63"/>
      <c r="X193" s="63"/>
      <c r="Z193" s="674"/>
    </row>
    <row r="194" spans="3:26" ht="16.5" customHeight="1" x14ac:dyDescent="0.15">
      <c r="C194" s="63"/>
      <c r="D194" s="63" t="s">
        <v>659</v>
      </c>
      <c r="E194" s="63" t="s">
        <v>660</v>
      </c>
      <c r="F194" s="63"/>
      <c r="G194" s="63"/>
      <c r="H194" s="63"/>
      <c r="I194" s="63"/>
      <c r="J194" s="63"/>
      <c r="K194" s="63"/>
      <c r="L194" s="63"/>
      <c r="M194" s="63"/>
      <c r="N194" s="63"/>
      <c r="O194" s="63"/>
      <c r="P194" s="63"/>
      <c r="Q194" s="63"/>
      <c r="R194" s="63"/>
      <c r="S194" s="63"/>
      <c r="T194" s="63"/>
      <c r="U194" s="63"/>
      <c r="V194" s="63"/>
      <c r="W194" s="63"/>
      <c r="X194" s="63"/>
      <c r="Z194" s="674"/>
    </row>
    <row r="195" spans="3:26" ht="16.5" customHeight="1" x14ac:dyDescent="0.15">
      <c r="C195" s="63"/>
      <c r="D195" s="585" t="s">
        <v>1790</v>
      </c>
      <c r="E195" s="586"/>
      <c r="F195" s="586"/>
      <c r="G195" s="586"/>
      <c r="H195" s="586"/>
      <c r="I195" s="586"/>
      <c r="J195" s="586"/>
      <c r="K195" s="586"/>
      <c r="L195" s="586"/>
      <c r="M195" s="586"/>
      <c r="N195" s="586"/>
      <c r="O195" s="586"/>
      <c r="P195" s="586"/>
      <c r="Q195" s="586"/>
      <c r="R195" s="586"/>
      <c r="S195" s="694"/>
      <c r="T195" s="63"/>
      <c r="U195" s="63"/>
      <c r="V195" s="63"/>
      <c r="W195" s="63"/>
      <c r="X195" s="63"/>
      <c r="Z195" s="674"/>
    </row>
    <row r="196" spans="3:26" ht="3" customHeight="1" x14ac:dyDescent="0.15">
      <c r="Z196" s="674"/>
    </row>
    <row r="197" spans="3:26" ht="18.95" customHeight="1" x14ac:dyDescent="0.15">
      <c r="E197" s="1862" t="s">
        <v>1179</v>
      </c>
      <c r="F197" s="1863"/>
      <c r="G197" s="1863"/>
      <c r="H197" s="1863"/>
      <c r="I197" s="1863"/>
      <c r="J197" s="1864"/>
      <c r="Z197" s="674"/>
    </row>
    <row r="198" spans="3:26" ht="6.6" customHeight="1" x14ac:dyDescent="0.15">
      <c r="E198" s="584"/>
      <c r="F198" s="584"/>
      <c r="G198" s="584"/>
      <c r="H198" s="584"/>
      <c r="I198" s="584"/>
      <c r="J198" s="584"/>
      <c r="Z198" s="674"/>
    </row>
    <row r="199" spans="3:26" ht="16.5" customHeight="1" x14ac:dyDescent="0.15">
      <c r="D199" s="63" t="s">
        <v>742</v>
      </c>
      <c r="E199" s="63" t="s">
        <v>743</v>
      </c>
      <c r="F199" s="63"/>
      <c r="G199" s="63"/>
      <c r="H199" s="63"/>
      <c r="Z199" s="674"/>
    </row>
    <row r="200" spans="3:26" ht="12.95" customHeight="1" x14ac:dyDescent="0.15">
      <c r="D200" s="63"/>
      <c r="E200" s="109" t="s">
        <v>661</v>
      </c>
      <c r="F200" s="63"/>
      <c r="G200" s="63"/>
      <c r="H200" s="63"/>
      <c r="Z200" s="674"/>
    </row>
    <row r="201" spans="3:26" ht="12.95" customHeight="1" x14ac:dyDescent="0.15">
      <c r="D201" s="63"/>
      <c r="E201" s="109" t="s">
        <v>1889</v>
      </c>
      <c r="F201" s="63"/>
      <c r="G201" s="63"/>
      <c r="H201" s="63"/>
      <c r="Z201" s="674"/>
    </row>
    <row r="202" spans="3:26" ht="18.95" customHeight="1" x14ac:dyDescent="0.15">
      <c r="E202" s="1865" t="s">
        <v>1180</v>
      </c>
      <c r="F202" s="1865"/>
      <c r="G202" s="1865"/>
      <c r="Z202" s="674"/>
    </row>
    <row r="203" spans="3:26" ht="3" customHeight="1" x14ac:dyDescent="0.15">
      <c r="Z203" s="674"/>
    </row>
    <row r="204" spans="3:26" ht="16.5" customHeight="1" x14ac:dyDescent="0.15">
      <c r="D204" s="587" t="s">
        <v>47</v>
      </c>
      <c r="E204" s="50"/>
      <c r="F204" s="50"/>
      <c r="G204" s="50"/>
      <c r="H204" s="62"/>
      <c r="I204" s="1782" t="s">
        <v>1624</v>
      </c>
      <c r="J204" s="1866"/>
      <c r="K204" s="1866"/>
      <c r="L204" s="1866"/>
      <c r="M204" s="1866"/>
      <c r="N204" s="1866"/>
      <c r="O204" s="1866"/>
      <c r="P204" s="1866"/>
      <c r="Q204" s="1866"/>
      <c r="R204" s="1849"/>
      <c r="Z204" s="674" t="s">
        <v>1673</v>
      </c>
    </row>
    <row r="205" spans="3:26" ht="9.9499999999999993" customHeight="1" x14ac:dyDescent="0.15">
      <c r="Z205" s="674"/>
    </row>
    <row r="206" spans="3:26" ht="15.6" customHeight="1" x14ac:dyDescent="0.15">
      <c r="C206" s="61" t="s">
        <v>1791</v>
      </c>
      <c r="D206" s="63"/>
      <c r="E206" s="63"/>
      <c r="F206" s="63"/>
      <c r="G206" s="63"/>
      <c r="H206" s="63"/>
      <c r="I206" s="63"/>
      <c r="J206" s="63"/>
      <c r="K206" s="63"/>
      <c r="L206" s="63"/>
      <c r="M206" s="63"/>
      <c r="N206" s="63"/>
      <c r="O206" s="63"/>
      <c r="P206" s="63"/>
      <c r="Q206" s="63"/>
      <c r="R206" s="63"/>
      <c r="S206" s="63"/>
      <c r="T206" s="63"/>
      <c r="U206" s="63"/>
      <c r="V206" s="63"/>
      <c r="W206" s="63"/>
      <c r="X206" s="63"/>
      <c r="Y206" s="63"/>
      <c r="Z206" s="674"/>
    </row>
    <row r="207" spans="3:26" ht="15" customHeight="1" x14ac:dyDescent="0.15">
      <c r="C207" s="63"/>
      <c r="D207" s="1077" t="s">
        <v>475</v>
      </c>
      <c r="E207" s="1077"/>
      <c r="F207" s="1077" t="s">
        <v>309</v>
      </c>
      <c r="G207" s="1077"/>
      <c r="H207" s="1077"/>
      <c r="I207" s="1546" t="s">
        <v>762</v>
      </c>
      <c r="J207" s="1546"/>
      <c r="K207" s="956" t="s">
        <v>1792</v>
      </c>
      <c r="L207" s="956"/>
      <c r="M207" s="956"/>
      <c r="N207" s="950"/>
      <c r="O207" s="950"/>
      <c r="P207" s="950"/>
      <c r="Q207" s="950"/>
      <c r="R207" s="1077" t="s">
        <v>763</v>
      </c>
      <c r="S207" s="1077"/>
      <c r="T207" s="1077"/>
      <c r="U207" s="1077"/>
      <c r="V207" s="1077"/>
      <c r="W207" s="1077"/>
      <c r="X207" s="1077"/>
      <c r="Y207" s="1077"/>
      <c r="Z207" s="674"/>
    </row>
    <row r="208" spans="3:26" ht="24" customHeight="1" x14ac:dyDescent="0.15">
      <c r="C208" s="63"/>
      <c r="D208" s="1873"/>
      <c r="E208" s="1873"/>
      <c r="F208" s="1873"/>
      <c r="G208" s="1873"/>
      <c r="H208" s="1873"/>
      <c r="I208" s="1873"/>
      <c r="J208" s="1873"/>
      <c r="K208" s="685"/>
      <c r="L208" s="686"/>
      <c r="M208" s="691"/>
      <c r="N208" s="588" t="s">
        <v>106</v>
      </c>
      <c r="O208" s="695"/>
      <c r="P208" s="686"/>
      <c r="Q208" s="687"/>
      <c r="R208" s="1874"/>
      <c r="S208" s="1875"/>
      <c r="T208" s="1875"/>
      <c r="U208" s="1875"/>
      <c r="V208" s="1875"/>
      <c r="W208" s="1875"/>
      <c r="X208" s="1875"/>
      <c r="Y208" s="1876"/>
      <c r="Z208" s="674"/>
    </row>
    <row r="209" spans="2:26" ht="24" customHeight="1" x14ac:dyDescent="0.15">
      <c r="C209" s="63"/>
      <c r="D209" s="1873"/>
      <c r="E209" s="1873"/>
      <c r="F209" s="1873"/>
      <c r="G209" s="1873"/>
      <c r="H209" s="1873"/>
      <c r="I209" s="1873"/>
      <c r="J209" s="1873"/>
      <c r="K209" s="685"/>
      <c r="L209" s="686"/>
      <c r="M209" s="691"/>
      <c r="N209" s="588" t="s">
        <v>106</v>
      </c>
      <c r="O209" s="695"/>
      <c r="P209" s="686"/>
      <c r="Q209" s="687"/>
      <c r="R209" s="1874"/>
      <c r="S209" s="1875"/>
      <c r="T209" s="1875"/>
      <c r="U209" s="1875"/>
      <c r="V209" s="1875"/>
      <c r="W209" s="1875"/>
      <c r="X209" s="1875"/>
      <c r="Y209" s="1876"/>
      <c r="Z209" s="674"/>
    </row>
    <row r="210" spans="2:26" ht="24" customHeight="1" x14ac:dyDescent="0.15">
      <c r="C210" s="63"/>
      <c r="D210" s="1873"/>
      <c r="E210" s="1873"/>
      <c r="F210" s="1873"/>
      <c r="G210" s="1873"/>
      <c r="H210" s="1873"/>
      <c r="I210" s="1873"/>
      <c r="J210" s="1873"/>
      <c r="K210" s="685"/>
      <c r="L210" s="686"/>
      <c r="M210" s="691"/>
      <c r="N210" s="588" t="s">
        <v>106</v>
      </c>
      <c r="O210" s="695"/>
      <c r="P210" s="686"/>
      <c r="Q210" s="687"/>
      <c r="R210" s="1874"/>
      <c r="S210" s="1875"/>
      <c r="T210" s="1875"/>
      <c r="U210" s="1875"/>
      <c r="V210" s="1875"/>
      <c r="W210" s="1875"/>
      <c r="X210" s="1875"/>
      <c r="Y210" s="1876"/>
      <c r="Z210" s="674"/>
    </row>
    <row r="211" spans="2:26" ht="15.6" customHeight="1" x14ac:dyDescent="0.15">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74"/>
    </row>
    <row r="212" spans="2:26" ht="15.6" customHeight="1" x14ac:dyDescent="0.15">
      <c r="C212" s="61" t="s">
        <v>1625</v>
      </c>
      <c r="D212" s="63"/>
      <c r="E212" s="63"/>
      <c r="F212" s="63"/>
      <c r="G212" s="63"/>
      <c r="H212" s="63"/>
      <c r="I212" s="63"/>
      <c r="J212" s="63"/>
      <c r="K212" s="63"/>
      <c r="L212" s="63"/>
      <c r="M212" s="63"/>
      <c r="N212" s="63"/>
      <c r="O212" s="63"/>
      <c r="P212" s="63"/>
      <c r="Q212" s="63"/>
      <c r="R212" s="63"/>
      <c r="S212" s="63"/>
      <c r="T212" s="63"/>
      <c r="U212" s="63"/>
      <c r="V212" s="63"/>
      <c r="W212" s="63"/>
      <c r="X212" s="63"/>
      <c r="Y212" s="63"/>
      <c r="Z212" s="674"/>
    </row>
    <row r="213" spans="2:26" ht="32.1" customHeight="1" x14ac:dyDescent="0.15">
      <c r="C213" s="63"/>
      <c r="D213" s="953"/>
      <c r="E213" s="995"/>
      <c r="F213" s="996"/>
      <c r="G213" s="1315" t="s">
        <v>1626</v>
      </c>
      <c r="H213" s="1315"/>
      <c r="I213" s="1315"/>
      <c r="J213" s="1315"/>
      <c r="K213" s="1702" t="s">
        <v>1627</v>
      </c>
      <c r="L213" s="1315"/>
      <c r="M213" s="1702" t="s">
        <v>39</v>
      </c>
      <c r="N213" s="1315"/>
      <c r="O213" s="1146" t="s">
        <v>1793</v>
      </c>
      <c r="P213" s="1703"/>
      <c r="Q213" s="1703"/>
      <c r="R213" s="1704"/>
      <c r="S213" s="1704"/>
      <c r="T213" s="1152"/>
      <c r="U213" s="63"/>
      <c r="V213" s="63"/>
      <c r="W213" s="63"/>
      <c r="X213" s="63"/>
      <c r="Y213" s="63"/>
      <c r="Z213" s="674"/>
    </row>
    <row r="214" spans="2:26" ht="15.6" customHeight="1" x14ac:dyDescent="0.15">
      <c r="C214" s="63"/>
      <c r="D214" s="959" t="s">
        <v>1628</v>
      </c>
      <c r="E214" s="960"/>
      <c r="F214" s="961"/>
      <c r="G214" s="1807" t="s">
        <v>1795</v>
      </c>
      <c r="H214" s="1883"/>
      <c r="I214" s="1883"/>
      <c r="J214" s="1883"/>
      <c r="K214" s="667">
        <v>0</v>
      </c>
      <c r="L214" s="589" t="s">
        <v>45</v>
      </c>
      <c r="M214" s="667">
        <v>0</v>
      </c>
      <c r="N214" s="589" t="s">
        <v>45</v>
      </c>
      <c r="O214" s="685"/>
      <c r="P214" s="686"/>
      <c r="Q214" s="691"/>
      <c r="R214" s="590" t="s">
        <v>27</v>
      </c>
      <c r="S214" s="569"/>
      <c r="T214" s="570"/>
      <c r="U214" s="63"/>
      <c r="V214" s="63"/>
      <c r="W214" s="63"/>
      <c r="X214" s="63"/>
      <c r="Y214" s="63"/>
      <c r="Z214" s="674" t="s">
        <v>1674</v>
      </c>
    </row>
    <row r="215" spans="2:26" ht="15.6" customHeight="1" x14ac:dyDescent="0.15">
      <c r="C215" s="63"/>
      <c r="D215" s="63"/>
      <c r="E215" s="109" t="s">
        <v>1629</v>
      </c>
      <c r="F215" s="63"/>
      <c r="G215" s="63"/>
      <c r="H215" s="63"/>
      <c r="I215" s="63"/>
      <c r="J215" s="63"/>
      <c r="K215" s="63"/>
      <c r="L215" s="63"/>
      <c r="M215" s="63"/>
      <c r="N215" s="63"/>
      <c r="O215" s="63"/>
      <c r="P215" s="63"/>
      <c r="Q215" s="63"/>
      <c r="R215" s="63"/>
      <c r="S215" s="63"/>
      <c r="T215" s="63"/>
      <c r="U215" s="63"/>
      <c r="V215" s="63"/>
      <c r="W215" s="63"/>
      <c r="X215" s="63"/>
      <c r="Y215" s="63"/>
      <c r="Z215" s="674"/>
    </row>
    <row r="216" spans="2:26" ht="15.6" customHeight="1" x14ac:dyDescent="0.15">
      <c r="C216" s="63"/>
      <c r="D216" s="63"/>
      <c r="E216" s="1705" t="s">
        <v>1630</v>
      </c>
      <c r="F216" s="1705"/>
      <c r="G216" s="1705"/>
      <c r="H216" s="1705"/>
      <c r="I216" s="1705"/>
      <c r="J216" s="1705"/>
      <c r="K216" s="1705"/>
      <c r="L216" s="1705"/>
      <c r="M216" s="1705"/>
      <c r="N216" s="1705"/>
      <c r="O216" s="1705"/>
      <c r="P216" s="1705"/>
      <c r="Q216" s="1705"/>
      <c r="R216" s="1705"/>
      <c r="S216" s="1705"/>
      <c r="T216" s="1705"/>
      <c r="U216" s="1705"/>
      <c r="V216" s="1705"/>
      <c r="W216" s="1705"/>
      <c r="X216" s="1705"/>
      <c r="Y216" s="1872"/>
      <c r="Z216" s="674"/>
    </row>
    <row r="217" spans="2:26" ht="15.6" customHeight="1" x14ac:dyDescent="0.15">
      <c r="C217" s="63"/>
      <c r="D217" s="63"/>
      <c r="E217" s="109" t="s">
        <v>1631</v>
      </c>
      <c r="F217" s="63"/>
      <c r="G217" s="63"/>
      <c r="H217" s="63"/>
      <c r="I217" s="63"/>
      <c r="J217" s="63"/>
      <c r="K217" s="63"/>
      <c r="L217" s="63"/>
      <c r="M217" s="63"/>
      <c r="N217" s="63"/>
      <c r="O217" s="63"/>
      <c r="P217" s="63"/>
      <c r="Q217" s="63"/>
      <c r="R217" s="63"/>
      <c r="S217" s="63"/>
      <c r="T217" s="63"/>
      <c r="U217" s="63"/>
      <c r="V217" s="63"/>
      <c r="W217" s="63"/>
      <c r="X217" s="63"/>
      <c r="Y217" s="63"/>
      <c r="Z217" s="674"/>
    </row>
    <row r="218" spans="2:26" ht="15.6" customHeight="1" x14ac:dyDescent="0.15">
      <c r="C218" s="63"/>
      <c r="D218" s="63"/>
      <c r="E218" s="109" t="s">
        <v>1632</v>
      </c>
      <c r="F218" s="63"/>
      <c r="G218" s="63"/>
      <c r="H218" s="63"/>
      <c r="I218" s="63"/>
      <c r="J218" s="63"/>
      <c r="K218" s="63"/>
      <c r="L218" s="63"/>
      <c r="M218" s="63"/>
      <c r="N218" s="63"/>
      <c r="O218" s="63"/>
      <c r="P218" s="63"/>
      <c r="Q218" s="63"/>
      <c r="R218" s="63"/>
      <c r="S218" s="63"/>
      <c r="T218" s="63"/>
      <c r="U218" s="63"/>
      <c r="V218" s="63"/>
      <c r="W218" s="63"/>
      <c r="X218" s="63"/>
      <c r="Y218" s="63"/>
      <c r="Z218" s="674"/>
    </row>
    <row r="219" spans="2:26" ht="15.6" customHeight="1" x14ac:dyDescent="0.15">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74"/>
    </row>
    <row r="220" spans="2:26" ht="6.6" customHeight="1" x14ac:dyDescent="0.15">
      <c r="E220" s="584"/>
      <c r="F220" s="584"/>
      <c r="G220" s="584"/>
      <c r="H220" s="584"/>
      <c r="I220" s="584"/>
      <c r="J220" s="584"/>
      <c r="Z220" s="674"/>
    </row>
    <row r="221" spans="2:26" ht="15.6" customHeight="1" x14ac:dyDescent="0.15">
      <c r="P221" s="1798" t="s">
        <v>30</v>
      </c>
      <c r="Q221" s="1798"/>
      <c r="R221" s="1798"/>
      <c r="S221" s="1799" t="str">
        <f>$Q$11</f>
        <v>学校法人○△学園</v>
      </c>
      <c r="T221" s="1799"/>
      <c r="U221" s="1799"/>
      <c r="V221" s="1799"/>
      <c r="W221" s="1799"/>
      <c r="X221" s="1799"/>
      <c r="Z221" s="674"/>
    </row>
    <row r="222" spans="2:26" ht="15.6" customHeight="1" x14ac:dyDescent="0.15">
      <c r="S222" s="515"/>
      <c r="T222" s="515"/>
      <c r="U222" s="515"/>
      <c r="V222" s="515"/>
      <c r="W222" s="515"/>
      <c r="X222" s="515"/>
      <c r="Z222" s="674"/>
    </row>
    <row r="223" spans="2:26" ht="16.5" customHeight="1" x14ac:dyDescent="0.15">
      <c r="B223" s="555" t="s">
        <v>1794</v>
      </c>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74"/>
    </row>
    <row r="224" spans="2:26" ht="16.5" customHeight="1" x14ac:dyDescent="0.15">
      <c r="C224" s="61" t="s">
        <v>1964</v>
      </c>
      <c r="D224" s="63"/>
      <c r="E224" s="63"/>
      <c r="F224" s="63"/>
      <c r="G224" s="63"/>
      <c r="H224" s="63"/>
      <c r="I224" s="63"/>
      <c r="J224" s="63"/>
      <c r="K224" s="63"/>
      <c r="L224" s="63"/>
      <c r="M224" s="63"/>
      <c r="N224" s="63"/>
      <c r="O224" s="63"/>
      <c r="P224" s="63"/>
      <c r="Q224" s="63"/>
      <c r="R224" s="63"/>
      <c r="S224" s="63"/>
      <c r="T224" s="63"/>
      <c r="U224" s="63"/>
      <c r="V224" s="63"/>
      <c r="W224" s="63"/>
      <c r="X224" s="63"/>
      <c r="Y224" s="63"/>
      <c r="Z224" s="674"/>
    </row>
    <row r="225" spans="2:26" ht="16.5" customHeight="1" x14ac:dyDescent="0.15">
      <c r="C225" s="63"/>
      <c r="D225" s="63"/>
      <c r="E225" s="109" t="s">
        <v>1753</v>
      </c>
      <c r="F225" s="63"/>
      <c r="G225" s="63"/>
      <c r="H225" s="63"/>
      <c r="I225" s="63"/>
      <c r="J225" s="63"/>
      <c r="K225" s="63"/>
      <c r="L225" s="63"/>
      <c r="M225" s="63"/>
      <c r="N225" s="63"/>
      <c r="O225" s="63"/>
      <c r="P225" s="63"/>
      <c r="Q225" s="63"/>
      <c r="R225" s="63"/>
      <c r="S225" s="63"/>
      <c r="T225" s="63"/>
      <c r="U225" s="63"/>
      <c r="V225" s="63"/>
      <c r="W225" s="63"/>
      <c r="X225" s="63"/>
      <c r="Y225" s="63"/>
      <c r="Z225" s="674"/>
    </row>
    <row r="226" spans="2:26" ht="16.5" customHeight="1" x14ac:dyDescent="0.15">
      <c r="C226" s="63"/>
      <c r="D226" s="591" t="s">
        <v>70</v>
      </c>
      <c r="E226" s="574"/>
      <c r="F226" s="576"/>
      <c r="G226" s="576"/>
      <c r="H226" s="576"/>
      <c r="I226" s="576"/>
      <c r="J226" s="576"/>
      <c r="K226" s="696" t="s">
        <v>1962</v>
      </c>
      <c r="L226" s="697">
        <v>5</v>
      </c>
      <c r="M226" s="698">
        <v>20</v>
      </c>
      <c r="N226" s="696" t="s">
        <v>1962</v>
      </c>
      <c r="O226" s="697">
        <v>9</v>
      </c>
      <c r="P226" s="698">
        <v>20</v>
      </c>
      <c r="Q226" s="696" t="s">
        <v>1962</v>
      </c>
      <c r="R226" s="697">
        <v>3</v>
      </c>
      <c r="S226" s="698">
        <v>15</v>
      </c>
      <c r="T226" s="696" t="s">
        <v>1962</v>
      </c>
      <c r="U226" s="697">
        <v>5</v>
      </c>
      <c r="V226" s="698">
        <v>20</v>
      </c>
      <c r="W226" s="696" t="s">
        <v>1962</v>
      </c>
      <c r="X226" s="697">
        <v>6</v>
      </c>
      <c r="Y226" s="699">
        <v>1</v>
      </c>
      <c r="Z226" s="674"/>
    </row>
    <row r="227" spans="2:26" ht="16.5" customHeight="1" x14ac:dyDescent="0.15">
      <c r="C227" s="63"/>
      <c r="D227" s="592" t="s">
        <v>662</v>
      </c>
      <c r="E227" s="593"/>
      <c r="F227" s="594"/>
      <c r="G227" s="594"/>
      <c r="H227" s="594"/>
      <c r="I227" s="594"/>
      <c r="J227" s="594"/>
      <c r="K227" s="700">
        <v>13</v>
      </c>
      <c r="L227" s="701">
        <v>30</v>
      </c>
      <c r="M227" s="513"/>
      <c r="N227" s="700">
        <v>13</v>
      </c>
      <c r="O227" s="701">
        <v>30</v>
      </c>
      <c r="P227" s="513"/>
      <c r="Q227" s="700">
        <v>13</v>
      </c>
      <c r="R227" s="701">
        <v>30</v>
      </c>
      <c r="S227" s="513"/>
      <c r="T227" s="700">
        <v>13</v>
      </c>
      <c r="U227" s="701">
        <v>30</v>
      </c>
      <c r="V227" s="513"/>
      <c r="W227" s="700">
        <v>13</v>
      </c>
      <c r="X227" s="701">
        <v>30</v>
      </c>
      <c r="Y227" s="514"/>
      <c r="Z227" s="674"/>
    </row>
    <row r="228" spans="2:26" ht="16.5" customHeight="1" x14ac:dyDescent="0.15">
      <c r="C228" s="63"/>
      <c r="D228" s="591" t="s">
        <v>644</v>
      </c>
      <c r="E228" s="574"/>
      <c r="F228" s="576"/>
      <c r="G228" s="576"/>
      <c r="H228" s="576"/>
      <c r="I228" s="576"/>
      <c r="J228" s="576"/>
      <c r="K228" s="1877">
        <v>6</v>
      </c>
      <c r="L228" s="1878"/>
      <c r="M228" s="1879"/>
      <c r="N228" s="1877">
        <v>6</v>
      </c>
      <c r="O228" s="1878"/>
      <c r="P228" s="1879"/>
      <c r="Q228" s="1877">
        <v>6</v>
      </c>
      <c r="R228" s="1878"/>
      <c r="S228" s="1879"/>
      <c r="T228" s="1877">
        <v>6</v>
      </c>
      <c r="U228" s="1878"/>
      <c r="V228" s="1879"/>
      <c r="W228" s="1877">
        <v>6</v>
      </c>
      <c r="X228" s="1878"/>
      <c r="Y228" s="1879"/>
      <c r="Z228" s="674"/>
    </row>
    <row r="229" spans="2:26" ht="16.5" customHeight="1" x14ac:dyDescent="0.15">
      <c r="C229" s="63"/>
      <c r="D229" s="592" t="s">
        <v>646</v>
      </c>
      <c r="E229" s="593"/>
      <c r="F229" s="594"/>
      <c r="G229" s="594"/>
      <c r="H229" s="594"/>
      <c r="I229" s="594"/>
      <c r="J229" s="594"/>
      <c r="K229" s="1880">
        <v>2</v>
      </c>
      <c r="L229" s="1881"/>
      <c r="M229" s="1882"/>
      <c r="N229" s="1880">
        <v>2</v>
      </c>
      <c r="O229" s="1881"/>
      <c r="P229" s="1882"/>
      <c r="Q229" s="1880">
        <v>2</v>
      </c>
      <c r="R229" s="1881"/>
      <c r="S229" s="1882"/>
      <c r="T229" s="1880">
        <v>2</v>
      </c>
      <c r="U229" s="1881"/>
      <c r="V229" s="1882"/>
      <c r="W229" s="1880">
        <v>2</v>
      </c>
      <c r="X229" s="1881"/>
      <c r="Y229" s="1882"/>
      <c r="Z229" s="674"/>
    </row>
    <row r="230" spans="2:26" ht="33" customHeight="1" x14ac:dyDescent="0.15">
      <c r="B230" s="63"/>
      <c r="C230" s="63"/>
      <c r="D230" s="1295" t="s">
        <v>1164</v>
      </c>
      <c r="E230" s="1196" t="s">
        <v>1165</v>
      </c>
      <c r="F230" s="1197"/>
      <c r="G230" s="1197"/>
      <c r="H230" s="1197"/>
      <c r="I230" s="1197"/>
      <c r="J230" s="1198"/>
      <c r="K230" s="1884" t="s">
        <v>684</v>
      </c>
      <c r="L230" s="1885"/>
      <c r="M230" s="1891"/>
      <c r="N230" s="1884" t="s">
        <v>1796</v>
      </c>
      <c r="O230" s="1885"/>
      <c r="P230" s="1891"/>
      <c r="Q230" s="1884" t="s">
        <v>686</v>
      </c>
      <c r="R230" s="1885"/>
      <c r="S230" s="1891"/>
      <c r="T230" s="1884" t="s">
        <v>684</v>
      </c>
      <c r="U230" s="1885"/>
      <c r="V230" s="1891"/>
      <c r="W230" s="1884" t="s">
        <v>1634</v>
      </c>
      <c r="X230" s="1885"/>
      <c r="Y230" s="1886"/>
      <c r="Z230" s="702" t="s">
        <v>1875</v>
      </c>
    </row>
    <row r="231" spans="2:26" ht="33" customHeight="1" x14ac:dyDescent="0.15">
      <c r="B231" s="63"/>
      <c r="C231" s="63"/>
      <c r="D231" s="1296"/>
      <c r="E231" s="1199" t="s">
        <v>1167</v>
      </c>
      <c r="F231" s="1200"/>
      <c r="G231" s="1200"/>
      <c r="H231" s="1200"/>
      <c r="I231" s="1200"/>
      <c r="J231" s="1201"/>
      <c r="K231" s="1887"/>
      <c r="L231" s="1888"/>
      <c r="M231" s="1889"/>
      <c r="N231" s="1887"/>
      <c r="O231" s="1888"/>
      <c r="P231" s="1889"/>
      <c r="Q231" s="1887"/>
      <c r="R231" s="1888"/>
      <c r="S231" s="1889"/>
      <c r="T231" s="1887" t="s">
        <v>1166</v>
      </c>
      <c r="U231" s="1888"/>
      <c r="V231" s="1889"/>
      <c r="W231" s="1887"/>
      <c r="X231" s="1888"/>
      <c r="Y231" s="1890"/>
      <c r="Z231" s="702" t="s">
        <v>1875</v>
      </c>
    </row>
    <row r="232" spans="2:26" ht="33" customHeight="1" x14ac:dyDescent="0.15">
      <c r="B232" s="63"/>
      <c r="C232" s="63"/>
      <c r="D232" s="1296"/>
      <c r="E232" s="1199" t="s">
        <v>1168</v>
      </c>
      <c r="F232" s="1200"/>
      <c r="G232" s="1200"/>
      <c r="H232" s="1200"/>
      <c r="I232" s="1200"/>
      <c r="J232" s="1201"/>
      <c r="K232" s="1887"/>
      <c r="L232" s="1888"/>
      <c r="M232" s="1889"/>
      <c r="N232" s="1887"/>
      <c r="O232" s="1888"/>
      <c r="P232" s="1889"/>
      <c r="Q232" s="1887"/>
      <c r="R232" s="1888"/>
      <c r="S232" s="1889"/>
      <c r="T232" s="1887"/>
      <c r="U232" s="1888"/>
      <c r="V232" s="1889"/>
      <c r="W232" s="1887"/>
      <c r="X232" s="1888"/>
      <c r="Y232" s="1890"/>
      <c r="Z232" s="702" t="s">
        <v>1875</v>
      </c>
    </row>
    <row r="233" spans="2:26" ht="33" customHeight="1" x14ac:dyDescent="0.15">
      <c r="B233" s="63"/>
      <c r="C233" s="63"/>
      <c r="D233" s="1296"/>
      <c r="E233" s="1199" t="s">
        <v>1169</v>
      </c>
      <c r="F233" s="1200"/>
      <c r="G233" s="1200"/>
      <c r="H233" s="1200"/>
      <c r="I233" s="1200"/>
      <c r="J233" s="1201"/>
      <c r="K233" s="1887"/>
      <c r="L233" s="1888"/>
      <c r="M233" s="1889"/>
      <c r="N233" s="1887"/>
      <c r="O233" s="1888"/>
      <c r="P233" s="1889"/>
      <c r="Q233" s="1887"/>
      <c r="R233" s="1888"/>
      <c r="S233" s="1889"/>
      <c r="T233" s="1887"/>
      <c r="U233" s="1888"/>
      <c r="V233" s="1889"/>
      <c r="W233" s="1887"/>
      <c r="X233" s="1888"/>
      <c r="Y233" s="1890"/>
      <c r="Z233" s="702" t="s">
        <v>1875</v>
      </c>
    </row>
    <row r="234" spans="2:26" ht="33" customHeight="1" x14ac:dyDescent="0.15">
      <c r="B234" s="63"/>
      <c r="C234" s="63"/>
      <c r="D234" s="1296"/>
      <c r="E234" s="1199" t="s">
        <v>1170</v>
      </c>
      <c r="F234" s="1200"/>
      <c r="G234" s="1200"/>
      <c r="H234" s="1200"/>
      <c r="I234" s="1200"/>
      <c r="J234" s="1201"/>
      <c r="K234" s="1895"/>
      <c r="L234" s="1896"/>
      <c r="M234" s="1897"/>
      <c r="N234" s="1895"/>
      <c r="O234" s="1896"/>
      <c r="P234" s="1897"/>
      <c r="Q234" s="1895"/>
      <c r="R234" s="1896"/>
      <c r="S234" s="1897"/>
      <c r="T234" s="1895"/>
      <c r="U234" s="1896"/>
      <c r="V234" s="1897"/>
      <c r="W234" s="1895"/>
      <c r="X234" s="1896"/>
      <c r="Y234" s="1898"/>
      <c r="Z234" s="702" t="s">
        <v>1875</v>
      </c>
    </row>
    <row r="235" spans="2:26" ht="36.6" customHeight="1" x14ac:dyDescent="0.15">
      <c r="C235" s="63"/>
      <c r="D235" s="1297"/>
      <c r="E235" s="1271" t="s">
        <v>1171</v>
      </c>
      <c r="F235" s="1272"/>
      <c r="G235" s="1272"/>
      <c r="H235" s="1272"/>
      <c r="I235" s="1272"/>
      <c r="J235" s="1273"/>
      <c r="K235" s="1892"/>
      <c r="L235" s="1893"/>
      <c r="M235" s="1894"/>
      <c r="N235" s="1892"/>
      <c r="O235" s="1893"/>
      <c r="P235" s="1894"/>
      <c r="Q235" s="1892"/>
      <c r="R235" s="1893"/>
      <c r="S235" s="1894"/>
      <c r="T235" s="1892"/>
      <c r="U235" s="1893"/>
      <c r="V235" s="1894"/>
      <c r="W235" s="1892" t="s">
        <v>1797</v>
      </c>
      <c r="X235" s="1893"/>
      <c r="Y235" s="1894"/>
      <c r="Z235" s="674"/>
    </row>
    <row r="236" spans="2:26" ht="16.5" customHeight="1" x14ac:dyDescent="0.15">
      <c r="C236" s="63"/>
      <c r="D236" s="1290" t="s">
        <v>8</v>
      </c>
      <c r="E236" s="1291" t="s">
        <v>9</v>
      </c>
      <c r="F236" s="1292"/>
      <c r="G236" s="1292"/>
      <c r="H236" s="1292"/>
      <c r="I236" s="1292"/>
      <c r="J236" s="1293"/>
      <c r="K236" s="1899" t="s">
        <v>565</v>
      </c>
      <c r="L236" s="1900"/>
      <c r="M236" s="1901"/>
      <c r="N236" s="1899" t="s">
        <v>565</v>
      </c>
      <c r="O236" s="1900"/>
      <c r="P236" s="1901"/>
      <c r="Q236" s="1899" t="s">
        <v>565</v>
      </c>
      <c r="R236" s="1900"/>
      <c r="S236" s="1901"/>
      <c r="T236" s="1899" t="s">
        <v>565</v>
      </c>
      <c r="U236" s="1900"/>
      <c r="V236" s="1901"/>
      <c r="W236" s="1899" t="s">
        <v>565</v>
      </c>
      <c r="X236" s="1900"/>
      <c r="Y236" s="1901"/>
      <c r="Z236" s="674" t="s">
        <v>1675</v>
      </c>
    </row>
    <row r="237" spans="2:26" ht="16.5" customHeight="1" x14ac:dyDescent="0.15">
      <c r="C237" s="63"/>
      <c r="D237" s="1290"/>
      <c r="E237" s="1175" t="s">
        <v>1635</v>
      </c>
      <c r="F237" s="1175"/>
      <c r="G237" s="1175"/>
      <c r="H237" s="1175"/>
      <c r="I237" s="1175"/>
      <c r="J237" s="1175"/>
      <c r="K237" s="1899" t="s">
        <v>565</v>
      </c>
      <c r="L237" s="1900"/>
      <c r="M237" s="1901"/>
      <c r="N237" s="1899" t="s">
        <v>565</v>
      </c>
      <c r="O237" s="1900"/>
      <c r="P237" s="1901"/>
      <c r="Q237" s="1899" t="s">
        <v>751</v>
      </c>
      <c r="R237" s="1900"/>
      <c r="S237" s="1901"/>
      <c r="T237" s="1899" t="s">
        <v>565</v>
      </c>
      <c r="U237" s="1900"/>
      <c r="V237" s="1901"/>
      <c r="W237" s="1899" t="s">
        <v>565</v>
      </c>
      <c r="X237" s="1900"/>
      <c r="Y237" s="1901"/>
      <c r="Z237" s="674" t="s">
        <v>1675</v>
      </c>
    </row>
    <row r="238" spans="2:26" ht="16.5" customHeight="1" x14ac:dyDescent="0.15">
      <c r="C238" s="63"/>
      <c r="D238" s="1290"/>
      <c r="E238" s="1175" t="s">
        <v>10</v>
      </c>
      <c r="F238" s="1175"/>
      <c r="G238" s="1175"/>
      <c r="H238" s="1175"/>
      <c r="I238" s="1175"/>
      <c r="J238" s="1175"/>
      <c r="K238" s="1899" t="s">
        <v>565</v>
      </c>
      <c r="L238" s="1900"/>
      <c r="M238" s="1901"/>
      <c r="N238" s="1899" t="s">
        <v>565</v>
      </c>
      <c r="O238" s="1900"/>
      <c r="P238" s="1901"/>
      <c r="Q238" s="1899" t="s">
        <v>565</v>
      </c>
      <c r="R238" s="1900"/>
      <c r="S238" s="1901"/>
      <c r="T238" s="1899" t="s">
        <v>565</v>
      </c>
      <c r="U238" s="1900"/>
      <c r="V238" s="1901"/>
      <c r="W238" s="1899" t="s">
        <v>565</v>
      </c>
      <c r="X238" s="1900"/>
      <c r="Y238" s="1901"/>
      <c r="Z238" s="674" t="s">
        <v>1675</v>
      </c>
    </row>
    <row r="239" spans="2:26" ht="26.45" customHeight="1" x14ac:dyDescent="0.15">
      <c r="C239" s="63"/>
      <c r="D239" s="1290"/>
      <c r="E239" s="1224" t="s">
        <v>744</v>
      </c>
      <c r="F239" s="1224"/>
      <c r="G239" s="1224"/>
      <c r="H239" s="1224"/>
      <c r="I239" s="1224"/>
      <c r="J239" s="1224"/>
      <c r="K239" s="1902" t="s">
        <v>685</v>
      </c>
      <c r="L239" s="1903"/>
      <c r="M239" s="1904"/>
      <c r="N239" s="1902" t="s">
        <v>685</v>
      </c>
      <c r="O239" s="1903"/>
      <c r="P239" s="1904"/>
      <c r="Q239" s="1902" t="s">
        <v>685</v>
      </c>
      <c r="R239" s="1903"/>
      <c r="S239" s="1904"/>
      <c r="T239" s="1902" t="s">
        <v>685</v>
      </c>
      <c r="U239" s="1903"/>
      <c r="V239" s="1904"/>
      <c r="W239" s="1902" t="s">
        <v>685</v>
      </c>
      <c r="X239" s="1903"/>
      <c r="Y239" s="1904"/>
      <c r="Z239" s="674" t="s">
        <v>1676</v>
      </c>
    </row>
    <row r="240" spans="2:26" ht="16.5" customHeight="1" x14ac:dyDescent="0.15">
      <c r="C240" s="63"/>
      <c r="D240" s="63"/>
      <c r="E240" s="109"/>
      <c r="F240" s="63"/>
      <c r="G240" s="63"/>
      <c r="H240" s="63"/>
      <c r="I240" s="63"/>
      <c r="J240" s="63"/>
      <c r="K240" s="63"/>
      <c r="L240" s="63"/>
      <c r="M240" s="63"/>
      <c r="N240" s="63"/>
      <c r="O240" s="63"/>
      <c r="P240" s="63"/>
      <c r="Q240" s="63"/>
      <c r="R240" s="63"/>
      <c r="S240" s="63"/>
      <c r="T240" s="63"/>
      <c r="U240" s="63"/>
      <c r="V240" s="63"/>
      <c r="W240" s="63"/>
      <c r="X240" s="63"/>
      <c r="Y240" s="63"/>
      <c r="Z240" s="674"/>
    </row>
    <row r="241" spans="3:26" ht="16.5" customHeight="1" x14ac:dyDescent="0.15">
      <c r="C241" s="63"/>
      <c r="D241" s="591" t="s">
        <v>70</v>
      </c>
      <c r="E241" s="574"/>
      <c r="F241" s="576"/>
      <c r="G241" s="576"/>
      <c r="H241" s="576"/>
      <c r="I241" s="576"/>
      <c r="J241" s="576"/>
      <c r="K241" s="696"/>
      <c r="L241" s="697"/>
      <c r="M241" s="698"/>
      <c r="N241" s="696"/>
      <c r="O241" s="697"/>
      <c r="P241" s="698"/>
      <c r="Q241" s="696"/>
      <c r="R241" s="697"/>
      <c r="S241" s="698"/>
      <c r="T241" s="696"/>
      <c r="U241" s="697"/>
      <c r="V241" s="698"/>
      <c r="W241" s="696"/>
      <c r="X241" s="697"/>
      <c r="Y241" s="699"/>
      <c r="Z241" s="674"/>
    </row>
    <row r="242" spans="3:26" ht="16.5" customHeight="1" x14ac:dyDescent="0.15">
      <c r="C242" s="63"/>
      <c r="D242" s="592" t="s">
        <v>662</v>
      </c>
      <c r="E242" s="593"/>
      <c r="F242" s="594"/>
      <c r="G242" s="594"/>
      <c r="H242" s="594"/>
      <c r="I242" s="594"/>
      <c r="J242" s="594"/>
      <c r="K242" s="700"/>
      <c r="L242" s="701"/>
      <c r="M242" s="513"/>
      <c r="N242" s="700"/>
      <c r="O242" s="701"/>
      <c r="P242" s="513"/>
      <c r="Q242" s="700"/>
      <c r="R242" s="701"/>
      <c r="S242" s="513"/>
      <c r="T242" s="700"/>
      <c r="U242" s="701"/>
      <c r="V242" s="513"/>
      <c r="W242" s="700"/>
      <c r="X242" s="701"/>
      <c r="Y242" s="514"/>
      <c r="Z242" s="674"/>
    </row>
    <row r="243" spans="3:26" ht="16.5" customHeight="1" x14ac:dyDescent="0.15">
      <c r="C243" s="63"/>
      <c r="D243" s="591" t="s">
        <v>644</v>
      </c>
      <c r="E243" s="574"/>
      <c r="F243" s="576"/>
      <c r="G243" s="576"/>
      <c r="H243" s="576"/>
      <c r="I243" s="576"/>
      <c r="J243" s="576"/>
      <c r="K243" s="1877"/>
      <c r="L243" s="1878"/>
      <c r="M243" s="1879"/>
      <c r="N243" s="1877"/>
      <c r="O243" s="1878"/>
      <c r="P243" s="1879"/>
      <c r="Q243" s="1877"/>
      <c r="R243" s="1878"/>
      <c r="S243" s="1879"/>
      <c r="T243" s="1877"/>
      <c r="U243" s="1878"/>
      <c r="V243" s="1879"/>
      <c r="W243" s="1877"/>
      <c r="X243" s="1878"/>
      <c r="Y243" s="1879"/>
      <c r="Z243" s="674"/>
    </row>
    <row r="244" spans="3:26" ht="16.5" customHeight="1" x14ac:dyDescent="0.15">
      <c r="C244" s="63"/>
      <c r="D244" s="592" t="s">
        <v>646</v>
      </c>
      <c r="E244" s="593"/>
      <c r="F244" s="594"/>
      <c r="G244" s="594"/>
      <c r="H244" s="594"/>
      <c r="I244" s="594"/>
      <c r="J244" s="594"/>
      <c r="K244" s="1880"/>
      <c r="L244" s="1881"/>
      <c r="M244" s="1882"/>
      <c r="N244" s="1880"/>
      <c r="O244" s="1881"/>
      <c r="P244" s="1882"/>
      <c r="Q244" s="1880"/>
      <c r="R244" s="1881"/>
      <c r="S244" s="1882"/>
      <c r="T244" s="1880"/>
      <c r="U244" s="1881"/>
      <c r="V244" s="1882"/>
      <c r="W244" s="1880"/>
      <c r="X244" s="1881"/>
      <c r="Y244" s="1882"/>
      <c r="Z244" s="674"/>
    </row>
    <row r="245" spans="3:26" ht="33" customHeight="1" x14ac:dyDescent="0.15">
      <c r="C245" s="63"/>
      <c r="D245" s="1295" t="s">
        <v>1164</v>
      </c>
      <c r="E245" s="1196" t="s">
        <v>1165</v>
      </c>
      <c r="F245" s="1310"/>
      <c r="G245" s="1310"/>
      <c r="H245" s="1310"/>
      <c r="I245" s="1310"/>
      <c r="J245" s="1311"/>
      <c r="K245" s="1884"/>
      <c r="L245" s="1885"/>
      <c r="M245" s="1891"/>
      <c r="N245" s="1884"/>
      <c r="O245" s="1885"/>
      <c r="P245" s="1891"/>
      <c r="Q245" s="1884"/>
      <c r="R245" s="1885"/>
      <c r="S245" s="1891"/>
      <c r="T245" s="1884"/>
      <c r="U245" s="1885"/>
      <c r="V245" s="1891"/>
      <c r="W245" s="1884"/>
      <c r="X245" s="1885"/>
      <c r="Y245" s="1886"/>
      <c r="Z245" s="702" t="s">
        <v>1875</v>
      </c>
    </row>
    <row r="246" spans="3:26" ht="33" customHeight="1" x14ac:dyDescent="0.15">
      <c r="C246" s="63"/>
      <c r="D246" s="1296"/>
      <c r="E246" s="1199" t="s">
        <v>1167</v>
      </c>
      <c r="F246" s="1269"/>
      <c r="G246" s="1269"/>
      <c r="H246" s="1269"/>
      <c r="I246" s="1269"/>
      <c r="J246" s="1270"/>
      <c r="K246" s="1887"/>
      <c r="L246" s="1888"/>
      <c r="M246" s="1889"/>
      <c r="N246" s="1887"/>
      <c r="O246" s="1888"/>
      <c r="P246" s="1889"/>
      <c r="Q246" s="1887"/>
      <c r="R246" s="1888"/>
      <c r="S246" s="1889"/>
      <c r="T246" s="1887"/>
      <c r="U246" s="1888"/>
      <c r="V246" s="1889"/>
      <c r="W246" s="1887"/>
      <c r="X246" s="1888"/>
      <c r="Y246" s="1890"/>
      <c r="Z246" s="702" t="s">
        <v>1875</v>
      </c>
    </row>
    <row r="247" spans="3:26" ht="33" customHeight="1" x14ac:dyDescent="0.15">
      <c r="C247" s="63"/>
      <c r="D247" s="1296"/>
      <c r="E247" s="1199" t="s">
        <v>1168</v>
      </c>
      <c r="F247" s="1269"/>
      <c r="G247" s="1269"/>
      <c r="H247" s="1269"/>
      <c r="I247" s="1269"/>
      <c r="J247" s="1270"/>
      <c r="K247" s="1887"/>
      <c r="L247" s="1888"/>
      <c r="M247" s="1889"/>
      <c r="N247" s="1887"/>
      <c r="O247" s="1888"/>
      <c r="P247" s="1889"/>
      <c r="Q247" s="1887"/>
      <c r="R247" s="1888"/>
      <c r="S247" s="1889"/>
      <c r="T247" s="1887"/>
      <c r="U247" s="1888"/>
      <c r="V247" s="1889"/>
      <c r="W247" s="1887"/>
      <c r="X247" s="1888"/>
      <c r="Y247" s="1890"/>
      <c r="Z247" s="702" t="s">
        <v>1875</v>
      </c>
    </row>
    <row r="248" spans="3:26" ht="33" customHeight="1" x14ac:dyDescent="0.15">
      <c r="C248" s="63"/>
      <c r="D248" s="1296"/>
      <c r="E248" s="1199" t="s">
        <v>1169</v>
      </c>
      <c r="F248" s="1269"/>
      <c r="G248" s="1269"/>
      <c r="H248" s="1269"/>
      <c r="I248" s="1269"/>
      <c r="J248" s="1270"/>
      <c r="K248" s="1887"/>
      <c r="L248" s="1888"/>
      <c r="M248" s="1889"/>
      <c r="N248" s="1887"/>
      <c r="O248" s="1888"/>
      <c r="P248" s="1889"/>
      <c r="Q248" s="1887"/>
      <c r="R248" s="1888"/>
      <c r="S248" s="1889"/>
      <c r="T248" s="1887"/>
      <c r="U248" s="1888"/>
      <c r="V248" s="1889"/>
      <c r="W248" s="1887"/>
      <c r="X248" s="1888"/>
      <c r="Y248" s="1890"/>
      <c r="Z248" s="702" t="s">
        <v>1875</v>
      </c>
    </row>
    <row r="249" spans="3:26" ht="33" customHeight="1" x14ac:dyDescent="0.15">
      <c r="C249" s="63"/>
      <c r="D249" s="1296"/>
      <c r="E249" s="1199" t="s">
        <v>1170</v>
      </c>
      <c r="F249" s="1269"/>
      <c r="G249" s="1269"/>
      <c r="H249" s="1269"/>
      <c r="I249" s="1269"/>
      <c r="J249" s="1270"/>
      <c r="K249" s="1895"/>
      <c r="L249" s="1896"/>
      <c r="M249" s="1897"/>
      <c r="N249" s="1895"/>
      <c r="O249" s="1896"/>
      <c r="P249" s="1897"/>
      <c r="Q249" s="1895"/>
      <c r="R249" s="1896"/>
      <c r="S249" s="1897"/>
      <c r="T249" s="1895"/>
      <c r="U249" s="1896"/>
      <c r="V249" s="1897"/>
      <c r="W249" s="1895"/>
      <c r="X249" s="1896"/>
      <c r="Y249" s="1898"/>
      <c r="Z249" s="702" t="s">
        <v>1875</v>
      </c>
    </row>
    <row r="250" spans="3:26" ht="36.6" customHeight="1" x14ac:dyDescent="0.15">
      <c r="C250" s="63"/>
      <c r="D250" s="1297"/>
      <c r="E250" s="1271" t="s">
        <v>1171</v>
      </c>
      <c r="F250" s="1272"/>
      <c r="G250" s="1272"/>
      <c r="H250" s="1272"/>
      <c r="I250" s="1272"/>
      <c r="J250" s="1273"/>
      <c r="K250" s="1892"/>
      <c r="L250" s="1893"/>
      <c r="M250" s="1894"/>
      <c r="N250" s="1892"/>
      <c r="O250" s="1893"/>
      <c r="P250" s="1894"/>
      <c r="Q250" s="1892"/>
      <c r="R250" s="1893"/>
      <c r="S250" s="1894"/>
      <c r="T250" s="1892"/>
      <c r="U250" s="1893"/>
      <c r="V250" s="1894"/>
      <c r="W250" s="1892"/>
      <c r="X250" s="1893"/>
      <c r="Y250" s="1894"/>
      <c r="Z250" s="674"/>
    </row>
    <row r="251" spans="3:26" ht="16.5" customHeight="1" x14ac:dyDescent="0.15">
      <c r="C251" s="63"/>
      <c r="D251" s="1290" t="s">
        <v>8</v>
      </c>
      <c r="E251" s="1291" t="s">
        <v>9</v>
      </c>
      <c r="F251" s="1292"/>
      <c r="G251" s="1292"/>
      <c r="H251" s="1292"/>
      <c r="I251" s="1292"/>
      <c r="J251" s="1293"/>
      <c r="K251" s="1899"/>
      <c r="L251" s="1900"/>
      <c r="M251" s="1901"/>
      <c r="N251" s="1899"/>
      <c r="O251" s="1900"/>
      <c r="P251" s="1901"/>
      <c r="Q251" s="1899"/>
      <c r="R251" s="1900"/>
      <c r="S251" s="1901"/>
      <c r="T251" s="1899"/>
      <c r="U251" s="1900"/>
      <c r="V251" s="1901"/>
      <c r="W251" s="1899"/>
      <c r="X251" s="1900"/>
      <c r="Y251" s="1901"/>
      <c r="Z251" s="674" t="s">
        <v>1675</v>
      </c>
    </row>
    <row r="252" spans="3:26" ht="16.5" customHeight="1" x14ac:dyDescent="0.15">
      <c r="C252" s="63"/>
      <c r="D252" s="1290"/>
      <c r="E252" s="1175" t="s">
        <v>1635</v>
      </c>
      <c r="F252" s="1175"/>
      <c r="G252" s="1175"/>
      <c r="H252" s="1175"/>
      <c r="I252" s="1175"/>
      <c r="J252" s="1175"/>
      <c r="K252" s="1899"/>
      <c r="L252" s="1900"/>
      <c r="M252" s="1901"/>
      <c r="N252" s="1899"/>
      <c r="O252" s="1900"/>
      <c r="P252" s="1901"/>
      <c r="Q252" s="1899"/>
      <c r="R252" s="1900"/>
      <c r="S252" s="1901"/>
      <c r="T252" s="1899"/>
      <c r="U252" s="1900"/>
      <c r="V252" s="1901"/>
      <c r="W252" s="1899"/>
      <c r="X252" s="1900"/>
      <c r="Y252" s="1901"/>
      <c r="Z252" s="674" t="s">
        <v>1675</v>
      </c>
    </row>
    <row r="253" spans="3:26" ht="16.5" customHeight="1" x14ac:dyDescent="0.15">
      <c r="C253" s="63"/>
      <c r="D253" s="1290"/>
      <c r="E253" s="1175" t="s">
        <v>10</v>
      </c>
      <c r="F253" s="1175"/>
      <c r="G253" s="1175"/>
      <c r="H253" s="1175"/>
      <c r="I253" s="1175"/>
      <c r="J253" s="1175"/>
      <c r="K253" s="1899"/>
      <c r="L253" s="1900"/>
      <c r="M253" s="1901"/>
      <c r="N253" s="1899"/>
      <c r="O253" s="1900"/>
      <c r="P253" s="1901"/>
      <c r="Q253" s="1899"/>
      <c r="R253" s="1900"/>
      <c r="S253" s="1901"/>
      <c r="T253" s="1899"/>
      <c r="U253" s="1900"/>
      <c r="V253" s="1901"/>
      <c r="W253" s="1899"/>
      <c r="X253" s="1900"/>
      <c r="Y253" s="1901"/>
      <c r="Z253" s="674" t="s">
        <v>1675</v>
      </c>
    </row>
    <row r="254" spans="3:26" ht="26.45" customHeight="1" x14ac:dyDescent="0.15">
      <c r="C254" s="63"/>
      <c r="D254" s="1290"/>
      <c r="E254" s="1224" t="s">
        <v>744</v>
      </c>
      <c r="F254" s="1224"/>
      <c r="G254" s="1224"/>
      <c r="H254" s="1224"/>
      <c r="I254" s="1224"/>
      <c r="J254" s="1224"/>
      <c r="K254" s="1902"/>
      <c r="L254" s="1903"/>
      <c r="M254" s="1904"/>
      <c r="N254" s="1902"/>
      <c r="O254" s="1903"/>
      <c r="P254" s="1904"/>
      <c r="Q254" s="1902"/>
      <c r="R254" s="1903"/>
      <c r="S254" s="1904"/>
      <c r="T254" s="1902"/>
      <c r="U254" s="1903"/>
      <c r="V254" s="1904"/>
      <c r="W254" s="1902"/>
      <c r="X254" s="1903"/>
      <c r="Y254" s="1904"/>
      <c r="Z254" s="674" t="s">
        <v>1676</v>
      </c>
    </row>
    <row r="255" spans="3:26" ht="16.5" customHeight="1" x14ac:dyDescent="0.15">
      <c r="C255" s="63"/>
      <c r="D255" s="63"/>
      <c r="E255" s="109" t="s">
        <v>1633</v>
      </c>
      <c r="F255" s="63"/>
      <c r="G255" s="63"/>
      <c r="H255" s="63"/>
      <c r="I255" s="63"/>
      <c r="J255" s="63"/>
      <c r="K255" s="63"/>
      <c r="L255" s="63"/>
      <c r="M255" s="63"/>
      <c r="N255" s="63"/>
      <c r="O255" s="63"/>
      <c r="P255" s="63"/>
      <c r="Q255" s="63"/>
      <c r="R255" s="63"/>
      <c r="S255" s="63"/>
      <c r="T255" s="63"/>
      <c r="U255" s="63"/>
      <c r="V255" s="63"/>
      <c r="W255" s="63"/>
      <c r="X255" s="63"/>
      <c r="Y255" s="63"/>
      <c r="Z255" s="674"/>
    </row>
    <row r="256" spans="3:26" ht="16.5" customHeight="1" x14ac:dyDescent="0.15">
      <c r="C256" s="63"/>
      <c r="D256" s="63"/>
      <c r="E256" s="109" t="s">
        <v>1876</v>
      </c>
      <c r="F256" s="63"/>
      <c r="G256" s="63"/>
      <c r="H256" s="63"/>
      <c r="I256" s="63"/>
      <c r="J256" s="63"/>
      <c r="K256" s="63"/>
      <c r="L256" s="63"/>
      <c r="M256" s="63"/>
      <c r="N256" s="63"/>
      <c r="O256" s="63"/>
      <c r="P256" s="63"/>
      <c r="Q256" s="63"/>
      <c r="R256" s="63"/>
      <c r="S256" s="63"/>
      <c r="T256" s="63"/>
      <c r="U256" s="63"/>
      <c r="V256" s="63"/>
      <c r="W256" s="63"/>
      <c r="X256" s="63"/>
      <c r="Y256" s="63"/>
      <c r="Z256" s="674"/>
    </row>
    <row r="257" spans="1:26" ht="16.5" customHeight="1" x14ac:dyDescent="0.15">
      <c r="C257" s="63"/>
      <c r="D257" s="63"/>
      <c r="E257" s="109" t="s">
        <v>1507</v>
      </c>
      <c r="F257" s="63"/>
      <c r="G257" s="63"/>
      <c r="H257" s="63"/>
      <c r="I257" s="63"/>
      <c r="J257" s="63"/>
      <c r="K257" s="63"/>
      <c r="L257" s="63"/>
      <c r="M257" s="63"/>
      <c r="N257" s="63"/>
      <c r="O257" s="63"/>
      <c r="P257" s="63"/>
      <c r="Q257" s="63"/>
      <c r="R257" s="63"/>
      <c r="S257" s="63"/>
      <c r="T257" s="63"/>
      <c r="U257" s="63"/>
      <c r="V257" s="63"/>
      <c r="W257" s="63"/>
      <c r="X257" s="63"/>
      <c r="Y257" s="63"/>
      <c r="Z257" s="674"/>
    </row>
    <row r="258" spans="1:26" ht="9.9499999999999993" customHeight="1" x14ac:dyDescent="0.15">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74"/>
    </row>
    <row r="259" spans="1:26" ht="14.1" customHeight="1" x14ac:dyDescent="0.15">
      <c r="C259" s="63"/>
      <c r="D259" s="63"/>
      <c r="E259" s="109"/>
      <c r="F259" s="63"/>
      <c r="G259" s="63"/>
      <c r="H259" s="63"/>
      <c r="I259" s="63"/>
      <c r="J259" s="63"/>
      <c r="K259" s="63"/>
      <c r="L259" s="63"/>
      <c r="M259" s="63"/>
      <c r="N259" s="63"/>
      <c r="O259" s="63"/>
      <c r="P259" s="63"/>
      <c r="Q259" s="63"/>
      <c r="R259" s="63"/>
      <c r="S259" s="63"/>
      <c r="T259" s="63"/>
      <c r="U259" s="63"/>
      <c r="V259" s="63"/>
      <c r="W259" s="63"/>
      <c r="X259" s="63"/>
      <c r="Y259" s="63"/>
      <c r="Z259" s="674"/>
    </row>
    <row r="260" spans="1:26" ht="15.6" customHeight="1" x14ac:dyDescent="0.15">
      <c r="C260" s="63"/>
      <c r="D260" s="63"/>
      <c r="E260" s="63"/>
      <c r="F260" s="63"/>
      <c r="G260" s="63"/>
      <c r="H260" s="63"/>
      <c r="I260" s="63"/>
      <c r="J260" s="63"/>
      <c r="K260" s="63"/>
      <c r="L260" s="63"/>
      <c r="M260" s="63"/>
      <c r="N260" s="63"/>
      <c r="O260" s="63"/>
      <c r="P260" s="954" t="s">
        <v>30</v>
      </c>
      <c r="Q260" s="954"/>
      <c r="R260" s="954"/>
      <c r="S260" s="955" t="str">
        <f>$Q$11</f>
        <v>学校法人○△学園</v>
      </c>
      <c r="T260" s="955"/>
      <c r="U260" s="955"/>
      <c r="V260" s="955"/>
      <c r="W260" s="955"/>
      <c r="X260" s="955"/>
      <c r="Y260" s="63"/>
      <c r="Z260" s="674"/>
    </row>
    <row r="261" spans="1:26" ht="16.5" customHeight="1" x14ac:dyDescent="0.15">
      <c r="C261" s="61" t="s">
        <v>1965</v>
      </c>
      <c r="D261" s="63"/>
      <c r="E261" s="63"/>
      <c r="F261" s="63"/>
      <c r="G261" s="63"/>
      <c r="H261" s="63"/>
      <c r="I261" s="63"/>
      <c r="J261" s="63"/>
      <c r="K261" s="63"/>
      <c r="L261" s="63"/>
      <c r="M261" s="63"/>
      <c r="N261" s="63"/>
      <c r="O261" s="63"/>
      <c r="P261" s="63"/>
      <c r="Q261" s="63"/>
      <c r="R261" s="63"/>
      <c r="S261" s="63"/>
      <c r="T261" s="63"/>
      <c r="U261" s="63"/>
      <c r="V261" s="63"/>
      <c r="W261" s="63"/>
      <c r="X261" s="63"/>
      <c r="Y261" s="63"/>
      <c r="Z261" s="674"/>
    </row>
    <row r="262" spans="1:26" s="63" customFormat="1" ht="16.5" customHeight="1" x14ac:dyDescent="0.15">
      <c r="A262" s="670"/>
      <c r="C262" s="61"/>
      <c r="E262" s="109" t="s">
        <v>1867</v>
      </c>
      <c r="Z262" s="690"/>
    </row>
    <row r="263" spans="1:26" ht="16.5" customHeight="1" x14ac:dyDescent="0.15">
      <c r="C263" s="63"/>
      <c r="D263" s="63"/>
      <c r="E263" s="109" t="s">
        <v>1753</v>
      </c>
      <c r="F263" s="63"/>
      <c r="G263" s="63"/>
      <c r="H263" s="63"/>
      <c r="I263" s="63"/>
      <c r="J263" s="63"/>
      <c r="K263" s="63"/>
      <c r="L263" s="63"/>
      <c r="M263" s="63"/>
      <c r="N263" s="63"/>
      <c r="O263" s="63"/>
      <c r="P263" s="63"/>
      <c r="Q263" s="63"/>
      <c r="R263" s="63"/>
      <c r="S263" s="63"/>
      <c r="T263" s="63"/>
      <c r="U263" s="63"/>
      <c r="V263" s="63"/>
      <c r="W263" s="63"/>
      <c r="X263" s="63"/>
      <c r="Y263" s="63"/>
      <c r="Z263" s="674"/>
    </row>
    <row r="264" spans="1:26" ht="16.5" customHeight="1" x14ac:dyDescent="0.15">
      <c r="C264" s="63"/>
      <c r="D264" s="591" t="s">
        <v>70</v>
      </c>
      <c r="E264" s="574"/>
      <c r="F264" s="576"/>
      <c r="G264" s="576"/>
      <c r="H264" s="576"/>
      <c r="I264" s="576"/>
      <c r="J264" s="576"/>
      <c r="K264" s="696" t="s">
        <v>1962</v>
      </c>
      <c r="L264" s="697">
        <v>5</v>
      </c>
      <c r="M264" s="698">
        <v>20</v>
      </c>
      <c r="N264" s="696" t="s">
        <v>1962</v>
      </c>
      <c r="O264" s="697">
        <v>9</v>
      </c>
      <c r="P264" s="698">
        <v>20</v>
      </c>
      <c r="Q264" s="696" t="s">
        <v>1962</v>
      </c>
      <c r="R264" s="697">
        <v>3</v>
      </c>
      <c r="S264" s="698">
        <v>15</v>
      </c>
      <c r="T264" s="696" t="s">
        <v>1962</v>
      </c>
      <c r="U264" s="697">
        <v>5</v>
      </c>
      <c r="V264" s="698">
        <v>20</v>
      </c>
      <c r="W264" s="696" t="s">
        <v>1962</v>
      </c>
      <c r="X264" s="697">
        <v>6</v>
      </c>
      <c r="Y264" s="699">
        <v>1</v>
      </c>
      <c r="Z264" s="674"/>
    </row>
    <row r="265" spans="1:26" ht="16.5" customHeight="1" x14ac:dyDescent="0.15">
      <c r="C265" s="63"/>
      <c r="D265" s="592" t="s">
        <v>662</v>
      </c>
      <c r="E265" s="593"/>
      <c r="F265" s="594"/>
      <c r="G265" s="594"/>
      <c r="H265" s="594"/>
      <c r="I265" s="594"/>
      <c r="J265" s="594"/>
      <c r="K265" s="700">
        <v>15</v>
      </c>
      <c r="L265" s="701">
        <v>0</v>
      </c>
      <c r="M265" s="513"/>
      <c r="N265" s="700">
        <v>10</v>
      </c>
      <c r="O265" s="701">
        <v>30</v>
      </c>
      <c r="P265" s="513"/>
      <c r="Q265" s="700">
        <v>10</v>
      </c>
      <c r="R265" s="701">
        <v>30</v>
      </c>
      <c r="S265" s="513"/>
      <c r="T265" s="700">
        <v>15</v>
      </c>
      <c r="U265" s="701">
        <v>0</v>
      </c>
      <c r="V265" s="513"/>
      <c r="W265" s="700">
        <v>10</v>
      </c>
      <c r="X265" s="701">
        <v>30</v>
      </c>
      <c r="Y265" s="514"/>
      <c r="Z265" s="674"/>
    </row>
    <row r="266" spans="1:26" ht="16.5" customHeight="1" x14ac:dyDescent="0.15">
      <c r="C266" s="63"/>
      <c r="D266" s="556" t="s">
        <v>657</v>
      </c>
      <c r="E266" s="60"/>
      <c r="F266" s="60"/>
      <c r="G266" s="60"/>
      <c r="H266" s="60"/>
      <c r="I266" s="60"/>
      <c r="J266" s="557"/>
      <c r="K266" s="1913" t="s">
        <v>1890</v>
      </c>
      <c r="L266" s="1914"/>
      <c r="M266" s="1915"/>
      <c r="N266" s="1913" t="s">
        <v>1890</v>
      </c>
      <c r="O266" s="1914"/>
      <c r="P266" s="1915"/>
      <c r="Q266" s="1913" t="s">
        <v>1890</v>
      </c>
      <c r="R266" s="1914"/>
      <c r="S266" s="1915"/>
      <c r="T266" s="1913" t="s">
        <v>1902</v>
      </c>
      <c r="U266" s="1914"/>
      <c r="V266" s="1915"/>
      <c r="W266" s="1913" t="s">
        <v>1891</v>
      </c>
      <c r="X266" s="1914"/>
      <c r="Y266" s="1916"/>
      <c r="Z266" s="674" t="s">
        <v>1892</v>
      </c>
    </row>
    <row r="267" spans="1:26" ht="16.5" customHeight="1" x14ac:dyDescent="0.15">
      <c r="C267" s="63"/>
      <c r="D267" s="574" t="s">
        <v>645</v>
      </c>
      <c r="E267" s="576"/>
      <c r="F267" s="576"/>
      <c r="G267" s="576"/>
      <c r="H267" s="576"/>
      <c r="I267" s="576"/>
      <c r="J267" s="576"/>
      <c r="K267" s="1905">
        <v>7</v>
      </c>
      <c r="L267" s="1906"/>
      <c r="M267" s="1907"/>
      <c r="N267" s="1905">
        <v>7</v>
      </c>
      <c r="O267" s="1906"/>
      <c r="P267" s="1907"/>
      <c r="Q267" s="1905">
        <v>7</v>
      </c>
      <c r="R267" s="1906"/>
      <c r="S267" s="1907"/>
      <c r="T267" s="1905">
        <v>7</v>
      </c>
      <c r="U267" s="1906"/>
      <c r="V267" s="1907"/>
      <c r="W267" s="1905">
        <v>7</v>
      </c>
      <c r="X267" s="1906"/>
      <c r="Y267" s="1908"/>
      <c r="Z267" s="674"/>
    </row>
    <row r="268" spans="1:26" ht="16.5" customHeight="1" x14ac:dyDescent="0.15">
      <c r="C268" s="63"/>
      <c r="D268" s="593" t="s">
        <v>646</v>
      </c>
      <c r="E268" s="594"/>
      <c r="F268" s="594"/>
      <c r="G268" s="594"/>
      <c r="H268" s="594"/>
      <c r="I268" s="594"/>
      <c r="J268" s="594"/>
      <c r="K268" s="1909">
        <v>2</v>
      </c>
      <c r="L268" s="1910"/>
      <c r="M268" s="1911"/>
      <c r="N268" s="1909">
        <v>2</v>
      </c>
      <c r="O268" s="1910"/>
      <c r="P268" s="1911"/>
      <c r="Q268" s="1909">
        <v>2</v>
      </c>
      <c r="R268" s="1910"/>
      <c r="S268" s="1911"/>
      <c r="T268" s="1909">
        <v>2</v>
      </c>
      <c r="U268" s="1910"/>
      <c r="V268" s="1911"/>
      <c r="W268" s="1909">
        <v>2</v>
      </c>
      <c r="X268" s="1910"/>
      <c r="Y268" s="1912"/>
      <c r="Z268" s="674"/>
    </row>
    <row r="269" spans="1:26" ht="33" customHeight="1" x14ac:dyDescent="0.15">
      <c r="C269" s="63"/>
      <c r="D269" s="1295" t="s">
        <v>1164</v>
      </c>
      <c r="E269" s="1196" t="s">
        <v>1165</v>
      </c>
      <c r="F269" s="1310"/>
      <c r="G269" s="1310"/>
      <c r="H269" s="1310"/>
      <c r="I269" s="1310"/>
      <c r="J269" s="1311"/>
      <c r="K269" s="1917" t="s">
        <v>684</v>
      </c>
      <c r="L269" s="1918"/>
      <c r="M269" s="1919"/>
      <c r="N269" s="1917" t="s">
        <v>1798</v>
      </c>
      <c r="O269" s="1918"/>
      <c r="P269" s="1919"/>
      <c r="Q269" s="1917" t="s">
        <v>686</v>
      </c>
      <c r="R269" s="1918"/>
      <c r="S269" s="1919"/>
      <c r="T269" s="1917" t="s">
        <v>684</v>
      </c>
      <c r="U269" s="1918"/>
      <c r="V269" s="1919"/>
      <c r="W269" s="1917" t="s">
        <v>1634</v>
      </c>
      <c r="X269" s="1918"/>
      <c r="Y269" s="1919"/>
      <c r="Z269" s="702" t="s">
        <v>1894</v>
      </c>
    </row>
    <row r="270" spans="1:26" ht="33" customHeight="1" x14ac:dyDescent="0.15">
      <c r="C270" s="63"/>
      <c r="D270" s="1296"/>
      <c r="E270" s="1199" t="s">
        <v>1167</v>
      </c>
      <c r="F270" s="1269"/>
      <c r="G270" s="1269"/>
      <c r="H270" s="1269"/>
      <c r="I270" s="1269"/>
      <c r="J270" s="1270"/>
      <c r="K270" s="1920"/>
      <c r="L270" s="1921"/>
      <c r="M270" s="1922"/>
      <c r="N270" s="1920"/>
      <c r="O270" s="1921"/>
      <c r="P270" s="1922"/>
      <c r="Q270" s="1920"/>
      <c r="R270" s="1921"/>
      <c r="S270" s="1922"/>
      <c r="T270" s="1920"/>
      <c r="U270" s="1921"/>
      <c r="V270" s="1922"/>
      <c r="W270" s="1920"/>
      <c r="X270" s="1921"/>
      <c r="Y270" s="1922"/>
      <c r="Z270" s="702" t="s">
        <v>1894</v>
      </c>
    </row>
    <row r="271" spans="1:26" ht="33" customHeight="1" x14ac:dyDescent="0.15">
      <c r="C271" s="63"/>
      <c r="D271" s="1296"/>
      <c r="E271" s="1199" t="s">
        <v>1168</v>
      </c>
      <c r="F271" s="1269"/>
      <c r="G271" s="1269"/>
      <c r="H271" s="1269"/>
      <c r="I271" s="1269"/>
      <c r="J271" s="1270"/>
      <c r="K271" s="1920"/>
      <c r="L271" s="1921"/>
      <c r="M271" s="1922"/>
      <c r="N271" s="1920"/>
      <c r="O271" s="1921"/>
      <c r="P271" s="1922"/>
      <c r="Q271" s="1920"/>
      <c r="R271" s="1921"/>
      <c r="S271" s="1922"/>
      <c r="T271" s="1920"/>
      <c r="U271" s="1921"/>
      <c r="V271" s="1922"/>
      <c r="W271" s="1920"/>
      <c r="X271" s="1921"/>
      <c r="Y271" s="1922"/>
      <c r="Z271" s="702" t="s">
        <v>1894</v>
      </c>
    </row>
    <row r="272" spans="1:26" ht="33" customHeight="1" x14ac:dyDescent="0.15">
      <c r="C272" s="63"/>
      <c r="D272" s="1296"/>
      <c r="E272" s="1199" t="s">
        <v>1169</v>
      </c>
      <c r="F272" s="1269"/>
      <c r="G272" s="1269"/>
      <c r="H272" s="1269"/>
      <c r="I272" s="1269"/>
      <c r="J272" s="1270"/>
      <c r="K272" s="1920"/>
      <c r="L272" s="1921"/>
      <c r="M272" s="1922"/>
      <c r="N272" s="1920"/>
      <c r="O272" s="1921"/>
      <c r="P272" s="1922"/>
      <c r="Q272" s="1920"/>
      <c r="R272" s="1921"/>
      <c r="S272" s="1922"/>
      <c r="T272" s="1920"/>
      <c r="U272" s="1921"/>
      <c r="V272" s="1922"/>
      <c r="W272" s="1920"/>
      <c r="X272" s="1921"/>
      <c r="Y272" s="1922"/>
      <c r="Z272" s="702" t="s">
        <v>1894</v>
      </c>
    </row>
    <row r="273" spans="3:26" ht="33" customHeight="1" x14ac:dyDescent="0.15">
      <c r="C273" s="63"/>
      <c r="D273" s="1296"/>
      <c r="E273" s="1199" t="s">
        <v>1170</v>
      </c>
      <c r="F273" s="1269"/>
      <c r="G273" s="1269"/>
      <c r="H273" s="1269"/>
      <c r="I273" s="1269"/>
      <c r="J273" s="1270"/>
      <c r="K273" s="1927"/>
      <c r="L273" s="1928"/>
      <c r="M273" s="1929"/>
      <c r="N273" s="1927"/>
      <c r="O273" s="1928"/>
      <c r="P273" s="1929"/>
      <c r="Q273" s="1927"/>
      <c r="R273" s="1928"/>
      <c r="S273" s="1929"/>
      <c r="T273" s="1927"/>
      <c r="U273" s="1928"/>
      <c r="V273" s="1929"/>
      <c r="W273" s="1927"/>
      <c r="X273" s="1928"/>
      <c r="Y273" s="1929"/>
      <c r="Z273" s="702" t="s">
        <v>1894</v>
      </c>
    </row>
    <row r="274" spans="3:26" ht="36" customHeight="1" x14ac:dyDescent="0.15">
      <c r="C274" s="63"/>
      <c r="D274" s="1297"/>
      <c r="E274" s="1271" t="s">
        <v>1171</v>
      </c>
      <c r="F274" s="1272"/>
      <c r="G274" s="1272"/>
      <c r="H274" s="1272"/>
      <c r="I274" s="1272"/>
      <c r="J274" s="1273"/>
      <c r="K274" s="1923"/>
      <c r="L274" s="1924"/>
      <c r="M274" s="1925"/>
      <c r="N274" s="1923"/>
      <c r="O274" s="1924"/>
      <c r="P274" s="1925"/>
      <c r="Q274" s="1923"/>
      <c r="R274" s="1924"/>
      <c r="S274" s="1925"/>
      <c r="T274" s="1923"/>
      <c r="U274" s="1924"/>
      <c r="V274" s="1925"/>
      <c r="W274" s="1923" t="s">
        <v>1797</v>
      </c>
      <c r="X274" s="1924"/>
      <c r="Y274" s="1926"/>
      <c r="Z274" s="674"/>
    </row>
    <row r="275" spans="3:26" ht="16.5" customHeight="1" x14ac:dyDescent="0.15">
      <c r="C275" s="63"/>
      <c r="D275" s="1290" t="s">
        <v>8</v>
      </c>
      <c r="E275" s="1291" t="s">
        <v>9</v>
      </c>
      <c r="F275" s="1292"/>
      <c r="G275" s="1292"/>
      <c r="H275" s="1292"/>
      <c r="I275" s="1292"/>
      <c r="J275" s="1293"/>
      <c r="K275" s="1930" t="s">
        <v>565</v>
      </c>
      <c r="L275" s="1931"/>
      <c r="M275" s="1937"/>
      <c r="N275" s="1930" t="s">
        <v>565</v>
      </c>
      <c r="O275" s="1931"/>
      <c r="P275" s="1937"/>
      <c r="Q275" s="1930" t="s">
        <v>565</v>
      </c>
      <c r="R275" s="1931"/>
      <c r="S275" s="1937"/>
      <c r="T275" s="1930" t="s">
        <v>565</v>
      </c>
      <c r="U275" s="1931"/>
      <c r="V275" s="1937"/>
      <c r="W275" s="1930" t="s">
        <v>565</v>
      </c>
      <c r="X275" s="1931"/>
      <c r="Y275" s="1932"/>
      <c r="Z275" s="674" t="s">
        <v>1675</v>
      </c>
    </row>
    <row r="276" spans="3:26" ht="16.5" customHeight="1" x14ac:dyDescent="0.15">
      <c r="C276" s="63"/>
      <c r="D276" s="1290"/>
      <c r="E276" s="1175" t="s">
        <v>1636</v>
      </c>
      <c r="F276" s="1175"/>
      <c r="G276" s="1175"/>
      <c r="H276" s="1175"/>
      <c r="I276" s="1175"/>
      <c r="J276" s="1175"/>
      <c r="K276" s="1933" t="s">
        <v>565</v>
      </c>
      <c r="L276" s="1934"/>
      <c r="M276" s="1935"/>
      <c r="N276" s="1933" t="s">
        <v>565</v>
      </c>
      <c r="O276" s="1934"/>
      <c r="P276" s="1935"/>
      <c r="Q276" s="1933" t="s">
        <v>751</v>
      </c>
      <c r="R276" s="1934"/>
      <c r="S276" s="1935"/>
      <c r="T276" s="1933" t="s">
        <v>565</v>
      </c>
      <c r="U276" s="1934"/>
      <c r="V276" s="1935"/>
      <c r="W276" s="1933" t="s">
        <v>565</v>
      </c>
      <c r="X276" s="1934"/>
      <c r="Y276" s="1936"/>
      <c r="Z276" s="674" t="s">
        <v>1675</v>
      </c>
    </row>
    <row r="277" spans="3:26" ht="16.5" customHeight="1" x14ac:dyDescent="0.15">
      <c r="C277" s="63"/>
      <c r="D277" s="1290"/>
      <c r="E277" s="1175" t="s">
        <v>707</v>
      </c>
      <c r="F277" s="1175"/>
      <c r="G277" s="1175"/>
      <c r="H277" s="1175"/>
      <c r="I277" s="1175"/>
      <c r="J277" s="1175"/>
      <c r="K277" s="1933" t="s">
        <v>565</v>
      </c>
      <c r="L277" s="1934"/>
      <c r="M277" s="1935"/>
      <c r="N277" s="1933" t="s">
        <v>565</v>
      </c>
      <c r="O277" s="1934"/>
      <c r="P277" s="1935"/>
      <c r="Q277" s="1933" t="s">
        <v>565</v>
      </c>
      <c r="R277" s="1934"/>
      <c r="S277" s="1935"/>
      <c r="T277" s="1933" t="s">
        <v>565</v>
      </c>
      <c r="U277" s="1934"/>
      <c r="V277" s="1935"/>
      <c r="W277" s="1933" t="s">
        <v>565</v>
      </c>
      <c r="X277" s="1934"/>
      <c r="Y277" s="1936"/>
      <c r="Z277" s="674" t="s">
        <v>1675</v>
      </c>
    </row>
    <row r="278" spans="3:26" ht="29.1" customHeight="1" x14ac:dyDescent="0.15">
      <c r="C278" s="63"/>
      <c r="D278" s="1290"/>
      <c r="E278" s="1224" t="s">
        <v>745</v>
      </c>
      <c r="F278" s="1224"/>
      <c r="G278" s="1224"/>
      <c r="H278" s="1224"/>
      <c r="I278" s="1224"/>
      <c r="J278" s="1224"/>
      <c r="K278" s="1902" t="s">
        <v>685</v>
      </c>
      <c r="L278" s="1903"/>
      <c r="M278" s="1904"/>
      <c r="N278" s="1902" t="s">
        <v>685</v>
      </c>
      <c r="O278" s="1903"/>
      <c r="P278" s="1904"/>
      <c r="Q278" s="1902" t="s">
        <v>685</v>
      </c>
      <c r="R278" s="1903"/>
      <c r="S278" s="1904"/>
      <c r="T278" s="1902" t="s">
        <v>685</v>
      </c>
      <c r="U278" s="1903"/>
      <c r="V278" s="1904"/>
      <c r="W278" s="1902" t="s">
        <v>685</v>
      </c>
      <c r="X278" s="1903"/>
      <c r="Y278" s="1904"/>
      <c r="Z278" s="674" t="s">
        <v>1676</v>
      </c>
    </row>
    <row r="279" spans="3:26" ht="16.5" customHeight="1" x14ac:dyDescent="0.15">
      <c r="C279" s="63"/>
      <c r="D279" s="63"/>
      <c r="E279" s="109"/>
      <c r="F279" s="63"/>
      <c r="G279" s="63"/>
      <c r="H279" s="63"/>
      <c r="I279" s="63"/>
      <c r="J279" s="63"/>
      <c r="K279" s="63"/>
      <c r="L279" s="63"/>
      <c r="M279" s="63"/>
      <c r="N279" s="63"/>
      <c r="O279" s="63"/>
      <c r="P279" s="63"/>
      <c r="Q279" s="63"/>
      <c r="R279" s="63"/>
      <c r="S279" s="63"/>
      <c r="T279" s="63"/>
      <c r="U279" s="63"/>
      <c r="V279" s="63"/>
      <c r="W279" s="63"/>
      <c r="X279" s="63"/>
      <c r="Y279" s="63"/>
      <c r="Z279" s="674"/>
    </row>
    <row r="280" spans="3:26" ht="16.5" customHeight="1" x14ac:dyDescent="0.15">
      <c r="C280" s="63"/>
      <c r="D280" s="591" t="s">
        <v>70</v>
      </c>
      <c r="E280" s="574"/>
      <c r="F280" s="576"/>
      <c r="G280" s="576"/>
      <c r="H280" s="576"/>
      <c r="I280" s="576"/>
      <c r="J280" s="576"/>
      <c r="K280" s="696"/>
      <c r="L280" s="697"/>
      <c r="M280" s="698"/>
      <c r="N280" s="696"/>
      <c r="O280" s="697"/>
      <c r="P280" s="698"/>
      <c r="Q280" s="696"/>
      <c r="R280" s="697"/>
      <c r="S280" s="698"/>
      <c r="T280" s="696"/>
      <c r="U280" s="697"/>
      <c r="V280" s="698"/>
      <c r="W280" s="696"/>
      <c r="X280" s="697"/>
      <c r="Y280" s="699"/>
      <c r="Z280" s="674"/>
    </row>
    <row r="281" spans="3:26" ht="16.5" customHeight="1" x14ac:dyDescent="0.15">
      <c r="C281" s="63"/>
      <c r="D281" s="592" t="s">
        <v>662</v>
      </c>
      <c r="E281" s="593"/>
      <c r="F281" s="594"/>
      <c r="G281" s="594"/>
      <c r="H281" s="594"/>
      <c r="I281" s="594"/>
      <c r="J281" s="594"/>
      <c r="K281" s="700"/>
      <c r="L281" s="701"/>
      <c r="M281" s="513"/>
      <c r="N281" s="700"/>
      <c r="O281" s="701"/>
      <c r="P281" s="513"/>
      <c r="Q281" s="700"/>
      <c r="R281" s="701"/>
      <c r="S281" s="513"/>
      <c r="T281" s="700"/>
      <c r="U281" s="701"/>
      <c r="V281" s="513"/>
      <c r="W281" s="700"/>
      <c r="X281" s="701"/>
      <c r="Y281" s="514"/>
      <c r="Z281" s="674"/>
    </row>
    <row r="282" spans="3:26" ht="16.5" customHeight="1" x14ac:dyDescent="0.15">
      <c r="C282" s="63"/>
      <c r="D282" s="556" t="s">
        <v>657</v>
      </c>
      <c r="E282" s="60"/>
      <c r="F282" s="60"/>
      <c r="G282" s="60"/>
      <c r="H282" s="60"/>
      <c r="I282" s="60"/>
      <c r="J282" s="557"/>
      <c r="K282" s="1938"/>
      <c r="L282" s="1938"/>
      <c r="M282" s="1938"/>
      <c r="N282" s="1938"/>
      <c r="O282" s="1938"/>
      <c r="P282" s="1938"/>
      <c r="Q282" s="1938"/>
      <c r="R282" s="1938"/>
      <c r="S282" s="1938"/>
      <c r="T282" s="1938"/>
      <c r="U282" s="1938"/>
      <c r="V282" s="1938"/>
      <c r="W282" s="1938"/>
      <c r="X282" s="1938"/>
      <c r="Y282" s="1938"/>
      <c r="Z282" s="674" t="s">
        <v>1892</v>
      </c>
    </row>
    <row r="283" spans="3:26" ht="16.5" customHeight="1" x14ac:dyDescent="0.15">
      <c r="C283" s="63"/>
      <c r="D283" s="574" t="s">
        <v>645</v>
      </c>
      <c r="E283" s="576"/>
      <c r="F283" s="576"/>
      <c r="G283" s="576"/>
      <c r="H283" s="576"/>
      <c r="I283" s="576"/>
      <c r="J283" s="576"/>
      <c r="K283" s="1939"/>
      <c r="L283" s="1940"/>
      <c r="M283" s="1941"/>
      <c r="N283" s="1939"/>
      <c r="O283" s="1940"/>
      <c r="P283" s="1941"/>
      <c r="Q283" s="1939"/>
      <c r="R283" s="1940"/>
      <c r="S283" s="1941"/>
      <c r="T283" s="1939"/>
      <c r="U283" s="1940"/>
      <c r="V283" s="1941"/>
      <c r="W283" s="1939"/>
      <c r="X283" s="1940"/>
      <c r="Y283" s="1941"/>
      <c r="Z283" s="674"/>
    </row>
    <row r="284" spans="3:26" ht="16.5" customHeight="1" x14ac:dyDescent="0.15">
      <c r="C284" s="63"/>
      <c r="D284" s="593" t="s">
        <v>646</v>
      </c>
      <c r="E284" s="594"/>
      <c r="F284" s="594"/>
      <c r="G284" s="594"/>
      <c r="H284" s="594"/>
      <c r="I284" s="594"/>
      <c r="J284" s="594"/>
      <c r="K284" s="1880"/>
      <c r="L284" s="1881"/>
      <c r="M284" s="1882"/>
      <c r="N284" s="1880"/>
      <c r="O284" s="1881"/>
      <c r="P284" s="1882"/>
      <c r="Q284" s="1880"/>
      <c r="R284" s="1881"/>
      <c r="S284" s="1882"/>
      <c r="T284" s="1880"/>
      <c r="U284" s="1881"/>
      <c r="V284" s="1882"/>
      <c r="W284" s="1880"/>
      <c r="X284" s="1881"/>
      <c r="Y284" s="1882"/>
      <c r="Z284" s="674"/>
    </row>
    <row r="285" spans="3:26" ht="33" customHeight="1" x14ac:dyDescent="0.15">
      <c r="C285" s="63"/>
      <c r="D285" s="1295" t="s">
        <v>1164</v>
      </c>
      <c r="E285" s="1196" t="s">
        <v>1165</v>
      </c>
      <c r="F285" s="1310"/>
      <c r="G285" s="1310"/>
      <c r="H285" s="1310"/>
      <c r="I285" s="1310"/>
      <c r="J285" s="1311"/>
      <c r="K285" s="1917"/>
      <c r="L285" s="1918"/>
      <c r="M285" s="1919"/>
      <c r="N285" s="1917"/>
      <c r="O285" s="1918"/>
      <c r="P285" s="1919"/>
      <c r="Q285" s="1917"/>
      <c r="R285" s="1918"/>
      <c r="S285" s="1919"/>
      <c r="T285" s="1917"/>
      <c r="U285" s="1918"/>
      <c r="V285" s="1919"/>
      <c r="W285" s="1917"/>
      <c r="X285" s="1918"/>
      <c r="Y285" s="1919"/>
      <c r="Z285" s="702" t="s">
        <v>1894</v>
      </c>
    </row>
    <row r="286" spans="3:26" ht="33" customHeight="1" x14ac:dyDescent="0.15">
      <c r="C286" s="63"/>
      <c r="D286" s="1296"/>
      <c r="E286" s="1199" t="s">
        <v>1167</v>
      </c>
      <c r="F286" s="1269"/>
      <c r="G286" s="1269"/>
      <c r="H286" s="1269"/>
      <c r="I286" s="1269"/>
      <c r="J286" s="1270"/>
      <c r="K286" s="1920"/>
      <c r="L286" s="1921"/>
      <c r="M286" s="1922"/>
      <c r="N286" s="1920"/>
      <c r="O286" s="1921"/>
      <c r="P286" s="1922"/>
      <c r="Q286" s="1920"/>
      <c r="R286" s="1921"/>
      <c r="S286" s="1922"/>
      <c r="T286" s="1920"/>
      <c r="U286" s="1921"/>
      <c r="V286" s="1922"/>
      <c r="W286" s="1920"/>
      <c r="X286" s="1921"/>
      <c r="Y286" s="1922"/>
      <c r="Z286" s="702" t="s">
        <v>1894</v>
      </c>
    </row>
    <row r="287" spans="3:26" ht="33" customHeight="1" x14ac:dyDescent="0.15">
      <c r="C287" s="63"/>
      <c r="D287" s="1296"/>
      <c r="E287" s="1199" t="s">
        <v>1168</v>
      </c>
      <c r="F287" s="1269"/>
      <c r="G287" s="1269"/>
      <c r="H287" s="1269"/>
      <c r="I287" s="1269"/>
      <c r="J287" s="1270"/>
      <c r="K287" s="1920"/>
      <c r="L287" s="1921"/>
      <c r="M287" s="1922"/>
      <c r="N287" s="1920"/>
      <c r="O287" s="1921"/>
      <c r="P287" s="1922"/>
      <c r="Q287" s="1920"/>
      <c r="R287" s="1921"/>
      <c r="S287" s="1922"/>
      <c r="T287" s="1920"/>
      <c r="U287" s="1921"/>
      <c r="V287" s="1922"/>
      <c r="W287" s="1920"/>
      <c r="X287" s="1921"/>
      <c r="Y287" s="1922"/>
      <c r="Z287" s="702" t="s">
        <v>1894</v>
      </c>
    </row>
    <row r="288" spans="3:26" ht="33" customHeight="1" x14ac:dyDescent="0.15">
      <c r="C288" s="63"/>
      <c r="D288" s="1296"/>
      <c r="E288" s="1199" t="s">
        <v>1169</v>
      </c>
      <c r="F288" s="1269"/>
      <c r="G288" s="1269"/>
      <c r="H288" s="1269"/>
      <c r="I288" s="1269"/>
      <c r="J288" s="1270"/>
      <c r="K288" s="1920"/>
      <c r="L288" s="1921"/>
      <c r="M288" s="1922"/>
      <c r="N288" s="1920"/>
      <c r="O288" s="1921"/>
      <c r="P288" s="1922"/>
      <c r="Q288" s="1920"/>
      <c r="R288" s="1921"/>
      <c r="S288" s="1922"/>
      <c r="T288" s="1920"/>
      <c r="U288" s="1921"/>
      <c r="V288" s="1922"/>
      <c r="W288" s="1920"/>
      <c r="X288" s="1921"/>
      <c r="Y288" s="1922"/>
      <c r="Z288" s="702" t="s">
        <v>1894</v>
      </c>
    </row>
    <row r="289" spans="3:26" ht="33" customHeight="1" x14ac:dyDescent="0.15">
      <c r="C289" s="63"/>
      <c r="D289" s="1296"/>
      <c r="E289" s="1199" t="s">
        <v>1170</v>
      </c>
      <c r="F289" s="1269"/>
      <c r="G289" s="1269"/>
      <c r="H289" s="1269"/>
      <c r="I289" s="1269"/>
      <c r="J289" s="1270"/>
      <c r="K289" s="1927"/>
      <c r="L289" s="1928"/>
      <c r="M289" s="1929"/>
      <c r="N289" s="1927"/>
      <c r="O289" s="1928"/>
      <c r="P289" s="1929"/>
      <c r="Q289" s="1927"/>
      <c r="R289" s="1928"/>
      <c r="S289" s="1929"/>
      <c r="T289" s="1927"/>
      <c r="U289" s="1928"/>
      <c r="V289" s="1929"/>
      <c r="W289" s="1927"/>
      <c r="X289" s="1928"/>
      <c r="Y289" s="1929"/>
      <c r="Z289" s="702" t="s">
        <v>1894</v>
      </c>
    </row>
    <row r="290" spans="3:26" ht="36" customHeight="1" x14ac:dyDescent="0.15">
      <c r="C290" s="63"/>
      <c r="D290" s="1297"/>
      <c r="E290" s="1271" t="s">
        <v>1171</v>
      </c>
      <c r="F290" s="1272"/>
      <c r="G290" s="1272"/>
      <c r="H290" s="1272"/>
      <c r="I290" s="1272"/>
      <c r="J290" s="1273"/>
      <c r="K290" s="1892"/>
      <c r="L290" s="1893"/>
      <c r="M290" s="1894"/>
      <c r="N290" s="1892"/>
      <c r="O290" s="1893"/>
      <c r="P290" s="1894"/>
      <c r="Q290" s="1892"/>
      <c r="R290" s="1893"/>
      <c r="S290" s="1894"/>
      <c r="T290" s="1892"/>
      <c r="U290" s="1893"/>
      <c r="V290" s="1894"/>
      <c r="W290" s="1892"/>
      <c r="X290" s="1893"/>
      <c r="Y290" s="1894"/>
      <c r="Z290" s="674"/>
    </row>
    <row r="291" spans="3:26" ht="16.5" customHeight="1" x14ac:dyDescent="0.15">
      <c r="C291" s="63"/>
      <c r="D291" s="1290" t="s">
        <v>8</v>
      </c>
      <c r="E291" s="1291" t="s">
        <v>9</v>
      </c>
      <c r="F291" s="1292"/>
      <c r="G291" s="1292"/>
      <c r="H291" s="1292"/>
      <c r="I291" s="1292"/>
      <c r="J291" s="1293"/>
      <c r="K291" s="1899"/>
      <c r="L291" s="1900"/>
      <c r="M291" s="1901"/>
      <c r="N291" s="1899"/>
      <c r="O291" s="1900"/>
      <c r="P291" s="1901"/>
      <c r="Q291" s="1899"/>
      <c r="R291" s="1900"/>
      <c r="S291" s="1901"/>
      <c r="T291" s="1899"/>
      <c r="U291" s="1900"/>
      <c r="V291" s="1901"/>
      <c r="W291" s="1899"/>
      <c r="X291" s="1900"/>
      <c r="Y291" s="1901"/>
      <c r="Z291" s="674" t="s">
        <v>1675</v>
      </c>
    </row>
    <row r="292" spans="3:26" ht="16.5" customHeight="1" x14ac:dyDescent="0.15">
      <c r="C292" s="63"/>
      <c r="D292" s="1290"/>
      <c r="E292" s="1175" t="s">
        <v>1636</v>
      </c>
      <c r="F292" s="1175"/>
      <c r="G292" s="1175"/>
      <c r="H292" s="1175"/>
      <c r="I292" s="1175"/>
      <c r="J292" s="1175"/>
      <c r="K292" s="1899"/>
      <c r="L292" s="1900"/>
      <c r="M292" s="1901"/>
      <c r="N292" s="1899"/>
      <c r="O292" s="1900"/>
      <c r="P292" s="1901"/>
      <c r="Q292" s="1899"/>
      <c r="R292" s="1900"/>
      <c r="S292" s="1901"/>
      <c r="T292" s="1899"/>
      <c r="U292" s="1900"/>
      <c r="V292" s="1901"/>
      <c r="W292" s="1899"/>
      <c r="X292" s="1900"/>
      <c r="Y292" s="1901"/>
      <c r="Z292" s="674" t="s">
        <v>1675</v>
      </c>
    </row>
    <row r="293" spans="3:26" ht="16.5" customHeight="1" x14ac:dyDescent="0.15">
      <c r="C293" s="63"/>
      <c r="D293" s="1290"/>
      <c r="E293" s="1175" t="s">
        <v>707</v>
      </c>
      <c r="F293" s="1175"/>
      <c r="G293" s="1175"/>
      <c r="H293" s="1175"/>
      <c r="I293" s="1175"/>
      <c r="J293" s="1175"/>
      <c r="K293" s="1899"/>
      <c r="L293" s="1900"/>
      <c r="M293" s="1901"/>
      <c r="N293" s="1899"/>
      <c r="O293" s="1900"/>
      <c r="P293" s="1901"/>
      <c r="Q293" s="1899"/>
      <c r="R293" s="1900"/>
      <c r="S293" s="1901"/>
      <c r="T293" s="1899"/>
      <c r="U293" s="1900"/>
      <c r="V293" s="1901"/>
      <c r="W293" s="1899"/>
      <c r="X293" s="1900"/>
      <c r="Y293" s="1901"/>
      <c r="Z293" s="674" t="s">
        <v>1675</v>
      </c>
    </row>
    <row r="294" spans="3:26" ht="29.1" customHeight="1" x14ac:dyDescent="0.15">
      <c r="C294" s="63"/>
      <c r="D294" s="1290"/>
      <c r="E294" s="1224" t="s">
        <v>745</v>
      </c>
      <c r="F294" s="1224"/>
      <c r="G294" s="1224"/>
      <c r="H294" s="1224"/>
      <c r="I294" s="1224"/>
      <c r="J294" s="1224"/>
      <c r="K294" s="1902"/>
      <c r="L294" s="1903"/>
      <c r="M294" s="1904"/>
      <c r="N294" s="1902"/>
      <c r="O294" s="1903"/>
      <c r="P294" s="1904"/>
      <c r="Q294" s="1902"/>
      <c r="R294" s="1903"/>
      <c r="S294" s="1904"/>
      <c r="T294" s="1902"/>
      <c r="U294" s="1903"/>
      <c r="V294" s="1904"/>
      <c r="W294" s="1902"/>
      <c r="X294" s="1903"/>
      <c r="Y294" s="1904"/>
      <c r="Z294" s="674" t="s">
        <v>1676</v>
      </c>
    </row>
    <row r="295" spans="3:26" ht="16.5" customHeight="1" x14ac:dyDescent="0.15">
      <c r="C295" s="63"/>
      <c r="D295" s="63"/>
      <c r="E295" s="109" t="s">
        <v>1637</v>
      </c>
      <c r="F295" s="63"/>
      <c r="G295" s="63"/>
      <c r="H295" s="63"/>
      <c r="I295" s="63"/>
      <c r="J295" s="63"/>
      <c r="K295" s="63"/>
      <c r="L295" s="63"/>
      <c r="M295" s="63"/>
      <c r="N295" s="63"/>
      <c r="O295" s="63"/>
      <c r="P295" s="63"/>
      <c r="Q295" s="63"/>
      <c r="R295" s="63"/>
      <c r="S295" s="63"/>
      <c r="T295" s="63"/>
      <c r="U295" s="63"/>
      <c r="V295" s="63"/>
      <c r="W295" s="63"/>
      <c r="X295" s="63"/>
      <c r="Y295" s="63"/>
      <c r="Z295" s="674"/>
    </row>
    <row r="296" spans="3:26" ht="16.5" customHeight="1" x14ac:dyDescent="0.15">
      <c r="C296" s="63"/>
      <c r="D296" s="63"/>
      <c r="E296" s="109" t="s">
        <v>1868</v>
      </c>
      <c r="F296" s="63"/>
      <c r="G296" s="63"/>
      <c r="H296" s="63"/>
      <c r="I296" s="63"/>
      <c r="J296" s="63"/>
      <c r="K296" s="63"/>
      <c r="L296" s="63"/>
      <c r="M296" s="63"/>
      <c r="N296" s="63"/>
      <c r="O296" s="63"/>
      <c r="P296" s="63"/>
      <c r="Q296" s="63"/>
      <c r="R296" s="63"/>
      <c r="S296" s="63"/>
      <c r="T296" s="63"/>
      <c r="U296" s="63"/>
      <c r="V296" s="63"/>
      <c r="W296" s="63"/>
      <c r="X296" s="63"/>
      <c r="Y296" s="63"/>
      <c r="Z296" s="674"/>
    </row>
    <row r="297" spans="3:26" ht="16.5" customHeight="1" x14ac:dyDescent="0.15">
      <c r="C297" s="63"/>
      <c r="D297" s="63"/>
      <c r="E297" s="109" t="s">
        <v>698</v>
      </c>
      <c r="F297" s="63"/>
      <c r="G297" s="63"/>
      <c r="H297" s="63"/>
      <c r="I297" s="63"/>
      <c r="J297" s="63"/>
      <c r="K297" s="63"/>
      <c r="L297" s="63"/>
      <c r="M297" s="63"/>
      <c r="N297" s="63"/>
      <c r="O297" s="63"/>
      <c r="P297" s="63"/>
      <c r="Q297" s="63"/>
      <c r="R297" s="63"/>
      <c r="S297" s="63"/>
      <c r="T297" s="63"/>
      <c r="U297" s="63"/>
      <c r="V297" s="63"/>
      <c r="W297" s="63"/>
      <c r="X297" s="63"/>
      <c r="Y297" s="63"/>
      <c r="Z297" s="674"/>
    </row>
    <row r="298" spans="3:26" ht="16.5" customHeight="1" x14ac:dyDescent="0.15">
      <c r="C298" s="63"/>
      <c r="D298" s="63"/>
      <c r="E298" s="1185" t="s">
        <v>746</v>
      </c>
      <c r="F298" s="1186"/>
      <c r="G298" s="1186"/>
      <c r="H298" s="1186"/>
      <c r="I298" s="1186"/>
      <c r="J298" s="1186"/>
      <c r="K298" s="1186"/>
      <c r="L298" s="1186"/>
      <c r="M298" s="1186"/>
      <c r="N298" s="1186"/>
      <c r="O298" s="1186"/>
      <c r="P298" s="1186"/>
      <c r="Q298" s="1186"/>
      <c r="R298" s="1186"/>
      <c r="S298" s="1186"/>
      <c r="T298" s="1186"/>
      <c r="U298" s="1186"/>
      <c r="V298" s="1186"/>
      <c r="W298" s="1186"/>
      <c r="X298" s="1186"/>
      <c r="Y298" s="1186"/>
      <c r="Z298" s="674"/>
    </row>
    <row r="299" spans="3:26" ht="14.1" customHeight="1" x14ac:dyDescent="0.15">
      <c r="C299" s="63"/>
      <c r="D299" s="63"/>
      <c r="E299" s="109"/>
      <c r="F299" s="63"/>
      <c r="G299" s="63"/>
      <c r="H299" s="63"/>
      <c r="I299" s="63"/>
      <c r="J299" s="63"/>
      <c r="K299" s="63"/>
      <c r="L299" s="63"/>
      <c r="M299" s="63"/>
      <c r="N299" s="63"/>
      <c r="O299" s="63"/>
      <c r="P299" s="63"/>
      <c r="Q299" s="63"/>
      <c r="R299" s="63"/>
      <c r="S299" s="63"/>
      <c r="T299" s="63"/>
      <c r="U299" s="63"/>
      <c r="V299" s="63"/>
      <c r="W299" s="63"/>
      <c r="X299" s="63"/>
      <c r="Y299" s="63"/>
      <c r="Z299" s="674"/>
    </row>
    <row r="300" spans="3:26" ht="15.6" customHeight="1" x14ac:dyDescent="0.15">
      <c r="C300" s="63"/>
      <c r="D300" s="63"/>
      <c r="E300" s="63"/>
      <c r="F300" s="63"/>
      <c r="G300" s="63"/>
      <c r="H300" s="63"/>
      <c r="I300" s="63"/>
      <c r="J300" s="63"/>
      <c r="K300" s="63"/>
      <c r="L300" s="63"/>
      <c r="M300" s="63"/>
      <c r="N300" s="63"/>
      <c r="O300" s="63"/>
      <c r="P300" s="954" t="s">
        <v>30</v>
      </c>
      <c r="Q300" s="954"/>
      <c r="R300" s="954"/>
      <c r="S300" s="955" t="str">
        <f>$Q$11</f>
        <v>学校法人○△学園</v>
      </c>
      <c r="T300" s="955"/>
      <c r="U300" s="955"/>
      <c r="V300" s="955"/>
      <c r="W300" s="955"/>
      <c r="X300" s="955"/>
      <c r="Y300" s="63"/>
      <c r="Z300" s="674"/>
    </row>
    <row r="301" spans="3:26" ht="16.5" customHeight="1" x14ac:dyDescent="0.15">
      <c r="C301" s="61" t="s">
        <v>11</v>
      </c>
      <c r="D301" s="63"/>
      <c r="E301" s="63"/>
      <c r="F301" s="63"/>
      <c r="G301" s="63"/>
      <c r="H301" s="63"/>
      <c r="I301" s="63"/>
      <c r="J301" s="63"/>
      <c r="K301" s="63"/>
      <c r="L301" s="63"/>
      <c r="M301" s="63"/>
      <c r="N301" s="63"/>
      <c r="O301" s="63"/>
      <c r="P301" s="63"/>
      <c r="Q301" s="63"/>
      <c r="R301" s="63"/>
      <c r="S301" s="63"/>
      <c r="T301" s="63"/>
      <c r="U301" s="63"/>
      <c r="V301" s="63"/>
      <c r="W301" s="63"/>
      <c r="X301" s="63"/>
      <c r="Y301" s="63"/>
      <c r="Z301" s="674"/>
    </row>
    <row r="302" spans="3:26" ht="16.5" customHeight="1" x14ac:dyDescent="0.15">
      <c r="C302" s="63"/>
      <c r="D302" s="63" t="s">
        <v>210</v>
      </c>
      <c r="E302" s="63"/>
      <c r="F302" s="63"/>
      <c r="G302" s="63"/>
      <c r="H302" s="63"/>
      <c r="I302" s="63"/>
      <c r="J302" s="63"/>
      <c r="K302" s="63"/>
      <c r="L302" s="63"/>
      <c r="M302" s="63"/>
      <c r="N302" s="63"/>
      <c r="O302" s="63"/>
      <c r="P302" s="63"/>
      <c r="Q302" s="63"/>
      <c r="R302" s="63"/>
      <c r="S302" s="63"/>
      <c r="T302" s="63"/>
      <c r="U302" s="63"/>
      <c r="V302" s="63"/>
      <c r="W302" s="63"/>
      <c r="X302" s="63"/>
      <c r="Y302" s="63"/>
      <c r="Z302" s="674"/>
    </row>
    <row r="303" spans="3:26" ht="16.5" customHeight="1" x14ac:dyDescent="0.15">
      <c r="C303" s="63"/>
      <c r="D303" s="556"/>
      <c r="E303" s="595" t="s">
        <v>211</v>
      </c>
      <c r="F303" s="558"/>
      <c r="G303" s="569"/>
      <c r="H303" s="559" t="s">
        <v>22</v>
      </c>
      <c r="I303" s="667">
        <v>7</v>
      </c>
      <c r="J303" s="570" t="s">
        <v>17</v>
      </c>
      <c r="K303" s="63"/>
      <c r="L303" s="63"/>
      <c r="M303" s="63"/>
      <c r="N303" s="63"/>
      <c r="O303" s="63"/>
      <c r="P303" s="63"/>
      <c r="Q303" s="63"/>
      <c r="R303" s="63"/>
      <c r="S303" s="63"/>
      <c r="T303" s="63"/>
      <c r="U303" s="63"/>
      <c r="V303" s="63"/>
      <c r="W303" s="63"/>
      <c r="X303" s="63"/>
      <c r="Y303" s="63"/>
      <c r="Z303" s="674"/>
    </row>
    <row r="304" spans="3:26" ht="6.95" customHeight="1" x14ac:dyDescent="0.15">
      <c r="C304" s="63"/>
      <c r="D304" s="61"/>
      <c r="E304" s="63"/>
      <c r="F304" s="63"/>
      <c r="G304" s="63"/>
      <c r="H304" s="63"/>
      <c r="I304" s="63"/>
      <c r="J304" s="63"/>
      <c r="K304" s="63"/>
      <c r="L304" s="63"/>
      <c r="M304" s="63"/>
      <c r="N304" s="554"/>
      <c r="O304" s="63"/>
      <c r="P304" s="63"/>
      <c r="Q304" s="63"/>
      <c r="R304" s="63"/>
      <c r="S304" s="63"/>
      <c r="T304" s="63"/>
      <c r="U304" s="63"/>
      <c r="V304" s="63"/>
      <c r="W304" s="63"/>
      <c r="X304" s="63"/>
      <c r="Y304" s="63"/>
      <c r="Z304" s="674"/>
    </row>
    <row r="305" spans="3:26" ht="16.5" customHeight="1" x14ac:dyDescent="0.15">
      <c r="C305" s="63"/>
      <c r="D305" s="63" t="s">
        <v>1089</v>
      </c>
      <c r="E305" s="63"/>
      <c r="F305" s="63"/>
      <c r="G305" s="63"/>
      <c r="H305" s="63"/>
      <c r="I305" s="63"/>
      <c r="J305" s="63"/>
      <c r="K305" s="63"/>
      <c r="L305" s="63"/>
      <c r="M305" s="63"/>
      <c r="N305" s="63"/>
      <c r="O305" s="63"/>
      <c r="P305" s="63"/>
      <c r="Q305" s="63"/>
      <c r="R305" s="63"/>
      <c r="S305" s="63"/>
      <c r="T305" s="63"/>
      <c r="U305" s="63"/>
      <c r="V305" s="63"/>
      <c r="W305" s="63"/>
      <c r="X305" s="63"/>
      <c r="Y305" s="63"/>
      <c r="Z305" s="674"/>
    </row>
    <row r="306" spans="3:26" ht="16.5" customHeight="1" x14ac:dyDescent="0.15">
      <c r="C306" s="63"/>
      <c r="D306" s="1044" t="s">
        <v>1088</v>
      </c>
      <c r="E306" s="1285"/>
      <c r="F306" s="1285"/>
      <c r="G306" s="1285"/>
      <c r="H306" s="1286"/>
      <c r="I306" s="1283" t="s">
        <v>1799</v>
      </c>
      <c r="J306" s="1284"/>
      <c r="K306" s="1284"/>
      <c r="L306" s="1284"/>
      <c r="M306" s="1285"/>
      <c r="N306" s="1076"/>
      <c r="O306" s="1051"/>
      <c r="P306" s="63"/>
      <c r="Q306" s="63"/>
      <c r="R306" s="63"/>
      <c r="S306" s="63"/>
      <c r="T306" s="63"/>
      <c r="U306" s="63"/>
      <c r="V306" s="63"/>
      <c r="W306" s="63"/>
      <c r="X306" s="63"/>
      <c r="Y306" s="63"/>
      <c r="Z306" s="674" t="s">
        <v>1677</v>
      </c>
    </row>
    <row r="307" spans="3:26" ht="16.5" customHeight="1" x14ac:dyDescent="0.15">
      <c r="C307" s="63"/>
      <c r="D307" s="63"/>
      <c r="E307" s="109" t="s">
        <v>1893</v>
      </c>
      <c r="F307" s="63"/>
      <c r="G307" s="63"/>
      <c r="H307" s="63"/>
      <c r="I307" s="63"/>
      <c r="J307" s="554"/>
      <c r="K307" s="63"/>
      <c r="L307" s="63"/>
      <c r="M307" s="63"/>
      <c r="N307" s="63"/>
      <c r="O307" s="63"/>
      <c r="P307" s="63"/>
      <c r="Q307" s="63"/>
      <c r="R307" s="63"/>
      <c r="S307" s="63"/>
      <c r="T307" s="63"/>
      <c r="U307" s="63"/>
      <c r="V307" s="63"/>
      <c r="W307" s="63"/>
      <c r="X307" s="63"/>
      <c r="Y307" s="63"/>
      <c r="Z307" s="674"/>
    </row>
    <row r="308" spans="3:26" ht="6.95" customHeight="1" x14ac:dyDescent="0.15">
      <c r="C308" s="63"/>
      <c r="D308" s="63"/>
      <c r="E308" s="109"/>
      <c r="F308" s="63"/>
      <c r="G308" s="63"/>
      <c r="H308" s="63"/>
      <c r="I308" s="63"/>
      <c r="J308" s="554"/>
      <c r="K308" s="63"/>
      <c r="L308" s="63"/>
      <c r="M308" s="63"/>
      <c r="N308" s="63"/>
      <c r="O308" s="63"/>
      <c r="P308" s="63"/>
      <c r="Q308" s="63"/>
      <c r="R308" s="63"/>
      <c r="S308" s="63"/>
      <c r="T308" s="63"/>
      <c r="U308" s="63"/>
      <c r="V308" s="63"/>
      <c r="W308" s="63"/>
      <c r="X308" s="63"/>
      <c r="Y308" s="63"/>
      <c r="Z308" s="674"/>
    </row>
    <row r="309" spans="3:26" ht="16.5" customHeight="1" x14ac:dyDescent="0.15">
      <c r="C309" s="63"/>
      <c r="D309" s="63" t="s">
        <v>1638</v>
      </c>
      <c r="E309" s="63"/>
      <c r="F309" s="63"/>
      <c r="G309" s="63"/>
      <c r="H309" s="63"/>
      <c r="I309" s="63"/>
      <c r="J309" s="63"/>
      <c r="K309" s="63"/>
      <c r="L309" s="63"/>
      <c r="M309" s="63"/>
      <c r="N309" s="63"/>
      <c r="O309" s="63"/>
      <c r="P309" s="63"/>
      <c r="Q309" s="63"/>
      <c r="R309" s="63"/>
      <c r="S309" s="63"/>
      <c r="T309" s="63"/>
      <c r="U309" s="63"/>
      <c r="V309" s="63"/>
      <c r="W309" s="63"/>
      <c r="X309" s="63"/>
      <c r="Y309" s="63"/>
      <c r="Z309" s="674"/>
    </row>
    <row r="310" spans="3:26" ht="16.5" customHeight="1" x14ac:dyDescent="0.15">
      <c r="C310" s="63"/>
      <c r="D310" s="556" t="s">
        <v>212</v>
      </c>
      <c r="E310" s="60"/>
      <c r="F310" s="60"/>
      <c r="G310" s="60"/>
      <c r="H310" s="60"/>
      <c r="I310" s="1949" t="s">
        <v>658</v>
      </c>
      <c r="J310" s="1950"/>
      <c r="K310" s="1950"/>
      <c r="L310" s="1285"/>
      <c r="M310" s="1285"/>
      <c r="N310" s="1076"/>
      <c r="O310" s="1051"/>
      <c r="P310" s="63"/>
      <c r="Q310" s="63"/>
      <c r="R310" s="63"/>
      <c r="S310" s="63"/>
      <c r="T310" s="63"/>
      <c r="U310" s="63"/>
      <c r="V310" s="63"/>
      <c r="W310" s="63"/>
      <c r="X310" s="63"/>
      <c r="Y310" s="63"/>
      <c r="Z310" s="674" t="s">
        <v>1678</v>
      </c>
    </row>
    <row r="311" spans="3:26" ht="16.5" customHeight="1" x14ac:dyDescent="0.15">
      <c r="C311" s="63"/>
      <c r="D311" s="1044" t="s">
        <v>663</v>
      </c>
      <c r="E311" s="1285"/>
      <c r="F311" s="1285"/>
      <c r="G311" s="1285"/>
      <c r="H311" s="1286"/>
      <c r="I311" s="596" t="s">
        <v>18</v>
      </c>
      <c r="J311" s="703">
        <v>7</v>
      </c>
      <c r="K311" s="565" t="s">
        <v>19</v>
      </c>
      <c r="L311" s="703">
        <v>6</v>
      </c>
      <c r="M311" s="565" t="s">
        <v>20</v>
      </c>
      <c r="N311" s="703">
        <v>1</v>
      </c>
      <c r="O311" s="573" t="s">
        <v>21</v>
      </c>
      <c r="P311" s="63"/>
      <c r="Q311" s="63"/>
      <c r="R311" s="63"/>
      <c r="S311" s="63"/>
      <c r="T311" s="63"/>
      <c r="U311" s="63"/>
      <c r="V311" s="63"/>
      <c r="W311" s="63"/>
      <c r="X311" s="63"/>
      <c r="Y311" s="63"/>
      <c r="Z311" s="674"/>
    </row>
    <row r="312" spans="3:26" ht="16.5" customHeight="1" x14ac:dyDescent="0.15">
      <c r="C312" s="63"/>
      <c r="D312" s="63"/>
      <c r="E312" s="109" t="s">
        <v>1639</v>
      </c>
      <c r="F312" s="63"/>
      <c r="G312" s="63"/>
      <c r="H312" s="63"/>
      <c r="I312" s="63"/>
      <c r="J312" s="63"/>
      <c r="K312" s="63"/>
      <c r="L312" s="63"/>
      <c r="M312" s="63"/>
      <c r="N312" s="63"/>
      <c r="O312" s="63"/>
      <c r="P312" s="63"/>
      <c r="Q312" s="63"/>
      <c r="R312" s="63"/>
      <c r="S312" s="63"/>
      <c r="T312" s="63"/>
      <c r="U312" s="63"/>
      <c r="V312" s="63"/>
      <c r="W312" s="63"/>
      <c r="X312" s="63"/>
      <c r="Y312" s="63"/>
      <c r="Z312" s="674"/>
    </row>
    <row r="313" spans="3:26" ht="16.5" customHeight="1" x14ac:dyDescent="0.15">
      <c r="C313" s="63"/>
      <c r="D313" s="63"/>
      <c r="E313" s="1185" t="s">
        <v>1569</v>
      </c>
      <c r="F313" s="1186"/>
      <c r="G313" s="1186"/>
      <c r="H313" s="1186"/>
      <c r="I313" s="1186"/>
      <c r="J313" s="1186"/>
      <c r="K313" s="1186"/>
      <c r="L313" s="1186"/>
      <c r="M313" s="1186"/>
      <c r="N313" s="1186"/>
      <c r="O313" s="1186"/>
      <c r="P313" s="1186"/>
      <c r="Q313" s="1186"/>
      <c r="R313" s="1186"/>
      <c r="S313" s="1186"/>
      <c r="T313" s="1186"/>
      <c r="U313" s="1186"/>
      <c r="V313" s="1186"/>
      <c r="W313" s="1186"/>
      <c r="X313" s="1186"/>
      <c r="Y313" s="1186"/>
      <c r="Z313" s="674"/>
    </row>
    <row r="314" spans="3:26" ht="6.95" customHeight="1" x14ac:dyDescent="0.15">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74"/>
    </row>
    <row r="315" spans="3:26" ht="16.5" customHeight="1" x14ac:dyDescent="0.15">
      <c r="C315" s="63"/>
      <c r="D315" s="63" t="s">
        <v>1966</v>
      </c>
      <c r="E315" s="63"/>
      <c r="F315" s="63"/>
      <c r="G315" s="63"/>
      <c r="H315" s="63"/>
      <c r="I315" s="63"/>
      <c r="J315" s="63"/>
      <c r="K315" s="63"/>
      <c r="L315" s="63"/>
      <c r="M315" s="63"/>
      <c r="N315" s="63"/>
      <c r="O315" s="63"/>
      <c r="P315" s="63"/>
      <c r="Q315" s="63"/>
      <c r="R315" s="63"/>
      <c r="S315" s="63"/>
      <c r="T315" s="63"/>
      <c r="U315" s="63"/>
      <c r="V315" s="63"/>
      <c r="W315" s="63"/>
      <c r="X315" s="63"/>
      <c r="Y315" s="63"/>
      <c r="Z315" s="674"/>
    </row>
    <row r="316" spans="3:26" ht="16.5" customHeight="1" x14ac:dyDescent="0.15">
      <c r="C316" s="63"/>
      <c r="D316" s="63"/>
      <c r="E316" s="109" t="s">
        <v>1753</v>
      </c>
      <c r="F316" s="63"/>
      <c r="G316" s="63"/>
      <c r="H316" s="63"/>
      <c r="I316" s="63"/>
      <c r="J316" s="63"/>
      <c r="K316" s="63"/>
      <c r="L316" s="63"/>
      <c r="M316" s="63"/>
      <c r="N316" s="63"/>
      <c r="O316" s="63"/>
      <c r="P316" s="63"/>
      <c r="Q316" s="63"/>
      <c r="R316" s="63"/>
      <c r="S316" s="63"/>
      <c r="T316" s="63"/>
      <c r="U316" s="63"/>
      <c r="V316" s="63"/>
      <c r="W316" s="63"/>
      <c r="X316" s="63"/>
      <c r="Y316" s="63"/>
      <c r="Z316" s="674"/>
    </row>
    <row r="317" spans="3:26" ht="16.5" customHeight="1" x14ac:dyDescent="0.15">
      <c r="C317" s="63"/>
      <c r="D317" s="591" t="s">
        <v>70</v>
      </c>
      <c r="E317" s="574"/>
      <c r="F317" s="576"/>
      <c r="G317" s="576"/>
      <c r="H317" s="576"/>
      <c r="I317" s="704">
        <v>7</v>
      </c>
      <c r="J317" s="705">
        <v>6</v>
      </c>
      <c r="K317" s="706">
        <v>1</v>
      </c>
      <c r="L317" s="707"/>
      <c r="M317" s="708"/>
      <c r="N317" s="709"/>
      <c r="O317" s="707"/>
      <c r="P317" s="708"/>
      <c r="Q317" s="709"/>
      <c r="R317" s="707"/>
      <c r="S317" s="708"/>
      <c r="T317" s="709"/>
      <c r="U317" s="707"/>
      <c r="V317" s="708"/>
      <c r="W317" s="709"/>
      <c r="X317" s="63"/>
      <c r="Y317" s="63"/>
      <c r="Z317" s="674"/>
    </row>
    <row r="318" spans="3:26" ht="16.5" customHeight="1" x14ac:dyDescent="0.15">
      <c r="C318" s="63"/>
      <c r="D318" s="592" t="s">
        <v>662</v>
      </c>
      <c r="E318" s="593"/>
      <c r="F318" s="594"/>
      <c r="G318" s="594"/>
      <c r="H318" s="594"/>
      <c r="I318" s="710">
        <v>15</v>
      </c>
      <c r="J318" s="711">
        <v>0</v>
      </c>
      <c r="K318" s="597"/>
      <c r="L318" s="712"/>
      <c r="M318" s="713"/>
      <c r="N318" s="597"/>
      <c r="O318" s="712"/>
      <c r="P318" s="713"/>
      <c r="Q318" s="597"/>
      <c r="R318" s="712"/>
      <c r="S318" s="713"/>
      <c r="T318" s="597"/>
      <c r="U318" s="712"/>
      <c r="V318" s="713"/>
      <c r="W318" s="597"/>
      <c r="X318" s="63"/>
      <c r="Y318" s="63"/>
      <c r="Z318" s="674"/>
    </row>
    <row r="319" spans="3:26" ht="16.5" customHeight="1" x14ac:dyDescent="0.15">
      <c r="C319" s="63"/>
      <c r="D319" s="598" t="s">
        <v>71</v>
      </c>
      <c r="E319" s="556"/>
      <c r="F319" s="60"/>
      <c r="G319" s="60"/>
      <c r="H319" s="60"/>
      <c r="I319" s="1943">
        <v>13</v>
      </c>
      <c r="J319" s="1944"/>
      <c r="K319" s="1945"/>
      <c r="L319" s="1946"/>
      <c r="M319" s="1947"/>
      <c r="N319" s="1948"/>
      <c r="O319" s="1946"/>
      <c r="P319" s="1947"/>
      <c r="Q319" s="1948"/>
      <c r="R319" s="1946"/>
      <c r="S319" s="1947"/>
      <c r="T319" s="1948"/>
      <c r="U319" s="1946"/>
      <c r="V319" s="1947"/>
      <c r="W319" s="1948"/>
      <c r="X319" s="63"/>
      <c r="Y319" s="63"/>
      <c r="Z319" s="674"/>
    </row>
    <row r="320" spans="3:26" ht="16.5" customHeight="1" x14ac:dyDescent="0.15">
      <c r="C320" s="63"/>
      <c r="D320" s="598" t="s">
        <v>1664</v>
      </c>
      <c r="E320" s="556"/>
      <c r="F320" s="60"/>
      <c r="G320" s="60"/>
      <c r="H320" s="60"/>
      <c r="I320" s="1942" t="s">
        <v>1877</v>
      </c>
      <c r="J320" s="1942"/>
      <c r="K320" s="1942"/>
      <c r="L320" s="1913"/>
      <c r="M320" s="1914"/>
      <c r="N320" s="1915"/>
      <c r="O320" s="1913"/>
      <c r="P320" s="1914"/>
      <c r="Q320" s="1915"/>
      <c r="R320" s="1913"/>
      <c r="S320" s="1914"/>
      <c r="T320" s="1915"/>
      <c r="U320" s="1913"/>
      <c r="V320" s="1914"/>
      <c r="W320" s="1915"/>
      <c r="X320" s="63"/>
      <c r="Y320" s="63"/>
      <c r="Z320" s="674" t="s">
        <v>1878</v>
      </c>
    </row>
    <row r="321" spans="3:26" ht="16.5" customHeight="1" x14ac:dyDescent="0.15">
      <c r="C321" s="63"/>
      <c r="D321" s="63"/>
      <c r="E321" s="109" t="s">
        <v>747</v>
      </c>
      <c r="F321" s="63"/>
      <c r="G321" s="63"/>
      <c r="H321" s="63"/>
      <c r="I321" s="63"/>
      <c r="J321" s="63"/>
      <c r="K321" s="63"/>
      <c r="L321" s="63"/>
      <c r="M321" s="63"/>
      <c r="N321" s="63"/>
      <c r="O321" s="63"/>
      <c r="P321" s="63"/>
      <c r="Q321" s="63"/>
      <c r="R321" s="63"/>
      <c r="S321" s="63"/>
      <c r="T321" s="63"/>
      <c r="U321" s="63"/>
      <c r="V321" s="63"/>
      <c r="W321" s="63"/>
      <c r="X321" s="63"/>
      <c r="Y321" s="63"/>
      <c r="Z321" s="674"/>
    </row>
    <row r="322" spans="3:26" ht="16.5" customHeight="1" x14ac:dyDescent="0.15">
      <c r="C322" s="63"/>
      <c r="D322" s="63"/>
      <c r="E322" s="109" t="s">
        <v>1570</v>
      </c>
      <c r="F322" s="63"/>
      <c r="G322" s="63"/>
      <c r="H322" s="63"/>
      <c r="I322" s="63"/>
      <c r="J322" s="63"/>
      <c r="K322" s="63"/>
      <c r="L322" s="63"/>
      <c r="M322" s="63"/>
      <c r="N322" s="63"/>
      <c r="O322" s="63"/>
      <c r="P322" s="63"/>
      <c r="Q322" s="63"/>
      <c r="R322" s="63"/>
      <c r="S322" s="63"/>
      <c r="T322" s="63"/>
      <c r="U322" s="63"/>
      <c r="V322" s="63"/>
      <c r="W322" s="63"/>
      <c r="X322" s="63"/>
      <c r="Y322" s="63"/>
      <c r="Z322" s="674"/>
    </row>
    <row r="323" spans="3:26" ht="9.6" customHeight="1" x14ac:dyDescent="0.15">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74"/>
    </row>
    <row r="324" spans="3:26" ht="16.5" hidden="1" customHeight="1" x14ac:dyDescent="0.15">
      <c r="C324" s="61" t="s">
        <v>147</v>
      </c>
      <c r="D324" s="63"/>
      <c r="E324" s="63"/>
      <c r="F324" s="63"/>
      <c r="G324" s="63"/>
      <c r="H324" s="63"/>
      <c r="I324" s="63"/>
      <c r="J324" s="63"/>
      <c r="K324" s="63"/>
      <c r="L324" s="63"/>
      <c r="M324" s="63"/>
      <c r="N324" s="63"/>
      <c r="O324" s="63"/>
      <c r="P324" s="63"/>
      <c r="Q324" s="63"/>
      <c r="R324" s="63"/>
      <c r="S324" s="63"/>
      <c r="T324" s="63"/>
      <c r="U324" s="63"/>
      <c r="V324" s="63"/>
      <c r="W324" s="63"/>
      <c r="X324" s="63"/>
      <c r="Y324" s="63"/>
      <c r="Z324" s="674"/>
    </row>
    <row r="325" spans="3:26" ht="16.5" hidden="1" customHeight="1" x14ac:dyDescent="0.15">
      <c r="C325" s="61"/>
      <c r="D325" s="63" t="s">
        <v>213</v>
      </c>
      <c r="E325" s="63"/>
      <c r="F325" s="63"/>
      <c r="G325" s="63"/>
      <c r="H325" s="63"/>
      <c r="I325" s="63"/>
      <c r="J325" s="63"/>
      <c r="K325" s="63"/>
      <c r="L325" s="63"/>
      <c r="M325" s="63"/>
      <c r="N325" s="63"/>
      <c r="O325" s="63"/>
      <c r="P325" s="63"/>
      <c r="Q325" s="63"/>
      <c r="R325" s="63"/>
      <c r="S325" s="63"/>
      <c r="T325" s="63"/>
      <c r="U325" s="63"/>
      <c r="V325" s="63"/>
      <c r="W325" s="63"/>
      <c r="X325" s="63"/>
      <c r="Y325" s="63"/>
      <c r="Z325" s="674"/>
    </row>
    <row r="326" spans="3:26" ht="16.5" hidden="1" customHeight="1" x14ac:dyDescent="0.15">
      <c r="C326" s="61"/>
      <c r="D326" s="556" t="s">
        <v>214</v>
      </c>
      <c r="E326" s="60"/>
      <c r="F326" s="60"/>
      <c r="G326" s="60"/>
      <c r="H326" s="60"/>
      <c r="I326" s="580"/>
      <c r="J326" s="1283" t="s">
        <v>664</v>
      </c>
      <c r="K326" s="1284"/>
      <c r="L326" s="1284"/>
      <c r="M326" s="1285"/>
      <c r="N326" s="1285"/>
      <c r="O326" s="1285"/>
      <c r="P326" s="1285"/>
      <c r="Q326" s="1286"/>
      <c r="R326" s="63"/>
      <c r="S326" s="63"/>
      <c r="T326" s="63"/>
      <c r="U326" s="63"/>
      <c r="V326" s="63"/>
      <c r="W326" s="63"/>
      <c r="X326" s="63"/>
      <c r="Y326" s="63"/>
      <c r="Z326" s="674" t="s">
        <v>1679</v>
      </c>
    </row>
    <row r="327" spans="3:26" ht="9.6" hidden="1" customHeight="1" x14ac:dyDescent="0.15">
      <c r="C327" s="61"/>
      <c r="D327" s="63"/>
      <c r="E327" s="63"/>
      <c r="F327" s="63"/>
      <c r="G327" s="63"/>
      <c r="H327" s="63"/>
      <c r="I327" s="63"/>
      <c r="J327" s="63"/>
      <c r="K327" s="63"/>
      <c r="L327" s="63"/>
      <c r="M327" s="63"/>
      <c r="N327" s="63"/>
      <c r="O327" s="63"/>
      <c r="P327" s="63"/>
      <c r="Q327" s="63"/>
      <c r="R327" s="63"/>
      <c r="S327" s="63"/>
      <c r="T327" s="63"/>
      <c r="U327" s="63"/>
      <c r="V327" s="63"/>
      <c r="W327" s="63"/>
      <c r="X327" s="63"/>
      <c r="Y327" s="63"/>
      <c r="Z327" s="674"/>
    </row>
    <row r="328" spans="3:26" ht="16.5" hidden="1" customHeight="1" x14ac:dyDescent="0.15">
      <c r="C328" s="63"/>
      <c r="D328" s="63" t="s">
        <v>215</v>
      </c>
      <c r="E328" s="63"/>
      <c r="F328" s="63"/>
      <c r="G328" s="63"/>
      <c r="H328" s="63"/>
      <c r="I328" s="63"/>
      <c r="J328" s="63"/>
      <c r="K328" s="63"/>
      <c r="L328" s="63"/>
      <c r="M328" s="554"/>
      <c r="N328" s="63"/>
      <c r="O328" s="63"/>
      <c r="P328" s="63"/>
      <c r="Q328" s="63"/>
      <c r="R328" s="63"/>
      <c r="S328" s="63"/>
      <c r="T328" s="63"/>
      <c r="U328" s="63"/>
      <c r="V328" s="63"/>
      <c r="W328" s="63"/>
      <c r="X328" s="63"/>
      <c r="Y328" s="63"/>
      <c r="Z328" s="674"/>
    </row>
    <row r="329" spans="3:26" ht="16.5" hidden="1" customHeight="1" x14ac:dyDescent="0.15">
      <c r="C329" s="63"/>
      <c r="D329" s="556" t="s">
        <v>216</v>
      </c>
      <c r="E329" s="60"/>
      <c r="F329" s="60"/>
      <c r="G329" s="60"/>
      <c r="H329" s="60"/>
      <c r="I329" s="580"/>
      <c r="J329" s="1506"/>
      <c r="K329" s="1506"/>
      <c r="L329" s="1506"/>
      <c r="M329" s="1506"/>
      <c r="N329" s="1506"/>
      <c r="O329" s="1506"/>
      <c r="P329" s="1506"/>
      <c r="Q329" s="1506"/>
      <c r="R329" s="63"/>
      <c r="S329" s="63"/>
      <c r="T329" s="63"/>
      <c r="U329" s="63"/>
      <c r="V329" s="63"/>
      <c r="W329" s="63"/>
      <c r="X329" s="63"/>
      <c r="Y329" s="63"/>
      <c r="Z329" s="674" t="s">
        <v>1680</v>
      </c>
    </row>
    <row r="330" spans="3:26" ht="17.100000000000001" hidden="1" customHeight="1" x14ac:dyDescent="0.15">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74"/>
    </row>
    <row r="331" spans="3:26" ht="16.5" customHeight="1" x14ac:dyDescent="0.15">
      <c r="C331" s="61" t="s">
        <v>665</v>
      </c>
      <c r="D331" s="63"/>
      <c r="E331" s="63"/>
      <c r="F331" s="63"/>
      <c r="G331" s="63"/>
      <c r="H331" s="63"/>
      <c r="I331" s="63"/>
      <c r="J331" s="63"/>
      <c r="K331" s="63"/>
      <c r="L331" s="63"/>
      <c r="M331" s="63"/>
      <c r="N331" s="63"/>
      <c r="O331" s="63"/>
      <c r="P331" s="63"/>
      <c r="Q331" s="63"/>
      <c r="R331" s="63"/>
      <c r="S331" s="63"/>
      <c r="T331" s="63"/>
      <c r="U331" s="63"/>
      <c r="V331" s="63"/>
      <c r="W331" s="63"/>
      <c r="X331" s="63"/>
      <c r="Y331" s="63"/>
      <c r="Z331" s="674"/>
    </row>
    <row r="332" spans="3:26" ht="16.5" customHeight="1" x14ac:dyDescent="0.15">
      <c r="C332" s="63"/>
      <c r="D332" s="556"/>
      <c r="E332" s="60"/>
      <c r="F332" s="60"/>
      <c r="G332" s="557"/>
      <c r="H332" s="599" t="s">
        <v>681</v>
      </c>
      <c r="I332" s="600"/>
      <c r="J332" s="601"/>
      <c r="K332" s="600"/>
      <c r="L332" s="601"/>
      <c r="M332" s="602"/>
      <c r="N332" s="603" t="s">
        <v>88</v>
      </c>
      <c r="O332" s="603"/>
      <c r="P332" s="603"/>
      <c r="Q332" s="603"/>
      <c r="R332" s="603"/>
      <c r="S332" s="603"/>
      <c r="T332" s="603"/>
      <c r="U332" s="603"/>
      <c r="V332" s="603"/>
      <c r="W332" s="603"/>
      <c r="X332" s="603"/>
      <c r="Y332" s="603"/>
      <c r="Z332" s="674"/>
    </row>
    <row r="333" spans="3:26" ht="34.5" customHeight="1" x14ac:dyDescent="0.15">
      <c r="C333" s="63"/>
      <c r="D333" s="604" t="s">
        <v>86</v>
      </c>
      <c r="E333" s="600"/>
      <c r="F333" s="600"/>
      <c r="G333" s="600"/>
      <c r="H333" s="714" t="s">
        <v>1962</v>
      </c>
      <c r="I333" s="569" t="s">
        <v>19</v>
      </c>
      <c r="J333" s="683">
        <v>5</v>
      </c>
      <c r="K333" s="569" t="s">
        <v>87</v>
      </c>
      <c r="L333" s="683">
        <v>18</v>
      </c>
      <c r="M333" s="569" t="s">
        <v>21</v>
      </c>
      <c r="N333" s="1951" t="s">
        <v>687</v>
      </c>
      <c r="O333" s="1952"/>
      <c r="P333" s="1952"/>
      <c r="Q333" s="1952"/>
      <c r="R333" s="1952"/>
      <c r="S333" s="1952"/>
      <c r="T333" s="1952"/>
      <c r="U333" s="1952"/>
      <c r="V333" s="1952"/>
      <c r="W333" s="1952"/>
      <c r="X333" s="1952"/>
      <c r="Y333" s="1953"/>
      <c r="Z333" s="674"/>
    </row>
    <row r="334" spans="3:26" ht="16.5" customHeight="1" x14ac:dyDescent="0.15">
      <c r="C334" s="63"/>
      <c r="D334" s="63"/>
      <c r="E334" s="109" t="s">
        <v>765</v>
      </c>
      <c r="F334" s="63"/>
      <c r="G334" s="63"/>
      <c r="H334" s="63"/>
      <c r="I334" s="63"/>
      <c r="J334" s="63"/>
      <c r="K334" s="63"/>
      <c r="L334" s="63"/>
      <c r="M334" s="63"/>
      <c r="N334" s="63"/>
      <c r="O334" s="63"/>
      <c r="P334" s="63"/>
      <c r="Q334" s="63"/>
      <c r="R334" s="63"/>
      <c r="S334" s="63"/>
      <c r="T334" s="63"/>
      <c r="U334" s="63"/>
      <c r="V334" s="63"/>
      <c r="W334" s="63"/>
      <c r="X334" s="63"/>
      <c r="Y334" s="63"/>
      <c r="Z334" s="674"/>
    </row>
    <row r="335" spans="3:26" ht="16.5" customHeight="1" x14ac:dyDescent="0.15">
      <c r="C335" s="63"/>
      <c r="D335" s="63"/>
      <c r="E335" s="109" t="s">
        <v>1640</v>
      </c>
      <c r="F335" s="63"/>
      <c r="G335" s="63"/>
      <c r="H335" s="63"/>
      <c r="I335" s="63"/>
      <c r="J335" s="63"/>
      <c r="K335" s="63"/>
      <c r="L335" s="63"/>
      <c r="M335" s="63"/>
      <c r="N335" s="63"/>
      <c r="O335" s="63"/>
      <c r="P335" s="63"/>
      <c r="Q335" s="63"/>
      <c r="R335" s="63"/>
      <c r="S335" s="63"/>
      <c r="T335" s="63"/>
      <c r="U335" s="63"/>
      <c r="V335" s="63"/>
      <c r="W335" s="63"/>
      <c r="X335" s="63"/>
      <c r="Y335" s="63"/>
      <c r="Z335" s="674"/>
    </row>
    <row r="336" spans="3:26" ht="11.1" customHeight="1" x14ac:dyDescent="0.15">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74"/>
    </row>
    <row r="337" spans="2:26" ht="16.5" customHeight="1" x14ac:dyDescent="0.15">
      <c r="B337" s="555" t="s">
        <v>1162</v>
      </c>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74"/>
    </row>
    <row r="338" spans="2:26" ht="16.5" customHeight="1" x14ac:dyDescent="0.15">
      <c r="C338" s="61" t="s">
        <v>1967</v>
      </c>
      <c r="D338" s="63"/>
      <c r="E338" s="63"/>
      <c r="F338" s="63"/>
      <c r="G338" s="63"/>
      <c r="H338" s="63"/>
      <c r="I338" s="63"/>
      <c r="J338" s="63"/>
      <c r="K338" s="63"/>
      <c r="L338" s="63"/>
      <c r="M338" s="63"/>
      <c r="N338" s="63"/>
      <c r="O338" s="63"/>
      <c r="P338" s="63"/>
      <c r="Q338" s="63"/>
      <c r="R338" s="63"/>
      <c r="S338" s="63"/>
      <c r="T338" s="63"/>
      <c r="U338" s="63"/>
      <c r="V338" s="63"/>
      <c r="W338" s="63"/>
      <c r="X338" s="63"/>
      <c r="Y338" s="63"/>
      <c r="Z338" s="674"/>
    </row>
    <row r="339" spans="2:26" ht="16.5" customHeight="1" x14ac:dyDescent="0.15">
      <c r="C339" s="61"/>
      <c r="D339" s="953" t="s">
        <v>1968</v>
      </c>
      <c r="E339" s="995"/>
      <c r="F339" s="995"/>
      <c r="G339" s="995"/>
      <c r="H339" s="995"/>
      <c r="I339" s="995"/>
      <c r="J339" s="995"/>
      <c r="K339" s="996"/>
      <c r="L339" s="63"/>
      <c r="M339" s="953" t="s">
        <v>1968</v>
      </c>
      <c r="N339" s="995"/>
      <c r="O339" s="995"/>
      <c r="P339" s="995"/>
      <c r="Q339" s="995"/>
      <c r="R339" s="995"/>
      <c r="S339" s="995"/>
      <c r="T339" s="996"/>
      <c r="U339" s="63"/>
      <c r="V339" s="63"/>
      <c r="W339" s="63"/>
      <c r="X339" s="63"/>
      <c r="Y339" s="63"/>
      <c r="Z339" s="674"/>
    </row>
    <row r="340" spans="2:26" ht="16.5" customHeight="1" x14ac:dyDescent="0.15">
      <c r="C340" s="63"/>
      <c r="D340" s="572" t="s">
        <v>90</v>
      </c>
      <c r="E340" s="641"/>
      <c r="F340" s="688"/>
      <c r="G340" s="642" t="s">
        <v>89</v>
      </c>
      <c r="H340" s="715"/>
      <c r="I340" s="1234" t="s">
        <v>666</v>
      </c>
      <c r="J340" s="1235"/>
      <c r="K340" s="1236"/>
      <c r="L340" s="644"/>
      <c r="M340" s="556" t="s">
        <v>90</v>
      </c>
      <c r="N340" s="645"/>
      <c r="O340" s="667"/>
      <c r="P340" s="646" t="s">
        <v>89</v>
      </c>
      <c r="Q340" s="716"/>
      <c r="R340" s="1179" t="s">
        <v>666</v>
      </c>
      <c r="S340" s="1180"/>
      <c r="T340" s="1181"/>
      <c r="U340" s="63"/>
      <c r="V340" s="63"/>
      <c r="W340" s="63"/>
      <c r="X340" s="63"/>
      <c r="Y340" s="63"/>
      <c r="Z340" s="674" t="s">
        <v>1681</v>
      </c>
    </row>
    <row r="341" spans="2:26" ht="16.5" customHeight="1" x14ac:dyDescent="0.15">
      <c r="C341" s="63"/>
      <c r="D341" s="648" t="s">
        <v>91</v>
      </c>
      <c r="E341" s="649"/>
      <c r="F341" s="717"/>
      <c r="G341" s="717"/>
      <c r="H341" s="717"/>
      <c r="I341" s="1954"/>
      <c r="J341" s="1955"/>
      <c r="K341" s="1956"/>
      <c r="L341" s="644"/>
      <c r="M341" s="648" t="s">
        <v>91</v>
      </c>
      <c r="N341" s="649"/>
      <c r="O341" s="717"/>
      <c r="P341" s="717"/>
      <c r="Q341" s="692"/>
      <c r="R341" s="1954"/>
      <c r="S341" s="1955"/>
      <c r="T341" s="1956"/>
      <c r="U341" s="63"/>
      <c r="V341" s="63"/>
      <c r="W341" s="63"/>
      <c r="X341" s="63"/>
      <c r="Y341" s="63"/>
      <c r="Z341" s="674" t="s">
        <v>1681</v>
      </c>
    </row>
    <row r="342" spans="2:26" ht="16.5" customHeight="1" x14ac:dyDescent="0.15">
      <c r="C342" s="63"/>
      <c r="D342" s="637" t="s">
        <v>92</v>
      </c>
      <c r="E342" s="638"/>
      <c r="F342" s="718"/>
      <c r="G342" s="718"/>
      <c r="H342" s="718"/>
      <c r="I342" s="1957"/>
      <c r="J342" s="1958"/>
      <c r="K342" s="1959"/>
      <c r="L342" s="644"/>
      <c r="M342" s="637" t="s">
        <v>92</v>
      </c>
      <c r="N342" s="638"/>
      <c r="O342" s="718"/>
      <c r="P342" s="718"/>
      <c r="Q342" s="718"/>
      <c r="R342" s="1957"/>
      <c r="S342" s="1958"/>
      <c r="T342" s="1959"/>
      <c r="U342" s="63"/>
      <c r="V342" s="63"/>
      <c r="W342" s="63"/>
      <c r="X342" s="63"/>
      <c r="Y342" s="63"/>
      <c r="Z342" s="674" t="s">
        <v>1681</v>
      </c>
    </row>
    <row r="343" spans="2:26" ht="16.5" customHeight="1" x14ac:dyDescent="0.15">
      <c r="C343" s="63"/>
      <c r="D343" s="637" t="s">
        <v>93</v>
      </c>
      <c r="E343" s="638"/>
      <c r="F343" s="719"/>
      <c r="G343" s="719"/>
      <c r="H343" s="719"/>
      <c r="I343" s="1960"/>
      <c r="J343" s="1961"/>
      <c r="K343" s="1962"/>
      <c r="L343" s="644"/>
      <c r="M343" s="637" t="s">
        <v>93</v>
      </c>
      <c r="N343" s="638"/>
      <c r="O343" s="719"/>
      <c r="P343" s="719"/>
      <c r="Q343" s="719"/>
      <c r="R343" s="1960"/>
      <c r="S343" s="1961"/>
      <c r="T343" s="1962"/>
      <c r="U343" s="63"/>
      <c r="V343" s="63"/>
      <c r="W343" s="63"/>
      <c r="X343" s="63"/>
      <c r="Y343" s="63"/>
      <c r="Z343" s="674" t="s">
        <v>1681</v>
      </c>
    </row>
    <row r="344" spans="2:26" ht="16.5" customHeight="1" x14ac:dyDescent="0.15">
      <c r="C344" s="63"/>
      <c r="D344" s="637" t="s">
        <v>94</v>
      </c>
      <c r="E344" s="650"/>
      <c r="F344" s="719"/>
      <c r="G344" s="719"/>
      <c r="H344" s="719"/>
      <c r="I344" s="1960"/>
      <c r="J344" s="1961"/>
      <c r="K344" s="1962"/>
      <c r="L344" s="644"/>
      <c r="M344" s="637" t="s">
        <v>94</v>
      </c>
      <c r="N344" s="650"/>
      <c r="O344" s="719"/>
      <c r="P344" s="719"/>
      <c r="Q344" s="719"/>
      <c r="R344" s="1960"/>
      <c r="S344" s="1961"/>
      <c r="T344" s="1962"/>
      <c r="U344" s="63"/>
      <c r="V344" s="63"/>
      <c r="W344" s="63"/>
      <c r="X344" s="63"/>
      <c r="Y344" s="63"/>
      <c r="Z344" s="674" t="s">
        <v>1681</v>
      </c>
    </row>
    <row r="345" spans="2:26" ht="16.5" customHeight="1" x14ac:dyDescent="0.15">
      <c r="C345" s="63"/>
      <c r="D345" s="572" t="s">
        <v>1762</v>
      </c>
      <c r="E345" s="564"/>
      <c r="F345" s="693"/>
      <c r="G345" s="693"/>
      <c r="H345" s="720"/>
      <c r="I345" s="1963"/>
      <c r="J345" s="1964"/>
      <c r="K345" s="1965"/>
      <c r="L345" s="644"/>
      <c r="M345" s="572" t="s">
        <v>1762</v>
      </c>
      <c r="N345" s="564"/>
      <c r="O345" s="693"/>
      <c r="P345" s="693"/>
      <c r="Q345" s="720"/>
      <c r="R345" s="1963"/>
      <c r="S345" s="1964"/>
      <c r="T345" s="1965"/>
      <c r="U345" s="63"/>
      <c r="V345" s="63"/>
      <c r="W345" s="63"/>
      <c r="X345" s="63"/>
      <c r="Y345" s="63"/>
      <c r="Z345" s="674" t="s">
        <v>1681</v>
      </c>
    </row>
    <row r="346" spans="2:26" ht="16.5" customHeight="1" x14ac:dyDescent="0.15">
      <c r="C346" s="63"/>
      <c r="D346" s="63"/>
      <c r="E346" s="109" t="s">
        <v>699</v>
      </c>
      <c r="F346" s="63"/>
      <c r="G346" s="63"/>
      <c r="H346" s="63"/>
      <c r="I346" s="63"/>
      <c r="J346" s="63"/>
      <c r="K346" s="63"/>
      <c r="L346" s="63"/>
      <c r="M346" s="63"/>
      <c r="N346" s="63"/>
      <c r="O346" s="63"/>
      <c r="P346" s="63"/>
      <c r="Q346" s="63"/>
      <c r="R346" s="63"/>
      <c r="S346" s="63"/>
      <c r="T346" s="63"/>
      <c r="U346" s="63"/>
      <c r="V346" s="63"/>
      <c r="W346" s="63"/>
      <c r="X346" s="63"/>
      <c r="Y346" s="63"/>
      <c r="Z346" s="674"/>
    </row>
    <row r="347" spans="2:26" ht="16.5" customHeight="1" x14ac:dyDescent="0.15">
      <c r="C347" s="63"/>
      <c r="D347" s="63"/>
      <c r="E347" s="109" t="s">
        <v>1641</v>
      </c>
      <c r="F347" s="63"/>
      <c r="G347" s="63"/>
      <c r="H347" s="63"/>
      <c r="I347" s="63"/>
      <c r="J347" s="63"/>
      <c r="K347" s="63"/>
      <c r="L347" s="63"/>
      <c r="M347" s="63"/>
      <c r="N347" s="63"/>
      <c r="O347" s="63"/>
      <c r="P347" s="63"/>
      <c r="Q347" s="63"/>
      <c r="R347" s="63"/>
      <c r="S347" s="63"/>
      <c r="T347" s="63"/>
      <c r="U347" s="63"/>
      <c r="V347" s="63"/>
      <c r="W347" s="63"/>
      <c r="X347" s="63"/>
      <c r="Y347" s="63"/>
      <c r="Z347" s="674"/>
    </row>
    <row r="348" spans="2:26" ht="9.6" customHeight="1" x14ac:dyDescent="0.15">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74"/>
    </row>
    <row r="349" spans="2:26" ht="8.4499999999999993" customHeight="1" x14ac:dyDescent="0.15">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74"/>
    </row>
    <row r="350" spans="2:26" ht="15.6" customHeight="1" x14ac:dyDescent="0.15">
      <c r="P350" s="1798" t="s">
        <v>30</v>
      </c>
      <c r="Q350" s="1798"/>
      <c r="R350" s="1798"/>
      <c r="S350" s="1799" t="str">
        <f>$Q$11</f>
        <v>学校法人○△学園</v>
      </c>
      <c r="T350" s="1799"/>
      <c r="U350" s="1799"/>
      <c r="V350" s="1799"/>
      <c r="W350" s="1799"/>
      <c r="X350" s="1799"/>
      <c r="Z350" s="674"/>
    </row>
    <row r="351" spans="2:26" ht="16.5" customHeight="1" x14ac:dyDescent="0.15">
      <c r="B351" s="555" t="s">
        <v>667</v>
      </c>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74"/>
    </row>
    <row r="352" spans="2:26" ht="16.5" customHeight="1" x14ac:dyDescent="0.15">
      <c r="B352" s="63"/>
      <c r="C352" s="61" t="s">
        <v>1800</v>
      </c>
      <c r="D352" s="63"/>
      <c r="E352" s="63"/>
      <c r="F352" s="63"/>
      <c r="G352" s="63"/>
      <c r="H352" s="63"/>
      <c r="I352" s="63"/>
      <c r="J352" s="63"/>
      <c r="K352" s="63"/>
      <c r="L352" s="63"/>
      <c r="M352" s="63"/>
      <c r="N352" s="63"/>
      <c r="O352" s="63"/>
      <c r="P352" s="63"/>
      <c r="Q352" s="63"/>
      <c r="R352" s="63"/>
      <c r="S352" s="63"/>
      <c r="T352" s="63"/>
      <c r="U352" s="63"/>
      <c r="V352" s="63"/>
      <c r="W352" s="63"/>
      <c r="X352" s="63"/>
      <c r="Y352" s="63"/>
      <c r="Z352" s="674"/>
    </row>
    <row r="353" spans="2:26" ht="27.95" customHeight="1" x14ac:dyDescent="0.15">
      <c r="B353" s="63"/>
      <c r="C353" s="63"/>
      <c r="D353" s="1099"/>
      <c r="E353" s="1099"/>
      <c r="F353" s="1099"/>
      <c r="G353" s="1966" t="s">
        <v>1906</v>
      </c>
      <c r="H353" s="1967"/>
      <c r="I353" s="1967"/>
      <c r="J353" s="1967"/>
      <c r="K353" s="1967"/>
      <c r="L353" s="1967"/>
      <c r="M353" s="1968"/>
      <c r="N353" s="1969" t="s">
        <v>97</v>
      </c>
      <c r="O353" s="1970"/>
      <c r="P353" s="1969" t="s">
        <v>98</v>
      </c>
      <c r="Q353" s="1970"/>
      <c r="R353" s="1969" t="s">
        <v>99</v>
      </c>
      <c r="S353" s="1971"/>
      <c r="T353" s="1970"/>
      <c r="U353" s="63"/>
      <c r="V353" s="63"/>
      <c r="W353" s="63"/>
      <c r="X353" s="63"/>
      <c r="Y353" s="63"/>
      <c r="Z353" s="674"/>
    </row>
    <row r="354" spans="2:26" ht="16.5" customHeight="1" x14ac:dyDescent="0.15">
      <c r="B354" s="63"/>
      <c r="C354" s="63"/>
      <c r="D354" s="1099" t="s">
        <v>95</v>
      </c>
      <c r="E354" s="1099"/>
      <c r="F354" s="1353"/>
      <c r="G354" s="677" t="s">
        <v>586</v>
      </c>
      <c r="H354" s="677">
        <v>7</v>
      </c>
      <c r="I354" s="721" t="s">
        <v>19</v>
      </c>
      <c r="J354" s="677">
        <v>6</v>
      </c>
      <c r="K354" s="722" t="s">
        <v>96</v>
      </c>
      <c r="L354" s="677">
        <v>1</v>
      </c>
      <c r="M354" s="723" t="s">
        <v>21</v>
      </c>
      <c r="N354" s="1974" t="s">
        <v>578</v>
      </c>
      <c r="O354" s="1975"/>
      <c r="P354" s="1974" t="s">
        <v>578</v>
      </c>
      <c r="Q354" s="1975"/>
      <c r="R354" s="1974" t="s">
        <v>578</v>
      </c>
      <c r="S354" s="1976"/>
      <c r="T354" s="1975"/>
      <c r="U354" s="63"/>
      <c r="V354" s="63"/>
      <c r="W354" s="63"/>
      <c r="X354" s="63"/>
      <c r="Y354" s="63"/>
      <c r="Z354" s="678" t="s">
        <v>1907</v>
      </c>
    </row>
    <row r="355" spans="2:26" ht="17.100000000000001" customHeight="1" x14ac:dyDescent="0.15">
      <c r="B355" s="63"/>
      <c r="C355" s="63"/>
      <c r="D355" s="63"/>
      <c r="E355" s="109" t="s">
        <v>100</v>
      </c>
      <c r="F355" s="63"/>
      <c r="G355" s="63"/>
      <c r="H355" s="63"/>
      <c r="I355" s="63"/>
      <c r="J355" s="63"/>
      <c r="K355" s="63"/>
      <c r="L355" s="63"/>
      <c r="M355" s="63"/>
      <c r="N355" s="63"/>
      <c r="O355" s="63"/>
      <c r="P355" s="63"/>
      <c r="Q355" s="63"/>
      <c r="R355" s="63"/>
      <c r="S355" s="63"/>
      <c r="T355" s="63"/>
      <c r="U355" s="63"/>
      <c r="V355" s="63"/>
      <c r="W355" s="63"/>
      <c r="X355" s="63"/>
      <c r="Y355" s="63"/>
      <c r="Z355" s="674"/>
    </row>
    <row r="356" spans="2:26" ht="16.5" customHeight="1" x14ac:dyDescent="0.15">
      <c r="B356" s="63"/>
      <c r="C356" s="63"/>
      <c r="D356" s="63"/>
      <c r="E356" s="109" t="s">
        <v>1801</v>
      </c>
      <c r="F356" s="63"/>
      <c r="G356" s="63"/>
      <c r="H356" s="63"/>
      <c r="I356" s="63"/>
      <c r="J356" s="63"/>
      <c r="K356" s="63"/>
      <c r="L356" s="63"/>
      <c r="M356" s="63"/>
      <c r="N356" s="63"/>
      <c r="O356" s="63"/>
      <c r="P356" s="63"/>
      <c r="Q356" s="63"/>
      <c r="R356" s="63"/>
      <c r="S356" s="63"/>
      <c r="T356" s="63"/>
      <c r="U356" s="63"/>
      <c r="V356" s="63"/>
      <c r="W356" s="63"/>
      <c r="X356" s="63"/>
      <c r="Y356" s="63"/>
      <c r="Z356" s="674"/>
    </row>
    <row r="357" spans="2:26" ht="16.5" customHeight="1" x14ac:dyDescent="0.15">
      <c r="B357" s="63"/>
      <c r="C357" s="63"/>
      <c r="D357" s="63"/>
      <c r="E357" s="109"/>
      <c r="F357" s="109" t="s">
        <v>1665</v>
      </c>
      <c r="G357" s="63"/>
      <c r="H357" s="63"/>
      <c r="I357" s="63"/>
      <c r="J357" s="63"/>
      <c r="K357" s="63"/>
      <c r="L357" s="63"/>
      <c r="M357" s="63"/>
      <c r="N357" s="63"/>
      <c r="O357" s="63"/>
      <c r="P357" s="63"/>
      <c r="Q357" s="63"/>
      <c r="R357" s="63"/>
      <c r="S357" s="63"/>
      <c r="T357" s="63"/>
      <c r="U357" s="63"/>
      <c r="V357" s="63"/>
      <c r="W357" s="63"/>
      <c r="X357" s="63"/>
      <c r="Y357" s="63"/>
      <c r="Z357" s="674"/>
    </row>
    <row r="358" spans="2:26" ht="14.45" customHeight="1" x14ac:dyDescent="0.15">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74"/>
    </row>
    <row r="359" spans="2:26" ht="17.100000000000001" customHeight="1" x14ac:dyDescent="0.15">
      <c r="B359" s="63"/>
      <c r="C359" s="61" t="s">
        <v>766</v>
      </c>
      <c r="D359" s="63"/>
      <c r="E359" s="63"/>
      <c r="F359" s="63"/>
      <c r="G359" s="63"/>
      <c r="H359" s="63"/>
      <c r="I359" s="63"/>
      <c r="J359" s="63"/>
      <c r="K359" s="63"/>
      <c r="L359" s="63"/>
      <c r="M359" s="63"/>
      <c r="N359" s="63"/>
      <c r="O359" s="63"/>
      <c r="P359" s="63"/>
      <c r="Q359" s="63"/>
      <c r="R359" s="63"/>
      <c r="S359" s="63"/>
      <c r="T359" s="63"/>
      <c r="U359" s="63"/>
      <c r="V359" s="63"/>
      <c r="W359" s="63"/>
      <c r="X359" s="63"/>
      <c r="Y359" s="63"/>
      <c r="Z359" s="674"/>
    </row>
    <row r="360" spans="2:26" ht="17.100000000000001" customHeight="1" x14ac:dyDescent="0.15">
      <c r="B360" s="63"/>
      <c r="C360" s="63"/>
      <c r="D360" s="955" t="s">
        <v>775</v>
      </c>
      <c r="E360" s="955"/>
      <c r="F360" s="955"/>
      <c r="G360" s="955"/>
      <c r="H360" s="1505" t="s">
        <v>776</v>
      </c>
      <c r="I360" s="1505"/>
      <c r="J360" s="1505"/>
      <c r="K360" s="1505"/>
      <c r="L360" s="1505"/>
      <c r="M360" s="1505" t="s">
        <v>777</v>
      </c>
      <c r="N360" s="1505"/>
      <c r="O360" s="1505"/>
      <c r="P360" s="1505"/>
      <c r="Q360" s="1505"/>
      <c r="R360" s="63"/>
      <c r="S360" s="63"/>
      <c r="T360" s="63"/>
      <c r="U360" s="63"/>
      <c r="V360" s="63"/>
      <c r="W360" s="63"/>
      <c r="X360" s="63"/>
      <c r="Y360" s="63"/>
      <c r="Z360" s="674"/>
    </row>
    <row r="361" spans="2:26" ht="21.6" customHeight="1" x14ac:dyDescent="0.15">
      <c r="B361" s="63"/>
      <c r="C361" s="63"/>
      <c r="D361" s="1972" t="s">
        <v>1642</v>
      </c>
      <c r="E361" s="1972"/>
      <c r="F361" s="1972"/>
      <c r="G361" s="1859"/>
      <c r="H361" s="1973" t="s">
        <v>1504</v>
      </c>
      <c r="I361" s="1973"/>
      <c r="J361" s="1973"/>
      <c r="K361" s="1973"/>
      <c r="L361" s="1973"/>
      <c r="M361" s="1973" t="s">
        <v>1804</v>
      </c>
      <c r="N361" s="1973"/>
      <c r="O361" s="1973"/>
      <c r="P361" s="1973"/>
      <c r="Q361" s="1973"/>
      <c r="R361" s="63"/>
      <c r="S361" s="63"/>
      <c r="T361" s="63"/>
      <c r="U361" s="63"/>
      <c r="V361" s="63"/>
      <c r="W361" s="63"/>
      <c r="X361" s="63"/>
      <c r="Y361" s="63"/>
      <c r="Z361" s="674" t="s">
        <v>1682</v>
      </c>
    </row>
    <row r="362" spans="2:26" ht="16.5" customHeight="1" x14ac:dyDescent="0.15">
      <c r="B362" s="63"/>
      <c r="C362" s="63"/>
      <c r="D362" s="63"/>
      <c r="E362" s="109" t="s">
        <v>778</v>
      </c>
      <c r="F362" s="63"/>
      <c r="G362" s="63"/>
      <c r="H362" s="63"/>
      <c r="I362" s="63"/>
      <c r="J362" s="63"/>
      <c r="K362" s="63"/>
      <c r="L362" s="63"/>
      <c r="M362" s="63"/>
      <c r="N362" s="63"/>
      <c r="O362" s="63"/>
      <c r="P362" s="63"/>
      <c r="Q362" s="63"/>
      <c r="R362" s="63"/>
      <c r="S362" s="63"/>
      <c r="T362" s="63"/>
      <c r="U362" s="63"/>
      <c r="V362" s="63"/>
      <c r="W362" s="63"/>
      <c r="X362" s="63"/>
      <c r="Y362" s="63"/>
      <c r="Z362" s="674"/>
    </row>
    <row r="363" spans="2:26" ht="9.9499999999999993" customHeight="1" x14ac:dyDescent="0.15">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74"/>
    </row>
    <row r="364" spans="2:26" ht="16.5" customHeight="1" x14ac:dyDescent="0.15">
      <c r="B364" s="63"/>
      <c r="C364" s="61" t="s">
        <v>767</v>
      </c>
      <c r="D364" s="63"/>
      <c r="E364" s="63"/>
      <c r="F364" s="63"/>
      <c r="G364" s="63"/>
      <c r="H364" s="63"/>
      <c r="I364" s="63"/>
      <c r="J364" s="63"/>
      <c r="K364" s="63"/>
      <c r="L364" s="63"/>
      <c r="M364" s="63"/>
      <c r="N364" s="63"/>
      <c r="O364" s="63"/>
      <c r="P364" s="63"/>
      <c r="Q364" s="63"/>
      <c r="R364" s="63"/>
      <c r="S364" s="63"/>
      <c r="T364" s="63"/>
      <c r="U364" s="63"/>
      <c r="V364" s="63"/>
      <c r="W364" s="63"/>
      <c r="X364" s="63"/>
      <c r="Y364" s="63"/>
      <c r="Z364" s="674"/>
    </row>
    <row r="365" spans="2:26" ht="16.5" customHeight="1" x14ac:dyDescent="0.15">
      <c r="B365" s="63"/>
      <c r="C365" s="61"/>
      <c r="D365" s="556" t="s">
        <v>217</v>
      </c>
      <c r="E365" s="60"/>
      <c r="F365" s="60"/>
      <c r="G365" s="60"/>
      <c r="H365" s="580"/>
      <c r="I365" s="1859" t="s">
        <v>668</v>
      </c>
      <c r="J365" s="1325"/>
      <c r="K365" s="1285"/>
      <c r="L365" s="1286"/>
      <c r="M365" s="63"/>
      <c r="N365" s="63"/>
      <c r="O365" s="63"/>
      <c r="P365" s="63"/>
      <c r="Q365" s="63"/>
      <c r="R365" s="63"/>
      <c r="S365" s="63"/>
      <c r="T365" s="63"/>
      <c r="U365" s="63"/>
      <c r="V365" s="63"/>
      <c r="W365" s="63"/>
      <c r="X365" s="63"/>
      <c r="Y365" s="63"/>
      <c r="Z365" s="674" t="s">
        <v>1683</v>
      </c>
    </row>
    <row r="366" spans="2:26" ht="8.1" customHeight="1" x14ac:dyDescent="0.15">
      <c r="B366" s="63"/>
      <c r="C366" s="61"/>
      <c r="D366" s="63"/>
      <c r="E366" s="109"/>
      <c r="F366" s="63"/>
      <c r="G366" s="63"/>
      <c r="H366" s="63"/>
      <c r="I366" s="63"/>
      <c r="J366" s="63"/>
      <c r="K366" s="63"/>
      <c r="L366" s="63"/>
      <c r="M366" s="63"/>
      <c r="N366" s="63"/>
      <c r="O366" s="63"/>
      <c r="P366" s="63"/>
      <c r="Q366" s="63"/>
      <c r="R366" s="63"/>
      <c r="S366" s="63"/>
      <c r="T366" s="63"/>
      <c r="U366" s="63"/>
      <c r="V366" s="63"/>
      <c r="W366" s="63"/>
      <c r="X366" s="63"/>
      <c r="Y366" s="63"/>
      <c r="Z366" s="674"/>
    </row>
    <row r="367" spans="2:26" ht="15.6" customHeight="1" x14ac:dyDescent="0.15">
      <c r="B367" s="63"/>
      <c r="C367" s="63"/>
      <c r="D367" s="1260" t="s">
        <v>102</v>
      </c>
      <c r="E367" s="1261"/>
      <c r="F367" s="1262"/>
      <c r="G367" s="1260" t="s">
        <v>101</v>
      </c>
      <c r="H367" s="1261"/>
      <c r="I367" s="1262"/>
      <c r="J367" s="1196" t="s">
        <v>103</v>
      </c>
      <c r="K367" s="1197"/>
      <c r="L367" s="1197"/>
      <c r="M367" s="1197"/>
      <c r="N367" s="1197"/>
      <c r="O367" s="1197"/>
      <c r="P367" s="1198"/>
      <c r="Q367" s="1196" t="s">
        <v>105</v>
      </c>
      <c r="R367" s="1197"/>
      <c r="S367" s="1197"/>
      <c r="T367" s="1197"/>
      <c r="U367" s="1197"/>
      <c r="V367" s="1197"/>
      <c r="W367" s="1198"/>
      <c r="X367" s="1208" t="s">
        <v>1969</v>
      </c>
      <c r="Y367" s="1209"/>
      <c r="Z367" s="674"/>
    </row>
    <row r="368" spans="2:26" ht="15.6" customHeight="1" x14ac:dyDescent="0.15">
      <c r="B368" s="63"/>
      <c r="C368" s="63"/>
      <c r="D368" s="1263"/>
      <c r="E368" s="1264"/>
      <c r="F368" s="1265"/>
      <c r="G368" s="1677"/>
      <c r="H368" s="1678"/>
      <c r="I368" s="1679"/>
      <c r="J368" s="1199" t="s">
        <v>436</v>
      </c>
      <c r="K368" s="1200"/>
      <c r="L368" s="1200"/>
      <c r="M368" s="1200"/>
      <c r="N368" s="1200"/>
      <c r="O368" s="1200"/>
      <c r="P368" s="1201"/>
      <c r="Q368" s="1199" t="s">
        <v>434</v>
      </c>
      <c r="R368" s="1200"/>
      <c r="S368" s="1200"/>
      <c r="T368" s="1200"/>
      <c r="U368" s="1200"/>
      <c r="V368" s="1200"/>
      <c r="W368" s="1201"/>
      <c r="X368" s="1210"/>
      <c r="Y368" s="1211"/>
      <c r="Z368" s="674"/>
    </row>
    <row r="369" spans="2:26" ht="15.6" customHeight="1" x14ac:dyDescent="0.15">
      <c r="B369" s="63"/>
      <c r="C369" s="63"/>
      <c r="D369" s="1266"/>
      <c r="E369" s="1267"/>
      <c r="F369" s="1268"/>
      <c r="G369" s="1253" t="s">
        <v>700</v>
      </c>
      <c r="H369" s="1254"/>
      <c r="I369" s="1255"/>
      <c r="J369" s="1202" t="s">
        <v>104</v>
      </c>
      <c r="K369" s="1203"/>
      <c r="L369" s="1204"/>
      <c r="M369" s="1203"/>
      <c r="N369" s="1204"/>
      <c r="O369" s="1203"/>
      <c r="P369" s="1205"/>
      <c r="Q369" s="1202" t="s">
        <v>435</v>
      </c>
      <c r="R369" s="1203"/>
      <c r="S369" s="1204"/>
      <c r="T369" s="1203"/>
      <c r="U369" s="1204"/>
      <c r="V369" s="1203"/>
      <c r="W369" s="1205"/>
      <c r="X369" s="1212"/>
      <c r="Y369" s="1213"/>
      <c r="Z369" s="674"/>
    </row>
    <row r="370" spans="2:26" ht="16.5" customHeight="1" x14ac:dyDescent="0.15">
      <c r="B370" s="63"/>
      <c r="C370" s="63"/>
      <c r="D370" s="1977" t="s">
        <v>688</v>
      </c>
      <c r="E370" s="1978"/>
      <c r="F370" s="1978"/>
      <c r="G370" s="1977" t="s">
        <v>1805</v>
      </c>
      <c r="H370" s="1978"/>
      <c r="I370" s="1978"/>
      <c r="J370" s="681" t="s">
        <v>586</v>
      </c>
      <c r="K370" s="681">
        <v>5</v>
      </c>
      <c r="L370" s="63" t="s">
        <v>19</v>
      </c>
      <c r="M370" s="681">
        <v>4</v>
      </c>
      <c r="N370" s="664" t="s">
        <v>20</v>
      </c>
      <c r="O370" s="681">
        <v>1</v>
      </c>
      <c r="P370" s="63" t="s">
        <v>21</v>
      </c>
      <c r="Q370" s="681" t="s">
        <v>586</v>
      </c>
      <c r="R370" s="681">
        <v>5</v>
      </c>
      <c r="S370" s="63" t="s">
        <v>19</v>
      </c>
      <c r="T370" s="681">
        <v>3</v>
      </c>
      <c r="U370" s="63" t="s">
        <v>20</v>
      </c>
      <c r="V370" s="681">
        <v>15</v>
      </c>
      <c r="W370" s="63" t="s">
        <v>21</v>
      </c>
      <c r="X370" s="1986" t="s">
        <v>690</v>
      </c>
      <c r="Y370" s="1987"/>
      <c r="Z370" s="674" t="s">
        <v>1903</v>
      </c>
    </row>
    <row r="371" spans="2:26" ht="16.5" customHeight="1" x14ac:dyDescent="0.15">
      <c r="B371" s="63"/>
      <c r="C371" s="63"/>
      <c r="D371" s="1979"/>
      <c r="E371" s="1980"/>
      <c r="F371" s="1980"/>
      <c r="G371" s="1983"/>
      <c r="H371" s="1984"/>
      <c r="I371" s="1985"/>
      <c r="J371" s="2000">
        <v>45017</v>
      </c>
      <c r="K371" s="2001"/>
      <c r="L371" s="724"/>
      <c r="M371" s="725" t="s">
        <v>106</v>
      </c>
      <c r="N371" s="726"/>
      <c r="O371" s="2000">
        <v>46112</v>
      </c>
      <c r="P371" s="2002"/>
      <c r="Q371" s="1992"/>
      <c r="R371" s="1996"/>
      <c r="S371" s="1996"/>
      <c r="T371" s="1996"/>
      <c r="U371" s="1996"/>
      <c r="V371" s="1996"/>
      <c r="W371" s="1996"/>
      <c r="X371" s="1988"/>
      <c r="Y371" s="1989"/>
      <c r="Z371" s="674"/>
    </row>
    <row r="372" spans="2:26" ht="16.5" customHeight="1" x14ac:dyDescent="0.15">
      <c r="B372" s="63"/>
      <c r="C372" s="63"/>
      <c r="D372" s="1981"/>
      <c r="E372" s="1982"/>
      <c r="F372" s="1982"/>
      <c r="G372" s="1997"/>
      <c r="H372" s="1998"/>
      <c r="I372" s="1999"/>
      <c r="J372" s="2003" t="s">
        <v>689</v>
      </c>
      <c r="K372" s="2004"/>
      <c r="L372" s="2004"/>
      <c r="M372" s="2004"/>
      <c r="N372" s="2004"/>
      <c r="O372" s="2004"/>
      <c r="P372" s="2005"/>
      <c r="Q372" s="681"/>
      <c r="R372" s="727"/>
      <c r="S372" s="63" t="s">
        <v>19</v>
      </c>
      <c r="T372" s="727"/>
      <c r="U372" s="63" t="s">
        <v>20</v>
      </c>
      <c r="V372" s="727"/>
      <c r="W372" s="63" t="s">
        <v>21</v>
      </c>
      <c r="X372" s="1990"/>
      <c r="Y372" s="1991"/>
      <c r="Z372" s="674"/>
    </row>
    <row r="373" spans="2:26" ht="16.5" customHeight="1" x14ac:dyDescent="0.15">
      <c r="B373" s="63"/>
      <c r="C373" s="63"/>
      <c r="D373" s="1977"/>
      <c r="E373" s="1978"/>
      <c r="F373" s="1978"/>
      <c r="G373" s="1977"/>
      <c r="H373" s="1978"/>
      <c r="I373" s="1978"/>
      <c r="J373" s="681"/>
      <c r="K373" s="727"/>
      <c r="L373" s="63" t="s">
        <v>19</v>
      </c>
      <c r="M373" s="703"/>
      <c r="N373" s="664" t="s">
        <v>20</v>
      </c>
      <c r="O373" s="727"/>
      <c r="P373" s="63" t="s">
        <v>21</v>
      </c>
      <c r="Q373" s="681"/>
      <c r="R373" s="728"/>
      <c r="S373" s="361" t="s">
        <v>19</v>
      </c>
      <c r="T373" s="728"/>
      <c r="U373" s="361" t="s">
        <v>20</v>
      </c>
      <c r="V373" s="728"/>
      <c r="W373" s="361" t="s">
        <v>21</v>
      </c>
      <c r="X373" s="1986"/>
      <c r="Y373" s="1987"/>
      <c r="Z373" s="674" t="s">
        <v>1903</v>
      </c>
    </row>
    <row r="374" spans="2:26" ht="16.5" customHeight="1" x14ac:dyDescent="0.15">
      <c r="B374" s="63"/>
      <c r="C374" s="63"/>
      <c r="D374" s="1979"/>
      <c r="E374" s="1980"/>
      <c r="F374" s="1980"/>
      <c r="G374" s="1983"/>
      <c r="H374" s="1984"/>
      <c r="I374" s="1985"/>
      <c r="J374" s="1992"/>
      <c r="K374" s="1993"/>
      <c r="L374" s="724"/>
      <c r="M374" s="725" t="s">
        <v>106</v>
      </c>
      <c r="N374" s="726"/>
      <c r="O374" s="1994"/>
      <c r="P374" s="1995"/>
      <c r="Q374" s="1992"/>
      <c r="R374" s="1996"/>
      <c r="S374" s="1996"/>
      <c r="T374" s="1996"/>
      <c r="U374" s="1996"/>
      <c r="V374" s="1996"/>
      <c r="W374" s="1996"/>
      <c r="X374" s="1988"/>
      <c r="Y374" s="1989"/>
      <c r="Z374" s="674"/>
    </row>
    <row r="375" spans="2:26" ht="16.5" customHeight="1" x14ac:dyDescent="0.15">
      <c r="B375" s="63"/>
      <c r="C375" s="63"/>
      <c r="D375" s="1981"/>
      <c r="E375" s="1982"/>
      <c r="F375" s="1982"/>
      <c r="G375" s="1997"/>
      <c r="H375" s="1998"/>
      <c r="I375" s="1999"/>
      <c r="J375" s="1992"/>
      <c r="K375" s="1996"/>
      <c r="L375" s="1996"/>
      <c r="M375" s="1996"/>
      <c r="N375" s="1996"/>
      <c r="O375" s="1996"/>
      <c r="P375" s="1993"/>
      <c r="Q375" s="681"/>
      <c r="R375" s="681"/>
      <c r="S375" s="565" t="s">
        <v>19</v>
      </c>
      <c r="T375" s="681"/>
      <c r="U375" s="565" t="s">
        <v>20</v>
      </c>
      <c r="V375" s="681"/>
      <c r="W375" s="565" t="s">
        <v>21</v>
      </c>
      <c r="X375" s="1990"/>
      <c r="Y375" s="1991"/>
      <c r="Z375" s="674"/>
    </row>
    <row r="376" spans="2:26" ht="16.5" customHeight="1" x14ac:dyDescent="0.15">
      <c r="B376" s="63"/>
      <c r="C376" s="63"/>
      <c r="D376" s="1977"/>
      <c r="E376" s="1978"/>
      <c r="F376" s="1978"/>
      <c r="G376" s="1977"/>
      <c r="H376" s="1978"/>
      <c r="I376" s="1978"/>
      <c r="J376" s="681"/>
      <c r="K376" s="727"/>
      <c r="L376" s="63" t="s">
        <v>19</v>
      </c>
      <c r="M376" s="703"/>
      <c r="N376" s="664" t="s">
        <v>20</v>
      </c>
      <c r="O376" s="727"/>
      <c r="P376" s="63" t="s">
        <v>21</v>
      </c>
      <c r="Q376" s="681"/>
      <c r="R376" s="728"/>
      <c r="S376" s="361" t="s">
        <v>19</v>
      </c>
      <c r="T376" s="728"/>
      <c r="U376" s="361" t="s">
        <v>20</v>
      </c>
      <c r="V376" s="728"/>
      <c r="W376" s="361" t="s">
        <v>21</v>
      </c>
      <c r="X376" s="1986"/>
      <c r="Y376" s="1987"/>
      <c r="Z376" s="674" t="s">
        <v>1903</v>
      </c>
    </row>
    <row r="377" spans="2:26" ht="16.5" customHeight="1" x14ac:dyDescent="0.15">
      <c r="B377" s="63"/>
      <c r="C377" s="63"/>
      <c r="D377" s="1979"/>
      <c r="E377" s="1980"/>
      <c r="F377" s="1980"/>
      <c r="G377" s="1983"/>
      <c r="H377" s="1984"/>
      <c r="I377" s="1985"/>
      <c r="J377" s="1992"/>
      <c r="K377" s="1993"/>
      <c r="L377" s="724"/>
      <c r="M377" s="725" t="s">
        <v>106</v>
      </c>
      <c r="N377" s="726"/>
      <c r="O377" s="1994"/>
      <c r="P377" s="1995"/>
      <c r="Q377" s="1992"/>
      <c r="R377" s="1996"/>
      <c r="S377" s="1996"/>
      <c r="T377" s="1996"/>
      <c r="U377" s="1996"/>
      <c r="V377" s="1996"/>
      <c r="W377" s="1996"/>
      <c r="X377" s="1988"/>
      <c r="Y377" s="1989"/>
      <c r="Z377" s="674"/>
    </row>
    <row r="378" spans="2:26" ht="16.5" customHeight="1" x14ac:dyDescent="0.15">
      <c r="B378" s="63"/>
      <c r="C378" s="63"/>
      <c r="D378" s="1981"/>
      <c r="E378" s="1982"/>
      <c r="F378" s="1982"/>
      <c r="G378" s="1997"/>
      <c r="H378" s="1998"/>
      <c r="I378" s="1999"/>
      <c r="J378" s="1992"/>
      <c r="K378" s="1996"/>
      <c r="L378" s="1996"/>
      <c r="M378" s="1996"/>
      <c r="N378" s="1996"/>
      <c r="O378" s="1996"/>
      <c r="P378" s="1993"/>
      <c r="Q378" s="681"/>
      <c r="R378" s="681"/>
      <c r="S378" s="565" t="s">
        <v>19</v>
      </c>
      <c r="T378" s="681"/>
      <c r="U378" s="565" t="s">
        <v>20</v>
      </c>
      <c r="V378" s="681"/>
      <c r="W378" s="565" t="s">
        <v>21</v>
      </c>
      <c r="X378" s="1990"/>
      <c r="Y378" s="1991"/>
      <c r="Z378" s="674"/>
    </row>
    <row r="379" spans="2:26" ht="16.5" customHeight="1" x14ac:dyDescent="0.15">
      <c r="B379" s="63"/>
      <c r="C379" s="63"/>
      <c r="D379" s="1977"/>
      <c r="E379" s="1978"/>
      <c r="F379" s="1978"/>
      <c r="G379" s="1977"/>
      <c r="H379" s="1978"/>
      <c r="I379" s="1978"/>
      <c r="J379" s="681"/>
      <c r="K379" s="727"/>
      <c r="L379" s="63" t="s">
        <v>19</v>
      </c>
      <c r="M379" s="703"/>
      <c r="N379" s="664" t="s">
        <v>20</v>
      </c>
      <c r="O379" s="727"/>
      <c r="P379" s="63" t="s">
        <v>21</v>
      </c>
      <c r="Q379" s="681"/>
      <c r="R379" s="728"/>
      <c r="S379" s="361" t="s">
        <v>19</v>
      </c>
      <c r="T379" s="728"/>
      <c r="U379" s="361" t="s">
        <v>20</v>
      </c>
      <c r="V379" s="728"/>
      <c r="W379" s="361" t="s">
        <v>21</v>
      </c>
      <c r="X379" s="1986"/>
      <c r="Y379" s="1987"/>
      <c r="Z379" s="674" t="s">
        <v>1903</v>
      </c>
    </row>
    <row r="380" spans="2:26" ht="16.5" customHeight="1" x14ac:dyDescent="0.15">
      <c r="B380" s="63"/>
      <c r="C380" s="63"/>
      <c r="D380" s="1979"/>
      <c r="E380" s="1980"/>
      <c r="F380" s="1980"/>
      <c r="G380" s="1983"/>
      <c r="H380" s="1984"/>
      <c r="I380" s="1985"/>
      <c r="J380" s="1992"/>
      <c r="K380" s="1993"/>
      <c r="L380" s="724"/>
      <c r="M380" s="725" t="s">
        <v>106</v>
      </c>
      <c r="N380" s="726"/>
      <c r="O380" s="1994"/>
      <c r="P380" s="1995"/>
      <c r="Q380" s="1992"/>
      <c r="R380" s="1996"/>
      <c r="S380" s="1996"/>
      <c r="T380" s="1996"/>
      <c r="U380" s="1996"/>
      <c r="V380" s="1996"/>
      <c r="W380" s="1996"/>
      <c r="X380" s="1988"/>
      <c r="Y380" s="1989"/>
      <c r="Z380" s="674"/>
    </row>
    <row r="381" spans="2:26" ht="16.5" customHeight="1" x14ac:dyDescent="0.15">
      <c r="B381" s="63"/>
      <c r="C381" s="63"/>
      <c r="D381" s="1981"/>
      <c r="E381" s="1982"/>
      <c r="F381" s="1982"/>
      <c r="G381" s="1997"/>
      <c r="H381" s="1998"/>
      <c r="I381" s="1999"/>
      <c r="J381" s="1992"/>
      <c r="K381" s="1996"/>
      <c r="L381" s="1996"/>
      <c r="M381" s="1996"/>
      <c r="N381" s="1996"/>
      <c r="O381" s="1996"/>
      <c r="P381" s="1993"/>
      <c r="Q381" s="681"/>
      <c r="R381" s="681"/>
      <c r="S381" s="565" t="s">
        <v>19</v>
      </c>
      <c r="T381" s="681"/>
      <c r="U381" s="565" t="s">
        <v>20</v>
      </c>
      <c r="V381" s="681"/>
      <c r="W381" s="565" t="s">
        <v>21</v>
      </c>
      <c r="X381" s="1990"/>
      <c r="Y381" s="1991"/>
      <c r="Z381" s="674"/>
    </row>
    <row r="382" spans="2:26" ht="16.5" customHeight="1" x14ac:dyDescent="0.15">
      <c r="B382" s="63"/>
      <c r="C382" s="63"/>
      <c r="D382" s="63"/>
      <c r="E382" s="109" t="s">
        <v>1601</v>
      </c>
      <c r="F382" s="109"/>
      <c r="G382" s="63"/>
      <c r="H382" s="63"/>
      <c r="I382" s="63"/>
      <c r="J382" s="63"/>
      <c r="K382" s="63"/>
      <c r="L382" s="63"/>
      <c r="M382" s="63"/>
      <c r="N382" s="63"/>
      <c r="O382" s="63"/>
      <c r="P382" s="63"/>
      <c r="Q382" s="63"/>
      <c r="R382" s="63"/>
      <c r="S382" s="63"/>
      <c r="T382" s="63"/>
      <c r="U382" s="63"/>
      <c r="V382" s="63"/>
      <c r="W382" s="63"/>
      <c r="X382" s="63"/>
      <c r="Y382" s="63"/>
      <c r="Z382" s="674"/>
    </row>
    <row r="383" spans="2:26" ht="16.5" customHeight="1" x14ac:dyDescent="0.15">
      <c r="B383" s="63"/>
      <c r="C383" s="63"/>
      <c r="D383" s="63"/>
      <c r="E383" s="109" t="s">
        <v>669</v>
      </c>
      <c r="F383" s="109"/>
      <c r="G383" s="63"/>
      <c r="H383" s="63"/>
      <c r="I383" s="63"/>
      <c r="J383" s="63"/>
      <c r="K383" s="63"/>
      <c r="L383" s="63"/>
      <c r="M383" s="63"/>
      <c r="N383" s="63"/>
      <c r="O383" s="63"/>
      <c r="P383" s="63"/>
      <c r="Q383" s="63"/>
      <c r="R383" s="63"/>
      <c r="S383" s="63"/>
      <c r="T383" s="63"/>
      <c r="U383" s="63"/>
      <c r="V383" s="63"/>
      <c r="W383" s="63"/>
      <c r="X383" s="63"/>
      <c r="Y383" s="63"/>
      <c r="Z383" s="674"/>
    </row>
    <row r="384" spans="2:26" ht="16.5" customHeight="1" x14ac:dyDescent="0.15">
      <c r="B384" s="63"/>
      <c r="C384" s="63"/>
      <c r="D384" s="63"/>
      <c r="E384" s="109" t="s">
        <v>441</v>
      </c>
      <c r="F384" s="109"/>
      <c r="G384" s="63"/>
      <c r="H384" s="63"/>
      <c r="I384" s="63"/>
      <c r="J384" s="63"/>
      <c r="K384" s="63"/>
      <c r="L384" s="63"/>
      <c r="M384" s="63"/>
      <c r="N384" s="63"/>
      <c r="O384" s="63"/>
      <c r="P384" s="63"/>
      <c r="Q384" s="63"/>
      <c r="R384" s="63"/>
      <c r="S384" s="63"/>
      <c r="T384" s="63"/>
      <c r="U384" s="63"/>
      <c r="V384" s="63"/>
      <c r="W384" s="63"/>
      <c r="X384" s="63"/>
      <c r="Y384" s="63"/>
      <c r="Z384" s="674"/>
    </row>
    <row r="385" spans="2:26" ht="16.5" customHeight="1" x14ac:dyDescent="0.15">
      <c r="B385" s="63"/>
      <c r="C385" s="63"/>
      <c r="D385" s="63"/>
      <c r="E385" s="109" t="s">
        <v>442</v>
      </c>
      <c r="F385" s="109"/>
      <c r="G385" s="63"/>
      <c r="H385" s="63"/>
      <c r="I385" s="63"/>
      <c r="J385" s="63"/>
      <c r="K385" s="63"/>
      <c r="L385" s="63"/>
      <c r="M385" s="63"/>
      <c r="N385" s="63"/>
      <c r="O385" s="63"/>
      <c r="P385" s="63"/>
      <c r="Q385" s="63"/>
      <c r="R385" s="63"/>
      <c r="S385" s="63"/>
      <c r="T385" s="63"/>
      <c r="U385" s="63"/>
      <c r="V385" s="63"/>
      <c r="W385" s="63"/>
      <c r="X385" s="63"/>
      <c r="Y385" s="63"/>
      <c r="Z385" s="674"/>
    </row>
    <row r="386" spans="2:26" ht="6.95" customHeight="1" x14ac:dyDescent="0.15">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74"/>
    </row>
    <row r="387" spans="2:26" ht="16.5" customHeight="1" x14ac:dyDescent="0.15">
      <c r="B387" s="63"/>
      <c r="C387" s="61" t="s">
        <v>1802</v>
      </c>
      <c r="D387" s="63"/>
      <c r="E387" s="63"/>
      <c r="F387" s="63"/>
      <c r="G387" s="63"/>
      <c r="H387" s="63"/>
      <c r="I387" s="63"/>
      <c r="J387" s="63"/>
      <c r="K387" s="63"/>
      <c r="L387" s="63"/>
      <c r="M387" s="63"/>
      <c r="N387" s="63"/>
      <c r="O387" s="63"/>
      <c r="P387" s="63"/>
      <c r="Q387" s="63"/>
      <c r="R387" s="63"/>
      <c r="S387" s="63"/>
      <c r="T387" s="63"/>
      <c r="U387" s="63"/>
      <c r="V387" s="63"/>
      <c r="W387" s="63"/>
      <c r="X387" s="63"/>
      <c r="Y387" s="63"/>
      <c r="Z387" s="674"/>
    </row>
    <row r="388" spans="2:26" ht="16.5" customHeight="1" x14ac:dyDescent="0.15">
      <c r="B388" s="63"/>
      <c r="C388" s="63"/>
      <c r="D388" s="63" t="s">
        <v>1803</v>
      </c>
      <c r="E388" s="109"/>
      <c r="F388" s="63"/>
      <c r="G388" s="63"/>
      <c r="H388" s="63"/>
      <c r="I388" s="63"/>
      <c r="J388" s="63"/>
      <c r="K388" s="63"/>
      <c r="L388" s="63"/>
      <c r="M388" s="63"/>
      <c r="N388" s="63"/>
      <c r="O388" s="63"/>
      <c r="P388" s="63"/>
      <c r="Q388" s="63"/>
      <c r="R388" s="63"/>
      <c r="S388" s="63"/>
      <c r="T388" s="63"/>
      <c r="U388" s="63"/>
      <c r="V388" s="63"/>
      <c r="W388" s="63"/>
      <c r="X388" s="63"/>
      <c r="Y388" s="63"/>
      <c r="Z388" s="674"/>
    </row>
    <row r="389" spans="2:26" ht="32.450000000000003" customHeight="1" x14ac:dyDescent="0.15">
      <c r="B389" s="63"/>
      <c r="C389" s="63"/>
      <c r="D389" s="1466" t="s">
        <v>1666</v>
      </c>
      <c r="E389" s="1467"/>
      <c r="F389" s="1467"/>
      <c r="G389" s="1467"/>
      <c r="H389" s="1467"/>
      <c r="I389" s="1468"/>
      <c r="J389" s="1972" t="s">
        <v>580</v>
      </c>
      <c r="K389" s="1972"/>
      <c r="L389" s="1972"/>
      <c r="M389" s="1972"/>
      <c r="N389" s="605"/>
      <c r="O389" s="605"/>
      <c r="P389" s="605"/>
      <c r="Q389" s="605"/>
      <c r="R389" s="605"/>
      <c r="S389" s="605"/>
      <c r="T389" s="605"/>
      <c r="U389" s="63"/>
      <c r="V389" s="63"/>
      <c r="W389" s="63"/>
      <c r="X389" s="63"/>
      <c r="Y389" s="63"/>
      <c r="Z389" s="674" t="s">
        <v>1684</v>
      </c>
    </row>
    <row r="390" spans="2:26" ht="9" customHeight="1" x14ac:dyDescent="0.15">
      <c r="D390" s="729"/>
      <c r="E390" s="729"/>
      <c r="F390" s="729"/>
      <c r="G390" s="729"/>
      <c r="H390" s="729"/>
      <c r="I390" s="112"/>
      <c r="J390" s="112"/>
      <c r="K390" s="112"/>
      <c r="L390" s="112"/>
      <c r="M390" s="112"/>
      <c r="N390" s="112"/>
      <c r="O390" s="112"/>
      <c r="P390" s="112"/>
      <c r="Q390" s="112"/>
      <c r="R390" s="112"/>
      <c r="S390" s="112"/>
      <c r="T390" s="112"/>
      <c r="Z390" s="674"/>
    </row>
    <row r="391" spans="2:26" ht="16.5" customHeight="1" x14ac:dyDescent="0.15">
      <c r="D391" s="63" t="s">
        <v>1970</v>
      </c>
      <c r="E391" s="606"/>
      <c r="F391" s="729"/>
      <c r="G391" s="729"/>
      <c r="H391" s="729"/>
      <c r="I391" s="112"/>
      <c r="J391" s="112"/>
      <c r="K391" s="112"/>
      <c r="L391" s="112"/>
      <c r="M391" s="112"/>
      <c r="N391" s="112"/>
      <c r="O391" s="112"/>
      <c r="P391" s="112"/>
      <c r="Q391" s="112"/>
      <c r="R391" s="112"/>
      <c r="S391" s="112"/>
      <c r="T391" s="112"/>
      <c r="Z391" s="674"/>
    </row>
    <row r="392" spans="2:26" ht="12.6" customHeight="1" x14ac:dyDescent="0.15">
      <c r="D392" s="63"/>
      <c r="E392" s="251" t="s">
        <v>1806</v>
      </c>
      <c r="F392" s="729"/>
      <c r="G392" s="729"/>
      <c r="H392" s="729"/>
      <c r="I392" s="112"/>
      <c r="J392" s="112"/>
      <c r="K392" s="112"/>
      <c r="L392" s="112"/>
      <c r="M392" s="112"/>
      <c r="N392" s="112"/>
      <c r="O392" s="112"/>
      <c r="P392" s="112"/>
      <c r="Q392" s="112"/>
      <c r="R392" s="112"/>
      <c r="S392" s="112"/>
      <c r="T392" s="112"/>
      <c r="Z392" s="674"/>
    </row>
    <row r="393" spans="2:26" ht="16.5" customHeight="1" x14ac:dyDescent="0.15">
      <c r="D393" s="1770" t="s">
        <v>1602</v>
      </c>
      <c r="E393" s="1770"/>
      <c r="F393" s="1770" t="s">
        <v>768</v>
      </c>
      <c r="G393" s="1770"/>
      <c r="H393" s="1770"/>
      <c r="I393" s="2011"/>
      <c r="J393" s="2012" t="s">
        <v>1602</v>
      </c>
      <c r="K393" s="1771"/>
      <c r="L393" s="1771" t="s">
        <v>768</v>
      </c>
      <c r="M393" s="1771"/>
      <c r="N393" s="1771"/>
      <c r="O393" s="1771"/>
      <c r="P393" s="112"/>
      <c r="Q393" s="112"/>
      <c r="R393" s="112"/>
      <c r="S393" s="112"/>
      <c r="T393" s="112"/>
      <c r="Z393" s="674"/>
    </row>
    <row r="394" spans="2:26" ht="16.5" customHeight="1" x14ac:dyDescent="0.15">
      <c r="D394" s="2006" t="s">
        <v>1407</v>
      </c>
      <c r="E394" s="2006"/>
      <c r="F394" s="2007">
        <v>2000000</v>
      </c>
      <c r="G394" s="2007"/>
      <c r="H394" s="2007"/>
      <c r="I394" s="21" t="s">
        <v>116</v>
      </c>
      <c r="J394" s="2008"/>
      <c r="K394" s="2009"/>
      <c r="L394" s="2007"/>
      <c r="M394" s="2007"/>
      <c r="N394" s="2007"/>
      <c r="O394" s="70" t="s">
        <v>116</v>
      </c>
      <c r="P394" s="112"/>
      <c r="Q394" s="112"/>
      <c r="R394" s="112"/>
      <c r="S394" s="112"/>
      <c r="T394" s="112"/>
      <c r="Z394" s="674"/>
    </row>
    <row r="395" spans="2:26" ht="16.5" customHeight="1" x14ac:dyDescent="0.15">
      <c r="D395" s="2006" t="s">
        <v>1408</v>
      </c>
      <c r="E395" s="2006"/>
      <c r="F395" s="2007">
        <v>100000</v>
      </c>
      <c r="G395" s="2007"/>
      <c r="H395" s="2007"/>
      <c r="I395" s="21" t="s">
        <v>116</v>
      </c>
      <c r="J395" s="2010"/>
      <c r="K395" s="2006"/>
      <c r="L395" s="2007"/>
      <c r="M395" s="2007"/>
      <c r="N395" s="2007"/>
      <c r="O395" s="70" t="s">
        <v>116</v>
      </c>
      <c r="P395" s="112"/>
      <c r="Q395" s="112"/>
      <c r="R395" s="112"/>
      <c r="S395" s="112"/>
      <c r="T395" s="112"/>
      <c r="Z395" s="674"/>
    </row>
    <row r="396" spans="2:26" ht="16.5" customHeight="1" x14ac:dyDescent="0.15">
      <c r="E396" s="109" t="s">
        <v>1807</v>
      </c>
      <c r="F396" s="729"/>
      <c r="G396" s="729"/>
      <c r="H396" s="729"/>
      <c r="I396" s="112"/>
      <c r="J396" s="112"/>
      <c r="K396" s="112"/>
      <c r="L396" s="112"/>
      <c r="M396" s="112"/>
      <c r="N396" s="112"/>
      <c r="O396" s="112"/>
      <c r="P396" s="112"/>
      <c r="Q396" s="112"/>
      <c r="R396" s="112"/>
      <c r="S396" s="112"/>
      <c r="T396" s="112"/>
      <c r="Z396" s="674"/>
    </row>
    <row r="397" spans="2:26" ht="5.45" customHeight="1" x14ac:dyDescent="0.15">
      <c r="Z397" s="674"/>
    </row>
    <row r="398" spans="2:26" ht="16.5" customHeight="1" x14ac:dyDescent="0.15">
      <c r="D398" s="109"/>
      <c r="E398" s="251" t="s">
        <v>1971</v>
      </c>
      <c r="Z398" s="674"/>
    </row>
    <row r="399" spans="2:26" ht="16.5" customHeight="1" x14ac:dyDescent="0.15">
      <c r="D399" s="2021"/>
      <c r="E399" s="2021"/>
      <c r="F399" s="2021"/>
      <c r="G399" s="1770" t="s">
        <v>109</v>
      </c>
      <c r="H399" s="1770"/>
      <c r="I399" s="1770"/>
      <c r="J399" s="1771" t="s">
        <v>114</v>
      </c>
      <c r="K399" s="1771"/>
      <c r="L399" s="1771"/>
      <c r="M399" s="1771"/>
      <c r="N399" s="1771"/>
      <c r="O399" s="1771"/>
      <c r="P399" s="1771"/>
      <c r="Q399" s="1771"/>
      <c r="R399" s="1771"/>
      <c r="S399" s="1771"/>
      <c r="T399" s="1771"/>
      <c r="U399" s="1771"/>
      <c r="Z399" s="674"/>
    </row>
    <row r="400" spans="2:26" ht="16.5" customHeight="1" x14ac:dyDescent="0.15">
      <c r="D400" s="2021"/>
      <c r="E400" s="2021"/>
      <c r="F400" s="2021"/>
      <c r="G400" s="2022" t="s">
        <v>110</v>
      </c>
      <c r="H400" s="2022"/>
      <c r="I400" s="2023"/>
      <c r="J400" s="1770" t="s">
        <v>111</v>
      </c>
      <c r="K400" s="1770"/>
      <c r="L400" s="1770"/>
      <c r="M400" s="1771"/>
      <c r="N400" s="1771" t="s">
        <v>112</v>
      </c>
      <c r="O400" s="1771"/>
      <c r="P400" s="1771"/>
      <c r="Q400" s="1771"/>
      <c r="R400" s="1770" t="s">
        <v>113</v>
      </c>
      <c r="S400" s="1770"/>
      <c r="T400" s="1770"/>
      <c r="U400" s="1771"/>
      <c r="Z400" s="674"/>
    </row>
    <row r="401" spans="3:26" ht="16.5" customHeight="1" x14ac:dyDescent="0.15">
      <c r="D401" s="1765" t="s">
        <v>107</v>
      </c>
      <c r="E401" s="1765"/>
      <c r="F401" s="1766"/>
      <c r="G401" s="2013">
        <v>18</v>
      </c>
      <c r="H401" s="2014"/>
      <c r="I401" s="21" t="s">
        <v>45</v>
      </c>
      <c r="J401" s="2015">
        <v>0</v>
      </c>
      <c r="K401" s="2016"/>
      <c r="L401" s="2017"/>
      <c r="M401" s="20" t="s">
        <v>116</v>
      </c>
      <c r="N401" s="2018"/>
      <c r="O401" s="2018"/>
      <c r="P401" s="2018"/>
      <c r="Q401" s="2019"/>
      <c r="R401" s="2015">
        <v>36000</v>
      </c>
      <c r="S401" s="2016"/>
      <c r="T401" s="2017"/>
      <c r="U401" s="20" t="s">
        <v>116</v>
      </c>
      <c r="Z401" s="674"/>
    </row>
    <row r="402" spans="3:26" ht="16.5" customHeight="1" x14ac:dyDescent="0.15">
      <c r="D402" s="1765" t="s">
        <v>108</v>
      </c>
      <c r="E402" s="1765"/>
      <c r="F402" s="1766"/>
      <c r="G402" s="2013">
        <v>21</v>
      </c>
      <c r="H402" s="2014"/>
      <c r="I402" s="20" t="s">
        <v>45</v>
      </c>
      <c r="J402" s="2020"/>
      <c r="K402" s="2020"/>
      <c r="L402" s="2020"/>
      <c r="M402" s="2019"/>
      <c r="N402" s="2015">
        <v>0</v>
      </c>
      <c r="O402" s="2016"/>
      <c r="P402" s="2017"/>
      <c r="Q402" s="20" t="s">
        <v>116</v>
      </c>
      <c r="R402" s="2015">
        <v>42000</v>
      </c>
      <c r="S402" s="2016"/>
      <c r="T402" s="2017"/>
      <c r="U402" s="20" t="s">
        <v>116</v>
      </c>
      <c r="Z402" s="674"/>
    </row>
    <row r="403" spans="3:26" ht="16.5" customHeight="1" x14ac:dyDescent="0.15">
      <c r="E403" s="109" t="s">
        <v>670</v>
      </c>
      <c r="Z403" s="674"/>
    </row>
    <row r="404" spans="3:26" ht="16.5" customHeight="1" x14ac:dyDescent="0.15">
      <c r="D404" s="63"/>
      <c r="E404" s="109" t="s">
        <v>1808</v>
      </c>
      <c r="F404" s="63"/>
      <c r="G404" s="63"/>
      <c r="H404" s="63"/>
      <c r="I404" s="63"/>
      <c r="J404" s="63"/>
      <c r="K404" s="63"/>
      <c r="L404" s="63"/>
      <c r="Z404" s="674"/>
    </row>
    <row r="405" spans="3:26" ht="6.95" customHeight="1" x14ac:dyDescent="0.15">
      <c r="D405" s="63"/>
      <c r="E405" s="63"/>
      <c r="F405" s="63"/>
      <c r="G405" s="63"/>
      <c r="H405" s="63"/>
      <c r="I405" s="63"/>
      <c r="J405" s="63"/>
      <c r="K405" s="63"/>
      <c r="L405" s="63"/>
      <c r="Z405" s="674"/>
    </row>
    <row r="406" spans="3:26" ht="14.1" customHeight="1" x14ac:dyDescent="0.15">
      <c r="S406" s="607"/>
      <c r="Z406" s="674"/>
    </row>
    <row r="407" spans="3:26" ht="15.6" customHeight="1" x14ac:dyDescent="0.15">
      <c r="P407" s="1798" t="s">
        <v>30</v>
      </c>
      <c r="Q407" s="1798"/>
      <c r="R407" s="1798"/>
      <c r="S407" s="1799" t="str">
        <f>$Q$11</f>
        <v>学校法人○△学園</v>
      </c>
      <c r="T407" s="1799"/>
      <c r="U407" s="1799"/>
      <c r="V407" s="1799"/>
      <c r="W407" s="1799"/>
      <c r="X407" s="1799"/>
      <c r="Z407" s="674"/>
    </row>
    <row r="408" spans="3:26" ht="15.6" customHeight="1" x14ac:dyDescent="0.15">
      <c r="S408" s="515"/>
      <c r="T408" s="515"/>
      <c r="U408" s="515"/>
      <c r="V408" s="515"/>
      <c r="W408" s="515"/>
      <c r="X408" s="515"/>
      <c r="Z408" s="674"/>
    </row>
    <row r="409" spans="3:26" ht="16.5" customHeight="1" x14ac:dyDescent="0.15">
      <c r="C409" s="61" t="s">
        <v>769</v>
      </c>
      <c r="D409" s="63"/>
      <c r="E409" s="63"/>
      <c r="F409" s="63"/>
      <c r="G409" s="63"/>
      <c r="H409" s="63"/>
      <c r="I409" s="63"/>
      <c r="J409" s="63"/>
      <c r="K409" s="63"/>
      <c r="L409" s="63"/>
      <c r="M409" s="2049" t="s">
        <v>117</v>
      </c>
      <c r="N409" s="2050"/>
      <c r="O409" s="2050"/>
      <c r="P409" s="2050"/>
      <c r="Q409" s="2050"/>
      <c r="R409" s="2050"/>
      <c r="S409" s="2050"/>
      <c r="T409" s="2050"/>
      <c r="U409" s="2050"/>
      <c r="V409" s="2050"/>
      <c r="W409" s="2050"/>
      <c r="X409" s="2050"/>
      <c r="Y409" s="2050"/>
      <c r="Z409" s="674"/>
    </row>
    <row r="410" spans="3:26" ht="32.450000000000003" customHeight="1" x14ac:dyDescent="0.15">
      <c r="D410" s="1449"/>
      <c r="E410" s="1449"/>
      <c r="F410" s="1449"/>
      <c r="G410" s="1449"/>
      <c r="H410" s="1533" t="s">
        <v>119</v>
      </c>
      <c r="I410" s="956"/>
      <c r="J410" s="1533" t="s">
        <v>748</v>
      </c>
      <c r="K410" s="1533"/>
      <c r="L410" s="1533"/>
      <c r="M410" s="2051" t="s">
        <v>120</v>
      </c>
      <c r="N410" s="1770"/>
      <c r="O410" s="2051" t="s">
        <v>121</v>
      </c>
      <c r="P410" s="1770"/>
      <c r="Z410" s="674"/>
    </row>
    <row r="411" spans="3:26" ht="16.5" customHeight="1" x14ac:dyDescent="0.15">
      <c r="D411" s="23" t="s">
        <v>118</v>
      </c>
      <c r="E411" s="23"/>
      <c r="F411" s="23"/>
      <c r="G411" s="24"/>
      <c r="H411" s="2047" t="s">
        <v>578</v>
      </c>
      <c r="I411" s="2047"/>
      <c r="J411" s="2048" t="s">
        <v>683</v>
      </c>
      <c r="K411" s="2048"/>
      <c r="L411" s="2048"/>
      <c r="M411" s="2047" t="s">
        <v>578</v>
      </c>
      <c r="N411" s="2047"/>
      <c r="O411" s="2047" t="s">
        <v>622</v>
      </c>
      <c r="P411" s="2047"/>
      <c r="Z411" s="674" t="s">
        <v>1768</v>
      </c>
    </row>
    <row r="412" spans="3:26" ht="16.5" customHeight="1" x14ac:dyDescent="0.15">
      <c r="E412" s="138" t="s">
        <v>2000</v>
      </c>
      <c r="Z412" s="674"/>
    </row>
    <row r="413" spans="3:26" ht="6.95" customHeight="1" x14ac:dyDescent="0.15">
      <c r="S413" s="607"/>
      <c r="Z413" s="674"/>
    </row>
    <row r="414" spans="3:26" ht="16.5" customHeight="1" x14ac:dyDescent="0.15">
      <c r="C414" s="13" t="s">
        <v>770</v>
      </c>
      <c r="Z414" s="674"/>
    </row>
    <row r="415" spans="3:26" ht="16.5" customHeight="1" x14ac:dyDescent="0.15">
      <c r="D415" s="24" t="s">
        <v>122</v>
      </c>
      <c r="E415" s="50"/>
      <c r="F415" s="50"/>
      <c r="G415" s="50"/>
      <c r="H415" s="62"/>
      <c r="I415" s="62"/>
      <c r="J415" s="62"/>
      <c r="K415" s="62"/>
      <c r="L415" s="116"/>
      <c r="M415" s="2024" t="s">
        <v>1172</v>
      </c>
      <c r="N415" s="2025"/>
      <c r="O415" s="2026"/>
      <c r="P415" s="2026"/>
      <c r="Q415" s="2026"/>
      <c r="R415" s="2027"/>
      <c r="S415" s="43"/>
      <c r="Z415" s="674" t="s">
        <v>1685</v>
      </c>
    </row>
    <row r="416" spans="3:26" ht="30" customHeight="1" x14ac:dyDescent="0.15">
      <c r="D416" s="2028" t="s">
        <v>1895</v>
      </c>
      <c r="E416" s="2026"/>
      <c r="F416" s="2026"/>
      <c r="G416" s="2026"/>
      <c r="H416" s="2026"/>
      <c r="I416" s="24" t="s">
        <v>682</v>
      </c>
      <c r="J416" s="50"/>
      <c r="K416" s="50"/>
      <c r="L416" s="250"/>
      <c r="M416" s="2033" t="s">
        <v>1173</v>
      </c>
      <c r="N416" s="2034"/>
      <c r="O416" s="2035"/>
      <c r="P416" s="2035"/>
      <c r="Q416" s="2035"/>
      <c r="R416" s="2035"/>
      <c r="S416" s="2036"/>
      <c r="T416" s="2036"/>
      <c r="U416" s="2036"/>
      <c r="V416" s="2036"/>
      <c r="W416" s="2036"/>
      <c r="X416" s="2037"/>
      <c r="Z416" s="674"/>
    </row>
    <row r="417" spans="3:26" ht="16.5" customHeight="1" x14ac:dyDescent="0.15">
      <c r="D417" s="2029"/>
      <c r="E417" s="2030"/>
      <c r="F417" s="2030"/>
      <c r="G417" s="2030"/>
      <c r="H417" s="2030"/>
      <c r="I417" s="24" t="s">
        <v>218</v>
      </c>
      <c r="J417" s="50"/>
      <c r="K417" s="50"/>
      <c r="L417" s="64"/>
      <c r="M417" s="2038" t="s">
        <v>1174</v>
      </c>
      <c r="N417" s="2039"/>
      <c r="O417" s="1866"/>
      <c r="P417" s="1866"/>
      <c r="Q417" s="1866"/>
      <c r="R417" s="1849"/>
      <c r="S417" s="436"/>
      <c r="T417" s="436"/>
      <c r="U417" s="436"/>
      <c r="V417" s="436"/>
      <c r="W417" s="437"/>
      <c r="X417" s="437"/>
      <c r="Z417" s="674" t="s">
        <v>1686</v>
      </c>
    </row>
    <row r="418" spans="3:26" ht="30" customHeight="1" x14ac:dyDescent="0.15">
      <c r="D418" s="2031"/>
      <c r="E418" s="2032"/>
      <c r="F418" s="2032"/>
      <c r="G418" s="2032"/>
      <c r="H418" s="2032"/>
      <c r="I418" s="2040" t="s">
        <v>1175</v>
      </c>
      <c r="J418" s="2041"/>
      <c r="K418" s="2041"/>
      <c r="L418" s="2042"/>
      <c r="M418" s="2043" t="s">
        <v>1972</v>
      </c>
      <c r="N418" s="2044"/>
      <c r="O418" s="2044"/>
      <c r="P418" s="2044"/>
      <c r="Q418" s="2044"/>
      <c r="R418" s="2044"/>
      <c r="S418" s="2044"/>
      <c r="T418" s="2044"/>
      <c r="U418" s="2044"/>
      <c r="V418" s="2044"/>
      <c r="W418" s="2045"/>
      <c r="X418" s="2046"/>
      <c r="Z418" s="674"/>
    </row>
    <row r="419" spans="3:26" ht="16.5" customHeight="1" x14ac:dyDescent="0.15">
      <c r="E419" s="138" t="s">
        <v>779</v>
      </c>
      <c r="Z419" s="674"/>
    </row>
    <row r="420" spans="3:26" ht="10.5" customHeight="1" x14ac:dyDescent="0.15">
      <c r="Z420" s="674"/>
    </row>
    <row r="421" spans="3:26" ht="16.5" customHeight="1" x14ac:dyDescent="0.15">
      <c r="C421" s="13" t="s">
        <v>771</v>
      </c>
      <c r="G421" s="2049" t="s">
        <v>117</v>
      </c>
      <c r="H421" s="2050"/>
      <c r="I421" s="2050"/>
      <c r="J421" s="2050"/>
      <c r="K421" s="2050"/>
      <c r="L421" s="2050"/>
      <c r="M421" s="2050"/>
      <c r="N421" s="2050"/>
      <c r="O421" s="2050"/>
      <c r="P421" s="2050"/>
      <c r="Q421" s="2050"/>
      <c r="R421" s="2050"/>
      <c r="S421" s="2050"/>
      <c r="Z421" s="674"/>
    </row>
    <row r="422" spans="3:26" ht="4.5" customHeight="1" x14ac:dyDescent="0.15">
      <c r="Z422" s="674"/>
    </row>
    <row r="423" spans="3:26" ht="16.5" customHeight="1" x14ac:dyDescent="0.15">
      <c r="D423" s="63" t="s">
        <v>615</v>
      </c>
      <c r="E423" s="118" t="s">
        <v>1643</v>
      </c>
      <c r="F423" s="73"/>
      <c r="G423" s="73"/>
      <c r="H423" s="73"/>
      <c r="I423" s="110"/>
      <c r="J423" s="85" t="s">
        <v>519</v>
      </c>
      <c r="K423" s="1402" t="s">
        <v>672</v>
      </c>
      <c r="L423" s="2052"/>
      <c r="Z423" s="674"/>
    </row>
    <row r="424" spans="3:26" ht="17.100000000000001" customHeight="1" x14ac:dyDescent="0.15">
      <c r="D424" s="63"/>
      <c r="Z424" s="674"/>
    </row>
    <row r="425" spans="3:26" ht="16.5" customHeight="1" x14ac:dyDescent="0.15">
      <c r="D425" s="63" t="s">
        <v>616</v>
      </c>
      <c r="E425" s="118" t="s">
        <v>673</v>
      </c>
      <c r="F425" s="73"/>
      <c r="G425" s="73"/>
      <c r="H425" s="73"/>
      <c r="I425" s="110"/>
      <c r="O425" s="2064" t="s">
        <v>671</v>
      </c>
      <c r="P425" s="1773"/>
      <c r="Q425" s="1773"/>
      <c r="R425" s="1773"/>
      <c r="S425" s="1773"/>
      <c r="T425" s="1773"/>
      <c r="U425" s="1774"/>
      <c r="Z425" s="674"/>
    </row>
    <row r="426" spans="3:26" ht="4.5" customHeight="1" x14ac:dyDescent="0.15">
      <c r="O426" s="2065"/>
      <c r="P426" s="2045"/>
      <c r="Q426" s="2045"/>
      <c r="R426" s="2045"/>
      <c r="S426" s="2045"/>
      <c r="T426" s="2045"/>
      <c r="U426" s="2066"/>
      <c r="Z426" s="674"/>
    </row>
    <row r="427" spans="3:26" ht="32.450000000000003" customHeight="1" x14ac:dyDescent="0.15">
      <c r="D427" s="2067" t="s">
        <v>132</v>
      </c>
      <c r="E427" s="1765"/>
      <c r="F427" s="1765"/>
      <c r="G427" s="1765"/>
      <c r="H427" s="1765"/>
      <c r="I427" s="1766"/>
      <c r="J427" s="2068">
        <v>12345678</v>
      </c>
      <c r="K427" s="2069"/>
      <c r="L427" s="2069"/>
      <c r="M427" s="2070"/>
      <c r="N427" s="21" t="s">
        <v>116</v>
      </c>
      <c r="O427" s="2071"/>
      <c r="P427" s="2072"/>
      <c r="Q427" s="2072"/>
      <c r="R427" s="2072"/>
      <c r="S427" s="2072"/>
      <c r="T427" s="2072"/>
      <c r="U427" s="2073"/>
      <c r="Z427" s="674"/>
    </row>
    <row r="428" spans="3:26" ht="32.450000000000003" customHeight="1" x14ac:dyDescent="0.15">
      <c r="D428" s="2067" t="s">
        <v>133</v>
      </c>
      <c r="E428" s="1765"/>
      <c r="F428" s="1765"/>
      <c r="G428" s="1765"/>
      <c r="H428" s="1765"/>
      <c r="I428" s="1766"/>
      <c r="J428" s="2068">
        <v>12345678</v>
      </c>
      <c r="K428" s="2069"/>
      <c r="L428" s="2069"/>
      <c r="M428" s="2070"/>
      <c r="N428" s="21" t="s">
        <v>116</v>
      </c>
      <c r="O428" s="2074"/>
      <c r="P428" s="2075"/>
      <c r="Q428" s="2075"/>
      <c r="R428" s="2075"/>
      <c r="S428" s="2075"/>
      <c r="T428" s="2075"/>
      <c r="U428" s="2076"/>
      <c r="Z428" s="674"/>
    </row>
    <row r="429" spans="3:26" ht="32.450000000000003" customHeight="1" x14ac:dyDescent="0.15">
      <c r="D429" s="2067" t="s">
        <v>759</v>
      </c>
      <c r="E429" s="1765"/>
      <c r="F429" s="1765"/>
      <c r="G429" s="1765"/>
      <c r="H429" s="1765"/>
      <c r="I429" s="1766"/>
      <c r="J429" s="2068">
        <v>12345678</v>
      </c>
      <c r="K429" s="2069"/>
      <c r="L429" s="2069"/>
      <c r="M429" s="2070"/>
      <c r="N429" s="21" t="s">
        <v>116</v>
      </c>
      <c r="O429" s="2077"/>
      <c r="P429" s="2078"/>
      <c r="Q429" s="2078"/>
      <c r="R429" s="2078"/>
      <c r="S429" s="2078"/>
      <c r="T429" s="2078"/>
      <c r="U429" s="2079"/>
      <c r="Z429" s="674"/>
    </row>
    <row r="430" spans="3:26" ht="16.5" customHeight="1" x14ac:dyDescent="0.15">
      <c r="E430" s="109" t="s">
        <v>1942</v>
      </c>
      <c r="Z430" s="674"/>
    </row>
    <row r="431" spans="3:26" ht="9.6" customHeight="1" x14ac:dyDescent="0.15">
      <c r="Z431" s="674"/>
    </row>
    <row r="432" spans="3:26" ht="16.5" customHeight="1" x14ac:dyDescent="0.15">
      <c r="C432" s="13" t="s">
        <v>772</v>
      </c>
      <c r="Z432" s="674"/>
    </row>
    <row r="433" spans="3:26" ht="16.5" customHeight="1" x14ac:dyDescent="0.15">
      <c r="D433" s="24" t="s">
        <v>674</v>
      </c>
      <c r="E433" s="50"/>
      <c r="F433" s="50"/>
      <c r="G433" s="50"/>
      <c r="H433" s="65"/>
      <c r="I433" s="1781" t="s">
        <v>1810</v>
      </c>
      <c r="J433" s="1801"/>
      <c r="K433" s="1801"/>
      <c r="L433" s="1801"/>
      <c r="M433" s="1801"/>
      <c r="N433" s="1801"/>
      <c r="O433" s="1801"/>
      <c r="P433" s="1801"/>
      <c r="Q433" s="1798"/>
      <c r="R433" s="1798"/>
      <c r="S433" s="1798"/>
      <c r="Z433" s="674" t="s">
        <v>1687</v>
      </c>
    </row>
    <row r="434" spans="3:26" ht="4.5" customHeight="1" x14ac:dyDescent="0.15">
      <c r="Z434" s="674"/>
    </row>
    <row r="435" spans="3:26" ht="18.600000000000001" customHeight="1" x14ac:dyDescent="0.15">
      <c r="I435" s="1402" t="s">
        <v>676</v>
      </c>
      <c r="J435" s="2052"/>
      <c r="K435" s="109" t="s">
        <v>1809</v>
      </c>
      <c r="Z435" s="674"/>
    </row>
    <row r="436" spans="3:26" ht="16.5" customHeight="1" x14ac:dyDescent="0.15">
      <c r="E436" s="138" t="s">
        <v>1943</v>
      </c>
      <c r="Z436" s="674"/>
    </row>
    <row r="437" spans="3:26" ht="9.6" customHeight="1" x14ac:dyDescent="0.15">
      <c r="Z437" s="674"/>
    </row>
    <row r="438" spans="3:26" ht="16.5" customHeight="1" x14ac:dyDescent="0.15">
      <c r="C438" s="13" t="s">
        <v>773</v>
      </c>
      <c r="Z438" s="674"/>
    </row>
    <row r="439" spans="3:26" ht="16.5" customHeight="1" x14ac:dyDescent="0.15">
      <c r="D439" s="2080" t="s">
        <v>139</v>
      </c>
      <c r="E439" s="2080"/>
      <c r="F439" s="2080"/>
      <c r="G439" s="2080"/>
      <c r="H439" s="2080"/>
      <c r="I439" s="2080"/>
      <c r="J439" s="2080"/>
      <c r="K439" s="2080"/>
      <c r="L439" s="2080"/>
      <c r="M439" s="2080"/>
      <c r="N439" s="2080"/>
      <c r="O439" s="2080"/>
      <c r="P439" s="2081" t="s">
        <v>677</v>
      </c>
      <c r="Q439" s="2081"/>
      <c r="R439" s="2081"/>
      <c r="Z439" s="674" t="s">
        <v>1688</v>
      </c>
    </row>
    <row r="440" spans="3:26" ht="16.5" customHeight="1" x14ac:dyDescent="0.15">
      <c r="D440" s="2080" t="s">
        <v>1925</v>
      </c>
      <c r="E440" s="2080"/>
      <c r="F440" s="2080"/>
      <c r="G440" s="2080"/>
      <c r="H440" s="2080"/>
      <c r="I440" s="2080"/>
      <c r="J440" s="2080"/>
      <c r="K440" s="2080"/>
      <c r="L440" s="2080"/>
      <c r="M440" s="2080"/>
      <c r="N440" s="2080"/>
      <c r="O440" s="2080"/>
      <c r="P440" s="2081" t="s">
        <v>753</v>
      </c>
      <c r="Q440" s="2081"/>
      <c r="R440" s="2081"/>
      <c r="Z440" s="674" t="s">
        <v>1689</v>
      </c>
    </row>
    <row r="441" spans="3:26" ht="16.5" customHeight="1" x14ac:dyDescent="0.15">
      <c r="E441" s="138" t="s">
        <v>774</v>
      </c>
      <c r="Z441" s="674"/>
    </row>
    <row r="442" spans="3:26" ht="10.5" customHeight="1" x14ac:dyDescent="0.15">
      <c r="Z442" s="674"/>
    </row>
    <row r="443" spans="3:26" ht="16.5" customHeight="1" x14ac:dyDescent="0.15">
      <c r="C443" s="13" t="s">
        <v>780</v>
      </c>
      <c r="Z443" s="674"/>
    </row>
    <row r="444" spans="3:26" ht="16.5" customHeight="1" x14ac:dyDescent="0.15">
      <c r="D444" s="138" t="s">
        <v>148</v>
      </c>
      <c r="Z444" s="674"/>
    </row>
    <row r="445" spans="3:26" ht="16.5" customHeight="1" x14ac:dyDescent="0.15">
      <c r="D445" s="24" t="s">
        <v>219</v>
      </c>
      <c r="E445" s="50"/>
      <c r="F445" s="65"/>
      <c r="G445" s="2053" t="s">
        <v>668</v>
      </c>
      <c r="H445" s="2054"/>
      <c r="I445" s="2054"/>
      <c r="J445" s="2055"/>
      <c r="Z445" s="674" t="s">
        <v>1683</v>
      </c>
    </row>
    <row r="446" spans="3:26" ht="3" customHeight="1" x14ac:dyDescent="0.15">
      <c r="Z446" s="674"/>
    </row>
    <row r="447" spans="3:26" ht="32.450000000000003" customHeight="1" x14ac:dyDescent="0.15">
      <c r="D447" s="2056" t="s">
        <v>1754</v>
      </c>
      <c r="E447" s="2057"/>
      <c r="F447" s="2057"/>
      <c r="G447" s="2058"/>
      <c r="H447" s="2059" t="s">
        <v>140</v>
      </c>
      <c r="I447" s="2060"/>
      <c r="J447" s="2060"/>
      <c r="K447" s="2061"/>
      <c r="L447" s="2062" t="s">
        <v>141</v>
      </c>
      <c r="M447" s="2063"/>
      <c r="N447" s="2062" t="s">
        <v>142</v>
      </c>
      <c r="O447" s="2063"/>
      <c r="P447" s="2059" t="s">
        <v>143</v>
      </c>
      <c r="Q447" s="2060"/>
      <c r="R447" s="2060"/>
      <c r="S447" s="2060"/>
      <c r="T447" s="2060"/>
      <c r="U447" s="2060"/>
      <c r="V447" s="2061"/>
      <c r="Z447" s="674"/>
    </row>
    <row r="448" spans="3:26" ht="16.5" customHeight="1" x14ac:dyDescent="0.15">
      <c r="D448" s="730" t="s">
        <v>586</v>
      </c>
      <c r="E448" s="731">
        <v>6</v>
      </c>
      <c r="F448" s="731">
        <v>5</v>
      </c>
      <c r="G448" s="732">
        <v>15</v>
      </c>
      <c r="H448" s="2082" t="s">
        <v>1644</v>
      </c>
      <c r="I448" s="2083"/>
      <c r="J448" s="2083"/>
      <c r="K448" s="2084"/>
      <c r="L448" s="2085" t="s">
        <v>578</v>
      </c>
      <c r="M448" s="2086"/>
      <c r="N448" s="2085" t="s">
        <v>578</v>
      </c>
      <c r="O448" s="2086"/>
      <c r="P448" s="2087" t="s">
        <v>1604</v>
      </c>
      <c r="Q448" s="2088"/>
      <c r="R448" s="2088"/>
      <c r="S448" s="2088"/>
      <c r="T448" s="2088"/>
      <c r="U448" s="2088"/>
      <c r="V448" s="2089"/>
      <c r="Z448" s="674" t="s">
        <v>1769</v>
      </c>
    </row>
    <row r="449" spans="3:26" ht="16.5" customHeight="1" x14ac:dyDescent="0.15">
      <c r="D449" s="730"/>
      <c r="E449" s="731"/>
      <c r="F449" s="731"/>
      <c r="G449" s="732"/>
      <c r="H449" s="2082"/>
      <c r="I449" s="2083"/>
      <c r="J449" s="2083"/>
      <c r="K449" s="2084"/>
      <c r="L449" s="2085"/>
      <c r="M449" s="2086"/>
      <c r="N449" s="2085"/>
      <c r="O449" s="2086"/>
      <c r="P449" s="2087"/>
      <c r="Q449" s="2088"/>
      <c r="R449" s="2088"/>
      <c r="S449" s="2088"/>
      <c r="T449" s="2088"/>
      <c r="U449" s="2088"/>
      <c r="V449" s="2089"/>
      <c r="Z449" s="674" t="s">
        <v>1769</v>
      </c>
    </row>
    <row r="450" spans="3:26" ht="16.5" customHeight="1" x14ac:dyDescent="0.15">
      <c r="D450" s="730"/>
      <c r="E450" s="731"/>
      <c r="F450" s="731"/>
      <c r="G450" s="732"/>
      <c r="H450" s="2082"/>
      <c r="I450" s="2083"/>
      <c r="J450" s="2083"/>
      <c r="K450" s="2084"/>
      <c r="L450" s="2085"/>
      <c r="M450" s="2086"/>
      <c r="N450" s="2085"/>
      <c r="O450" s="2086"/>
      <c r="P450" s="2087"/>
      <c r="Q450" s="2088"/>
      <c r="R450" s="2088"/>
      <c r="S450" s="2088"/>
      <c r="T450" s="2088"/>
      <c r="U450" s="2088"/>
      <c r="V450" s="2089"/>
      <c r="Z450" s="674" t="s">
        <v>1769</v>
      </c>
    </row>
    <row r="451" spans="3:26" ht="16.5" customHeight="1" x14ac:dyDescent="0.15">
      <c r="D451" s="730"/>
      <c r="E451" s="731"/>
      <c r="F451" s="731"/>
      <c r="G451" s="732"/>
      <c r="H451" s="2082"/>
      <c r="I451" s="2083"/>
      <c r="J451" s="2083"/>
      <c r="K451" s="2084"/>
      <c r="L451" s="2085"/>
      <c r="M451" s="2086"/>
      <c r="N451" s="2085"/>
      <c r="O451" s="2086"/>
      <c r="P451" s="2087"/>
      <c r="Q451" s="2088"/>
      <c r="R451" s="2088"/>
      <c r="S451" s="2088"/>
      <c r="T451" s="2088"/>
      <c r="U451" s="2088"/>
      <c r="V451" s="2089"/>
      <c r="Z451" s="674" t="s">
        <v>1769</v>
      </c>
    </row>
    <row r="452" spans="3:26" ht="16.5" customHeight="1" x14ac:dyDescent="0.15">
      <c r="D452" s="730"/>
      <c r="E452" s="731"/>
      <c r="F452" s="731"/>
      <c r="G452" s="732"/>
      <c r="H452" s="2082"/>
      <c r="I452" s="2083"/>
      <c r="J452" s="2083"/>
      <c r="K452" s="2084"/>
      <c r="L452" s="2085"/>
      <c r="M452" s="2086"/>
      <c r="N452" s="2085"/>
      <c r="O452" s="2086"/>
      <c r="P452" s="2087"/>
      <c r="Q452" s="2088"/>
      <c r="R452" s="2088"/>
      <c r="S452" s="2088"/>
      <c r="T452" s="2088"/>
      <c r="U452" s="2088"/>
      <c r="V452" s="2089"/>
      <c r="Z452" s="674" t="s">
        <v>1769</v>
      </c>
    </row>
    <row r="453" spans="3:26" ht="16.5" customHeight="1" x14ac:dyDescent="0.15">
      <c r="D453" s="730"/>
      <c r="E453" s="731"/>
      <c r="F453" s="731"/>
      <c r="G453" s="732"/>
      <c r="H453" s="2082"/>
      <c r="I453" s="2083"/>
      <c r="J453" s="2083"/>
      <c r="K453" s="2084"/>
      <c r="L453" s="2085"/>
      <c r="M453" s="2086"/>
      <c r="N453" s="2085"/>
      <c r="O453" s="2086"/>
      <c r="P453" s="2087"/>
      <c r="Q453" s="2088"/>
      <c r="R453" s="2088"/>
      <c r="S453" s="2088"/>
      <c r="T453" s="2088"/>
      <c r="U453" s="2088"/>
      <c r="V453" s="2089"/>
      <c r="Z453" s="674" t="s">
        <v>1769</v>
      </c>
    </row>
    <row r="454" spans="3:26" ht="16.5" customHeight="1" x14ac:dyDescent="0.15">
      <c r="E454" s="138" t="s">
        <v>1944</v>
      </c>
      <c r="Z454" s="674"/>
    </row>
    <row r="455" spans="3:26" ht="9.6" customHeight="1" x14ac:dyDescent="0.15">
      <c r="Z455" s="674"/>
    </row>
    <row r="456" spans="3:26" ht="14.1" customHeight="1" x14ac:dyDescent="0.15">
      <c r="S456" s="607"/>
      <c r="Z456" s="674"/>
    </row>
    <row r="457" spans="3:26" ht="15.6" customHeight="1" x14ac:dyDescent="0.15">
      <c r="P457" s="1798" t="s">
        <v>30</v>
      </c>
      <c r="Q457" s="1798"/>
      <c r="R457" s="1798"/>
      <c r="S457" s="1799" t="str">
        <f>$Q$11</f>
        <v>学校法人○△学園</v>
      </c>
      <c r="T457" s="1799"/>
      <c r="U457" s="1799"/>
      <c r="V457" s="1799"/>
      <c r="W457" s="1799"/>
      <c r="X457" s="1799"/>
      <c r="Z457" s="674"/>
    </row>
    <row r="458" spans="3:26" ht="16.5" customHeight="1" x14ac:dyDescent="0.15">
      <c r="C458" s="13" t="s">
        <v>1501</v>
      </c>
      <c r="Z458" s="674"/>
    </row>
    <row r="459" spans="3:26" ht="16.5" customHeight="1" x14ac:dyDescent="0.15">
      <c r="D459" s="24" t="s">
        <v>220</v>
      </c>
      <c r="E459" s="50"/>
      <c r="F459" s="50"/>
      <c r="G459" s="62"/>
      <c r="H459" s="2053" t="s">
        <v>752</v>
      </c>
      <c r="I459" s="2092"/>
      <c r="Z459" s="674" t="s">
        <v>1669</v>
      </c>
    </row>
    <row r="460" spans="3:26" ht="3.6" customHeight="1" x14ac:dyDescent="0.15">
      <c r="Z460" s="674"/>
    </row>
    <row r="461" spans="3:26" ht="16.5" customHeight="1" x14ac:dyDescent="0.15">
      <c r="D461" s="2093" t="s">
        <v>443</v>
      </c>
      <c r="E461" s="2094"/>
      <c r="F461" s="2094"/>
      <c r="G461" s="2094"/>
      <c r="H461" s="2094"/>
      <c r="I461" s="2094"/>
      <c r="J461" s="2094"/>
      <c r="K461" s="2095"/>
      <c r="L461" s="2028" t="s">
        <v>444</v>
      </c>
      <c r="M461" s="2096"/>
      <c r="N461" s="2096"/>
      <c r="O461" s="2096"/>
      <c r="P461" s="57"/>
      <c r="Z461" s="674"/>
    </row>
    <row r="462" spans="3:26" ht="28.5" customHeight="1" x14ac:dyDescent="0.15">
      <c r="D462" s="2090"/>
      <c r="E462" s="2090"/>
      <c r="F462" s="2090"/>
      <c r="G462" s="2090"/>
      <c r="H462" s="2090"/>
      <c r="I462" s="2090"/>
      <c r="J462" s="2090"/>
      <c r="K462" s="2090"/>
      <c r="L462" s="2091"/>
      <c r="M462" s="2091"/>
      <c r="N462" s="2091"/>
      <c r="O462" s="2091"/>
      <c r="P462" s="20" t="s">
        <v>116</v>
      </c>
      <c r="Z462" s="674"/>
    </row>
    <row r="463" spans="3:26" ht="28.5" customHeight="1" x14ac:dyDescent="0.15">
      <c r="D463" s="2090"/>
      <c r="E463" s="2090"/>
      <c r="F463" s="2090"/>
      <c r="G463" s="2090"/>
      <c r="H463" s="2090"/>
      <c r="I463" s="2090"/>
      <c r="J463" s="2090"/>
      <c r="K463" s="2090"/>
      <c r="L463" s="2091"/>
      <c r="M463" s="2091"/>
      <c r="N463" s="2091"/>
      <c r="O463" s="2091"/>
      <c r="P463" s="20" t="s">
        <v>116</v>
      </c>
      <c r="Z463" s="674"/>
    </row>
    <row r="464" spans="3:26" ht="16.5" customHeight="1" x14ac:dyDescent="0.15">
      <c r="E464" s="2" t="s">
        <v>145</v>
      </c>
      <c r="Z464" s="674"/>
    </row>
    <row r="465" spans="1:26" ht="9.6" customHeight="1" x14ac:dyDescent="0.15">
      <c r="Z465" s="674"/>
    </row>
    <row r="466" spans="1:26" ht="16.5" customHeight="1" x14ac:dyDescent="0.15">
      <c r="C466" s="61" t="s">
        <v>781</v>
      </c>
      <c r="Z466" s="674"/>
    </row>
    <row r="467" spans="1:26" ht="16.5" customHeight="1" x14ac:dyDescent="0.15">
      <c r="D467" s="1043" t="s">
        <v>1973</v>
      </c>
      <c r="E467" s="1043"/>
      <c r="F467" s="1043"/>
      <c r="G467" s="1043"/>
      <c r="H467" s="1043"/>
      <c r="I467" s="1043"/>
      <c r="J467" s="1043"/>
      <c r="K467" s="1044"/>
      <c r="L467" s="2015">
        <v>23456789</v>
      </c>
      <c r="M467" s="2016"/>
      <c r="N467" s="2016"/>
      <c r="O467" s="2017"/>
      <c r="P467" s="20" t="s">
        <v>116</v>
      </c>
      <c r="Z467" s="674"/>
    </row>
    <row r="468" spans="1:26" ht="16.5" customHeight="1" x14ac:dyDescent="0.15">
      <c r="D468" s="1012" t="s">
        <v>1974</v>
      </c>
      <c r="E468" s="1012"/>
      <c r="F468" s="1012"/>
      <c r="G468" s="1012"/>
      <c r="H468" s="1012"/>
      <c r="I468" s="1012"/>
      <c r="J468" s="1012"/>
      <c r="K468" s="1024"/>
      <c r="L468" s="2015">
        <v>34567890</v>
      </c>
      <c r="M468" s="2016"/>
      <c r="N468" s="2016"/>
      <c r="O468" s="2017"/>
      <c r="P468" s="20" t="s">
        <v>116</v>
      </c>
      <c r="Z468" s="674"/>
    </row>
    <row r="469" spans="1:26" ht="16.5" customHeight="1" x14ac:dyDescent="0.15">
      <c r="D469" s="1012" t="s">
        <v>1975</v>
      </c>
      <c r="E469" s="1012"/>
      <c r="F469" s="1012"/>
      <c r="G469" s="1012"/>
      <c r="H469" s="1012"/>
      <c r="I469" s="1012"/>
      <c r="J469" s="1012"/>
      <c r="K469" s="1024"/>
      <c r="L469" s="2015">
        <v>12345678</v>
      </c>
      <c r="M469" s="2016"/>
      <c r="N469" s="2016"/>
      <c r="O469" s="2017"/>
      <c r="P469" s="20" t="s">
        <v>116</v>
      </c>
      <c r="Z469" s="674"/>
    </row>
    <row r="470" spans="1:26" ht="16.5" customHeight="1" x14ac:dyDescent="0.15">
      <c r="E470" s="2" t="s">
        <v>1960</v>
      </c>
      <c r="Z470" s="674"/>
    </row>
    <row r="471" spans="1:26" ht="16.5" customHeight="1" x14ac:dyDescent="0.15">
      <c r="E471" s="109" t="s">
        <v>1945</v>
      </c>
      <c r="Z471" s="674"/>
    </row>
    <row r="472" spans="1:26" ht="11.1" customHeight="1" x14ac:dyDescent="0.15">
      <c r="Z472" s="674"/>
    </row>
    <row r="473" spans="1:26" ht="15.6" customHeight="1" x14ac:dyDescent="0.15">
      <c r="Z473" s="674"/>
    </row>
    <row r="474" spans="1:26" ht="17.45" customHeight="1" x14ac:dyDescent="0.15">
      <c r="P474" s="1798" t="s">
        <v>782</v>
      </c>
      <c r="Q474" s="1798"/>
      <c r="R474" s="1798"/>
      <c r="S474" s="1799" t="str">
        <f>$Q$13</f>
        <v>○△高等学校</v>
      </c>
      <c r="T474" s="1799"/>
      <c r="U474" s="1799"/>
      <c r="V474" s="1799"/>
      <c r="W474" s="1799"/>
      <c r="X474" s="1799"/>
      <c r="Z474" s="674"/>
    </row>
    <row r="475" spans="1:26" ht="16.5" customHeight="1" x14ac:dyDescent="0.15">
      <c r="A475" s="675" t="s">
        <v>879</v>
      </c>
      <c r="Z475" s="674"/>
    </row>
    <row r="476" spans="1:26" ht="16.5" customHeight="1" x14ac:dyDescent="0.15">
      <c r="B476" s="12" t="s">
        <v>1113</v>
      </c>
      <c r="Z476" s="674"/>
    </row>
    <row r="477" spans="1:26" ht="16.5" customHeight="1" x14ac:dyDescent="0.15">
      <c r="C477" s="61" t="s">
        <v>783</v>
      </c>
      <c r="Z477" s="674"/>
    </row>
    <row r="478" spans="1:26" ht="18.600000000000001" customHeight="1" x14ac:dyDescent="0.15">
      <c r="D478" s="1771" t="s">
        <v>787</v>
      </c>
      <c r="E478" s="1771"/>
      <c r="F478" s="1771"/>
      <c r="G478" s="1771"/>
      <c r="H478" s="1771"/>
      <c r="I478" s="1771"/>
      <c r="J478" s="1771"/>
      <c r="K478" s="1771"/>
      <c r="L478" s="1771"/>
      <c r="M478" s="1771" t="s">
        <v>1603</v>
      </c>
      <c r="N478" s="1771"/>
      <c r="O478" s="1771"/>
      <c r="P478" s="1771"/>
      <c r="Z478" s="674"/>
    </row>
    <row r="479" spans="1:26" ht="18.600000000000001" customHeight="1" x14ac:dyDescent="0.15">
      <c r="D479" s="1798" t="s">
        <v>1114</v>
      </c>
      <c r="E479" s="1798"/>
      <c r="F479" s="1798"/>
      <c r="G479" s="1798"/>
      <c r="H479" s="1798"/>
      <c r="I479" s="1798"/>
      <c r="J479" s="1798"/>
      <c r="K479" s="1798"/>
      <c r="L479" s="1798"/>
      <c r="M479" s="1791" t="s">
        <v>578</v>
      </c>
      <c r="N479" s="1791"/>
      <c r="O479" s="1791"/>
      <c r="P479" s="1791"/>
      <c r="Z479" s="674" t="s">
        <v>1669</v>
      </c>
    </row>
    <row r="480" spans="1:26" ht="18.600000000000001" customHeight="1" x14ac:dyDescent="0.15">
      <c r="D480" s="1798" t="s">
        <v>1115</v>
      </c>
      <c r="E480" s="1798"/>
      <c r="F480" s="1798"/>
      <c r="G480" s="1798"/>
      <c r="H480" s="1798"/>
      <c r="I480" s="1798"/>
      <c r="J480" s="1798"/>
      <c r="K480" s="1798"/>
      <c r="L480" s="1798"/>
      <c r="M480" s="1791" t="s">
        <v>578</v>
      </c>
      <c r="N480" s="1791"/>
      <c r="O480" s="1791"/>
      <c r="P480" s="1791"/>
      <c r="Z480" s="674" t="s">
        <v>1669</v>
      </c>
    </row>
    <row r="481" spans="3:26" ht="18.600000000000001" customHeight="1" x14ac:dyDescent="0.15">
      <c r="D481" s="1798" t="s">
        <v>784</v>
      </c>
      <c r="E481" s="1798"/>
      <c r="F481" s="1798"/>
      <c r="G481" s="1798"/>
      <c r="H481" s="1798"/>
      <c r="I481" s="1798"/>
      <c r="J481" s="1798"/>
      <c r="K481" s="1798"/>
      <c r="L481" s="1798"/>
      <c r="M481" s="1791" t="s">
        <v>578</v>
      </c>
      <c r="N481" s="1791"/>
      <c r="O481" s="1791"/>
      <c r="P481" s="1791"/>
      <c r="Z481" s="674" t="s">
        <v>1669</v>
      </c>
    </row>
    <row r="482" spans="3:26" ht="18.600000000000001" customHeight="1" x14ac:dyDescent="0.15">
      <c r="D482" s="1798" t="s">
        <v>1116</v>
      </c>
      <c r="E482" s="1798"/>
      <c r="F482" s="1798"/>
      <c r="G482" s="1798"/>
      <c r="H482" s="1798"/>
      <c r="I482" s="1798"/>
      <c r="J482" s="1798"/>
      <c r="K482" s="1798"/>
      <c r="L482" s="1798"/>
      <c r="M482" s="1791" t="s">
        <v>578</v>
      </c>
      <c r="N482" s="1791"/>
      <c r="O482" s="1791"/>
      <c r="P482" s="1791"/>
      <c r="Z482" s="674" t="s">
        <v>1669</v>
      </c>
    </row>
    <row r="483" spans="3:26" ht="18.600000000000001" customHeight="1" x14ac:dyDescent="0.15">
      <c r="D483" s="1798" t="s">
        <v>1117</v>
      </c>
      <c r="E483" s="1798"/>
      <c r="F483" s="1798"/>
      <c r="G483" s="1798"/>
      <c r="H483" s="1798"/>
      <c r="I483" s="1798"/>
      <c r="J483" s="1798"/>
      <c r="K483" s="1798"/>
      <c r="L483" s="1798"/>
      <c r="M483" s="1791" t="s">
        <v>578</v>
      </c>
      <c r="N483" s="1791"/>
      <c r="O483" s="1791"/>
      <c r="P483" s="1791"/>
      <c r="Z483" s="674" t="s">
        <v>1669</v>
      </c>
    </row>
    <row r="484" spans="3:26" ht="18.600000000000001" customHeight="1" x14ac:dyDescent="0.15">
      <c r="D484" s="1798" t="s">
        <v>1118</v>
      </c>
      <c r="E484" s="1798"/>
      <c r="F484" s="1798"/>
      <c r="G484" s="1798"/>
      <c r="H484" s="1798"/>
      <c r="I484" s="1798"/>
      <c r="J484" s="1798"/>
      <c r="K484" s="1798"/>
      <c r="L484" s="1798"/>
      <c r="M484" s="1791" t="s">
        <v>578</v>
      </c>
      <c r="N484" s="1791"/>
      <c r="O484" s="1791"/>
      <c r="P484" s="1791"/>
      <c r="Z484" s="674" t="s">
        <v>1669</v>
      </c>
    </row>
    <row r="485" spans="3:26" ht="18.600000000000001" customHeight="1" x14ac:dyDescent="0.15">
      <c r="D485" s="1798" t="s">
        <v>1119</v>
      </c>
      <c r="E485" s="1798"/>
      <c r="F485" s="1798"/>
      <c r="G485" s="1798"/>
      <c r="H485" s="1798"/>
      <c r="I485" s="1798"/>
      <c r="J485" s="1798"/>
      <c r="K485" s="1798"/>
      <c r="L485" s="1798"/>
      <c r="M485" s="1791" t="s">
        <v>578</v>
      </c>
      <c r="N485" s="1791"/>
      <c r="O485" s="1791"/>
      <c r="P485" s="1791"/>
      <c r="Z485" s="674" t="s">
        <v>1669</v>
      </c>
    </row>
    <row r="486" spans="3:26" ht="18.600000000000001" customHeight="1" x14ac:dyDescent="0.15">
      <c r="D486" s="1798" t="s">
        <v>785</v>
      </c>
      <c r="E486" s="1798"/>
      <c r="F486" s="1798"/>
      <c r="G486" s="1798"/>
      <c r="H486" s="1798"/>
      <c r="I486" s="1798"/>
      <c r="J486" s="1798"/>
      <c r="K486" s="1798"/>
      <c r="L486" s="1798"/>
      <c r="M486" s="1791" t="s">
        <v>578</v>
      </c>
      <c r="N486" s="1791"/>
      <c r="O486" s="1791"/>
      <c r="P486" s="1791"/>
      <c r="Z486" s="674" t="s">
        <v>1669</v>
      </c>
    </row>
    <row r="487" spans="3:26" ht="18.600000000000001" customHeight="1" x14ac:dyDescent="0.15">
      <c r="D487" s="1798" t="s">
        <v>786</v>
      </c>
      <c r="E487" s="1798"/>
      <c r="F487" s="1798"/>
      <c r="G487" s="1798"/>
      <c r="H487" s="1798"/>
      <c r="I487" s="1798"/>
      <c r="J487" s="1798"/>
      <c r="K487" s="1798"/>
      <c r="L487" s="1798"/>
      <c r="M487" s="1791" t="s">
        <v>576</v>
      </c>
      <c r="N487" s="1791"/>
      <c r="O487" s="1791"/>
      <c r="P487" s="1791"/>
      <c r="Z487" s="674" t="s">
        <v>1690</v>
      </c>
    </row>
    <row r="488" spans="3:26" ht="18.600000000000001" customHeight="1" x14ac:dyDescent="0.15">
      <c r="D488" s="1798" t="s">
        <v>1120</v>
      </c>
      <c r="E488" s="1798"/>
      <c r="F488" s="1798"/>
      <c r="G488" s="1798"/>
      <c r="H488" s="1798"/>
      <c r="I488" s="1798"/>
      <c r="J488" s="1798"/>
      <c r="K488" s="1798"/>
      <c r="L488" s="1798"/>
      <c r="M488" s="1791" t="s">
        <v>576</v>
      </c>
      <c r="N488" s="1791"/>
      <c r="O488" s="1791"/>
      <c r="P488" s="1791"/>
      <c r="Z488" s="674" t="s">
        <v>1690</v>
      </c>
    </row>
    <row r="489" spans="3:26" ht="18.600000000000001" customHeight="1" x14ac:dyDescent="0.15">
      <c r="D489" s="1798" t="s">
        <v>1935</v>
      </c>
      <c r="E489" s="1798"/>
      <c r="F489" s="1798"/>
      <c r="G489" s="1798"/>
      <c r="H489" s="1798"/>
      <c r="I489" s="1798"/>
      <c r="J489" s="1798"/>
      <c r="K489" s="1798"/>
      <c r="L489" s="1798"/>
      <c r="M489" s="1791" t="s">
        <v>576</v>
      </c>
      <c r="N489" s="1791"/>
      <c r="O489" s="1791"/>
      <c r="P489" s="1791"/>
      <c r="Z489" s="674" t="s">
        <v>1690</v>
      </c>
    </row>
    <row r="490" spans="3:26" ht="16.5" customHeight="1" x14ac:dyDescent="0.15">
      <c r="D490" s="1798" t="s">
        <v>1121</v>
      </c>
      <c r="E490" s="1798"/>
      <c r="F490" s="1798"/>
      <c r="G490" s="1798"/>
      <c r="H490" s="1798"/>
      <c r="I490" s="1798"/>
      <c r="J490" s="1798"/>
      <c r="K490" s="1798"/>
      <c r="L490" s="1798"/>
      <c r="M490" s="1791" t="s">
        <v>578</v>
      </c>
      <c r="N490" s="1791"/>
      <c r="O490" s="1791"/>
      <c r="P490" s="1791"/>
      <c r="Z490" s="674" t="s">
        <v>1669</v>
      </c>
    </row>
    <row r="491" spans="3:26" ht="16.5" customHeight="1" x14ac:dyDescent="0.15">
      <c r="E491" s="2" t="s">
        <v>788</v>
      </c>
      <c r="Z491" s="674"/>
    </row>
    <row r="492" spans="3:26" ht="9.6" customHeight="1" x14ac:dyDescent="0.15">
      <c r="Z492" s="674"/>
    </row>
    <row r="493" spans="3:26" ht="16.5" customHeight="1" x14ac:dyDescent="0.15">
      <c r="C493" s="61" t="s">
        <v>1122</v>
      </c>
      <c r="Z493" s="674"/>
    </row>
    <row r="494" spans="3:26" ht="18.600000000000001" customHeight="1" x14ac:dyDescent="0.15">
      <c r="D494" s="1771" t="s">
        <v>787</v>
      </c>
      <c r="E494" s="1771"/>
      <c r="F494" s="1771"/>
      <c r="G494" s="1771"/>
      <c r="H494" s="1771"/>
      <c r="I494" s="1771"/>
      <c r="J494" s="1771"/>
      <c r="K494" s="1771"/>
      <c r="L494" s="1771"/>
      <c r="M494" s="1771" t="s">
        <v>1603</v>
      </c>
      <c r="N494" s="1771"/>
      <c r="O494" s="1771"/>
      <c r="P494" s="1771"/>
      <c r="Z494" s="674"/>
    </row>
    <row r="495" spans="3:26" ht="18.600000000000001" customHeight="1" x14ac:dyDescent="0.15">
      <c r="D495" s="1801" t="s">
        <v>1123</v>
      </c>
      <c r="E495" s="1801"/>
      <c r="F495" s="1801"/>
      <c r="G495" s="1801"/>
      <c r="H495" s="1801"/>
      <c r="I495" s="1801"/>
      <c r="J495" s="1801"/>
      <c r="K495" s="1801"/>
      <c r="L495" s="1801"/>
      <c r="M495" s="1791" t="s">
        <v>578</v>
      </c>
      <c r="N495" s="1791"/>
      <c r="O495" s="1791"/>
      <c r="P495" s="1791"/>
      <c r="Z495" s="674" t="s">
        <v>1669</v>
      </c>
    </row>
    <row r="496" spans="3:26" ht="18.600000000000001" customHeight="1" x14ac:dyDescent="0.15">
      <c r="D496" s="1801" t="s">
        <v>1177</v>
      </c>
      <c r="E496" s="1801"/>
      <c r="F496" s="1801"/>
      <c r="G496" s="1801"/>
      <c r="H496" s="1801"/>
      <c r="I496" s="1801"/>
      <c r="J496" s="1801"/>
      <c r="K496" s="1801"/>
      <c r="L496" s="1801"/>
      <c r="M496" s="1791" t="s">
        <v>578</v>
      </c>
      <c r="N496" s="1791"/>
      <c r="O496" s="1791"/>
      <c r="P496" s="1791"/>
      <c r="Z496" s="674" t="s">
        <v>1669</v>
      </c>
    </row>
    <row r="497" spans="3:26" ht="18.600000000000001" customHeight="1" x14ac:dyDescent="0.15">
      <c r="D497" s="1801" t="s">
        <v>1124</v>
      </c>
      <c r="E497" s="1801"/>
      <c r="F497" s="1801"/>
      <c r="G497" s="1801"/>
      <c r="H497" s="1801"/>
      <c r="I497" s="1801"/>
      <c r="J497" s="1801"/>
      <c r="K497" s="1801"/>
      <c r="L497" s="1801"/>
      <c r="M497" s="1791" t="s">
        <v>578</v>
      </c>
      <c r="N497" s="1791"/>
      <c r="O497" s="1791"/>
      <c r="P497" s="1791"/>
      <c r="Z497" s="674" t="s">
        <v>1669</v>
      </c>
    </row>
    <row r="498" spans="3:26" ht="18.600000000000001" customHeight="1" x14ac:dyDescent="0.15">
      <c r="D498" s="1801" t="s">
        <v>1125</v>
      </c>
      <c r="E498" s="1801"/>
      <c r="F498" s="1801"/>
      <c r="G498" s="1801"/>
      <c r="H498" s="1801"/>
      <c r="I498" s="1801"/>
      <c r="J498" s="1801"/>
      <c r="K498" s="1801"/>
      <c r="L498" s="1801"/>
      <c r="M498" s="1791" t="s">
        <v>578</v>
      </c>
      <c r="N498" s="1791"/>
      <c r="O498" s="1791"/>
      <c r="P498" s="1791"/>
      <c r="Z498" s="674" t="s">
        <v>1669</v>
      </c>
    </row>
    <row r="499" spans="3:26" ht="18.600000000000001" customHeight="1" x14ac:dyDescent="0.15">
      <c r="D499" s="1801" t="s">
        <v>1126</v>
      </c>
      <c r="E499" s="1801"/>
      <c r="F499" s="1801"/>
      <c r="G499" s="1801"/>
      <c r="H499" s="1801"/>
      <c r="I499" s="1801"/>
      <c r="J499" s="1801"/>
      <c r="K499" s="1801"/>
      <c r="L499" s="1801"/>
      <c r="M499" s="1791" t="s">
        <v>578</v>
      </c>
      <c r="N499" s="1791"/>
      <c r="O499" s="1791"/>
      <c r="P499" s="1791"/>
      <c r="Z499" s="674" t="s">
        <v>1669</v>
      </c>
    </row>
    <row r="500" spans="3:26" ht="16.5" customHeight="1" x14ac:dyDescent="0.15">
      <c r="D500" s="1801" t="s">
        <v>1503</v>
      </c>
      <c r="E500" s="1801"/>
      <c r="F500" s="1801"/>
      <c r="G500" s="1801"/>
      <c r="H500" s="1801"/>
      <c r="I500" s="1801"/>
      <c r="J500" s="1801"/>
      <c r="K500" s="1801"/>
      <c r="L500" s="1801"/>
      <c r="M500" s="1791" t="s">
        <v>576</v>
      </c>
      <c r="N500" s="1791"/>
      <c r="O500" s="1791"/>
      <c r="P500" s="1791"/>
      <c r="Z500" s="674" t="s">
        <v>1690</v>
      </c>
    </row>
    <row r="501" spans="3:26" ht="16.5" customHeight="1" x14ac:dyDescent="0.15">
      <c r="E501" s="2" t="s">
        <v>1087</v>
      </c>
      <c r="Z501" s="674"/>
    </row>
    <row r="502" spans="3:26" ht="9.6" customHeight="1" x14ac:dyDescent="0.15">
      <c r="Z502" s="674"/>
    </row>
    <row r="503" spans="3:26" ht="16.5" customHeight="1" x14ac:dyDescent="0.15">
      <c r="C503" s="61" t="s">
        <v>1976</v>
      </c>
      <c r="Z503" s="674"/>
    </row>
    <row r="504" spans="3:26" ht="16.5" customHeight="1" x14ac:dyDescent="0.15">
      <c r="D504" s="1766"/>
      <c r="E504" s="1800"/>
      <c r="F504" s="1800"/>
      <c r="G504" s="2105"/>
      <c r="H504" s="1770" t="s">
        <v>149</v>
      </c>
      <c r="I504" s="1770"/>
      <c r="J504" s="1771"/>
      <c r="K504" s="1770" t="s">
        <v>150</v>
      </c>
      <c r="L504" s="1770"/>
      <c r="M504" s="1771"/>
      <c r="N504" s="1771" t="s">
        <v>151</v>
      </c>
      <c r="O504" s="1771"/>
      <c r="P504" s="1771"/>
      <c r="Z504" s="674"/>
    </row>
    <row r="505" spans="3:26" ht="18.600000000000001" customHeight="1" x14ac:dyDescent="0.15">
      <c r="D505" s="2103" t="s">
        <v>1136</v>
      </c>
      <c r="E505" s="2104"/>
      <c r="F505" s="2104"/>
      <c r="G505" s="149" t="s">
        <v>789</v>
      </c>
      <c r="H505" s="2013">
        <v>1200</v>
      </c>
      <c r="I505" s="2014"/>
      <c r="J505" s="21" t="s">
        <v>45</v>
      </c>
      <c r="K505" s="2013">
        <v>1150</v>
      </c>
      <c r="L505" s="2014"/>
      <c r="M505" s="20" t="s">
        <v>45</v>
      </c>
      <c r="N505" s="2101">
        <f>H505-K505</f>
        <v>50</v>
      </c>
      <c r="O505" s="2102"/>
      <c r="P505" s="20" t="s">
        <v>45</v>
      </c>
      <c r="Z505" s="674"/>
    </row>
    <row r="506" spans="3:26" ht="18.600000000000001" customHeight="1" x14ac:dyDescent="0.15">
      <c r="D506" s="2097"/>
      <c r="E506" s="2098"/>
      <c r="F506" s="2098"/>
      <c r="G506" s="149" t="s">
        <v>789</v>
      </c>
      <c r="H506" s="2099"/>
      <c r="I506" s="2100"/>
      <c r="J506" s="21" t="s">
        <v>45</v>
      </c>
      <c r="K506" s="2099"/>
      <c r="L506" s="2100"/>
      <c r="M506" s="20" t="s">
        <v>45</v>
      </c>
      <c r="N506" s="2101">
        <f t="shared" ref="N506:N508" si="0">H506-K506</f>
        <v>0</v>
      </c>
      <c r="O506" s="2102"/>
      <c r="P506" s="20" t="s">
        <v>45</v>
      </c>
      <c r="Z506" s="674"/>
    </row>
    <row r="507" spans="3:26" ht="18.600000000000001" customHeight="1" x14ac:dyDescent="0.15">
      <c r="D507" s="2097"/>
      <c r="E507" s="2098"/>
      <c r="F507" s="2098"/>
      <c r="G507" s="149" t="s">
        <v>789</v>
      </c>
      <c r="H507" s="2099"/>
      <c r="I507" s="2100"/>
      <c r="J507" s="21" t="s">
        <v>45</v>
      </c>
      <c r="K507" s="2099"/>
      <c r="L507" s="2100"/>
      <c r="M507" s="20" t="s">
        <v>45</v>
      </c>
      <c r="N507" s="2101">
        <f t="shared" si="0"/>
        <v>0</v>
      </c>
      <c r="O507" s="2102"/>
      <c r="P507" s="20" t="s">
        <v>45</v>
      </c>
      <c r="Z507" s="674"/>
    </row>
    <row r="508" spans="3:26" ht="18.600000000000001" customHeight="1" x14ac:dyDescent="0.15">
      <c r="D508" s="2097"/>
      <c r="E508" s="2098"/>
      <c r="F508" s="2098"/>
      <c r="G508" s="149" t="s">
        <v>789</v>
      </c>
      <c r="H508" s="2099"/>
      <c r="I508" s="2100"/>
      <c r="J508" s="21" t="s">
        <v>45</v>
      </c>
      <c r="K508" s="2099"/>
      <c r="L508" s="2100"/>
      <c r="M508" s="20" t="s">
        <v>45</v>
      </c>
      <c r="N508" s="2101">
        <f t="shared" si="0"/>
        <v>0</v>
      </c>
      <c r="O508" s="2102"/>
      <c r="P508" s="20" t="s">
        <v>45</v>
      </c>
      <c r="Z508" s="674"/>
    </row>
    <row r="509" spans="3:26" ht="16.5" customHeight="1" x14ac:dyDescent="0.15">
      <c r="E509" s="2" t="s">
        <v>790</v>
      </c>
      <c r="Z509" s="674"/>
    </row>
    <row r="510" spans="3:26" ht="9.6" customHeight="1" x14ac:dyDescent="0.15">
      <c r="Z510" s="674"/>
    </row>
    <row r="511" spans="3:26" ht="16.5" customHeight="1" x14ac:dyDescent="0.15">
      <c r="C511" s="61" t="s">
        <v>1811</v>
      </c>
      <c r="D511" s="63"/>
      <c r="E511" s="63"/>
      <c r="F511" s="63"/>
      <c r="Z511" s="674"/>
    </row>
    <row r="512" spans="3:26" ht="30" customHeight="1" x14ac:dyDescent="0.15">
      <c r="C512" s="63"/>
      <c r="D512" s="1012"/>
      <c r="E512" s="1012"/>
      <c r="F512" s="1012"/>
      <c r="G512" s="1770" t="s">
        <v>154</v>
      </c>
      <c r="H512" s="1770"/>
      <c r="I512" s="1770"/>
      <c r="J512" s="2109" t="s">
        <v>492</v>
      </c>
      <c r="K512" s="2110"/>
      <c r="L512" s="2110"/>
      <c r="M512" s="1786" t="s">
        <v>155</v>
      </c>
      <c r="N512" s="1801"/>
      <c r="O512" s="1801"/>
      <c r="P512" s="1801"/>
      <c r="Q512" s="1801"/>
      <c r="R512" s="1801"/>
      <c r="S512" s="2111" t="s">
        <v>1896</v>
      </c>
      <c r="T512" s="2112"/>
      <c r="U512" s="2112"/>
      <c r="V512" s="2112"/>
      <c r="W512" s="2112"/>
      <c r="X512" s="2112"/>
      <c r="Y512" s="2113"/>
      <c r="Z512" s="674"/>
    </row>
    <row r="513" spans="1:26" ht="18.95" customHeight="1" x14ac:dyDescent="0.15">
      <c r="C513" s="63"/>
      <c r="D513" s="1012" t="s">
        <v>152</v>
      </c>
      <c r="E513" s="1012"/>
      <c r="F513" s="1024"/>
      <c r="G513" s="2053" t="s">
        <v>566</v>
      </c>
      <c r="H513" s="2054"/>
      <c r="I513" s="2055"/>
      <c r="J513" s="2085" t="s">
        <v>567</v>
      </c>
      <c r="K513" s="2106"/>
      <c r="L513" s="2086"/>
      <c r="M513" s="2081" t="s">
        <v>1812</v>
      </c>
      <c r="N513" s="1799"/>
      <c r="O513" s="1799"/>
      <c r="P513" s="1799"/>
      <c r="Q513" s="1799"/>
      <c r="R513" s="1799"/>
      <c r="S513" s="2107"/>
      <c r="T513" s="2107"/>
      <c r="U513" s="2107"/>
      <c r="V513" s="2107"/>
      <c r="W513" s="2107"/>
      <c r="X513" s="2107"/>
      <c r="Y513" s="2108"/>
      <c r="Z513" s="674" t="s">
        <v>1750</v>
      </c>
    </row>
    <row r="514" spans="1:26" ht="18.95" customHeight="1" x14ac:dyDescent="0.15">
      <c r="C514" s="63"/>
      <c r="D514" s="1043" t="s">
        <v>1502</v>
      </c>
      <c r="E514" s="1043"/>
      <c r="F514" s="1044"/>
      <c r="G514" s="2053" t="s">
        <v>566</v>
      </c>
      <c r="H514" s="2054"/>
      <c r="I514" s="2055"/>
      <c r="J514" s="2085" t="s">
        <v>567</v>
      </c>
      <c r="K514" s="2106"/>
      <c r="L514" s="2086"/>
      <c r="M514" s="2081" t="s">
        <v>1812</v>
      </c>
      <c r="N514" s="1799"/>
      <c r="O514" s="1799"/>
      <c r="P514" s="1799"/>
      <c r="Q514" s="1799"/>
      <c r="R514" s="1799"/>
      <c r="S514" s="2107"/>
      <c r="T514" s="2107"/>
      <c r="U514" s="2107"/>
      <c r="V514" s="2107"/>
      <c r="W514" s="2107"/>
      <c r="X514" s="2107"/>
      <c r="Y514" s="2108"/>
      <c r="Z514" s="674" t="s">
        <v>1750</v>
      </c>
    </row>
    <row r="515" spans="1:26" ht="18.95" customHeight="1" x14ac:dyDescent="0.15">
      <c r="C515" s="63"/>
      <c r="D515" s="1012" t="s">
        <v>153</v>
      </c>
      <c r="E515" s="1012"/>
      <c r="F515" s="1024"/>
      <c r="G515" s="2053" t="s">
        <v>566</v>
      </c>
      <c r="H515" s="2054"/>
      <c r="I515" s="2055"/>
      <c r="J515" s="2085" t="s">
        <v>567</v>
      </c>
      <c r="K515" s="2106"/>
      <c r="L515" s="2086"/>
      <c r="M515" s="2081" t="s">
        <v>1812</v>
      </c>
      <c r="N515" s="1799"/>
      <c r="O515" s="1799"/>
      <c r="P515" s="1799"/>
      <c r="Q515" s="1799"/>
      <c r="R515" s="1799"/>
      <c r="S515" s="2107"/>
      <c r="T515" s="2107"/>
      <c r="U515" s="2107"/>
      <c r="V515" s="2107"/>
      <c r="W515" s="2107"/>
      <c r="X515" s="2107"/>
      <c r="Y515" s="2108"/>
      <c r="Z515" s="674" t="s">
        <v>1750</v>
      </c>
    </row>
    <row r="516" spans="1:26" ht="16.5" customHeight="1" x14ac:dyDescent="0.15">
      <c r="C516" s="63"/>
      <c r="D516" s="63"/>
      <c r="E516" s="109" t="s">
        <v>1178</v>
      </c>
      <c r="F516" s="63"/>
      <c r="Z516" s="674"/>
    </row>
    <row r="517" spans="1:26" ht="16.5" customHeight="1" x14ac:dyDescent="0.15">
      <c r="C517" s="63"/>
      <c r="D517" s="63"/>
      <c r="E517" s="109"/>
      <c r="F517" s="63"/>
      <c r="T517" s="1671" t="s">
        <v>1454</v>
      </c>
      <c r="U517" s="2114"/>
      <c r="V517" s="2114"/>
      <c r="W517" s="2114"/>
      <c r="X517" s="2115"/>
      <c r="Z517" s="674"/>
    </row>
    <row r="518" spans="1:26" ht="10.5" customHeight="1" x14ac:dyDescent="0.15">
      <c r="C518" s="63"/>
      <c r="D518" s="63"/>
      <c r="E518" s="63"/>
      <c r="F518" s="63"/>
      <c r="Z518" s="674"/>
    </row>
    <row r="519" spans="1:26" ht="16.5" customHeight="1" x14ac:dyDescent="0.15">
      <c r="C519" s="61" t="s">
        <v>1209</v>
      </c>
      <c r="D519" s="63"/>
      <c r="E519" s="63"/>
      <c r="F519" s="63"/>
      <c r="Z519" s="674"/>
    </row>
    <row r="520" spans="1:26" ht="18.95" customHeight="1" x14ac:dyDescent="0.15">
      <c r="C520" s="63"/>
      <c r="D520" s="63" t="s">
        <v>1977</v>
      </c>
      <c r="E520" s="63"/>
      <c r="F520" s="63"/>
      <c r="Z520" s="674"/>
    </row>
    <row r="521" spans="1:26" ht="18.95" customHeight="1" x14ac:dyDescent="0.15">
      <c r="D521" s="2116" t="s">
        <v>692</v>
      </c>
      <c r="E521" s="2116"/>
      <c r="F521" s="2117" t="s">
        <v>877</v>
      </c>
      <c r="G521" s="1804"/>
      <c r="H521" s="63" t="s">
        <v>1978</v>
      </c>
      <c r="Z521" s="674"/>
    </row>
    <row r="522" spans="1:26" ht="15.95" customHeight="1" x14ac:dyDescent="0.15">
      <c r="E522" s="2" t="s">
        <v>878</v>
      </c>
      <c r="Z522" s="674"/>
    </row>
    <row r="523" spans="1:26" ht="15.95" customHeight="1" x14ac:dyDescent="0.15">
      <c r="E523" s="5" t="s">
        <v>1181</v>
      </c>
      <c r="Z523" s="674"/>
    </row>
    <row r="524" spans="1:26" ht="13.5" customHeight="1" x14ac:dyDescent="0.15">
      <c r="Z524" s="674"/>
    </row>
    <row r="525" spans="1:26" ht="9" customHeight="1" x14ac:dyDescent="0.15">
      <c r="Z525" s="674"/>
    </row>
    <row r="526" spans="1:26" ht="17.45" customHeight="1" x14ac:dyDescent="0.15">
      <c r="P526" s="1798" t="s">
        <v>782</v>
      </c>
      <c r="Q526" s="1798"/>
      <c r="R526" s="1798"/>
      <c r="S526" s="1799" t="str">
        <f>$Q$13</f>
        <v>○△高等学校</v>
      </c>
      <c r="T526" s="1799"/>
      <c r="U526" s="1799"/>
      <c r="V526" s="1799"/>
      <c r="W526" s="1799"/>
      <c r="X526" s="1799"/>
      <c r="Z526" s="674"/>
    </row>
    <row r="527" spans="1:26" ht="13.5" customHeight="1" x14ac:dyDescent="0.15"/>
    <row r="528" spans="1:26" s="63" customFormat="1" x14ac:dyDescent="0.15">
      <c r="A528" s="670"/>
      <c r="C528" s="61" t="s">
        <v>2069</v>
      </c>
      <c r="Z528" s="690"/>
    </row>
    <row r="529" spans="1:26" s="63" customFormat="1" x14ac:dyDescent="0.15">
      <c r="A529" s="670"/>
      <c r="D529" s="63" t="s">
        <v>2052</v>
      </c>
      <c r="Z529" s="690"/>
    </row>
    <row r="530" spans="1:26" s="63" customFormat="1" x14ac:dyDescent="0.15">
      <c r="A530" s="670"/>
      <c r="D530" s="63" t="s">
        <v>2053</v>
      </c>
      <c r="Z530" s="690"/>
    </row>
    <row r="531" spans="1:26" s="63" customFormat="1" x14ac:dyDescent="0.15">
      <c r="A531" s="670"/>
      <c r="D531" s="63" t="s">
        <v>2054</v>
      </c>
      <c r="Z531" s="690"/>
    </row>
    <row r="532" spans="1:26" s="63" customFormat="1" x14ac:dyDescent="0.15">
      <c r="A532" s="670"/>
      <c r="D532" s="950" t="s">
        <v>2055</v>
      </c>
      <c r="E532" s="950"/>
      <c r="F532" s="950" t="s">
        <v>2056</v>
      </c>
      <c r="G532" s="950"/>
      <c r="H532" s="950"/>
      <c r="I532" s="950"/>
      <c r="J532" s="956" t="s">
        <v>2057</v>
      </c>
      <c r="K532" s="956"/>
      <c r="L532" s="956"/>
      <c r="M532" s="956"/>
      <c r="N532" s="956"/>
      <c r="O532" s="956"/>
      <c r="P532" s="956"/>
      <c r="Q532" s="956"/>
      <c r="R532" s="956"/>
      <c r="S532" s="956"/>
      <c r="T532" s="956"/>
      <c r="U532" s="956"/>
      <c r="V532" s="956"/>
      <c r="W532" s="956"/>
      <c r="X532" s="956"/>
      <c r="Z532" s="690"/>
    </row>
    <row r="533" spans="1:26" s="63" customFormat="1" x14ac:dyDescent="0.15">
      <c r="A533" s="670"/>
      <c r="D533" s="950" t="s">
        <v>2058</v>
      </c>
      <c r="E533" s="950"/>
      <c r="F533" s="1806" t="s">
        <v>2087</v>
      </c>
      <c r="G533" s="1806"/>
      <c r="H533" s="1806"/>
      <c r="I533" s="1807"/>
      <c r="J533" s="1808" t="s">
        <v>2088</v>
      </c>
      <c r="K533" s="1796"/>
      <c r="L533" s="1796"/>
      <c r="M533" s="1796"/>
      <c r="N533" s="1796"/>
      <c r="O533" s="1796"/>
      <c r="P533" s="1796"/>
      <c r="Q533" s="1796"/>
      <c r="R533" s="1796"/>
      <c r="S533" s="1796"/>
      <c r="T533" s="1796"/>
      <c r="U533" s="1796"/>
      <c r="V533" s="1796"/>
      <c r="W533" s="1796"/>
      <c r="X533" s="1797"/>
      <c r="Z533" s="674" t="s">
        <v>2080</v>
      </c>
    </row>
    <row r="534" spans="1:26" s="63" customFormat="1" x14ac:dyDescent="0.15">
      <c r="A534" s="670"/>
      <c r="D534" s="950" t="s">
        <v>2059</v>
      </c>
      <c r="E534" s="950"/>
      <c r="F534" s="1806" t="s">
        <v>2087</v>
      </c>
      <c r="G534" s="1806"/>
      <c r="H534" s="1806"/>
      <c r="I534" s="1807"/>
      <c r="J534" s="1808" t="s">
        <v>2088</v>
      </c>
      <c r="K534" s="1796"/>
      <c r="L534" s="1796"/>
      <c r="M534" s="1796"/>
      <c r="N534" s="1796"/>
      <c r="O534" s="1796"/>
      <c r="P534" s="1796"/>
      <c r="Q534" s="1796"/>
      <c r="R534" s="1796"/>
      <c r="S534" s="1796"/>
      <c r="T534" s="1796"/>
      <c r="U534" s="1796"/>
      <c r="V534" s="1796"/>
      <c r="W534" s="1796"/>
      <c r="X534" s="1797"/>
      <c r="Z534" s="690"/>
    </row>
    <row r="535" spans="1:26" s="63" customFormat="1" x14ac:dyDescent="0.15">
      <c r="A535" s="670"/>
      <c r="D535" s="950" t="s">
        <v>2060</v>
      </c>
      <c r="E535" s="950"/>
      <c r="F535" s="1806" t="s">
        <v>2087</v>
      </c>
      <c r="G535" s="1806"/>
      <c r="H535" s="1806"/>
      <c r="I535" s="1807"/>
      <c r="J535" s="1808" t="s">
        <v>2088</v>
      </c>
      <c r="K535" s="1796"/>
      <c r="L535" s="1796"/>
      <c r="M535" s="1796"/>
      <c r="N535" s="1796"/>
      <c r="O535" s="1796"/>
      <c r="P535" s="1796"/>
      <c r="Q535" s="1796"/>
      <c r="R535" s="1796"/>
      <c r="S535" s="1796"/>
      <c r="T535" s="1796"/>
      <c r="U535" s="1796"/>
      <c r="V535" s="1796"/>
      <c r="W535" s="1796"/>
      <c r="X535" s="1797"/>
      <c r="Z535" s="690"/>
    </row>
    <row r="536" spans="1:26" s="63" customFormat="1" x14ac:dyDescent="0.15">
      <c r="A536" s="670"/>
      <c r="D536" s="950" t="s">
        <v>2061</v>
      </c>
      <c r="E536" s="950"/>
      <c r="F536" s="1806" t="s">
        <v>2087</v>
      </c>
      <c r="G536" s="1806"/>
      <c r="H536" s="1806"/>
      <c r="I536" s="1807"/>
      <c r="J536" s="1808" t="s">
        <v>2088</v>
      </c>
      <c r="K536" s="1796"/>
      <c r="L536" s="1796"/>
      <c r="M536" s="1796"/>
      <c r="N536" s="1796"/>
      <c r="O536" s="1796"/>
      <c r="P536" s="1796"/>
      <c r="Q536" s="1796"/>
      <c r="R536" s="1796"/>
      <c r="S536" s="1796"/>
      <c r="T536" s="1796"/>
      <c r="U536" s="1796"/>
      <c r="V536" s="1796"/>
      <c r="W536" s="1796"/>
      <c r="X536" s="1797"/>
      <c r="Z536" s="690"/>
    </row>
    <row r="537" spans="1:26" s="63" customFormat="1" x14ac:dyDescent="0.15">
      <c r="A537" s="670"/>
      <c r="D537" s="950" t="s">
        <v>2062</v>
      </c>
      <c r="E537" s="950"/>
      <c r="F537" s="1806" t="s">
        <v>2087</v>
      </c>
      <c r="G537" s="1806"/>
      <c r="H537" s="1806"/>
      <c r="I537" s="1807"/>
      <c r="J537" s="1808" t="s">
        <v>2088</v>
      </c>
      <c r="K537" s="1796"/>
      <c r="L537" s="1796"/>
      <c r="M537" s="1796"/>
      <c r="N537" s="1796"/>
      <c r="O537" s="1796"/>
      <c r="P537" s="1796"/>
      <c r="Q537" s="1796"/>
      <c r="R537" s="1796"/>
      <c r="S537" s="1796"/>
      <c r="T537" s="1796"/>
      <c r="U537" s="1796"/>
      <c r="V537" s="1796"/>
      <c r="W537" s="1796"/>
      <c r="X537" s="1797"/>
      <c r="Z537" s="690"/>
    </row>
    <row r="538" spans="1:26" s="63" customFormat="1" x14ac:dyDescent="0.15">
      <c r="A538" s="670"/>
      <c r="D538" s="950" t="s">
        <v>2063</v>
      </c>
      <c r="E538" s="950"/>
      <c r="F538" s="1806" t="s">
        <v>2087</v>
      </c>
      <c r="G538" s="1806"/>
      <c r="H538" s="1806"/>
      <c r="I538" s="1807"/>
      <c r="J538" s="1808" t="s">
        <v>2088</v>
      </c>
      <c r="K538" s="1796"/>
      <c r="L538" s="1796"/>
      <c r="M538" s="1796"/>
      <c r="N538" s="1796"/>
      <c r="O538" s="1796"/>
      <c r="P538" s="1796"/>
      <c r="Q538" s="1796"/>
      <c r="R538" s="1796"/>
      <c r="S538" s="1796"/>
      <c r="T538" s="1796"/>
      <c r="U538" s="1796"/>
      <c r="V538" s="1796"/>
      <c r="W538" s="1796"/>
      <c r="X538" s="1797"/>
      <c r="Z538" s="690"/>
    </row>
    <row r="539" spans="1:26" s="63" customFormat="1" x14ac:dyDescent="0.15">
      <c r="A539" s="670"/>
      <c r="D539" s="950" t="s">
        <v>2064</v>
      </c>
      <c r="E539" s="950"/>
      <c r="F539" s="1806" t="s">
        <v>2087</v>
      </c>
      <c r="G539" s="1806"/>
      <c r="H539" s="1806"/>
      <c r="I539" s="1807"/>
      <c r="J539" s="1808" t="s">
        <v>2088</v>
      </c>
      <c r="K539" s="1796"/>
      <c r="L539" s="1796"/>
      <c r="M539" s="1796"/>
      <c r="N539" s="1796"/>
      <c r="O539" s="1796"/>
      <c r="P539" s="1796"/>
      <c r="Q539" s="1796"/>
      <c r="R539" s="1796"/>
      <c r="S539" s="1796"/>
      <c r="T539" s="1796"/>
      <c r="U539" s="1796"/>
      <c r="V539" s="1796"/>
      <c r="W539" s="1796"/>
      <c r="X539" s="1797"/>
      <c r="Z539" s="690"/>
    </row>
    <row r="540" spans="1:26" s="63" customFormat="1" x14ac:dyDescent="0.15">
      <c r="A540" s="670"/>
      <c r="D540" s="950" t="s">
        <v>2065</v>
      </c>
      <c r="E540" s="950"/>
      <c r="F540" s="1806" t="s">
        <v>2087</v>
      </c>
      <c r="G540" s="1806"/>
      <c r="H540" s="1806"/>
      <c r="I540" s="1807"/>
      <c r="J540" s="1808" t="s">
        <v>2088</v>
      </c>
      <c r="K540" s="1796"/>
      <c r="L540" s="1796"/>
      <c r="M540" s="1796"/>
      <c r="N540" s="1796"/>
      <c r="O540" s="1796"/>
      <c r="P540" s="1796"/>
      <c r="Q540" s="1796"/>
      <c r="R540" s="1796"/>
      <c r="S540" s="1796"/>
      <c r="T540" s="1796"/>
      <c r="U540" s="1796"/>
      <c r="V540" s="1796"/>
      <c r="W540" s="1796"/>
      <c r="X540" s="1797"/>
      <c r="Z540" s="690"/>
    </row>
    <row r="541" spans="1:26" s="63" customFormat="1" x14ac:dyDescent="0.15">
      <c r="A541" s="670"/>
      <c r="D541" s="950" t="s">
        <v>2066</v>
      </c>
      <c r="E541" s="950"/>
      <c r="F541" s="1806" t="s">
        <v>2087</v>
      </c>
      <c r="G541" s="1806"/>
      <c r="H541" s="1806"/>
      <c r="I541" s="1807"/>
      <c r="J541" s="1808" t="s">
        <v>2088</v>
      </c>
      <c r="K541" s="1796"/>
      <c r="L541" s="1796"/>
      <c r="M541" s="1796"/>
      <c r="N541" s="1796"/>
      <c r="O541" s="1796"/>
      <c r="P541" s="1796"/>
      <c r="Q541" s="1796"/>
      <c r="R541" s="1796"/>
      <c r="S541" s="1796"/>
      <c r="T541" s="1796"/>
      <c r="U541" s="1796"/>
      <c r="V541" s="1796"/>
      <c r="W541" s="1796"/>
      <c r="X541" s="1797"/>
      <c r="Z541" s="690"/>
    </row>
    <row r="542" spans="1:26" s="63" customFormat="1" x14ac:dyDescent="0.15">
      <c r="A542" s="670"/>
      <c r="E542" s="109" t="s">
        <v>2071</v>
      </c>
      <c r="Z542" s="690"/>
    </row>
    <row r="543" spans="1:26" s="63" customFormat="1" x14ac:dyDescent="0.15">
      <c r="A543" s="670"/>
      <c r="Z543" s="690"/>
    </row>
    <row r="544" spans="1:26" s="63" customFormat="1" x14ac:dyDescent="0.15">
      <c r="A544" s="670"/>
      <c r="D544" s="63" t="s">
        <v>2067</v>
      </c>
      <c r="Z544" s="690"/>
    </row>
    <row r="545" spans="1:26" s="63" customFormat="1" x14ac:dyDescent="0.15">
      <c r="A545" s="670"/>
      <c r="D545" s="63" t="s">
        <v>2053</v>
      </c>
      <c r="Z545" s="690"/>
    </row>
    <row r="546" spans="1:26" s="63" customFormat="1" x14ac:dyDescent="0.15">
      <c r="A546" s="670"/>
      <c r="D546" s="63" t="s">
        <v>2054</v>
      </c>
      <c r="Z546" s="690"/>
    </row>
    <row r="547" spans="1:26" s="63" customFormat="1" x14ac:dyDescent="0.15">
      <c r="A547" s="670"/>
      <c r="D547" s="950" t="s">
        <v>2068</v>
      </c>
      <c r="E547" s="953"/>
      <c r="F547" s="1795"/>
      <c r="G547" s="1796"/>
      <c r="H547" s="1796"/>
      <c r="I547" s="1796"/>
      <c r="J547" s="1796"/>
      <c r="K547" s="1796"/>
      <c r="L547" s="1796"/>
      <c r="M547" s="1796"/>
      <c r="N547" s="1796"/>
      <c r="O547" s="1796"/>
      <c r="P547" s="1797"/>
      <c r="Z547" s="690"/>
    </row>
    <row r="548" spans="1:26" s="63" customFormat="1" ht="9" customHeight="1" x14ac:dyDescent="0.15">
      <c r="A548" s="670"/>
      <c r="Z548" s="690"/>
    </row>
    <row r="549" spans="1:26" s="63" customFormat="1" x14ac:dyDescent="0.15">
      <c r="A549" s="670"/>
      <c r="D549" s="950" t="s">
        <v>2055</v>
      </c>
      <c r="E549" s="950"/>
      <c r="F549" s="950" t="s">
        <v>2056</v>
      </c>
      <c r="G549" s="950"/>
      <c r="H549" s="950"/>
      <c r="I549" s="950"/>
      <c r="J549" s="956" t="s">
        <v>2057</v>
      </c>
      <c r="K549" s="956"/>
      <c r="L549" s="956"/>
      <c r="M549" s="956"/>
      <c r="N549" s="956"/>
      <c r="O549" s="956"/>
      <c r="P549" s="956"/>
      <c r="Q549" s="956"/>
      <c r="R549" s="956"/>
      <c r="S549" s="956"/>
      <c r="T549" s="956"/>
      <c r="U549" s="956"/>
      <c r="V549" s="956"/>
      <c r="W549" s="956"/>
      <c r="X549" s="956"/>
      <c r="Z549" s="690"/>
    </row>
    <row r="550" spans="1:26" s="63" customFormat="1" x14ac:dyDescent="0.15">
      <c r="A550" s="670"/>
      <c r="D550" s="950" t="s">
        <v>2061</v>
      </c>
      <c r="E550" s="950"/>
      <c r="F550" s="1793"/>
      <c r="G550" s="1793"/>
      <c r="H550" s="1793"/>
      <c r="I550" s="1794"/>
      <c r="J550" s="1795"/>
      <c r="K550" s="1796"/>
      <c r="L550" s="1796"/>
      <c r="M550" s="1796"/>
      <c r="N550" s="1796"/>
      <c r="O550" s="1796"/>
      <c r="P550" s="1796"/>
      <c r="Q550" s="1796"/>
      <c r="R550" s="1796"/>
      <c r="S550" s="1796"/>
      <c r="T550" s="1796"/>
      <c r="U550" s="1796"/>
      <c r="V550" s="1796"/>
      <c r="W550" s="1796"/>
      <c r="X550" s="1797"/>
      <c r="Z550" s="674" t="s">
        <v>2080</v>
      </c>
    </row>
    <row r="551" spans="1:26" s="63" customFormat="1" x14ac:dyDescent="0.15">
      <c r="A551" s="670"/>
      <c r="D551" s="950" t="s">
        <v>2062</v>
      </c>
      <c r="E551" s="950"/>
      <c r="F551" s="1793"/>
      <c r="G551" s="1793"/>
      <c r="H551" s="1793"/>
      <c r="I551" s="1794"/>
      <c r="J551" s="1795"/>
      <c r="K551" s="1796"/>
      <c r="L551" s="1796"/>
      <c r="M551" s="1796"/>
      <c r="N551" s="1796"/>
      <c r="O551" s="1796"/>
      <c r="P551" s="1796"/>
      <c r="Q551" s="1796"/>
      <c r="R551" s="1796"/>
      <c r="S551" s="1796"/>
      <c r="T551" s="1796"/>
      <c r="U551" s="1796"/>
      <c r="V551" s="1796"/>
      <c r="W551" s="1796"/>
      <c r="X551" s="1797"/>
      <c r="Z551" s="690"/>
    </row>
    <row r="552" spans="1:26" s="63" customFormat="1" x14ac:dyDescent="0.15">
      <c r="A552" s="670"/>
      <c r="D552" s="950" t="s">
        <v>2063</v>
      </c>
      <c r="E552" s="950"/>
      <c r="F552" s="1793"/>
      <c r="G552" s="1793"/>
      <c r="H552" s="1793"/>
      <c r="I552" s="1794"/>
      <c r="J552" s="1795"/>
      <c r="K552" s="1796"/>
      <c r="L552" s="1796"/>
      <c r="M552" s="1796"/>
      <c r="N552" s="1796"/>
      <c r="O552" s="1796"/>
      <c r="P552" s="1796"/>
      <c r="Q552" s="1796"/>
      <c r="R552" s="1796"/>
      <c r="S552" s="1796"/>
      <c r="T552" s="1796"/>
      <c r="U552" s="1796"/>
      <c r="V552" s="1796"/>
      <c r="W552" s="1796"/>
      <c r="X552" s="1797"/>
      <c r="Z552" s="690"/>
    </row>
    <row r="553" spans="1:26" s="63" customFormat="1" x14ac:dyDescent="0.15">
      <c r="A553" s="670"/>
      <c r="D553" s="950" t="s">
        <v>2064</v>
      </c>
      <c r="E553" s="950"/>
      <c r="F553" s="1793"/>
      <c r="G553" s="1793"/>
      <c r="H553" s="1793"/>
      <c r="I553" s="1794"/>
      <c r="J553" s="1795"/>
      <c r="K553" s="1796"/>
      <c r="L553" s="1796"/>
      <c r="M553" s="1796"/>
      <c r="N553" s="1796"/>
      <c r="O553" s="1796"/>
      <c r="P553" s="1796"/>
      <c r="Q553" s="1796"/>
      <c r="R553" s="1796"/>
      <c r="S553" s="1796"/>
      <c r="T553" s="1796"/>
      <c r="U553" s="1796"/>
      <c r="V553" s="1796"/>
      <c r="W553" s="1796"/>
      <c r="X553" s="1797"/>
      <c r="Z553" s="690"/>
    </row>
    <row r="554" spans="1:26" s="63" customFormat="1" x14ac:dyDescent="0.15">
      <c r="A554" s="670"/>
      <c r="D554" s="950" t="s">
        <v>2065</v>
      </c>
      <c r="E554" s="950"/>
      <c r="F554" s="1793"/>
      <c r="G554" s="1793"/>
      <c r="H554" s="1793"/>
      <c r="I554" s="1794"/>
      <c r="J554" s="1795"/>
      <c r="K554" s="1796"/>
      <c r="L554" s="1796"/>
      <c r="M554" s="1796"/>
      <c r="N554" s="1796"/>
      <c r="O554" s="1796"/>
      <c r="P554" s="1796"/>
      <c r="Q554" s="1796"/>
      <c r="R554" s="1796"/>
      <c r="S554" s="1796"/>
      <c r="T554" s="1796"/>
      <c r="U554" s="1796"/>
      <c r="V554" s="1796"/>
      <c r="W554" s="1796"/>
      <c r="X554" s="1797"/>
      <c r="Z554" s="690"/>
    </row>
    <row r="555" spans="1:26" s="63" customFormat="1" x14ac:dyDescent="0.15">
      <c r="A555" s="670"/>
      <c r="D555" s="950" t="s">
        <v>2066</v>
      </c>
      <c r="E555" s="950"/>
      <c r="F555" s="1793"/>
      <c r="G555" s="1793"/>
      <c r="H555" s="1793"/>
      <c r="I555" s="1794"/>
      <c r="J555" s="1795"/>
      <c r="K555" s="1796"/>
      <c r="L555" s="1796"/>
      <c r="M555" s="1796"/>
      <c r="N555" s="1796"/>
      <c r="O555" s="1796"/>
      <c r="P555" s="1796"/>
      <c r="Q555" s="1796"/>
      <c r="R555" s="1796"/>
      <c r="S555" s="1796"/>
      <c r="T555" s="1796"/>
      <c r="U555" s="1796"/>
      <c r="V555" s="1796"/>
      <c r="W555" s="1796"/>
      <c r="X555" s="1797"/>
      <c r="Z555" s="690"/>
    </row>
    <row r="556" spans="1:26" s="63" customFormat="1" x14ac:dyDescent="0.15">
      <c r="A556" s="670"/>
      <c r="Z556" s="690"/>
    </row>
    <row r="557" spans="1:26" s="63" customFormat="1" x14ac:dyDescent="0.15">
      <c r="A557" s="670"/>
      <c r="D557" s="950" t="s">
        <v>2068</v>
      </c>
      <c r="E557" s="953"/>
      <c r="F557" s="1795"/>
      <c r="G557" s="1796"/>
      <c r="H557" s="1796"/>
      <c r="I557" s="1796"/>
      <c r="J557" s="1796"/>
      <c r="K557" s="1796"/>
      <c r="L557" s="1796"/>
      <c r="M557" s="1796"/>
      <c r="N557" s="1796"/>
      <c r="O557" s="1796"/>
      <c r="P557" s="1797"/>
      <c r="Z557" s="690"/>
    </row>
    <row r="558" spans="1:26" s="63" customFormat="1" ht="9" customHeight="1" x14ac:dyDescent="0.15">
      <c r="A558" s="670"/>
      <c r="Z558" s="690"/>
    </row>
    <row r="559" spans="1:26" s="63" customFormat="1" x14ac:dyDescent="0.15">
      <c r="A559" s="670"/>
      <c r="D559" s="950" t="s">
        <v>2055</v>
      </c>
      <c r="E559" s="950"/>
      <c r="F559" s="950" t="s">
        <v>2056</v>
      </c>
      <c r="G559" s="950"/>
      <c r="H559" s="950"/>
      <c r="I559" s="950"/>
      <c r="J559" s="956" t="s">
        <v>2057</v>
      </c>
      <c r="K559" s="956"/>
      <c r="L559" s="956"/>
      <c r="M559" s="956"/>
      <c r="N559" s="956"/>
      <c r="O559" s="956"/>
      <c r="P559" s="956"/>
      <c r="Q559" s="956"/>
      <c r="R559" s="956"/>
      <c r="S559" s="956"/>
      <c r="T559" s="956"/>
      <c r="U559" s="956"/>
      <c r="V559" s="956"/>
      <c r="W559" s="956"/>
      <c r="X559" s="956"/>
      <c r="Z559" s="690"/>
    </row>
    <row r="560" spans="1:26" s="63" customFormat="1" x14ac:dyDescent="0.15">
      <c r="A560" s="670"/>
      <c r="D560" s="950" t="s">
        <v>2061</v>
      </c>
      <c r="E560" s="950"/>
      <c r="F560" s="1793"/>
      <c r="G560" s="1793"/>
      <c r="H560" s="1793"/>
      <c r="I560" s="1794"/>
      <c r="J560" s="1795"/>
      <c r="K560" s="1796"/>
      <c r="L560" s="1796"/>
      <c r="M560" s="1796"/>
      <c r="N560" s="1796"/>
      <c r="O560" s="1796"/>
      <c r="P560" s="1796"/>
      <c r="Q560" s="1796"/>
      <c r="R560" s="1796"/>
      <c r="S560" s="1796"/>
      <c r="T560" s="1796"/>
      <c r="U560" s="1796"/>
      <c r="V560" s="1796"/>
      <c r="W560" s="1796"/>
      <c r="X560" s="1797"/>
      <c r="Z560" s="674" t="s">
        <v>2080</v>
      </c>
    </row>
    <row r="561" spans="1:26" s="63" customFormat="1" x14ac:dyDescent="0.15">
      <c r="A561" s="670"/>
      <c r="D561" s="950" t="s">
        <v>2062</v>
      </c>
      <c r="E561" s="950"/>
      <c r="F561" s="1793"/>
      <c r="G561" s="1793"/>
      <c r="H561" s="1793"/>
      <c r="I561" s="1794"/>
      <c r="J561" s="1795"/>
      <c r="K561" s="1796"/>
      <c r="L561" s="1796"/>
      <c r="M561" s="1796"/>
      <c r="N561" s="1796"/>
      <c r="O561" s="1796"/>
      <c r="P561" s="1796"/>
      <c r="Q561" s="1796"/>
      <c r="R561" s="1796"/>
      <c r="S561" s="1796"/>
      <c r="T561" s="1796"/>
      <c r="U561" s="1796"/>
      <c r="V561" s="1796"/>
      <c r="W561" s="1796"/>
      <c r="X561" s="1797"/>
      <c r="Z561" s="690"/>
    </row>
    <row r="562" spans="1:26" s="63" customFormat="1" x14ac:dyDescent="0.15">
      <c r="A562" s="670"/>
      <c r="D562" s="950" t="s">
        <v>2063</v>
      </c>
      <c r="E562" s="950"/>
      <c r="F562" s="1793"/>
      <c r="G562" s="1793"/>
      <c r="H562" s="1793"/>
      <c r="I562" s="1794"/>
      <c r="J562" s="1795"/>
      <c r="K562" s="1796"/>
      <c r="L562" s="1796"/>
      <c r="M562" s="1796"/>
      <c r="N562" s="1796"/>
      <c r="O562" s="1796"/>
      <c r="P562" s="1796"/>
      <c r="Q562" s="1796"/>
      <c r="R562" s="1796"/>
      <c r="S562" s="1796"/>
      <c r="T562" s="1796"/>
      <c r="U562" s="1796"/>
      <c r="V562" s="1796"/>
      <c r="W562" s="1796"/>
      <c r="X562" s="1797"/>
      <c r="Z562" s="690"/>
    </row>
    <row r="563" spans="1:26" s="63" customFormat="1" x14ac:dyDescent="0.15">
      <c r="A563" s="670"/>
      <c r="D563" s="950" t="s">
        <v>2064</v>
      </c>
      <c r="E563" s="950"/>
      <c r="F563" s="1793"/>
      <c r="G563" s="1793"/>
      <c r="H563" s="1793"/>
      <c r="I563" s="1794"/>
      <c r="J563" s="1795"/>
      <c r="K563" s="1796"/>
      <c r="L563" s="1796"/>
      <c r="M563" s="1796"/>
      <c r="N563" s="1796"/>
      <c r="O563" s="1796"/>
      <c r="P563" s="1796"/>
      <c r="Q563" s="1796"/>
      <c r="R563" s="1796"/>
      <c r="S563" s="1796"/>
      <c r="T563" s="1796"/>
      <c r="U563" s="1796"/>
      <c r="V563" s="1796"/>
      <c r="W563" s="1796"/>
      <c r="X563" s="1797"/>
      <c r="Z563" s="690"/>
    </row>
    <row r="564" spans="1:26" s="63" customFormat="1" x14ac:dyDescent="0.15">
      <c r="A564" s="670"/>
      <c r="D564" s="950" t="s">
        <v>2065</v>
      </c>
      <c r="E564" s="950"/>
      <c r="F564" s="1793"/>
      <c r="G564" s="1793"/>
      <c r="H564" s="1793"/>
      <c r="I564" s="1794"/>
      <c r="J564" s="1795"/>
      <c r="K564" s="1796"/>
      <c r="L564" s="1796"/>
      <c r="M564" s="1796"/>
      <c r="N564" s="1796"/>
      <c r="O564" s="1796"/>
      <c r="P564" s="1796"/>
      <c r="Q564" s="1796"/>
      <c r="R564" s="1796"/>
      <c r="S564" s="1796"/>
      <c r="T564" s="1796"/>
      <c r="U564" s="1796"/>
      <c r="V564" s="1796"/>
      <c r="W564" s="1796"/>
      <c r="X564" s="1797"/>
      <c r="Z564" s="690"/>
    </row>
    <row r="565" spans="1:26" s="63" customFormat="1" x14ac:dyDescent="0.15">
      <c r="A565" s="670"/>
      <c r="D565" s="950" t="s">
        <v>2066</v>
      </c>
      <c r="E565" s="950"/>
      <c r="F565" s="1793"/>
      <c r="G565" s="1793"/>
      <c r="H565" s="1793"/>
      <c r="I565" s="1794"/>
      <c r="J565" s="1795"/>
      <c r="K565" s="1796"/>
      <c r="L565" s="1796"/>
      <c r="M565" s="1796"/>
      <c r="N565" s="1796"/>
      <c r="O565" s="1796"/>
      <c r="P565" s="1796"/>
      <c r="Q565" s="1796"/>
      <c r="R565" s="1796"/>
      <c r="S565" s="1796"/>
      <c r="T565" s="1796"/>
      <c r="U565" s="1796"/>
      <c r="V565" s="1796"/>
      <c r="W565" s="1796"/>
      <c r="X565" s="1797"/>
      <c r="Z565" s="690"/>
    </row>
    <row r="566" spans="1:26" s="63" customFormat="1" x14ac:dyDescent="0.15">
      <c r="A566" s="670"/>
      <c r="E566" s="138" t="s">
        <v>2071</v>
      </c>
      <c r="Z566" s="690"/>
    </row>
    <row r="567" spans="1:26" ht="9" customHeight="1" x14ac:dyDescent="0.15"/>
    <row r="568" spans="1:26" ht="16.5" customHeight="1" x14ac:dyDescent="0.15">
      <c r="B568" s="12" t="s">
        <v>156</v>
      </c>
      <c r="Z568" s="674"/>
    </row>
    <row r="569" spans="1:26" ht="16.5" customHeight="1" x14ac:dyDescent="0.15">
      <c r="C569" s="13" t="s">
        <v>1127</v>
      </c>
      <c r="Z569" s="674"/>
    </row>
    <row r="570" spans="1:26" ht="16.5" customHeight="1" x14ac:dyDescent="0.15">
      <c r="C570" s="13"/>
      <c r="O570" s="2118" t="s">
        <v>882</v>
      </c>
      <c r="P570" s="1786"/>
      <c r="Q570" s="2119" t="s">
        <v>883</v>
      </c>
      <c r="R570" s="2119"/>
      <c r="S570" s="2119"/>
      <c r="T570" s="2119"/>
      <c r="U570" s="2119"/>
      <c r="V570" s="2119"/>
      <c r="W570" s="2119"/>
      <c r="X570" s="2119"/>
      <c r="Y570" s="2119"/>
      <c r="Z570" s="674"/>
    </row>
    <row r="571" spans="1:26" ht="21.6" customHeight="1" x14ac:dyDescent="0.15">
      <c r="D571" s="1765" t="s">
        <v>880</v>
      </c>
      <c r="E571" s="1765"/>
      <c r="F571" s="1765"/>
      <c r="G571" s="1781" t="s">
        <v>1813</v>
      </c>
      <c r="H571" s="1781"/>
      <c r="I571" s="1781"/>
      <c r="J571" s="1781"/>
      <c r="K571" s="1781"/>
      <c r="L571" s="1781"/>
      <c r="M571" s="1781"/>
      <c r="N571" s="1782"/>
      <c r="O571" s="735"/>
      <c r="P571" s="21" t="s">
        <v>45</v>
      </c>
      <c r="Q571" s="1783"/>
      <c r="R571" s="1784"/>
      <c r="S571" s="1784"/>
      <c r="T571" s="1784"/>
      <c r="U571" s="1784"/>
      <c r="V571" s="1784"/>
      <c r="W571" s="1784"/>
      <c r="X571" s="1784"/>
      <c r="Y571" s="1785"/>
      <c r="Z571" s="674" t="s">
        <v>1691</v>
      </c>
    </row>
    <row r="572" spans="1:26" ht="21.6" customHeight="1" x14ac:dyDescent="0.15">
      <c r="D572" s="1765" t="s">
        <v>881</v>
      </c>
      <c r="E572" s="1765"/>
      <c r="F572" s="1765"/>
      <c r="G572" s="1781" t="s">
        <v>1137</v>
      </c>
      <c r="H572" s="1781"/>
      <c r="I572" s="1781"/>
      <c r="J572" s="1781"/>
      <c r="K572" s="1781"/>
      <c r="L572" s="1781"/>
      <c r="M572" s="1781"/>
      <c r="N572" s="1782"/>
      <c r="O572" s="735"/>
      <c r="P572" s="21" t="s">
        <v>45</v>
      </c>
      <c r="Q572" s="1783"/>
      <c r="R572" s="1784"/>
      <c r="S572" s="1784"/>
      <c r="T572" s="1784"/>
      <c r="U572" s="1784"/>
      <c r="V572" s="1784"/>
      <c r="W572" s="1784"/>
      <c r="X572" s="1784"/>
      <c r="Y572" s="1785"/>
      <c r="Z572" s="674" t="s">
        <v>1692</v>
      </c>
    </row>
    <row r="573" spans="1:26" ht="16.5" customHeight="1" x14ac:dyDescent="0.15">
      <c r="E573" s="2" t="s">
        <v>884</v>
      </c>
      <c r="Z573" s="674"/>
    </row>
    <row r="574" spans="1:26" ht="9.6" customHeight="1" x14ac:dyDescent="0.15">
      <c r="Z574" s="674"/>
    </row>
    <row r="575" spans="1:26" ht="16.5" customHeight="1" x14ac:dyDescent="0.15">
      <c r="C575" s="13" t="s">
        <v>1128</v>
      </c>
      <c r="Z575" s="674"/>
    </row>
    <row r="576" spans="1:26" ht="19.5" customHeight="1" x14ac:dyDescent="0.15">
      <c r="D576" s="1765"/>
      <c r="E576" s="1765"/>
      <c r="F576" s="1770" t="s">
        <v>889</v>
      </c>
      <c r="G576" s="1770"/>
      <c r="H576" s="1770"/>
      <c r="I576" s="1771" t="s">
        <v>888</v>
      </c>
      <c r="J576" s="1771"/>
      <c r="K576" s="1771"/>
      <c r="L576" s="1771"/>
      <c r="M576" s="1771"/>
      <c r="N576" s="1772" t="s">
        <v>887</v>
      </c>
      <c r="O576" s="1773"/>
      <c r="P576" s="1773"/>
      <c r="Q576" s="1773"/>
      <c r="R576" s="1773"/>
      <c r="S576" s="1773"/>
      <c r="T576" s="1774"/>
      <c r="Z576" s="674"/>
    </row>
    <row r="577" spans="3:26" ht="19.5" customHeight="1" x14ac:dyDescent="0.15">
      <c r="D577" s="1765" t="s">
        <v>885</v>
      </c>
      <c r="E577" s="1766"/>
      <c r="F577" s="1775" t="s">
        <v>1778</v>
      </c>
      <c r="G577" s="1776"/>
      <c r="H577" s="1777"/>
      <c r="I577" s="1778" t="s">
        <v>1129</v>
      </c>
      <c r="J577" s="1779"/>
      <c r="K577" s="1779"/>
      <c r="L577" s="1779"/>
      <c r="M577" s="1780"/>
      <c r="N577" s="658" t="s">
        <v>586</v>
      </c>
      <c r="O577" s="677">
        <v>3</v>
      </c>
      <c r="P577" s="21" t="s">
        <v>19</v>
      </c>
      <c r="Q577" s="677">
        <v>4</v>
      </c>
      <c r="R577" s="21" t="s">
        <v>20</v>
      </c>
      <c r="S577" s="677">
        <v>1</v>
      </c>
      <c r="T577" s="20" t="s">
        <v>21</v>
      </c>
      <c r="Z577" s="674" t="s">
        <v>1770</v>
      </c>
    </row>
    <row r="578" spans="3:26" ht="19.5" customHeight="1" x14ac:dyDescent="0.15">
      <c r="D578" s="1765" t="s">
        <v>886</v>
      </c>
      <c r="E578" s="1766"/>
      <c r="F578" s="1788" t="s">
        <v>1814</v>
      </c>
      <c r="G578" s="1789"/>
      <c r="H578" s="1790"/>
      <c r="I578" s="1803" t="s">
        <v>1130</v>
      </c>
      <c r="J578" s="1804"/>
      <c r="K578" s="1804"/>
      <c r="L578" s="1804"/>
      <c r="M578" s="1805"/>
      <c r="N578" s="656" t="s">
        <v>579</v>
      </c>
      <c r="O578" s="735">
        <v>30</v>
      </c>
      <c r="P578" s="21" t="s">
        <v>19</v>
      </c>
      <c r="Q578" s="735">
        <v>4</v>
      </c>
      <c r="R578" s="21" t="s">
        <v>20</v>
      </c>
      <c r="S578" s="735">
        <v>1</v>
      </c>
      <c r="T578" s="20" t="s">
        <v>21</v>
      </c>
      <c r="Z578" s="674" t="s">
        <v>1770</v>
      </c>
    </row>
    <row r="579" spans="3:26" ht="16.5" customHeight="1" x14ac:dyDescent="0.15">
      <c r="D579" s="1765" t="s">
        <v>572</v>
      </c>
      <c r="E579" s="1766"/>
      <c r="F579" s="1788" t="s">
        <v>1815</v>
      </c>
      <c r="G579" s="1789"/>
      <c r="H579" s="1790"/>
      <c r="I579" s="1803" t="s">
        <v>1129</v>
      </c>
      <c r="J579" s="1804"/>
      <c r="K579" s="1804"/>
      <c r="L579" s="1804"/>
      <c r="M579" s="1805"/>
      <c r="N579" s="656" t="s">
        <v>586</v>
      </c>
      <c r="O579" s="735">
        <v>2</v>
      </c>
      <c r="P579" s="21" t="s">
        <v>19</v>
      </c>
      <c r="Q579" s="735">
        <v>4</v>
      </c>
      <c r="R579" s="21" t="s">
        <v>20</v>
      </c>
      <c r="S579" s="735">
        <v>1</v>
      </c>
      <c r="T579" s="20" t="s">
        <v>21</v>
      </c>
      <c r="Z579" s="674" t="s">
        <v>1770</v>
      </c>
    </row>
    <row r="580" spans="3:26" ht="16.5" customHeight="1" x14ac:dyDescent="0.15">
      <c r="D580" s="1765"/>
      <c r="E580" s="1766"/>
      <c r="F580" s="1788"/>
      <c r="G580" s="1789"/>
      <c r="H580" s="1790"/>
      <c r="I580" s="1803"/>
      <c r="J580" s="1804"/>
      <c r="K580" s="1804"/>
      <c r="L580" s="1804"/>
      <c r="M580" s="1805"/>
      <c r="N580" s="656"/>
      <c r="O580" s="735"/>
      <c r="P580" s="21" t="s">
        <v>19</v>
      </c>
      <c r="Q580" s="735"/>
      <c r="R580" s="21" t="s">
        <v>20</v>
      </c>
      <c r="S580" s="735"/>
      <c r="T580" s="20" t="s">
        <v>21</v>
      </c>
      <c r="Z580" s="674" t="s">
        <v>1770</v>
      </c>
    </row>
    <row r="581" spans="3:26" ht="16.5" customHeight="1" x14ac:dyDescent="0.15">
      <c r="D581" s="1765"/>
      <c r="E581" s="1766"/>
      <c r="F581" s="1788"/>
      <c r="G581" s="1789"/>
      <c r="H581" s="1790"/>
      <c r="I581" s="1803"/>
      <c r="J581" s="1804"/>
      <c r="K581" s="1804"/>
      <c r="L581" s="1804"/>
      <c r="M581" s="1805"/>
      <c r="N581" s="656"/>
      <c r="O581" s="735"/>
      <c r="P581" s="21" t="s">
        <v>19</v>
      </c>
      <c r="Q581" s="735"/>
      <c r="R581" s="21" t="s">
        <v>20</v>
      </c>
      <c r="S581" s="735"/>
      <c r="T581" s="20" t="s">
        <v>21</v>
      </c>
      <c r="Z581" s="674" t="s">
        <v>1770</v>
      </c>
    </row>
    <row r="582" spans="3:26" ht="16.5" customHeight="1" x14ac:dyDescent="0.15">
      <c r="E582" s="2" t="s">
        <v>890</v>
      </c>
      <c r="Z582" s="674"/>
    </row>
    <row r="583" spans="3:26" ht="9.6" customHeight="1" x14ac:dyDescent="0.15">
      <c r="Z583" s="674"/>
    </row>
    <row r="584" spans="3:26" ht="16.5" customHeight="1" x14ac:dyDescent="0.15">
      <c r="C584" s="13" t="s">
        <v>891</v>
      </c>
      <c r="Z584" s="674"/>
    </row>
    <row r="585" spans="3:26" ht="18.600000000000001" customHeight="1" x14ac:dyDescent="0.15">
      <c r="D585" s="1766" t="s">
        <v>892</v>
      </c>
      <c r="E585" s="1800"/>
      <c r="F585" s="1800"/>
      <c r="G585" s="1800"/>
      <c r="H585" s="1800"/>
      <c r="I585" s="1781" t="s">
        <v>1816</v>
      </c>
      <c r="J585" s="1801"/>
      <c r="K585" s="1801"/>
      <c r="L585" s="1798"/>
      <c r="M585" s="1798"/>
      <c r="Z585" s="674" t="s">
        <v>1693</v>
      </c>
    </row>
    <row r="586" spans="3:26" ht="19.5" customHeight="1" x14ac:dyDescent="0.15">
      <c r="D586" s="1787" t="s">
        <v>1182</v>
      </c>
      <c r="E586" s="1802"/>
      <c r="F586" s="1802"/>
      <c r="G586" s="1802"/>
      <c r="H586" s="1802"/>
      <c r="I586" s="736"/>
      <c r="J586" s="10" t="s">
        <v>893</v>
      </c>
      <c r="K586" s="11"/>
      <c r="Z586" s="674"/>
    </row>
    <row r="587" spans="3:26" ht="16.5" customHeight="1" x14ac:dyDescent="0.15">
      <c r="D587" s="1787" t="s">
        <v>894</v>
      </c>
      <c r="E587" s="1802"/>
      <c r="F587" s="1802"/>
      <c r="G587" s="1802"/>
      <c r="H587" s="1802"/>
      <c r="I587" s="735"/>
      <c r="J587" s="21" t="s">
        <v>895</v>
      </c>
      <c r="K587" s="20"/>
      <c r="Z587" s="674"/>
    </row>
    <row r="588" spans="3:26" ht="16.5" customHeight="1" x14ac:dyDescent="0.15">
      <c r="E588" s="2" t="s">
        <v>896</v>
      </c>
      <c r="Z588" s="674"/>
    </row>
    <row r="589" spans="3:26" ht="9.6" customHeight="1" x14ac:dyDescent="0.15">
      <c r="Z589" s="674"/>
    </row>
    <row r="590" spans="3:26" ht="17.45" customHeight="1" x14ac:dyDescent="0.15">
      <c r="P590" s="1798" t="s">
        <v>782</v>
      </c>
      <c r="Q590" s="1798"/>
      <c r="R590" s="1798"/>
      <c r="S590" s="1799" t="str">
        <f>$Q$11</f>
        <v>学校法人○△学園</v>
      </c>
      <c r="T590" s="1799"/>
      <c r="U590" s="1799"/>
      <c r="V590" s="1799"/>
      <c r="W590" s="1799"/>
      <c r="X590" s="1799"/>
    </row>
    <row r="591" spans="3:26" ht="16.5" customHeight="1" x14ac:dyDescent="0.15">
      <c r="C591" s="13" t="s">
        <v>897</v>
      </c>
      <c r="Z591" s="674"/>
    </row>
    <row r="592" spans="3:26" ht="16.5" customHeight="1" x14ac:dyDescent="0.15">
      <c r="C592" s="13"/>
      <c r="D592" s="1786" t="s">
        <v>898</v>
      </c>
      <c r="E592" s="1786"/>
      <c r="F592" s="1786"/>
      <c r="G592" s="1786"/>
      <c r="H592" s="1786"/>
      <c r="I592" s="1786"/>
      <c r="J592" s="1786"/>
      <c r="K592" s="1786"/>
      <c r="L592" s="1786"/>
      <c r="M592" s="1792" t="s">
        <v>1183</v>
      </c>
      <c r="N592" s="1792"/>
      <c r="O592" s="1792"/>
      <c r="P592" s="1792"/>
      <c r="Q592" s="1792"/>
      <c r="R592" s="1792"/>
      <c r="S592" s="1792"/>
      <c r="Z592" s="674" t="s">
        <v>1694</v>
      </c>
    </row>
    <row r="593" spans="3:26" ht="16.5" customHeight="1" x14ac:dyDescent="0.15">
      <c r="C593" s="13"/>
      <c r="D593" s="1786" t="s">
        <v>1506</v>
      </c>
      <c r="E593" s="1786"/>
      <c r="F593" s="1786"/>
      <c r="G593" s="1786"/>
      <c r="H593" s="1786"/>
      <c r="I593" s="1786"/>
      <c r="J593" s="1786"/>
      <c r="K593" s="1786"/>
      <c r="L593" s="1787"/>
      <c r="M593" s="1788"/>
      <c r="N593" s="1789"/>
      <c r="O593" s="1789"/>
      <c r="P593" s="1789"/>
      <c r="Q593" s="1789"/>
      <c r="R593" s="1789"/>
      <c r="S593" s="1790"/>
      <c r="Z593" s="674"/>
    </row>
    <row r="594" spans="3:26" ht="16.5" customHeight="1" x14ac:dyDescent="0.15">
      <c r="E594" s="2" t="s">
        <v>899</v>
      </c>
      <c r="Z594" s="674"/>
    </row>
    <row r="595" spans="3:26" ht="9.6" customHeight="1" x14ac:dyDescent="0.15">
      <c r="E595" s="2"/>
      <c r="Z595" s="674"/>
    </row>
    <row r="596" spans="3:26" ht="16.5" customHeight="1" x14ac:dyDescent="0.15">
      <c r="C596" s="13" t="s">
        <v>1131</v>
      </c>
      <c r="Z596" s="674"/>
    </row>
    <row r="597" spans="3:26" ht="16.5" customHeight="1" x14ac:dyDescent="0.15">
      <c r="C597" s="13"/>
      <c r="D597" s="1786" t="s">
        <v>900</v>
      </c>
      <c r="E597" s="1786"/>
      <c r="F597" s="1786"/>
      <c r="G597" s="1791" t="s">
        <v>1132</v>
      </c>
      <c r="H597" s="1791"/>
      <c r="I597" s="1791"/>
      <c r="Z597" s="674" t="s">
        <v>1695</v>
      </c>
    </row>
    <row r="598" spans="3:26" ht="16.5" customHeight="1" x14ac:dyDescent="0.15">
      <c r="C598" s="13"/>
      <c r="D598" s="1786" t="s">
        <v>901</v>
      </c>
      <c r="E598" s="1786"/>
      <c r="F598" s="1786"/>
      <c r="G598" s="1791" t="s">
        <v>1132</v>
      </c>
      <c r="H598" s="1791"/>
      <c r="I598" s="1791"/>
      <c r="Z598" s="674" t="s">
        <v>1695</v>
      </c>
    </row>
    <row r="599" spans="3:26" ht="16.5" customHeight="1" x14ac:dyDescent="0.15">
      <c r="C599" s="13"/>
      <c r="D599" s="1786" t="s">
        <v>902</v>
      </c>
      <c r="E599" s="1786"/>
      <c r="F599" s="1786"/>
      <c r="G599" s="1791" t="s">
        <v>1132</v>
      </c>
      <c r="H599" s="1791"/>
      <c r="I599" s="1791"/>
      <c r="Z599" s="674" t="s">
        <v>1695</v>
      </c>
    </row>
    <row r="600" spans="3:26" ht="16.5" customHeight="1" x14ac:dyDescent="0.15">
      <c r="C600" s="13"/>
      <c r="D600" s="1786" t="s">
        <v>905</v>
      </c>
      <c r="E600" s="1786"/>
      <c r="F600" s="1786"/>
      <c r="G600" s="1791" t="s">
        <v>1132</v>
      </c>
      <c r="H600" s="1791"/>
      <c r="I600" s="1791"/>
      <c r="Z600" s="674" t="s">
        <v>1695</v>
      </c>
    </row>
    <row r="601" spans="3:26" ht="16.5" customHeight="1" x14ac:dyDescent="0.15">
      <c r="C601" s="13"/>
      <c r="D601" s="1786" t="s">
        <v>906</v>
      </c>
      <c r="E601" s="1786"/>
      <c r="F601" s="1786"/>
      <c r="G601" s="1791" t="s">
        <v>1132</v>
      </c>
      <c r="H601" s="1791"/>
      <c r="I601" s="1791"/>
      <c r="Z601" s="674" t="s">
        <v>1695</v>
      </c>
    </row>
    <row r="602" spans="3:26" ht="16.5" customHeight="1" x14ac:dyDescent="0.15">
      <c r="C602" s="13"/>
      <c r="D602" s="1786" t="s">
        <v>903</v>
      </c>
      <c r="E602" s="1786"/>
      <c r="F602" s="1786"/>
      <c r="G602" s="1791" t="s">
        <v>576</v>
      </c>
      <c r="H602" s="1791"/>
      <c r="I602" s="1791"/>
      <c r="Z602" s="674" t="s">
        <v>1696</v>
      </c>
    </row>
    <row r="603" spans="3:26" ht="16.5" customHeight="1" x14ac:dyDescent="0.15">
      <c r="C603" s="13"/>
      <c r="D603" s="1786" t="s">
        <v>719</v>
      </c>
      <c r="E603" s="1786"/>
      <c r="F603" s="1786"/>
      <c r="G603" s="1791" t="s">
        <v>1132</v>
      </c>
      <c r="H603" s="1791"/>
      <c r="I603" s="1791"/>
      <c r="Z603" s="674" t="s">
        <v>1695</v>
      </c>
    </row>
    <row r="604" spans="3:26" ht="16.5" customHeight="1" x14ac:dyDescent="0.15">
      <c r="C604" s="13"/>
      <c r="D604" s="1786" t="s">
        <v>904</v>
      </c>
      <c r="E604" s="1786"/>
      <c r="F604" s="1786"/>
      <c r="G604" s="1791" t="s">
        <v>1132</v>
      </c>
      <c r="H604" s="1791"/>
      <c r="I604" s="1791"/>
      <c r="Z604" s="674" t="s">
        <v>1695</v>
      </c>
    </row>
    <row r="605" spans="3:26" ht="16.5" customHeight="1" x14ac:dyDescent="0.15">
      <c r="E605" s="2" t="s">
        <v>907</v>
      </c>
      <c r="Z605" s="674"/>
    </row>
    <row r="606" spans="3:26" ht="9.6" customHeight="1" x14ac:dyDescent="0.15">
      <c r="E606" s="2"/>
      <c r="Z606" s="674"/>
    </row>
    <row r="607" spans="3:26" ht="16.5" customHeight="1" x14ac:dyDescent="0.15">
      <c r="C607" s="13" t="s">
        <v>908</v>
      </c>
      <c r="Z607" s="674"/>
    </row>
    <row r="608" spans="3:26" ht="16.5" customHeight="1" x14ac:dyDescent="0.15">
      <c r="C608" s="13"/>
      <c r="D608" s="1765" t="s">
        <v>1133</v>
      </c>
      <c r="E608" s="1765"/>
      <c r="F608" s="1765"/>
      <c r="G608" s="1765"/>
      <c r="H608" s="2127" t="s">
        <v>1138</v>
      </c>
      <c r="I608" s="2127"/>
      <c r="J608" s="1779"/>
      <c r="K608" s="1779"/>
      <c r="L608" s="1779"/>
      <c r="M608" s="1779"/>
      <c r="Z608" s="674" t="s">
        <v>1697</v>
      </c>
    </row>
    <row r="609" spans="1:26" ht="16.5" customHeight="1" x14ac:dyDescent="0.15">
      <c r="C609" s="13"/>
      <c r="D609" s="1765" t="s">
        <v>909</v>
      </c>
      <c r="E609" s="1765"/>
      <c r="F609" s="1765"/>
      <c r="G609" s="1766"/>
      <c r="H609" s="735">
        <v>2</v>
      </c>
      <c r="I609" s="151" t="s">
        <v>45</v>
      </c>
      <c r="Z609" s="674"/>
    </row>
    <row r="610" spans="1:26" ht="30" customHeight="1" x14ac:dyDescent="0.15">
      <c r="C610" s="13"/>
      <c r="D610" s="1765" t="s">
        <v>910</v>
      </c>
      <c r="E610" s="1765"/>
      <c r="F610" s="1765"/>
      <c r="G610" s="1766"/>
      <c r="H610" s="1767"/>
      <c r="I610" s="1768"/>
      <c r="J610" s="1768"/>
      <c r="K610" s="1768"/>
      <c r="L610" s="1768"/>
      <c r="M610" s="1768"/>
      <c r="N610" s="1768"/>
      <c r="O610" s="1768"/>
      <c r="P610" s="1768"/>
      <c r="Q610" s="1768"/>
      <c r="R610" s="1768"/>
      <c r="S610" s="1769"/>
      <c r="Z610" s="674"/>
    </row>
    <row r="611" spans="1:26" ht="16.5" customHeight="1" x14ac:dyDescent="0.15">
      <c r="E611" s="2" t="s">
        <v>911</v>
      </c>
      <c r="Z611" s="674"/>
    </row>
    <row r="612" spans="1:26" ht="16.5" customHeight="1" x14ac:dyDescent="0.15">
      <c r="S612" s="515"/>
      <c r="T612" s="515"/>
      <c r="U612" s="515"/>
      <c r="V612" s="515"/>
      <c r="W612" s="515"/>
      <c r="X612" s="515"/>
    </row>
    <row r="613" spans="1:26" s="63" customFormat="1" ht="16.5" customHeight="1" x14ac:dyDescent="0.15">
      <c r="A613" s="670"/>
      <c r="C613" s="61" t="s">
        <v>2029</v>
      </c>
      <c r="Z613" s="690"/>
    </row>
    <row r="614" spans="1:26" s="63" customFormat="1" ht="16.5" customHeight="1" x14ac:dyDescent="0.15">
      <c r="A614" s="670"/>
      <c r="D614" s="63" t="s">
        <v>2030</v>
      </c>
      <c r="Z614" s="690"/>
    </row>
    <row r="615" spans="1:26" s="63" customFormat="1" ht="16.5" customHeight="1" x14ac:dyDescent="0.15">
      <c r="A615" s="670"/>
      <c r="D615" s="959" t="s">
        <v>2031</v>
      </c>
      <c r="E615" s="960"/>
      <c r="F615" s="960"/>
      <c r="G615" s="960"/>
      <c r="H615" s="960"/>
      <c r="I615" s="960"/>
      <c r="J615" s="960"/>
      <c r="K615" s="960"/>
      <c r="L615" s="960"/>
      <c r="M615" s="960"/>
      <c r="N615" s="960"/>
      <c r="O615" s="960"/>
      <c r="P615" s="961"/>
      <c r="Q615" s="1807" t="s">
        <v>2085</v>
      </c>
      <c r="R615" s="2123"/>
      <c r="Z615" s="690" t="s">
        <v>2083</v>
      </c>
    </row>
    <row r="616" spans="1:26" s="63" customFormat="1" ht="16.5" customHeight="1" x14ac:dyDescent="0.15">
      <c r="A616" s="670"/>
      <c r="Z616" s="690"/>
    </row>
    <row r="617" spans="1:26" s="63" customFormat="1" ht="16.5" customHeight="1" x14ac:dyDescent="0.15">
      <c r="A617" s="670"/>
      <c r="D617" s="63" t="s">
        <v>2081</v>
      </c>
      <c r="Z617" s="690"/>
    </row>
    <row r="618" spans="1:26" s="63" customFormat="1" ht="16.5" customHeight="1" x14ac:dyDescent="0.15">
      <c r="A618" s="670"/>
      <c r="D618" s="959" t="s">
        <v>2082</v>
      </c>
      <c r="E618" s="960"/>
      <c r="F618" s="960"/>
      <c r="G618" s="960"/>
      <c r="H618" s="960"/>
      <c r="I618" s="960"/>
      <c r="J618" s="963"/>
      <c r="K618" s="963"/>
      <c r="L618" s="963"/>
      <c r="M618" s="963"/>
      <c r="N618" s="963"/>
      <c r="O618" s="963"/>
      <c r="P618" s="963"/>
      <c r="Q618" s="963"/>
      <c r="R618" s="964"/>
      <c r="S618" s="2124" t="s">
        <v>2086</v>
      </c>
      <c r="T618" s="2125"/>
      <c r="U618" s="2126"/>
      <c r="Z618" s="690" t="s">
        <v>2084</v>
      </c>
    </row>
    <row r="619" spans="1:26" s="63" customFormat="1" ht="12.75" customHeight="1" x14ac:dyDescent="0.15">
      <c r="A619" s="670"/>
      <c r="D619" s="950" t="s">
        <v>2032</v>
      </c>
      <c r="E619" s="950"/>
      <c r="F619" s="950"/>
      <c r="G619" s="950" t="s">
        <v>2033</v>
      </c>
      <c r="H619" s="950"/>
      <c r="I619" s="953"/>
      <c r="J619" s="2120" t="s">
        <v>2089</v>
      </c>
      <c r="K619" s="2121"/>
      <c r="L619" s="2121"/>
      <c r="M619" s="2121"/>
      <c r="N619" s="2121"/>
      <c r="O619" s="2121"/>
      <c r="P619" s="2121"/>
      <c r="Q619" s="2121"/>
      <c r="R619" s="2121"/>
      <c r="S619" s="2121"/>
      <c r="T619" s="2121"/>
      <c r="U619" s="2121"/>
      <c r="V619" s="2121"/>
      <c r="W619" s="2121"/>
      <c r="X619" s="2122"/>
      <c r="Z619" s="690"/>
    </row>
    <row r="620" spans="1:26" s="63" customFormat="1" ht="12.75" customHeight="1" x14ac:dyDescent="0.15">
      <c r="A620" s="670"/>
      <c r="D620" s="950"/>
      <c r="E620" s="950"/>
      <c r="F620" s="950"/>
      <c r="G620" s="950"/>
      <c r="H620" s="950"/>
      <c r="I620" s="953"/>
      <c r="J620" s="2120"/>
      <c r="K620" s="2121"/>
      <c r="L620" s="2121"/>
      <c r="M620" s="2121"/>
      <c r="N620" s="2121"/>
      <c r="O620" s="2121"/>
      <c r="P620" s="2121"/>
      <c r="Q620" s="2121"/>
      <c r="R620" s="2121"/>
      <c r="S620" s="2121"/>
      <c r="T620" s="2121"/>
      <c r="U620" s="2121"/>
      <c r="V620" s="2121"/>
      <c r="W620" s="2121"/>
      <c r="X620" s="2122"/>
      <c r="Z620" s="690"/>
    </row>
    <row r="621" spans="1:26" s="63" customFormat="1" ht="12.75" customHeight="1" x14ac:dyDescent="0.15">
      <c r="A621" s="670"/>
      <c r="D621" s="950"/>
      <c r="E621" s="950"/>
      <c r="F621" s="950"/>
      <c r="G621" s="950"/>
      <c r="H621" s="950"/>
      <c r="I621" s="953"/>
      <c r="J621" s="2120"/>
      <c r="K621" s="2121"/>
      <c r="L621" s="2121"/>
      <c r="M621" s="2121"/>
      <c r="N621" s="2121"/>
      <c r="O621" s="2121"/>
      <c r="P621" s="2121"/>
      <c r="Q621" s="2121"/>
      <c r="R621" s="2121"/>
      <c r="S621" s="2121"/>
      <c r="T621" s="2121"/>
      <c r="U621" s="2121"/>
      <c r="V621" s="2121"/>
      <c r="W621" s="2121"/>
      <c r="X621" s="2122"/>
      <c r="Z621" s="690"/>
    </row>
    <row r="622" spans="1:26" s="63" customFormat="1" ht="11.25" customHeight="1" x14ac:dyDescent="0.15">
      <c r="A622" s="670"/>
      <c r="D622" s="950" t="s">
        <v>2034</v>
      </c>
      <c r="E622" s="950"/>
      <c r="F622" s="950"/>
      <c r="G622" s="1008" t="s">
        <v>2035</v>
      </c>
      <c r="H622" s="1008"/>
      <c r="I622" s="1009"/>
      <c r="J622" s="2120"/>
      <c r="K622" s="2121"/>
      <c r="L622" s="2121"/>
      <c r="M622" s="2121"/>
      <c r="N622" s="2121"/>
      <c r="O622" s="2121"/>
      <c r="P622" s="2121"/>
      <c r="Q622" s="2121"/>
      <c r="R622" s="2121"/>
      <c r="S622" s="2121"/>
      <c r="T622" s="2121"/>
      <c r="U622" s="2121"/>
      <c r="V622" s="2121"/>
      <c r="W622" s="2121"/>
      <c r="X622" s="2122"/>
      <c r="Z622" s="690"/>
    </row>
    <row r="623" spans="1:26" s="63" customFormat="1" ht="11.25" customHeight="1" x14ac:dyDescent="0.15">
      <c r="A623" s="670"/>
      <c r="D623" s="950"/>
      <c r="E623" s="950"/>
      <c r="F623" s="950"/>
      <c r="G623" s="1008"/>
      <c r="H623" s="1008"/>
      <c r="I623" s="1009"/>
      <c r="J623" s="2120"/>
      <c r="K623" s="2121"/>
      <c r="L623" s="2121"/>
      <c r="M623" s="2121"/>
      <c r="N623" s="2121"/>
      <c r="O623" s="2121"/>
      <c r="P623" s="2121"/>
      <c r="Q623" s="2121"/>
      <c r="R623" s="2121"/>
      <c r="S623" s="2121"/>
      <c r="T623" s="2121"/>
      <c r="U623" s="2121"/>
      <c r="V623" s="2121"/>
      <c r="W623" s="2121"/>
      <c r="X623" s="2122"/>
      <c r="Z623" s="690"/>
    </row>
    <row r="624" spans="1:26" s="63" customFormat="1" ht="11.25" customHeight="1" x14ac:dyDescent="0.15">
      <c r="A624" s="670"/>
      <c r="D624" s="950"/>
      <c r="E624" s="950"/>
      <c r="F624" s="950"/>
      <c r="G624" s="1008"/>
      <c r="H624" s="1008"/>
      <c r="I624" s="1009"/>
      <c r="J624" s="2120"/>
      <c r="K624" s="2121"/>
      <c r="L624" s="2121"/>
      <c r="M624" s="2121"/>
      <c r="N624" s="2121"/>
      <c r="O624" s="2121"/>
      <c r="P624" s="2121"/>
      <c r="Q624" s="2121"/>
      <c r="R624" s="2121"/>
      <c r="S624" s="2121"/>
      <c r="T624" s="2121"/>
      <c r="U624" s="2121"/>
      <c r="V624" s="2121"/>
      <c r="W624" s="2121"/>
      <c r="X624" s="2122"/>
      <c r="Z624" s="690"/>
    </row>
    <row r="625" spans="1:26" s="63" customFormat="1" ht="16.5" customHeight="1" x14ac:dyDescent="0.15">
      <c r="A625" s="670"/>
      <c r="E625" s="109" t="s">
        <v>2070</v>
      </c>
      <c r="Z625" s="690"/>
    </row>
    <row r="626" spans="1:26" s="63" customFormat="1" ht="8.25" customHeight="1" x14ac:dyDescent="0.15">
      <c r="A626" s="670"/>
      <c r="Z626" s="690"/>
    </row>
    <row r="627" spans="1:26" s="63" customFormat="1" ht="16.5" customHeight="1" x14ac:dyDescent="0.15">
      <c r="A627" s="670"/>
      <c r="D627" s="63" t="s">
        <v>2049</v>
      </c>
      <c r="Z627" s="690"/>
    </row>
    <row r="628" spans="1:26" s="63" customFormat="1" ht="16.5" customHeight="1" x14ac:dyDescent="0.15">
      <c r="A628" s="670"/>
      <c r="D628" s="63" t="s">
        <v>1992</v>
      </c>
      <c r="Z628" s="690"/>
    </row>
    <row r="629" spans="1:26" s="63" customFormat="1" ht="16.5" customHeight="1" x14ac:dyDescent="0.15">
      <c r="A629" s="670"/>
      <c r="D629" s="950"/>
      <c r="E629" s="950"/>
      <c r="F629" s="950"/>
      <c r="G629" s="950"/>
      <c r="H629" s="950"/>
      <c r="I629" s="657" t="s">
        <v>2036</v>
      </c>
      <c r="J629" s="657" t="s">
        <v>2037</v>
      </c>
      <c r="K629" s="657" t="s">
        <v>2038</v>
      </c>
      <c r="L629" s="657" t="s">
        <v>2039</v>
      </c>
      <c r="M629" s="657" t="s">
        <v>2040</v>
      </c>
      <c r="N629" s="657" t="s">
        <v>2041</v>
      </c>
      <c r="O629" s="657" t="s">
        <v>2042</v>
      </c>
      <c r="P629" s="657" t="s">
        <v>2043</v>
      </c>
      <c r="Q629" s="657" t="s">
        <v>2044</v>
      </c>
      <c r="R629" s="657" t="s">
        <v>2045</v>
      </c>
      <c r="S629" s="657" t="s">
        <v>2046</v>
      </c>
      <c r="T629" s="657" t="s">
        <v>2047</v>
      </c>
      <c r="Z629" s="690"/>
    </row>
    <row r="630" spans="1:26" s="63" customFormat="1" ht="16.5" customHeight="1" x14ac:dyDescent="0.15">
      <c r="A630" s="670"/>
      <c r="D630" s="950" t="s">
        <v>2048</v>
      </c>
      <c r="E630" s="950"/>
      <c r="F630" s="950"/>
      <c r="G630" s="950"/>
      <c r="H630" s="953"/>
      <c r="I630" s="667">
        <v>2</v>
      </c>
      <c r="J630" s="667">
        <v>0</v>
      </c>
      <c r="K630" s="667">
        <v>0</v>
      </c>
      <c r="L630" s="667">
        <v>0</v>
      </c>
      <c r="M630" s="667">
        <v>0</v>
      </c>
      <c r="N630" s="667">
        <v>0</v>
      </c>
      <c r="O630" s="667">
        <v>1</v>
      </c>
      <c r="P630" s="667">
        <v>0</v>
      </c>
      <c r="Q630" s="667">
        <v>0</v>
      </c>
      <c r="R630" s="667">
        <v>0</v>
      </c>
      <c r="S630" s="667">
        <v>0</v>
      </c>
      <c r="T630" s="667">
        <v>0</v>
      </c>
      <c r="Z630" s="690"/>
    </row>
    <row r="631" spans="1:26" s="63" customFormat="1" ht="16.5" customHeight="1" x14ac:dyDescent="0.15">
      <c r="A631" s="670"/>
      <c r="D631" s="997" t="s">
        <v>2129</v>
      </c>
      <c r="E631" s="997"/>
      <c r="F631" s="997"/>
      <c r="G631" s="997"/>
      <c r="H631" s="998"/>
      <c r="I631" s="667">
        <v>2</v>
      </c>
      <c r="J631" s="667">
        <v>0</v>
      </c>
      <c r="K631" s="667">
        <v>0</v>
      </c>
      <c r="L631" s="667">
        <v>0</v>
      </c>
      <c r="M631" s="667">
        <v>0</v>
      </c>
      <c r="N631" s="667">
        <v>0</v>
      </c>
      <c r="O631" s="667">
        <v>1</v>
      </c>
      <c r="P631" s="667">
        <v>0</v>
      </c>
      <c r="Q631" s="667">
        <v>0</v>
      </c>
      <c r="R631" s="667">
        <v>0</v>
      </c>
      <c r="S631" s="667">
        <v>0</v>
      </c>
      <c r="T631" s="667">
        <v>0</v>
      </c>
      <c r="Z631" s="690"/>
    </row>
    <row r="632" spans="1:26" s="63" customFormat="1" ht="16.5" customHeight="1" x14ac:dyDescent="0.15">
      <c r="A632" s="670"/>
      <c r="D632" s="63" t="s">
        <v>1992</v>
      </c>
      <c r="Z632" s="690"/>
    </row>
    <row r="633" spans="1:26" s="63" customFormat="1" ht="16.5" customHeight="1" x14ac:dyDescent="0.15">
      <c r="A633" s="670"/>
      <c r="D633" s="950"/>
      <c r="E633" s="950"/>
      <c r="F633" s="950"/>
      <c r="G633" s="950"/>
      <c r="H633" s="950"/>
      <c r="I633" s="657" t="s">
        <v>2036</v>
      </c>
      <c r="J633" s="657" t="s">
        <v>2037</v>
      </c>
      <c r="K633" s="657" t="s">
        <v>2038</v>
      </c>
      <c r="L633" s="657" t="s">
        <v>2039</v>
      </c>
      <c r="M633" s="657" t="s">
        <v>2040</v>
      </c>
      <c r="N633" s="657" t="s">
        <v>2041</v>
      </c>
      <c r="O633" s="657" t="s">
        <v>2042</v>
      </c>
      <c r="P633" s="657" t="s">
        <v>2043</v>
      </c>
      <c r="Q633" s="657" t="s">
        <v>2044</v>
      </c>
      <c r="R633" s="657" t="s">
        <v>2045</v>
      </c>
      <c r="S633" s="657" t="s">
        <v>2046</v>
      </c>
      <c r="T633" s="657" t="s">
        <v>2047</v>
      </c>
      <c r="Z633" s="690"/>
    </row>
    <row r="634" spans="1:26" s="63" customFormat="1" ht="16.5" customHeight="1" x14ac:dyDescent="0.15">
      <c r="A634" s="670"/>
      <c r="D634" s="950" t="s">
        <v>2048</v>
      </c>
      <c r="E634" s="950"/>
      <c r="F634" s="950"/>
      <c r="G634" s="950"/>
      <c r="H634" s="953"/>
      <c r="I634" s="667">
        <v>2</v>
      </c>
      <c r="J634" s="667">
        <v>0</v>
      </c>
      <c r="K634" s="667">
        <v>0</v>
      </c>
      <c r="L634" s="667"/>
      <c r="M634" s="667"/>
      <c r="N634" s="667"/>
      <c r="O634" s="667"/>
      <c r="P634" s="667"/>
      <c r="Q634" s="667"/>
      <c r="R634" s="667"/>
      <c r="S634" s="667"/>
      <c r="T634" s="667"/>
      <c r="Z634" s="690"/>
    </row>
    <row r="635" spans="1:26" s="63" customFormat="1" ht="16.5" customHeight="1" x14ac:dyDescent="0.15">
      <c r="A635" s="670"/>
      <c r="D635" s="997" t="s">
        <v>2129</v>
      </c>
      <c r="E635" s="997"/>
      <c r="F635" s="997"/>
      <c r="G635" s="997"/>
      <c r="H635" s="998"/>
      <c r="I635" s="667">
        <v>2</v>
      </c>
      <c r="J635" s="667">
        <v>0</v>
      </c>
      <c r="K635" s="667">
        <v>0</v>
      </c>
      <c r="L635" s="667"/>
      <c r="M635" s="667"/>
      <c r="N635" s="667"/>
      <c r="O635" s="667"/>
      <c r="P635" s="667"/>
      <c r="Q635" s="667"/>
      <c r="R635" s="667"/>
      <c r="S635" s="667"/>
      <c r="T635" s="667"/>
      <c r="Z635" s="690"/>
    </row>
    <row r="636" spans="1:26" s="63" customFormat="1" ht="39" customHeight="1" x14ac:dyDescent="0.15">
      <c r="A636" s="670"/>
      <c r="D636" s="999" t="s">
        <v>2145</v>
      </c>
      <c r="E636" s="1000"/>
      <c r="F636" s="1000"/>
      <c r="G636" s="1000"/>
      <c r="H636" s="1000"/>
      <c r="I636" s="1000"/>
      <c r="J636" s="1000"/>
      <c r="K636" s="1000"/>
      <c r="L636" s="1000"/>
      <c r="M636" s="1000"/>
      <c r="N636" s="1000"/>
      <c r="O636" s="1000"/>
      <c r="P636" s="1000"/>
      <c r="Q636" s="1000"/>
      <c r="R636" s="1000"/>
      <c r="S636" s="1000"/>
      <c r="T636" s="1000"/>
      <c r="U636" s="1000"/>
      <c r="V636" s="1000"/>
      <c r="W636" s="1000"/>
      <c r="X636" s="1000"/>
      <c r="Y636" s="1764"/>
      <c r="Z636" s="690"/>
    </row>
    <row r="637" spans="1:26" ht="9.6" customHeight="1" x14ac:dyDescent="0.15">
      <c r="C637" s="13"/>
      <c r="D637" s="94"/>
      <c r="E637" s="94"/>
      <c r="F637" s="94"/>
      <c r="G637" s="94"/>
      <c r="H637" s="94"/>
      <c r="I637" s="94"/>
      <c r="J637" s="94"/>
      <c r="K637" s="94"/>
      <c r="L637" s="94"/>
      <c r="M637" s="94"/>
      <c r="N637" s="94"/>
      <c r="O637" s="94"/>
      <c r="P637" s="94"/>
      <c r="Q637" s="94"/>
      <c r="R637" s="94"/>
      <c r="S637" s="94"/>
      <c r="Z637" s="674"/>
    </row>
    <row r="638" spans="1:26" ht="17.45" customHeight="1" x14ac:dyDescent="0.15">
      <c r="P638" s="1798" t="s">
        <v>782</v>
      </c>
      <c r="Q638" s="1798"/>
      <c r="R638" s="1798"/>
      <c r="S638" s="1799" t="str">
        <f>$Q$13</f>
        <v>○△高等学校</v>
      </c>
      <c r="T638" s="1799"/>
      <c r="U638" s="1799"/>
      <c r="V638" s="1799"/>
      <c r="W638" s="1799"/>
      <c r="X638" s="1799"/>
      <c r="Z638" s="674"/>
    </row>
    <row r="639" spans="1:26" ht="16.5" customHeight="1" x14ac:dyDescent="0.15">
      <c r="B639" s="12" t="s">
        <v>1134</v>
      </c>
      <c r="Z639" s="674"/>
    </row>
    <row r="640" spans="1:26" ht="16.5" customHeight="1" x14ac:dyDescent="0.15">
      <c r="C640" s="13" t="s">
        <v>915</v>
      </c>
      <c r="Z640" s="674"/>
    </row>
    <row r="641" spans="3:26" ht="19.5" customHeight="1" x14ac:dyDescent="0.15">
      <c r="D641" s="24" t="s">
        <v>912</v>
      </c>
      <c r="E641" s="50"/>
      <c r="F641" s="50"/>
      <c r="G641" s="50"/>
      <c r="H641" s="50"/>
      <c r="I641" s="50"/>
      <c r="J641" s="1781" t="s">
        <v>920</v>
      </c>
      <c r="K641" s="1781"/>
      <c r="L641" s="1801"/>
      <c r="M641" s="1801"/>
      <c r="N641" s="1801"/>
      <c r="O641" s="1798"/>
      <c r="P641" s="1798"/>
      <c r="Q641" s="1798"/>
      <c r="Z641" s="674" t="s">
        <v>1698</v>
      </c>
    </row>
    <row r="642" spans="3:26" ht="19.5" customHeight="1" x14ac:dyDescent="0.15">
      <c r="D642" s="148" t="s">
        <v>913</v>
      </c>
      <c r="E642" s="56"/>
      <c r="F642" s="56"/>
      <c r="G642" s="56"/>
      <c r="H642" s="56"/>
      <c r="I642" s="56"/>
      <c r="J642" s="2133" t="s">
        <v>914</v>
      </c>
      <c r="K642" s="2133"/>
      <c r="L642" s="2133"/>
      <c r="M642" s="2133"/>
      <c r="N642" s="2134"/>
      <c r="O642" s="2134"/>
      <c r="P642" s="1804"/>
      <c r="Q642" s="1804"/>
      <c r="Z642" s="674" t="s">
        <v>1699</v>
      </c>
    </row>
    <row r="643" spans="3:26" ht="19.5" customHeight="1" x14ac:dyDescent="0.15">
      <c r="D643" s="517"/>
      <c r="E643" s="737" t="s">
        <v>916</v>
      </c>
      <c r="F643" s="59"/>
      <c r="G643" s="59"/>
      <c r="H643" s="59"/>
      <c r="I643" s="68"/>
      <c r="J643" s="738" t="s">
        <v>586</v>
      </c>
      <c r="K643" s="739">
        <v>6</v>
      </c>
      <c r="L643" s="87" t="s">
        <v>19</v>
      </c>
      <c r="M643" s="739">
        <v>4</v>
      </c>
      <c r="N643" s="87" t="s">
        <v>20</v>
      </c>
      <c r="O643" s="740">
        <v>1</v>
      </c>
      <c r="P643" s="152" t="s">
        <v>21</v>
      </c>
      <c r="Z643" s="674" t="s">
        <v>1720</v>
      </c>
    </row>
    <row r="644" spans="3:26" ht="16.5" customHeight="1" x14ac:dyDescent="0.15">
      <c r="D644" s="148" t="s">
        <v>1135</v>
      </c>
      <c r="E644" s="52"/>
      <c r="F644" s="52"/>
      <c r="G644" s="52"/>
      <c r="H644" s="52"/>
      <c r="I644" s="67"/>
      <c r="J644" s="2135" t="s">
        <v>917</v>
      </c>
      <c r="K644" s="2136"/>
      <c r="L644" s="2136"/>
      <c r="M644" s="2136"/>
      <c r="N644" s="2136"/>
      <c r="Z644" s="674" t="s">
        <v>1700</v>
      </c>
    </row>
    <row r="645" spans="3:26" ht="16.5" customHeight="1" x14ac:dyDescent="0.15">
      <c r="D645" s="516"/>
      <c r="E645" s="2137" t="s">
        <v>918</v>
      </c>
      <c r="F645" s="2138"/>
      <c r="G645" s="2138"/>
      <c r="H645" s="2138"/>
      <c r="I645" s="2139"/>
      <c r="J645" s="2140" t="s">
        <v>1817</v>
      </c>
      <c r="K645" s="2141"/>
      <c r="L645" s="2141"/>
      <c r="M645" s="2141"/>
      <c r="N645" s="2141"/>
      <c r="O645" s="2142"/>
      <c r="P645" s="2142"/>
      <c r="Q645" s="2142"/>
      <c r="R645" s="2142"/>
      <c r="S645" s="2142"/>
      <c r="T645" s="2142"/>
      <c r="U645" s="2142"/>
      <c r="V645" s="2143"/>
      <c r="Z645" s="674"/>
    </row>
    <row r="646" spans="3:26" ht="29.45" customHeight="1" x14ac:dyDescent="0.15">
      <c r="D646" s="517"/>
      <c r="E646" s="2144" t="s">
        <v>919</v>
      </c>
      <c r="F646" s="2145"/>
      <c r="G646" s="2145"/>
      <c r="H646" s="2145"/>
      <c r="I646" s="2146"/>
      <c r="J646" s="2147"/>
      <c r="K646" s="2148"/>
      <c r="L646" s="2148"/>
      <c r="M646" s="2148"/>
      <c r="N646" s="2148"/>
      <c r="O646" s="2148"/>
      <c r="P646" s="2148"/>
      <c r="Q646" s="2148"/>
      <c r="R646" s="2148"/>
      <c r="S646" s="2148"/>
      <c r="T646" s="2148"/>
      <c r="U646" s="2148"/>
      <c r="V646" s="2149"/>
      <c r="Z646" s="674"/>
    </row>
    <row r="647" spans="3:26" ht="16.5" customHeight="1" x14ac:dyDescent="0.15">
      <c r="E647" s="2" t="s">
        <v>921</v>
      </c>
      <c r="Z647" s="674"/>
    </row>
    <row r="648" spans="3:26" ht="12" customHeight="1" x14ac:dyDescent="0.15">
      <c r="C648" s="13"/>
      <c r="Z648" s="674"/>
    </row>
    <row r="649" spans="3:26" ht="16.5" customHeight="1" x14ac:dyDescent="0.15">
      <c r="C649" s="13" t="s">
        <v>922</v>
      </c>
      <c r="Z649" s="674"/>
    </row>
    <row r="650" spans="3:26" ht="16.5" customHeight="1" x14ac:dyDescent="0.15">
      <c r="D650" t="s">
        <v>158</v>
      </c>
      <c r="Z650" s="674"/>
    </row>
    <row r="651" spans="3:26" ht="18.95" customHeight="1" x14ac:dyDescent="0.15">
      <c r="D651" s="24" t="s">
        <v>159</v>
      </c>
      <c r="E651" s="50"/>
      <c r="F651" s="50"/>
      <c r="G651" s="50"/>
      <c r="H651" s="50"/>
      <c r="I651" s="50"/>
      <c r="J651" s="50"/>
      <c r="K651" s="50"/>
      <c r="L651" s="50"/>
      <c r="M651" s="50"/>
      <c r="N651" s="2128" t="s">
        <v>708</v>
      </c>
      <c r="O651" s="2104"/>
      <c r="P651" s="1866"/>
      <c r="Q651" s="1866"/>
      <c r="R651" s="1849"/>
      <c r="Z651" s="674" t="s">
        <v>1701</v>
      </c>
    </row>
    <row r="652" spans="3:26" ht="33.950000000000003" customHeight="1" x14ac:dyDescent="0.15">
      <c r="D652" s="24" t="s">
        <v>493</v>
      </c>
      <c r="E652" s="50"/>
      <c r="F652" s="50"/>
      <c r="G652" s="50"/>
      <c r="H652" s="50"/>
      <c r="I652" s="50"/>
      <c r="J652" s="50"/>
      <c r="K652" s="50"/>
      <c r="L652" s="50"/>
      <c r="M652" s="50"/>
      <c r="N652" s="2129" t="s">
        <v>1818</v>
      </c>
      <c r="O652" s="2130"/>
      <c r="P652" s="2130"/>
      <c r="Q652" s="2130"/>
      <c r="R652" s="2130"/>
      <c r="S652" s="2131"/>
      <c r="T652" s="2131"/>
      <c r="U652" s="2131"/>
      <c r="V652" s="2131"/>
      <c r="W652" s="2132"/>
      <c r="Z652" s="674"/>
    </row>
    <row r="653" spans="3:26" ht="16.5" customHeight="1" x14ac:dyDescent="0.15">
      <c r="E653" s="2" t="s">
        <v>160</v>
      </c>
      <c r="Z653" s="674"/>
    </row>
    <row r="654" spans="3:26" ht="16.5" customHeight="1" x14ac:dyDescent="0.15">
      <c r="E654" s="5" t="s">
        <v>531</v>
      </c>
      <c r="Z654" s="674"/>
    </row>
    <row r="655" spans="3:26" ht="16.5" customHeight="1" x14ac:dyDescent="0.15">
      <c r="E655" s="2150" t="s">
        <v>166</v>
      </c>
      <c r="F655" s="2150"/>
      <c r="G655" s="2150"/>
      <c r="H655" s="2150"/>
      <c r="I655" s="2150"/>
      <c r="J655" s="2150"/>
      <c r="K655" s="2150"/>
      <c r="L655" s="2150"/>
      <c r="M655" s="2150"/>
      <c r="N655" s="2150"/>
      <c r="O655" s="2150"/>
      <c r="P655" s="2150"/>
      <c r="Q655" s="2150"/>
      <c r="R655" s="2150"/>
      <c r="S655" s="2150"/>
      <c r="T655" s="2150"/>
      <c r="U655" s="2150"/>
      <c r="V655" s="2150"/>
      <c r="W655" s="2150"/>
      <c r="X655" s="2150"/>
      <c r="Y655" s="2151"/>
      <c r="Z655" s="674"/>
    </row>
    <row r="656" spans="3:26" ht="16.5" customHeight="1" x14ac:dyDescent="0.15">
      <c r="E656" s="5" t="s">
        <v>494</v>
      </c>
      <c r="Z656" s="674"/>
    </row>
    <row r="657" spans="1:26" ht="16.5" customHeight="1" x14ac:dyDescent="0.15">
      <c r="E657" s="5" t="s">
        <v>495</v>
      </c>
      <c r="Z657" s="674"/>
    </row>
    <row r="658" spans="1:26" ht="16.5" customHeight="1" x14ac:dyDescent="0.15">
      <c r="E658" s="5" t="s">
        <v>496</v>
      </c>
      <c r="Z658" s="674"/>
    </row>
    <row r="659" spans="1:26" ht="16.5" customHeight="1" x14ac:dyDescent="0.15">
      <c r="E659" s="5" t="s">
        <v>532</v>
      </c>
      <c r="Z659" s="674"/>
    </row>
    <row r="660" spans="1:26" ht="16.5" customHeight="1" x14ac:dyDescent="0.15">
      <c r="E660" s="5" t="s">
        <v>161</v>
      </c>
      <c r="Z660" s="674"/>
    </row>
    <row r="661" spans="1:26" ht="16.5" customHeight="1" x14ac:dyDescent="0.15">
      <c r="E661" s="5" t="s">
        <v>162</v>
      </c>
      <c r="Z661" s="674"/>
    </row>
    <row r="662" spans="1:26" ht="16.5" customHeight="1" x14ac:dyDescent="0.15">
      <c r="E662" s="5" t="s">
        <v>163</v>
      </c>
      <c r="Z662" s="674"/>
    </row>
    <row r="663" spans="1:26" ht="16.5" customHeight="1" x14ac:dyDescent="0.15">
      <c r="E663" s="5" t="s">
        <v>164</v>
      </c>
      <c r="Z663" s="674"/>
    </row>
    <row r="664" spans="1:26" ht="16.5" customHeight="1" x14ac:dyDescent="0.15">
      <c r="E664" s="5" t="s">
        <v>165</v>
      </c>
      <c r="Z664" s="674"/>
    </row>
    <row r="665" spans="1:26" s="63" customFormat="1" ht="16.5" customHeight="1" x14ac:dyDescent="0.15">
      <c r="A665" s="670"/>
      <c r="E665" s="109" t="s">
        <v>1897</v>
      </c>
      <c r="Z665" s="741"/>
    </row>
    <row r="666" spans="1:26" s="63" customFormat="1" ht="16.5" customHeight="1" x14ac:dyDescent="0.15">
      <c r="A666" s="670"/>
      <c r="E666" s="109" t="s">
        <v>1571</v>
      </c>
      <c r="Z666" s="741"/>
    </row>
    <row r="667" spans="1:26" s="63" customFormat="1" ht="16.5" customHeight="1" x14ac:dyDescent="0.15">
      <c r="A667" s="670"/>
      <c r="E667" s="109" t="s">
        <v>1572</v>
      </c>
      <c r="Z667" s="741"/>
    </row>
    <row r="668" spans="1:26" s="63" customFormat="1" ht="16.5" customHeight="1" x14ac:dyDescent="0.15">
      <c r="A668" s="670"/>
      <c r="E668" s="109" t="s">
        <v>1573</v>
      </c>
      <c r="Z668" s="741"/>
    </row>
    <row r="669" spans="1:26" s="63" customFormat="1" ht="16.5" customHeight="1" x14ac:dyDescent="0.15">
      <c r="A669" s="670"/>
      <c r="E669" s="109" t="s">
        <v>1574</v>
      </c>
      <c r="Z669" s="741"/>
    </row>
    <row r="670" spans="1:26" s="63" customFormat="1" ht="16.5" customHeight="1" x14ac:dyDescent="0.15">
      <c r="A670" s="670"/>
      <c r="E670" s="109" t="s">
        <v>1575</v>
      </c>
      <c r="Z670" s="741"/>
    </row>
    <row r="671" spans="1:26" ht="9.6" customHeight="1" x14ac:dyDescent="0.15">
      <c r="Z671" s="674"/>
    </row>
    <row r="672" spans="1:26" ht="17.45" customHeight="1" x14ac:dyDescent="0.15">
      <c r="P672" s="1798" t="s">
        <v>782</v>
      </c>
      <c r="Q672" s="1798"/>
      <c r="R672" s="1798"/>
      <c r="S672" s="1799" t="str">
        <f>$Q$13</f>
        <v>○△高等学校</v>
      </c>
      <c r="T672" s="1799"/>
      <c r="U672" s="1799"/>
      <c r="V672" s="1799"/>
      <c r="W672" s="1799"/>
      <c r="X672" s="1799"/>
      <c r="Z672" s="674"/>
    </row>
    <row r="673" spans="1:26" s="63" customFormat="1" ht="16.5" customHeight="1" x14ac:dyDescent="0.15">
      <c r="A673" s="670"/>
      <c r="D673" s="63" t="s">
        <v>2003</v>
      </c>
      <c r="Z673" s="690"/>
    </row>
    <row r="674" spans="1:26" s="63" customFormat="1" ht="16.5" customHeight="1" x14ac:dyDescent="0.15">
      <c r="A674" s="670"/>
      <c r="D674" s="950" t="s">
        <v>2004</v>
      </c>
      <c r="E674" s="950"/>
      <c r="F674" s="950"/>
      <c r="G674" s="950"/>
      <c r="H674" s="950"/>
      <c r="I674" s="950"/>
      <c r="J674" s="950"/>
      <c r="K674" s="950"/>
      <c r="L674" s="950"/>
      <c r="M674" s="950"/>
      <c r="N674" s="950"/>
      <c r="O674" s="953" t="s">
        <v>154</v>
      </c>
      <c r="P674" s="995"/>
      <c r="Q674" s="996"/>
      <c r="R674" s="953" t="s">
        <v>2005</v>
      </c>
      <c r="S674" s="995"/>
      <c r="T674" s="995"/>
      <c r="U674" s="995"/>
      <c r="V674" s="995"/>
      <c r="W674" s="995"/>
      <c r="X674" s="996"/>
      <c r="Z674" s="690"/>
    </row>
    <row r="675" spans="1:26" s="63" customFormat="1" ht="16.5" customHeight="1" x14ac:dyDescent="0.15">
      <c r="A675" s="670"/>
      <c r="D675" s="968" t="s">
        <v>2011</v>
      </c>
      <c r="E675" s="969"/>
      <c r="F675" s="969"/>
      <c r="G675" s="969"/>
      <c r="H675" s="969"/>
      <c r="I675" s="969"/>
      <c r="J675" s="969"/>
      <c r="K675" s="969"/>
      <c r="L675" s="969"/>
      <c r="M675" s="969"/>
      <c r="N675" s="970"/>
      <c r="O675" s="1809" t="s">
        <v>2012</v>
      </c>
      <c r="P675" s="1810"/>
      <c r="Q675" s="1811"/>
      <c r="R675" s="1815" t="s">
        <v>2013</v>
      </c>
      <c r="S675" s="1816"/>
      <c r="T675" s="1816"/>
      <c r="U675" s="1816"/>
      <c r="V675" s="1816"/>
      <c r="W675" s="1816"/>
      <c r="X675" s="1817"/>
      <c r="Z675" s="678" t="s">
        <v>2014</v>
      </c>
    </row>
    <row r="676" spans="1:26" s="63" customFormat="1" ht="16.5" customHeight="1" x14ac:dyDescent="0.15">
      <c r="A676" s="670"/>
      <c r="D676" s="971"/>
      <c r="E676" s="972"/>
      <c r="F676" s="972"/>
      <c r="G676" s="972"/>
      <c r="H676" s="972"/>
      <c r="I676" s="972"/>
      <c r="J676" s="972"/>
      <c r="K676" s="972"/>
      <c r="L676" s="972"/>
      <c r="M676" s="972"/>
      <c r="N676" s="973"/>
      <c r="O676" s="1812"/>
      <c r="P676" s="1813"/>
      <c r="Q676" s="1814"/>
      <c r="R676" s="1818"/>
      <c r="S676" s="1819"/>
      <c r="T676" s="1819"/>
      <c r="U676" s="1819"/>
      <c r="V676" s="1819"/>
      <c r="W676" s="1819"/>
      <c r="X676" s="1820"/>
      <c r="Z676" s="690"/>
    </row>
    <row r="677" spans="1:26" s="63" customFormat="1" ht="16.5" customHeight="1" x14ac:dyDescent="0.15">
      <c r="A677" s="670"/>
      <c r="D677" s="971"/>
      <c r="E677" s="972"/>
      <c r="F677" s="972"/>
      <c r="G677" s="972"/>
      <c r="H677" s="972"/>
      <c r="I677" s="972"/>
      <c r="J677" s="972"/>
      <c r="K677" s="972"/>
      <c r="L677" s="972"/>
      <c r="M677" s="972"/>
      <c r="N677" s="973"/>
      <c r="O677" s="1812"/>
      <c r="P677" s="1813"/>
      <c r="Q677" s="1814"/>
      <c r="R677" s="1818"/>
      <c r="S677" s="1819"/>
      <c r="T677" s="1819"/>
      <c r="U677" s="1819"/>
      <c r="V677" s="1819"/>
      <c r="W677" s="1819"/>
      <c r="X677" s="1820"/>
      <c r="Z677" s="690"/>
    </row>
    <row r="678" spans="1:26" s="63" customFormat="1" ht="16.5" customHeight="1" x14ac:dyDescent="0.15">
      <c r="A678" s="670"/>
      <c r="D678" s="971"/>
      <c r="E678" s="972"/>
      <c r="F678" s="972"/>
      <c r="G678" s="972"/>
      <c r="H678" s="972"/>
      <c r="I678" s="972"/>
      <c r="J678" s="972"/>
      <c r="K678" s="972"/>
      <c r="L678" s="972"/>
      <c r="M678" s="972"/>
      <c r="N678" s="973"/>
      <c r="O678" s="1812"/>
      <c r="P678" s="1813"/>
      <c r="Q678" s="1814"/>
      <c r="R678" s="1818"/>
      <c r="S678" s="1819"/>
      <c r="T678" s="1819"/>
      <c r="U678" s="1819"/>
      <c r="V678" s="1819"/>
      <c r="W678" s="1819"/>
      <c r="X678" s="1820"/>
      <c r="Z678" s="690"/>
    </row>
    <row r="679" spans="1:26" s="63" customFormat="1" ht="16.5" customHeight="1" x14ac:dyDescent="0.15">
      <c r="A679" s="670"/>
      <c r="D679" s="971"/>
      <c r="E679" s="972"/>
      <c r="F679" s="972"/>
      <c r="G679" s="972"/>
      <c r="H679" s="972"/>
      <c r="I679" s="972"/>
      <c r="J679" s="972"/>
      <c r="K679" s="972"/>
      <c r="L679" s="972"/>
      <c r="M679" s="972"/>
      <c r="N679" s="973"/>
      <c r="O679" s="1812"/>
      <c r="P679" s="1813"/>
      <c r="Q679" s="1814"/>
      <c r="R679" s="1818"/>
      <c r="S679" s="1819"/>
      <c r="T679" s="1819"/>
      <c r="U679" s="1819"/>
      <c r="V679" s="1819"/>
      <c r="W679" s="1819"/>
      <c r="X679" s="1820"/>
      <c r="Z679" s="690"/>
    </row>
    <row r="680" spans="1:26" s="63" customFormat="1" ht="16.5" customHeight="1" x14ac:dyDescent="0.15">
      <c r="A680" s="670"/>
      <c r="D680" s="971"/>
      <c r="E680" s="972"/>
      <c r="F680" s="972"/>
      <c r="G680" s="972"/>
      <c r="H680" s="972"/>
      <c r="I680" s="972"/>
      <c r="J680" s="972"/>
      <c r="K680" s="972"/>
      <c r="L680" s="972"/>
      <c r="M680" s="972"/>
      <c r="N680" s="973"/>
      <c r="O680" s="1812"/>
      <c r="P680" s="1813"/>
      <c r="Q680" s="1814"/>
      <c r="R680" s="1821"/>
      <c r="S680" s="1822"/>
      <c r="T680" s="1822"/>
      <c r="U680" s="1822"/>
      <c r="V680" s="1822"/>
      <c r="W680" s="1822"/>
      <c r="X680" s="1823"/>
      <c r="Z680" s="690"/>
    </row>
    <row r="681" spans="1:26" s="63" customFormat="1" ht="16.5" customHeight="1" x14ac:dyDescent="0.15">
      <c r="A681" s="670"/>
      <c r="D681" s="968" t="s">
        <v>2015</v>
      </c>
      <c r="E681" s="969"/>
      <c r="F681" s="969"/>
      <c r="G681" s="969"/>
      <c r="H681" s="969"/>
      <c r="I681" s="969"/>
      <c r="J681" s="969"/>
      <c r="K681" s="969"/>
      <c r="L681" s="969"/>
      <c r="M681" s="969"/>
      <c r="N681" s="970"/>
      <c r="O681" s="1809" t="s">
        <v>2016</v>
      </c>
      <c r="P681" s="1810"/>
      <c r="Q681" s="1811"/>
      <c r="R681" s="367"/>
      <c r="Z681" s="678" t="s">
        <v>2017</v>
      </c>
    </row>
    <row r="682" spans="1:26" s="63" customFormat="1" ht="16.5" customHeight="1" x14ac:dyDescent="0.15">
      <c r="A682" s="670"/>
      <c r="D682" s="971"/>
      <c r="E682" s="972"/>
      <c r="F682" s="972"/>
      <c r="G682" s="972"/>
      <c r="H682" s="972"/>
      <c r="I682" s="972"/>
      <c r="J682" s="972"/>
      <c r="K682" s="972"/>
      <c r="L682" s="972"/>
      <c r="M682" s="972"/>
      <c r="N682" s="973"/>
      <c r="O682" s="1812"/>
      <c r="P682" s="1813"/>
      <c r="Q682" s="1814"/>
      <c r="R682" s="367"/>
      <c r="Z682" s="690"/>
    </row>
    <row r="683" spans="1:26" s="63" customFormat="1" ht="16.5" customHeight="1" x14ac:dyDescent="0.15">
      <c r="A683" s="670"/>
      <c r="D683" s="971"/>
      <c r="E683" s="972"/>
      <c r="F683" s="972"/>
      <c r="G683" s="972"/>
      <c r="H683" s="972"/>
      <c r="I683" s="972"/>
      <c r="J683" s="972"/>
      <c r="K683" s="972"/>
      <c r="L683" s="972"/>
      <c r="M683" s="972"/>
      <c r="N683" s="973"/>
      <c r="O683" s="1812"/>
      <c r="P683" s="1813"/>
      <c r="Q683" s="1814"/>
      <c r="R683" s="367"/>
      <c r="Z683" s="690"/>
    </row>
    <row r="684" spans="1:26" s="63" customFormat="1" ht="16.5" customHeight="1" x14ac:dyDescent="0.15">
      <c r="A684" s="670"/>
      <c r="D684" s="971"/>
      <c r="E684" s="972"/>
      <c r="F684" s="972"/>
      <c r="G684" s="972"/>
      <c r="H684" s="972"/>
      <c r="I684" s="972"/>
      <c r="J684" s="972"/>
      <c r="K684" s="972"/>
      <c r="L684" s="972"/>
      <c r="M684" s="972"/>
      <c r="N684" s="973"/>
      <c r="O684" s="1812"/>
      <c r="P684" s="1813"/>
      <c r="Q684" s="1814"/>
      <c r="R684" s="367"/>
      <c r="Z684" s="690"/>
    </row>
    <row r="685" spans="1:26" s="63" customFormat="1" ht="16.5" customHeight="1" x14ac:dyDescent="0.15">
      <c r="A685" s="670"/>
      <c r="D685" s="971"/>
      <c r="E685" s="972"/>
      <c r="F685" s="972"/>
      <c r="G685" s="972"/>
      <c r="H685" s="972"/>
      <c r="I685" s="972"/>
      <c r="J685" s="972"/>
      <c r="K685" s="972"/>
      <c r="L685" s="972"/>
      <c r="M685" s="972"/>
      <c r="N685" s="973"/>
      <c r="O685" s="1812"/>
      <c r="P685" s="1813"/>
      <c r="Q685" s="1814"/>
      <c r="R685" s="367"/>
      <c r="Z685" s="690"/>
    </row>
    <row r="686" spans="1:26" s="63" customFormat="1" ht="16.5" customHeight="1" x14ac:dyDescent="0.15">
      <c r="A686" s="670"/>
      <c r="D686" s="971"/>
      <c r="E686" s="972"/>
      <c r="F686" s="972"/>
      <c r="G686" s="972"/>
      <c r="H686" s="972"/>
      <c r="I686" s="972"/>
      <c r="J686" s="972"/>
      <c r="K686" s="972"/>
      <c r="L686" s="972"/>
      <c r="M686" s="972"/>
      <c r="N686" s="973"/>
      <c r="O686" s="1812"/>
      <c r="P686" s="1813"/>
      <c r="Q686" s="1814"/>
      <c r="R686" s="367"/>
      <c r="Z686" s="690"/>
    </row>
    <row r="687" spans="1:26" s="63" customFormat="1" ht="16.5" customHeight="1" x14ac:dyDescent="0.15">
      <c r="A687" s="670"/>
      <c r="D687" s="989"/>
      <c r="E687" s="990"/>
      <c r="F687" s="990"/>
      <c r="G687" s="990"/>
      <c r="H687" s="990"/>
      <c r="I687" s="990"/>
      <c r="J687" s="990"/>
      <c r="K687" s="990"/>
      <c r="L687" s="990"/>
      <c r="M687" s="990"/>
      <c r="N687" s="991"/>
      <c r="O687" s="1824"/>
      <c r="P687" s="1825"/>
      <c r="Q687" s="1826"/>
      <c r="R687" s="367"/>
      <c r="Z687" s="690"/>
    </row>
    <row r="688" spans="1:26" s="63" customFormat="1" ht="16.5" customHeight="1" x14ac:dyDescent="0.15">
      <c r="A688" s="670"/>
      <c r="D688" s="968" t="s">
        <v>2018</v>
      </c>
      <c r="E688" s="969"/>
      <c r="F688" s="969"/>
      <c r="G688" s="969"/>
      <c r="H688" s="969"/>
      <c r="I688" s="969"/>
      <c r="J688" s="969"/>
      <c r="K688" s="969"/>
      <c r="L688" s="969"/>
      <c r="M688" s="969"/>
      <c r="N688" s="970"/>
      <c r="O688" s="1809" t="s">
        <v>2012</v>
      </c>
      <c r="P688" s="1810"/>
      <c r="Q688" s="1811"/>
      <c r="R688" s="1815" t="s">
        <v>2019</v>
      </c>
      <c r="S688" s="1816"/>
      <c r="T688" s="1816"/>
      <c r="U688" s="1816"/>
      <c r="V688" s="1816"/>
      <c r="W688" s="1816"/>
      <c r="X688" s="1817"/>
      <c r="Z688" s="690" t="s">
        <v>2020</v>
      </c>
    </row>
    <row r="689" spans="1:26" s="63" customFormat="1" ht="16.5" customHeight="1" x14ac:dyDescent="0.15">
      <c r="A689" s="670"/>
      <c r="D689" s="971"/>
      <c r="E689" s="972"/>
      <c r="F689" s="972"/>
      <c r="G689" s="972"/>
      <c r="H689" s="972"/>
      <c r="I689" s="972"/>
      <c r="J689" s="972"/>
      <c r="K689" s="972"/>
      <c r="L689" s="972"/>
      <c r="M689" s="972"/>
      <c r="N689" s="973"/>
      <c r="O689" s="1812"/>
      <c r="P689" s="1813"/>
      <c r="Q689" s="1814"/>
      <c r="R689" s="1818"/>
      <c r="S689" s="1819"/>
      <c r="T689" s="1819"/>
      <c r="U689" s="1819"/>
      <c r="V689" s="1819"/>
      <c r="W689" s="1819"/>
      <c r="X689" s="1820"/>
      <c r="Z689" s="690"/>
    </row>
    <row r="690" spans="1:26" s="63" customFormat="1" ht="16.5" customHeight="1" x14ac:dyDescent="0.15">
      <c r="A690" s="670"/>
      <c r="D690" s="971"/>
      <c r="E690" s="972"/>
      <c r="F690" s="972"/>
      <c r="G690" s="972"/>
      <c r="H690" s="972"/>
      <c r="I690" s="972"/>
      <c r="J690" s="972"/>
      <c r="K690" s="972"/>
      <c r="L690" s="972"/>
      <c r="M690" s="972"/>
      <c r="N690" s="973"/>
      <c r="O690" s="1812"/>
      <c r="P690" s="1813"/>
      <c r="Q690" s="1814"/>
      <c r="R690" s="1818"/>
      <c r="S690" s="1819"/>
      <c r="T690" s="1819"/>
      <c r="U690" s="1819"/>
      <c r="V690" s="1819"/>
      <c r="W690" s="1819"/>
      <c r="X690" s="1820"/>
      <c r="Z690" s="690"/>
    </row>
    <row r="691" spans="1:26" s="63" customFormat="1" ht="16.5" customHeight="1" x14ac:dyDescent="0.15">
      <c r="A691" s="670"/>
      <c r="D691" s="971"/>
      <c r="E691" s="972"/>
      <c r="F691" s="972"/>
      <c r="G691" s="972"/>
      <c r="H691" s="972"/>
      <c r="I691" s="972"/>
      <c r="J691" s="972"/>
      <c r="K691" s="972"/>
      <c r="L691" s="972"/>
      <c r="M691" s="972"/>
      <c r="N691" s="973"/>
      <c r="O691" s="1812"/>
      <c r="P691" s="1813"/>
      <c r="Q691" s="1814"/>
      <c r="R691" s="1818"/>
      <c r="S691" s="1819"/>
      <c r="T691" s="1819"/>
      <c r="U691" s="1819"/>
      <c r="V691" s="1819"/>
      <c r="W691" s="1819"/>
      <c r="X691" s="1820"/>
      <c r="Z691" s="690"/>
    </row>
    <row r="692" spans="1:26" s="63" customFormat="1" ht="16.5" customHeight="1" x14ac:dyDescent="0.15">
      <c r="A692" s="670"/>
      <c r="D692" s="971"/>
      <c r="E692" s="972"/>
      <c r="F692" s="972"/>
      <c r="G692" s="972"/>
      <c r="H692" s="972"/>
      <c r="I692" s="972"/>
      <c r="J692" s="972"/>
      <c r="K692" s="972"/>
      <c r="L692" s="972"/>
      <c r="M692" s="972"/>
      <c r="N692" s="973"/>
      <c r="O692" s="1812"/>
      <c r="P692" s="1813"/>
      <c r="Q692" s="1814"/>
      <c r="R692" s="1818"/>
      <c r="S692" s="1819"/>
      <c r="T692" s="1819"/>
      <c r="U692" s="1819"/>
      <c r="V692" s="1819"/>
      <c r="W692" s="1819"/>
      <c r="X692" s="1820"/>
      <c r="Z692" s="690"/>
    </row>
    <row r="693" spans="1:26" s="63" customFormat="1" ht="16.5" customHeight="1" x14ac:dyDescent="0.15">
      <c r="A693" s="670"/>
      <c r="D693" s="971"/>
      <c r="E693" s="972"/>
      <c r="F693" s="972"/>
      <c r="G693" s="972"/>
      <c r="H693" s="972"/>
      <c r="I693" s="972"/>
      <c r="J693" s="972"/>
      <c r="K693" s="972"/>
      <c r="L693" s="972"/>
      <c r="M693" s="972"/>
      <c r="N693" s="973"/>
      <c r="O693" s="1812"/>
      <c r="P693" s="1813"/>
      <c r="Q693" s="1814"/>
      <c r="R693" s="1818"/>
      <c r="S693" s="1819"/>
      <c r="T693" s="1819"/>
      <c r="U693" s="1819"/>
      <c r="V693" s="1819"/>
      <c r="W693" s="1819"/>
      <c r="X693" s="1820"/>
      <c r="Z693" s="690"/>
    </row>
    <row r="694" spans="1:26" s="63" customFormat="1" ht="16.5" customHeight="1" x14ac:dyDescent="0.15">
      <c r="A694" s="670"/>
      <c r="D694" s="989"/>
      <c r="E694" s="990"/>
      <c r="F694" s="990"/>
      <c r="G694" s="990"/>
      <c r="H694" s="990"/>
      <c r="I694" s="990"/>
      <c r="J694" s="990"/>
      <c r="K694" s="990"/>
      <c r="L694" s="990"/>
      <c r="M694" s="990"/>
      <c r="N694" s="991"/>
      <c r="O694" s="1824"/>
      <c r="P694" s="1825"/>
      <c r="Q694" s="1826"/>
      <c r="R694" s="1821"/>
      <c r="S694" s="1822"/>
      <c r="T694" s="1822"/>
      <c r="U694" s="1822"/>
      <c r="V694" s="1822"/>
      <c r="W694" s="1822"/>
      <c r="X694" s="1823"/>
      <c r="Z694" s="690"/>
    </row>
    <row r="695" spans="1:26" s="63" customFormat="1" ht="16.5" customHeight="1" x14ac:dyDescent="0.15">
      <c r="A695" s="670"/>
      <c r="D695" s="968" t="s">
        <v>2021</v>
      </c>
      <c r="E695" s="969"/>
      <c r="F695" s="969"/>
      <c r="G695" s="969"/>
      <c r="H695" s="969"/>
      <c r="I695" s="969"/>
      <c r="J695" s="969"/>
      <c r="K695" s="969"/>
      <c r="L695" s="969"/>
      <c r="M695" s="969"/>
      <c r="N695" s="970"/>
      <c r="O695" s="1809" t="s">
        <v>2016</v>
      </c>
      <c r="P695" s="1810"/>
      <c r="Q695" s="1811"/>
      <c r="R695" s="367"/>
      <c r="Z695" s="678" t="s">
        <v>2022</v>
      </c>
    </row>
    <row r="696" spans="1:26" s="63" customFormat="1" ht="16.5" customHeight="1" x14ac:dyDescent="0.15">
      <c r="A696" s="670"/>
      <c r="D696" s="971"/>
      <c r="E696" s="972"/>
      <c r="F696" s="972"/>
      <c r="G696" s="972"/>
      <c r="H696" s="972"/>
      <c r="I696" s="972"/>
      <c r="J696" s="972"/>
      <c r="K696" s="972"/>
      <c r="L696" s="972"/>
      <c r="M696" s="972"/>
      <c r="N696" s="973"/>
      <c r="O696" s="1812"/>
      <c r="P696" s="1813"/>
      <c r="Q696" s="1814"/>
      <c r="R696" s="367"/>
      <c r="Z696" s="690"/>
    </row>
    <row r="697" spans="1:26" s="63" customFormat="1" ht="16.5" customHeight="1" x14ac:dyDescent="0.15">
      <c r="A697" s="670"/>
      <c r="D697" s="971"/>
      <c r="E697" s="972"/>
      <c r="F697" s="972"/>
      <c r="G697" s="972"/>
      <c r="H697" s="972"/>
      <c r="I697" s="972"/>
      <c r="J697" s="972"/>
      <c r="K697" s="972"/>
      <c r="L697" s="972"/>
      <c r="M697" s="972"/>
      <c r="N697" s="973"/>
      <c r="O697" s="1812"/>
      <c r="P697" s="1813"/>
      <c r="Q697" s="1814"/>
      <c r="R697" s="367"/>
      <c r="Z697" s="690"/>
    </row>
    <row r="698" spans="1:26" s="63" customFormat="1" ht="16.5" customHeight="1" x14ac:dyDescent="0.15">
      <c r="A698" s="670"/>
      <c r="D698" s="971"/>
      <c r="E698" s="972"/>
      <c r="F698" s="972"/>
      <c r="G698" s="972"/>
      <c r="H698" s="972"/>
      <c r="I698" s="972"/>
      <c r="J698" s="972"/>
      <c r="K698" s="972"/>
      <c r="L698" s="972"/>
      <c r="M698" s="972"/>
      <c r="N698" s="973"/>
      <c r="O698" s="1812"/>
      <c r="P698" s="1813"/>
      <c r="Q698" s="1814"/>
      <c r="R698" s="367"/>
      <c r="Z698" s="690"/>
    </row>
    <row r="699" spans="1:26" s="63" customFormat="1" ht="16.5" customHeight="1" x14ac:dyDescent="0.15">
      <c r="A699" s="670"/>
      <c r="D699" s="971"/>
      <c r="E699" s="972"/>
      <c r="F699" s="972"/>
      <c r="G699" s="972"/>
      <c r="H699" s="972"/>
      <c r="I699" s="972"/>
      <c r="J699" s="972"/>
      <c r="K699" s="972"/>
      <c r="L699" s="972"/>
      <c r="M699" s="972"/>
      <c r="N699" s="973"/>
      <c r="O699" s="1812"/>
      <c r="P699" s="1813"/>
      <c r="Q699" s="1814"/>
      <c r="R699" s="367"/>
      <c r="Z699" s="690"/>
    </row>
    <row r="700" spans="1:26" s="63" customFormat="1" ht="16.5" customHeight="1" x14ac:dyDescent="0.15">
      <c r="A700" s="670" t="s">
        <v>486</v>
      </c>
      <c r="D700" s="971"/>
      <c r="E700" s="972"/>
      <c r="F700" s="972"/>
      <c r="G700" s="972"/>
      <c r="H700" s="972"/>
      <c r="I700" s="972"/>
      <c r="J700" s="972"/>
      <c r="K700" s="972"/>
      <c r="L700" s="972"/>
      <c r="M700" s="972"/>
      <c r="N700" s="973"/>
      <c r="O700" s="1812"/>
      <c r="P700" s="1813"/>
      <c r="Q700" s="1814"/>
      <c r="R700" s="367"/>
      <c r="Z700" s="690"/>
    </row>
    <row r="701" spans="1:26" s="63" customFormat="1" ht="16.5" customHeight="1" x14ac:dyDescent="0.15">
      <c r="A701" s="670"/>
      <c r="D701" s="968" t="s">
        <v>2023</v>
      </c>
      <c r="E701" s="969"/>
      <c r="F701" s="969"/>
      <c r="G701" s="969"/>
      <c r="H701" s="969"/>
      <c r="I701" s="969"/>
      <c r="J701" s="969"/>
      <c r="K701" s="969"/>
      <c r="L701" s="969"/>
      <c r="M701" s="969"/>
      <c r="N701" s="970"/>
      <c r="O701" s="1809" t="s">
        <v>2024</v>
      </c>
      <c r="P701" s="1810"/>
      <c r="Q701" s="1811"/>
      <c r="R701" s="367"/>
      <c r="Z701" s="678" t="s">
        <v>2022</v>
      </c>
    </row>
    <row r="702" spans="1:26" s="63" customFormat="1" ht="16.5" customHeight="1" x14ac:dyDescent="0.15">
      <c r="A702" s="670"/>
      <c r="D702" s="971"/>
      <c r="E702" s="972"/>
      <c r="F702" s="972"/>
      <c r="G702" s="972"/>
      <c r="H702" s="972"/>
      <c r="I702" s="972"/>
      <c r="J702" s="972"/>
      <c r="K702" s="972"/>
      <c r="L702" s="972"/>
      <c r="M702" s="972"/>
      <c r="N702" s="973"/>
      <c r="O702" s="1812"/>
      <c r="P702" s="1813"/>
      <c r="Q702" s="1814"/>
      <c r="R702" s="367"/>
      <c r="Z702" s="690"/>
    </row>
    <row r="703" spans="1:26" s="63" customFormat="1" ht="16.5" customHeight="1" x14ac:dyDescent="0.15">
      <c r="A703" s="670"/>
      <c r="D703" s="971"/>
      <c r="E703" s="972"/>
      <c r="F703" s="972"/>
      <c r="G703" s="972"/>
      <c r="H703" s="972"/>
      <c r="I703" s="972"/>
      <c r="J703" s="972"/>
      <c r="K703" s="972"/>
      <c r="L703" s="972"/>
      <c r="M703" s="972"/>
      <c r="N703" s="973"/>
      <c r="O703" s="1812"/>
      <c r="P703" s="1813"/>
      <c r="Q703" s="1814"/>
      <c r="R703" s="367"/>
      <c r="Z703" s="690"/>
    </row>
    <row r="704" spans="1:26" s="63" customFormat="1" ht="16.5" customHeight="1" x14ac:dyDescent="0.15">
      <c r="A704" s="670"/>
      <c r="D704" s="971"/>
      <c r="E704" s="972"/>
      <c r="F704" s="972"/>
      <c r="G704" s="972"/>
      <c r="H704" s="972"/>
      <c r="I704" s="972"/>
      <c r="J704" s="972"/>
      <c r="K704" s="972"/>
      <c r="L704" s="972"/>
      <c r="M704" s="972"/>
      <c r="N704" s="973"/>
      <c r="O704" s="1812"/>
      <c r="P704" s="1813"/>
      <c r="Q704" s="1814"/>
      <c r="R704" s="367"/>
      <c r="Z704" s="690"/>
    </row>
    <row r="705" spans="1:26" s="63" customFormat="1" ht="16.5" customHeight="1" x14ac:dyDescent="0.15">
      <c r="A705" s="670"/>
      <c r="D705" s="971"/>
      <c r="E705" s="972"/>
      <c r="F705" s="972"/>
      <c r="G705" s="972"/>
      <c r="H705" s="972"/>
      <c r="I705" s="972"/>
      <c r="J705" s="972"/>
      <c r="K705" s="972"/>
      <c r="L705" s="972"/>
      <c r="M705" s="972"/>
      <c r="N705" s="973"/>
      <c r="O705" s="1812"/>
      <c r="P705" s="1813"/>
      <c r="Q705" s="1814"/>
      <c r="R705" s="367"/>
      <c r="Z705" s="690"/>
    </row>
    <row r="706" spans="1:26" s="63" customFormat="1" ht="16.5" customHeight="1" x14ac:dyDescent="0.15">
      <c r="A706" s="670"/>
      <c r="D706" s="971"/>
      <c r="E706" s="972"/>
      <c r="F706" s="972"/>
      <c r="G706" s="972"/>
      <c r="H706" s="972"/>
      <c r="I706" s="972"/>
      <c r="J706" s="972"/>
      <c r="K706" s="972"/>
      <c r="L706" s="972"/>
      <c r="M706" s="972"/>
      <c r="N706" s="973"/>
      <c r="O706" s="1812"/>
      <c r="P706" s="1813"/>
      <c r="Q706" s="1814"/>
      <c r="R706" s="367"/>
      <c r="Z706" s="690"/>
    </row>
    <row r="707" spans="1:26" s="63" customFormat="1" ht="16.5" customHeight="1" x14ac:dyDescent="0.15">
      <c r="A707" s="670"/>
      <c r="D707" s="989"/>
      <c r="E707" s="990"/>
      <c r="F707" s="990"/>
      <c r="G707" s="990"/>
      <c r="H707" s="990"/>
      <c r="I707" s="990"/>
      <c r="J707" s="990"/>
      <c r="K707" s="990"/>
      <c r="L707" s="990"/>
      <c r="M707" s="990"/>
      <c r="N707" s="991"/>
      <c r="O707" s="1824"/>
      <c r="P707" s="1825"/>
      <c r="Q707" s="1826"/>
      <c r="R707" s="367"/>
      <c r="Z707" s="690"/>
    </row>
    <row r="708" spans="1:26" s="63" customFormat="1" ht="16.5" customHeight="1" x14ac:dyDescent="0.15">
      <c r="A708" s="670"/>
      <c r="E708" s="109" t="s">
        <v>2006</v>
      </c>
      <c r="Z708" s="690"/>
    </row>
    <row r="709" spans="1:26" s="63" customFormat="1" ht="16.5" customHeight="1" x14ac:dyDescent="0.15">
      <c r="A709" s="670"/>
      <c r="E709" s="109"/>
      <c r="Z709" s="690"/>
    </row>
    <row r="710" spans="1:26" s="63" customFormat="1" ht="16.5" customHeight="1" x14ac:dyDescent="0.15">
      <c r="A710" s="670"/>
      <c r="D710" s="63" t="s">
        <v>2007</v>
      </c>
      <c r="Z710" s="690"/>
    </row>
    <row r="711" spans="1:26" s="63" customFormat="1" ht="16.5" customHeight="1" x14ac:dyDescent="0.15">
      <c r="A711" s="670"/>
      <c r="D711" s="950" t="s">
        <v>2004</v>
      </c>
      <c r="E711" s="950"/>
      <c r="F711" s="950"/>
      <c r="G711" s="950"/>
      <c r="H711" s="950"/>
      <c r="I711" s="950"/>
      <c r="J711" s="950"/>
      <c r="K711" s="950"/>
      <c r="L711" s="950"/>
      <c r="M711" s="950"/>
      <c r="N711" s="950"/>
      <c r="O711" s="953" t="s">
        <v>154</v>
      </c>
      <c r="P711" s="995"/>
      <c r="Q711" s="996"/>
      <c r="R711" s="953" t="s">
        <v>2005</v>
      </c>
      <c r="S711" s="995"/>
      <c r="T711" s="995"/>
      <c r="U711" s="995"/>
      <c r="V711" s="995"/>
      <c r="W711" s="995"/>
      <c r="X711" s="996"/>
      <c r="Z711" s="690"/>
    </row>
    <row r="712" spans="1:26" s="63" customFormat="1" ht="16.5" customHeight="1" x14ac:dyDescent="0.15">
      <c r="A712" s="670"/>
      <c r="D712" s="968" t="s">
        <v>2025</v>
      </c>
      <c r="E712" s="969"/>
      <c r="F712" s="969"/>
      <c r="G712" s="969"/>
      <c r="H712" s="969"/>
      <c r="I712" s="969"/>
      <c r="J712" s="969"/>
      <c r="K712" s="969"/>
      <c r="L712" s="969"/>
      <c r="M712" s="969"/>
      <c r="N712" s="970"/>
      <c r="O712" s="1809" t="s">
        <v>2012</v>
      </c>
      <c r="P712" s="1810"/>
      <c r="Q712" s="1811"/>
      <c r="R712" s="1815" t="s">
        <v>2026</v>
      </c>
      <c r="S712" s="1816"/>
      <c r="T712" s="1816"/>
      <c r="U712" s="1816"/>
      <c r="V712" s="1816"/>
      <c r="W712" s="1816"/>
      <c r="X712" s="1817"/>
      <c r="Z712" s="690" t="s">
        <v>2020</v>
      </c>
    </row>
    <row r="713" spans="1:26" s="63" customFormat="1" ht="16.5" customHeight="1" x14ac:dyDescent="0.15">
      <c r="A713" s="670"/>
      <c r="D713" s="971"/>
      <c r="E713" s="972"/>
      <c r="F713" s="972"/>
      <c r="G713" s="972"/>
      <c r="H713" s="972"/>
      <c r="I713" s="972"/>
      <c r="J713" s="972"/>
      <c r="K713" s="972"/>
      <c r="L713" s="972"/>
      <c r="M713" s="972"/>
      <c r="N713" s="973"/>
      <c r="O713" s="1812"/>
      <c r="P713" s="1813"/>
      <c r="Q713" s="1814"/>
      <c r="R713" s="1818"/>
      <c r="S713" s="1819"/>
      <c r="T713" s="1819"/>
      <c r="U713" s="1819"/>
      <c r="V713" s="1819"/>
      <c r="W713" s="1819"/>
      <c r="X713" s="1820"/>
      <c r="Z713" s="690"/>
    </row>
    <row r="714" spans="1:26" s="63" customFormat="1" ht="16.5" customHeight="1" x14ac:dyDescent="0.15">
      <c r="A714" s="670"/>
      <c r="D714" s="971"/>
      <c r="E714" s="972"/>
      <c r="F714" s="972"/>
      <c r="G714" s="972"/>
      <c r="H714" s="972"/>
      <c r="I714" s="972"/>
      <c r="J714" s="972"/>
      <c r="K714" s="972"/>
      <c r="L714" s="972"/>
      <c r="M714" s="972"/>
      <c r="N714" s="973"/>
      <c r="O714" s="1812"/>
      <c r="P714" s="1813"/>
      <c r="Q714" s="1814"/>
      <c r="R714" s="1818"/>
      <c r="S714" s="1819"/>
      <c r="T714" s="1819"/>
      <c r="U714" s="1819"/>
      <c r="V714" s="1819"/>
      <c r="W714" s="1819"/>
      <c r="X714" s="1820"/>
      <c r="Z714" s="690"/>
    </row>
    <row r="715" spans="1:26" s="63" customFormat="1" ht="16.5" customHeight="1" x14ac:dyDescent="0.15">
      <c r="A715" s="670"/>
      <c r="D715" s="971"/>
      <c r="E715" s="972"/>
      <c r="F715" s="972"/>
      <c r="G715" s="972"/>
      <c r="H715" s="972"/>
      <c r="I715" s="972"/>
      <c r="J715" s="972"/>
      <c r="K715" s="972"/>
      <c r="L715" s="972"/>
      <c r="M715" s="972"/>
      <c r="N715" s="973"/>
      <c r="O715" s="1812"/>
      <c r="P715" s="1813"/>
      <c r="Q715" s="1814"/>
      <c r="R715" s="1818"/>
      <c r="S715" s="1819"/>
      <c r="T715" s="1819"/>
      <c r="U715" s="1819"/>
      <c r="V715" s="1819"/>
      <c r="W715" s="1819"/>
      <c r="X715" s="1820"/>
      <c r="Z715" s="690"/>
    </row>
    <row r="716" spans="1:26" s="63" customFormat="1" ht="16.5" customHeight="1" x14ac:dyDescent="0.15">
      <c r="A716" s="670"/>
      <c r="D716" s="971"/>
      <c r="E716" s="972"/>
      <c r="F716" s="972"/>
      <c r="G716" s="972"/>
      <c r="H716" s="972"/>
      <c r="I716" s="972"/>
      <c r="J716" s="972"/>
      <c r="K716" s="972"/>
      <c r="L716" s="972"/>
      <c r="M716" s="972"/>
      <c r="N716" s="973"/>
      <c r="O716" s="1812"/>
      <c r="P716" s="1813"/>
      <c r="Q716" s="1814"/>
      <c r="R716" s="1818"/>
      <c r="S716" s="1819"/>
      <c r="T716" s="1819"/>
      <c r="U716" s="1819"/>
      <c r="V716" s="1819"/>
      <c r="W716" s="1819"/>
      <c r="X716" s="1820"/>
      <c r="Z716" s="690"/>
    </row>
    <row r="717" spans="1:26" s="63" customFormat="1" ht="16.5" customHeight="1" x14ac:dyDescent="0.15">
      <c r="A717" s="670"/>
      <c r="D717" s="971"/>
      <c r="E717" s="972"/>
      <c r="F717" s="972"/>
      <c r="G717" s="972"/>
      <c r="H717" s="972"/>
      <c r="I717" s="972"/>
      <c r="J717" s="972"/>
      <c r="K717" s="972"/>
      <c r="L717" s="972"/>
      <c r="M717" s="972"/>
      <c r="N717" s="973"/>
      <c r="O717" s="1812"/>
      <c r="P717" s="1813"/>
      <c r="Q717" s="1814"/>
      <c r="R717" s="1821"/>
      <c r="S717" s="1822"/>
      <c r="T717" s="1822"/>
      <c r="U717" s="1822"/>
      <c r="V717" s="1822"/>
      <c r="W717" s="1822"/>
      <c r="X717" s="1823"/>
      <c r="Z717" s="690"/>
    </row>
    <row r="718" spans="1:26" s="63" customFormat="1" ht="16.5" customHeight="1" x14ac:dyDescent="0.15">
      <c r="A718" s="670"/>
      <c r="D718" s="968" t="s">
        <v>2027</v>
      </c>
      <c r="E718" s="969"/>
      <c r="F718" s="969"/>
      <c r="G718" s="969"/>
      <c r="H718" s="969"/>
      <c r="I718" s="969"/>
      <c r="J718" s="969"/>
      <c r="K718" s="969"/>
      <c r="L718" s="969"/>
      <c r="M718" s="969"/>
      <c r="N718" s="970"/>
      <c r="O718" s="1809" t="s">
        <v>2028</v>
      </c>
      <c r="P718" s="1810"/>
      <c r="Q718" s="1811"/>
      <c r="R718" s="367"/>
      <c r="Z718" s="678" t="s">
        <v>2017</v>
      </c>
    </row>
    <row r="719" spans="1:26" s="63" customFormat="1" ht="16.5" customHeight="1" x14ac:dyDescent="0.15">
      <c r="A719" s="670"/>
      <c r="D719" s="971"/>
      <c r="E719" s="972"/>
      <c r="F719" s="972"/>
      <c r="G719" s="972"/>
      <c r="H719" s="972"/>
      <c r="I719" s="972"/>
      <c r="J719" s="972"/>
      <c r="K719" s="972"/>
      <c r="L719" s="972"/>
      <c r="M719" s="972"/>
      <c r="N719" s="973"/>
      <c r="O719" s="1812"/>
      <c r="P719" s="1813"/>
      <c r="Q719" s="1814"/>
      <c r="R719" s="367"/>
      <c r="Z719" s="690"/>
    </row>
    <row r="720" spans="1:26" s="63" customFormat="1" ht="16.5" customHeight="1" x14ac:dyDescent="0.15">
      <c r="A720" s="670"/>
      <c r="D720" s="971"/>
      <c r="E720" s="972"/>
      <c r="F720" s="972"/>
      <c r="G720" s="972"/>
      <c r="H720" s="972"/>
      <c r="I720" s="972"/>
      <c r="J720" s="972"/>
      <c r="K720" s="972"/>
      <c r="L720" s="972"/>
      <c r="M720" s="972"/>
      <c r="N720" s="973"/>
      <c r="O720" s="1812"/>
      <c r="P720" s="1813"/>
      <c r="Q720" s="1814"/>
      <c r="R720" s="367"/>
      <c r="Z720" s="690"/>
    </row>
    <row r="721" spans="1:26" s="63" customFormat="1" ht="16.5" customHeight="1" x14ac:dyDescent="0.15">
      <c r="A721" s="670"/>
      <c r="D721" s="971"/>
      <c r="E721" s="972"/>
      <c r="F721" s="972"/>
      <c r="G721" s="972"/>
      <c r="H721" s="972"/>
      <c r="I721" s="972"/>
      <c r="J721" s="972"/>
      <c r="K721" s="972"/>
      <c r="L721" s="972"/>
      <c r="M721" s="972"/>
      <c r="N721" s="973"/>
      <c r="O721" s="1812"/>
      <c r="P721" s="1813"/>
      <c r="Q721" s="1814"/>
      <c r="R721" s="367"/>
      <c r="Z721" s="690"/>
    </row>
    <row r="722" spans="1:26" s="63" customFormat="1" ht="16.5" customHeight="1" x14ac:dyDescent="0.15">
      <c r="A722" s="670"/>
      <c r="D722" s="971"/>
      <c r="E722" s="972"/>
      <c r="F722" s="972"/>
      <c r="G722" s="972"/>
      <c r="H722" s="972"/>
      <c r="I722" s="972"/>
      <c r="J722" s="972"/>
      <c r="K722" s="972"/>
      <c r="L722" s="972"/>
      <c r="M722" s="972"/>
      <c r="N722" s="973"/>
      <c r="O722" s="1812"/>
      <c r="P722" s="1813"/>
      <c r="Q722" s="1814"/>
      <c r="R722" s="367"/>
      <c r="Z722" s="690"/>
    </row>
    <row r="723" spans="1:26" s="63" customFormat="1" ht="16.5" customHeight="1" x14ac:dyDescent="0.15">
      <c r="A723" s="670"/>
      <c r="D723" s="989"/>
      <c r="E723" s="990"/>
      <c r="F723" s="990"/>
      <c r="G723" s="990"/>
      <c r="H723" s="990"/>
      <c r="I723" s="990"/>
      <c r="J723" s="990"/>
      <c r="K723" s="990"/>
      <c r="L723" s="990"/>
      <c r="M723" s="990"/>
      <c r="N723" s="991"/>
      <c r="O723" s="1824"/>
      <c r="P723" s="1825"/>
      <c r="Q723" s="1826"/>
      <c r="R723" s="367"/>
      <c r="Z723" s="690"/>
    </row>
    <row r="724" spans="1:26" s="63" customFormat="1" ht="16.5" customHeight="1" x14ac:dyDescent="0.15">
      <c r="A724" s="670"/>
      <c r="E724" s="109" t="s">
        <v>2008</v>
      </c>
      <c r="Z724" s="690"/>
    </row>
    <row r="725" spans="1:26" s="63" customFormat="1" ht="16.5" customHeight="1" x14ac:dyDescent="0.15">
      <c r="A725" s="670"/>
      <c r="E725" s="109" t="s">
        <v>2009</v>
      </c>
      <c r="Z725" s="690"/>
    </row>
    <row r="726" spans="1:26" s="63" customFormat="1" ht="16.5" customHeight="1" x14ac:dyDescent="0.15">
      <c r="A726" s="670"/>
      <c r="E726" s="109" t="s">
        <v>2010</v>
      </c>
      <c r="Z726" s="690"/>
    </row>
    <row r="727" spans="1:26" ht="9.6" customHeight="1" x14ac:dyDescent="0.15">
      <c r="Z727" s="674"/>
    </row>
    <row r="728" spans="1:26" ht="17.45" customHeight="1" x14ac:dyDescent="0.15">
      <c r="P728" s="1798" t="s">
        <v>782</v>
      </c>
      <c r="Q728" s="1798"/>
      <c r="R728" s="1798"/>
      <c r="S728" s="1799" t="str">
        <f>$Q$13</f>
        <v>○△高等学校</v>
      </c>
      <c r="T728" s="1799"/>
      <c r="U728" s="1799"/>
      <c r="V728" s="1799"/>
      <c r="W728" s="1799"/>
      <c r="X728" s="1799"/>
      <c r="Z728" s="674"/>
    </row>
    <row r="729" spans="1:26" ht="16.5" customHeight="1" x14ac:dyDescent="0.15">
      <c r="C729" s="13" t="s">
        <v>923</v>
      </c>
      <c r="Z729" s="674"/>
    </row>
    <row r="730" spans="1:26" ht="16.5" customHeight="1" x14ac:dyDescent="0.15">
      <c r="D730" t="s">
        <v>167</v>
      </c>
      <c r="Z730" s="674"/>
    </row>
    <row r="731" spans="1:26" ht="18.600000000000001" customHeight="1" x14ac:dyDescent="0.15">
      <c r="D731" s="24" t="s">
        <v>168</v>
      </c>
      <c r="E731" s="50"/>
      <c r="F731" s="50"/>
      <c r="G731" s="50"/>
      <c r="H731" s="50"/>
      <c r="I731" s="1791" t="s">
        <v>568</v>
      </c>
      <c r="J731" s="1791"/>
      <c r="K731" s="1798"/>
      <c r="Z731" s="674" t="s">
        <v>1702</v>
      </c>
    </row>
    <row r="732" spans="1:26" ht="18.600000000000001" customHeight="1" x14ac:dyDescent="0.15">
      <c r="D732" s="24" t="s">
        <v>169</v>
      </c>
      <c r="E732" s="50"/>
      <c r="F732" s="50"/>
      <c r="G732" s="50"/>
      <c r="H732" s="50"/>
      <c r="I732" s="1791" t="s">
        <v>568</v>
      </c>
      <c r="J732" s="1791"/>
      <c r="K732" s="1798"/>
      <c r="Z732" s="674" t="s">
        <v>1702</v>
      </c>
    </row>
    <row r="733" spans="1:26" ht="31.5" customHeight="1" x14ac:dyDescent="0.15">
      <c r="D733" s="24" t="s">
        <v>157</v>
      </c>
      <c r="E733" s="50"/>
      <c r="F733" s="50"/>
      <c r="G733" s="50"/>
      <c r="H733" s="50"/>
      <c r="I733" s="2129" t="s">
        <v>1818</v>
      </c>
      <c r="J733" s="2130"/>
      <c r="K733" s="2130"/>
      <c r="L733" s="2131"/>
      <c r="M733" s="2131"/>
      <c r="N733" s="2131"/>
      <c r="O733" s="2131"/>
      <c r="P733" s="2131"/>
      <c r="Q733" s="2131"/>
      <c r="R733" s="2162"/>
      <c r="S733" s="2162"/>
      <c r="T733" s="2100"/>
      <c r="Z733" s="674"/>
    </row>
    <row r="734" spans="1:26" ht="16.5" customHeight="1" x14ac:dyDescent="0.15">
      <c r="E734" s="2" t="s">
        <v>925</v>
      </c>
      <c r="Z734" s="674"/>
    </row>
    <row r="735" spans="1:26" ht="9.6" customHeight="1" x14ac:dyDescent="0.15">
      <c r="Z735" s="674"/>
    </row>
    <row r="736" spans="1:26" ht="16.5" customHeight="1" x14ac:dyDescent="0.15">
      <c r="D736" s="63" t="s">
        <v>1979</v>
      </c>
      <c r="Z736" s="674"/>
    </row>
    <row r="737" spans="4:26" ht="18.600000000000001" customHeight="1" x14ac:dyDescent="0.15">
      <c r="D737" s="2155" t="s">
        <v>170</v>
      </c>
      <c r="E737" s="2156" t="s">
        <v>1457</v>
      </c>
      <c r="F737" s="2156"/>
      <c r="G737" s="2156"/>
      <c r="H737" s="2157"/>
      <c r="I737" s="1791" t="s">
        <v>570</v>
      </c>
      <c r="J737" s="1791"/>
      <c r="K737" s="1798"/>
      <c r="Z737" s="674" t="s">
        <v>1703</v>
      </c>
    </row>
    <row r="738" spans="4:26" ht="18.600000000000001" customHeight="1" x14ac:dyDescent="0.15">
      <c r="D738" s="2155"/>
      <c r="E738" s="2152" t="s">
        <v>172</v>
      </c>
      <c r="F738" s="2152"/>
      <c r="G738" s="2152"/>
      <c r="H738" s="2153"/>
      <c r="I738" s="1791" t="s">
        <v>571</v>
      </c>
      <c r="J738" s="1791"/>
      <c r="K738" s="1798"/>
      <c r="Z738" s="674" t="s">
        <v>1704</v>
      </c>
    </row>
    <row r="739" spans="4:26" ht="18.600000000000001" customHeight="1" x14ac:dyDescent="0.15">
      <c r="D739" s="2155" t="s">
        <v>171</v>
      </c>
      <c r="E739" s="2156" t="s">
        <v>1457</v>
      </c>
      <c r="F739" s="2156"/>
      <c r="G739" s="2156"/>
      <c r="H739" s="2157"/>
      <c r="I739" s="1791" t="s">
        <v>570</v>
      </c>
      <c r="J739" s="1791"/>
      <c r="K739" s="1798"/>
      <c r="Z739" s="674" t="s">
        <v>1703</v>
      </c>
    </row>
    <row r="740" spans="4:26" ht="18.600000000000001" customHeight="1" x14ac:dyDescent="0.15">
      <c r="D740" s="2155"/>
      <c r="E740" s="2152" t="s">
        <v>172</v>
      </c>
      <c r="F740" s="2152"/>
      <c r="G740" s="2152"/>
      <c r="H740" s="2153"/>
      <c r="I740" s="2158" t="s">
        <v>571</v>
      </c>
      <c r="J740" s="2158"/>
      <c r="K740" s="2159"/>
      <c r="Z740" s="674" t="s">
        <v>1704</v>
      </c>
    </row>
    <row r="741" spans="4:26" ht="21.95" customHeight="1" x14ac:dyDescent="0.15">
      <c r="D741" s="2160" t="s">
        <v>924</v>
      </c>
      <c r="E741" s="2156" t="s">
        <v>1457</v>
      </c>
      <c r="F741" s="2156"/>
      <c r="G741" s="2156"/>
      <c r="H741" s="2157"/>
      <c r="I741" s="2154" t="s">
        <v>570</v>
      </c>
      <c r="J741" s="2154"/>
      <c r="K741" s="1801"/>
      <c r="L741" s="1801"/>
      <c r="M741" s="1801"/>
      <c r="N741" s="24" t="s">
        <v>926</v>
      </c>
      <c r="O741" s="1788"/>
      <c r="P741" s="1789"/>
      <c r="Q741" s="1789"/>
      <c r="R741" s="1789"/>
      <c r="S741" s="1789"/>
      <c r="T741" s="1789"/>
      <c r="U741" s="1789"/>
      <c r="V741" s="1789"/>
      <c r="W741" s="1789"/>
      <c r="X741" s="1789"/>
      <c r="Y741" s="1790"/>
      <c r="Z741" s="674" t="s">
        <v>1705</v>
      </c>
    </row>
    <row r="742" spans="4:26" ht="21.95" customHeight="1" x14ac:dyDescent="0.15">
      <c r="D742" s="2161"/>
      <c r="E742" s="2152" t="s">
        <v>172</v>
      </c>
      <c r="F742" s="2152"/>
      <c r="G742" s="2152"/>
      <c r="H742" s="2153"/>
      <c r="I742" s="2154" t="s">
        <v>570</v>
      </c>
      <c r="J742" s="2154"/>
      <c r="K742" s="1801"/>
      <c r="L742" s="1801"/>
      <c r="M742" s="1801"/>
      <c r="N742" s="24" t="s">
        <v>926</v>
      </c>
      <c r="O742" s="1788"/>
      <c r="P742" s="1789"/>
      <c r="Q742" s="1789"/>
      <c r="R742" s="1789"/>
      <c r="S742" s="1789"/>
      <c r="T742" s="1789"/>
      <c r="U742" s="1789"/>
      <c r="V742" s="1789"/>
      <c r="W742" s="1789"/>
      <c r="X742" s="1789"/>
      <c r="Y742" s="1790"/>
      <c r="Z742" s="674" t="s">
        <v>1705</v>
      </c>
    </row>
    <row r="743" spans="4:26" ht="16.5" customHeight="1" x14ac:dyDescent="0.15">
      <c r="E743" s="2" t="s">
        <v>927</v>
      </c>
      <c r="Z743" s="674"/>
    </row>
    <row r="744" spans="4:26" ht="9.6" customHeight="1" x14ac:dyDescent="0.15">
      <c r="Z744" s="674"/>
    </row>
    <row r="745" spans="4:26" ht="16.5" customHeight="1" x14ac:dyDescent="0.15">
      <c r="D745" t="s">
        <v>928</v>
      </c>
      <c r="Z745" s="674"/>
    </row>
    <row r="746" spans="4:26" ht="18.95" customHeight="1" x14ac:dyDescent="0.15">
      <c r="D746" s="1766" t="s">
        <v>929</v>
      </c>
      <c r="E746" s="1851"/>
      <c r="F746" s="1851"/>
      <c r="G746" s="1851"/>
      <c r="H746" s="1852"/>
      <c r="I746" s="1791" t="s">
        <v>930</v>
      </c>
      <c r="J746" s="1791"/>
      <c r="K746" s="1791"/>
      <c r="L746" s="1798"/>
      <c r="M746" s="1798"/>
      <c r="Z746" s="674" t="s">
        <v>1706</v>
      </c>
    </row>
    <row r="747" spans="4:26" ht="16.5" customHeight="1" x14ac:dyDescent="0.15">
      <c r="E747" s="5" t="s">
        <v>533</v>
      </c>
      <c r="Z747" s="674"/>
    </row>
    <row r="748" spans="4:26" ht="16.5" customHeight="1" x14ac:dyDescent="0.15">
      <c r="E748" s="5" t="s">
        <v>179</v>
      </c>
      <c r="Z748" s="674"/>
    </row>
    <row r="749" spans="4:26" ht="16.5" customHeight="1" x14ac:dyDescent="0.15">
      <c r="E749" s="5" t="s">
        <v>173</v>
      </c>
      <c r="Z749" s="674"/>
    </row>
    <row r="750" spans="4:26" ht="16.5" customHeight="1" x14ac:dyDescent="0.15">
      <c r="E750" s="5" t="s">
        <v>174</v>
      </c>
      <c r="Z750" s="674"/>
    </row>
    <row r="751" spans="4:26" ht="16.5" customHeight="1" x14ac:dyDescent="0.15">
      <c r="E751" s="5" t="s">
        <v>175</v>
      </c>
      <c r="Z751" s="674"/>
    </row>
    <row r="752" spans="4:26" ht="16.5" customHeight="1" x14ac:dyDescent="0.15">
      <c r="E752" s="5" t="s">
        <v>176</v>
      </c>
      <c r="Z752" s="674"/>
    </row>
    <row r="753" spans="3:26" ht="16.5" customHeight="1" x14ac:dyDescent="0.15">
      <c r="E753" s="5" t="s">
        <v>177</v>
      </c>
      <c r="Z753" s="674"/>
    </row>
    <row r="754" spans="3:26" ht="16.5" customHeight="1" x14ac:dyDescent="0.15">
      <c r="E754" s="5" t="s">
        <v>178</v>
      </c>
      <c r="Z754" s="674"/>
    </row>
    <row r="755" spans="3:26" ht="9.6" customHeight="1" x14ac:dyDescent="0.15">
      <c r="Z755" s="674"/>
    </row>
    <row r="756" spans="3:26" ht="9.6" customHeight="1" x14ac:dyDescent="0.15">
      <c r="Z756" s="674"/>
    </row>
    <row r="757" spans="3:26" ht="17.45" customHeight="1" x14ac:dyDescent="0.15">
      <c r="P757" s="1798" t="s">
        <v>782</v>
      </c>
      <c r="Q757" s="1798"/>
      <c r="R757" s="1798"/>
      <c r="S757" s="1799" t="str">
        <f>$Q$13</f>
        <v>○△高等学校</v>
      </c>
      <c r="T757" s="1799"/>
      <c r="U757" s="1799"/>
      <c r="V757" s="1799"/>
      <c r="W757" s="1799"/>
      <c r="X757" s="1799"/>
      <c r="Z757" s="674"/>
    </row>
    <row r="758" spans="3:26" ht="16.5" customHeight="1" x14ac:dyDescent="0.15">
      <c r="C758" s="13" t="s">
        <v>931</v>
      </c>
      <c r="Z758" s="674"/>
    </row>
    <row r="759" spans="3:26" ht="18.600000000000001" customHeight="1" x14ac:dyDescent="0.15">
      <c r="D759" s="24" t="s">
        <v>934</v>
      </c>
      <c r="E759" s="50"/>
      <c r="F759" s="50"/>
      <c r="G759" s="50"/>
      <c r="H759" s="50"/>
      <c r="I759" s="1779" t="s">
        <v>568</v>
      </c>
      <c r="J759" s="1779"/>
      <c r="K759" s="1798"/>
      <c r="Z759" s="674" t="s">
        <v>1702</v>
      </c>
    </row>
    <row r="760" spans="3:26" ht="16.5" customHeight="1" x14ac:dyDescent="0.15">
      <c r="D760" s="51" t="s">
        <v>157</v>
      </c>
      <c r="E760" s="52"/>
      <c r="F760" s="52"/>
      <c r="G760" s="52"/>
      <c r="H760" s="58"/>
      <c r="I760" s="2171" t="s">
        <v>917</v>
      </c>
      <c r="J760" s="2136"/>
      <c r="K760" s="2136"/>
      <c r="L760" s="2136"/>
      <c r="M760" s="2136"/>
      <c r="Z760" s="674" t="s">
        <v>1700</v>
      </c>
    </row>
    <row r="761" spans="3:26" ht="16.5" customHeight="1" x14ac:dyDescent="0.15">
      <c r="D761" s="153" t="s">
        <v>932</v>
      </c>
      <c r="E761" s="117"/>
      <c r="F761" s="438"/>
      <c r="G761" s="438"/>
      <c r="H761" s="439"/>
      <c r="I761" s="2172" t="s">
        <v>1817</v>
      </c>
      <c r="J761" s="2141"/>
      <c r="K761" s="2141"/>
      <c r="L761" s="2141"/>
      <c r="M761" s="2141"/>
      <c r="N761" s="2142"/>
      <c r="O761" s="2142"/>
      <c r="P761" s="2142"/>
      <c r="Q761" s="2142"/>
      <c r="R761" s="2142"/>
      <c r="S761" s="2142"/>
      <c r="T761" s="2142"/>
      <c r="U761" s="2143"/>
      <c r="Z761" s="674"/>
    </row>
    <row r="762" spans="3:26" ht="29.45" customHeight="1" x14ac:dyDescent="0.15">
      <c r="D762" s="154" t="s">
        <v>933</v>
      </c>
      <c r="E762" s="59"/>
      <c r="F762" s="435"/>
      <c r="G762" s="435"/>
      <c r="H762" s="440"/>
      <c r="I762" s="2173"/>
      <c r="J762" s="2148"/>
      <c r="K762" s="2148"/>
      <c r="L762" s="2148"/>
      <c r="M762" s="2148"/>
      <c r="N762" s="2148"/>
      <c r="O762" s="2148"/>
      <c r="P762" s="2148"/>
      <c r="Q762" s="2148"/>
      <c r="R762" s="2148"/>
      <c r="S762" s="2148"/>
      <c r="T762" s="2148"/>
      <c r="U762" s="2149"/>
      <c r="Z762" s="674"/>
    </row>
    <row r="763" spans="3:26" ht="16.5" customHeight="1" x14ac:dyDescent="0.15">
      <c r="E763" s="2" t="s">
        <v>935</v>
      </c>
      <c r="Z763" s="674"/>
    </row>
    <row r="764" spans="3:26" ht="9.6" customHeight="1" x14ac:dyDescent="0.15">
      <c r="Z764" s="674"/>
    </row>
    <row r="765" spans="3:26" ht="16.5" customHeight="1" x14ac:dyDescent="0.15">
      <c r="C765" s="13" t="s">
        <v>936</v>
      </c>
      <c r="Z765" s="674"/>
    </row>
    <row r="766" spans="3:26" ht="16.5" customHeight="1" x14ac:dyDescent="0.15">
      <c r="D766" t="s">
        <v>937</v>
      </c>
      <c r="Z766" s="674"/>
    </row>
    <row r="767" spans="3:26" ht="19.5" customHeight="1" x14ac:dyDescent="0.15">
      <c r="D767" s="24" t="s">
        <v>180</v>
      </c>
      <c r="E767" s="50"/>
      <c r="F767" s="50"/>
      <c r="G767" s="50"/>
      <c r="H767" s="50"/>
      <c r="I767" s="50"/>
      <c r="J767" s="1779" t="s">
        <v>709</v>
      </c>
      <c r="K767" s="1779"/>
      <c r="L767" s="1779"/>
      <c r="M767" s="1779"/>
      <c r="N767" s="1779"/>
      <c r="O767" s="1779"/>
      <c r="P767" s="1779"/>
      <c r="Q767" s="1779"/>
      <c r="R767" s="1798"/>
      <c r="Z767" s="674" t="s">
        <v>1707</v>
      </c>
    </row>
    <row r="768" spans="3:26" ht="19.5" customHeight="1" x14ac:dyDescent="0.15">
      <c r="D768" s="51" t="s">
        <v>181</v>
      </c>
      <c r="E768" s="52"/>
      <c r="F768" s="52"/>
      <c r="G768" s="52"/>
      <c r="H768" s="52"/>
      <c r="I768" s="52"/>
      <c r="J768" s="2133" t="s">
        <v>938</v>
      </c>
      <c r="K768" s="2133"/>
      <c r="L768" s="2133"/>
      <c r="M768" s="2133"/>
      <c r="N768" s="2133"/>
      <c r="O768" s="2133"/>
      <c r="P768" s="2133"/>
      <c r="Q768" s="2133"/>
      <c r="R768" s="2133"/>
      <c r="Z768" s="674" t="s">
        <v>1708</v>
      </c>
    </row>
    <row r="769" spans="4:26" ht="19.5" customHeight="1" x14ac:dyDescent="0.15">
      <c r="D769" s="2164" t="s">
        <v>710</v>
      </c>
      <c r="E769" s="2165"/>
      <c r="F769" s="2165"/>
      <c r="G769" s="2165"/>
      <c r="H769" s="2165"/>
      <c r="I769" s="2166"/>
      <c r="J769" s="2167"/>
      <c r="K769" s="2168"/>
      <c r="L769" s="2168"/>
      <c r="M769" s="2168"/>
      <c r="N769" s="2168"/>
      <c r="O769" s="2168"/>
      <c r="P769" s="2168"/>
      <c r="Q769" s="2168"/>
      <c r="R769" s="2169"/>
      <c r="Z769" s="674"/>
    </row>
    <row r="770" spans="4:26" ht="16.5" customHeight="1" x14ac:dyDescent="0.15">
      <c r="E770" s="2" t="s">
        <v>182</v>
      </c>
      <c r="Z770" s="674"/>
    </row>
    <row r="771" spans="4:26" ht="9.6" customHeight="1" x14ac:dyDescent="0.15">
      <c r="Z771" s="674"/>
    </row>
    <row r="772" spans="4:26" ht="16.5" customHeight="1" x14ac:dyDescent="0.15">
      <c r="D772" t="s">
        <v>1184</v>
      </c>
      <c r="Z772" s="674"/>
    </row>
    <row r="773" spans="4:26" ht="27" customHeight="1" x14ac:dyDescent="0.15">
      <c r="D773" s="1765" t="s">
        <v>191</v>
      </c>
      <c r="E773" s="1765"/>
      <c r="F773" s="1765"/>
      <c r="G773" s="1765"/>
      <c r="H773" s="1765"/>
      <c r="I773" s="1765"/>
      <c r="J773" s="1765"/>
      <c r="K773" s="1765"/>
      <c r="L773" s="1765"/>
      <c r="M773" s="1765"/>
      <c r="N773" s="1765"/>
      <c r="O773" s="1765"/>
      <c r="P773" s="1765"/>
      <c r="Q773" s="1765"/>
      <c r="R773" s="1765"/>
      <c r="S773" s="2056" t="s">
        <v>445</v>
      </c>
      <c r="T773" s="2170"/>
      <c r="Z773" s="674"/>
    </row>
    <row r="774" spans="4:26" ht="18.95" customHeight="1" x14ac:dyDescent="0.15">
      <c r="D774" s="1798" t="s">
        <v>183</v>
      </c>
      <c r="E774" s="1798"/>
      <c r="F774" s="1798"/>
      <c r="G774" s="1798"/>
      <c r="H774" s="1798"/>
      <c r="I774" s="1798"/>
      <c r="J774" s="1798"/>
      <c r="K774" s="1798"/>
      <c r="L774" s="1798"/>
      <c r="M774" s="1798"/>
      <c r="N774" s="1798"/>
      <c r="O774" s="1798"/>
      <c r="P774" s="1798"/>
      <c r="Q774" s="1798"/>
      <c r="R774" s="2163"/>
      <c r="S774" s="2053" t="s">
        <v>578</v>
      </c>
      <c r="T774" s="2055"/>
      <c r="Z774" s="674" t="s">
        <v>1669</v>
      </c>
    </row>
    <row r="775" spans="4:26" ht="18.95" customHeight="1" x14ac:dyDescent="0.15">
      <c r="D775" s="1798" t="s">
        <v>498</v>
      </c>
      <c r="E775" s="1798"/>
      <c r="F775" s="1798"/>
      <c r="G775" s="1798"/>
      <c r="H775" s="1798"/>
      <c r="I775" s="1798"/>
      <c r="J775" s="1798"/>
      <c r="K775" s="1798"/>
      <c r="L775" s="1798"/>
      <c r="M775" s="1798"/>
      <c r="N775" s="1798"/>
      <c r="O775" s="1798"/>
      <c r="P775" s="1798"/>
      <c r="Q775" s="1798"/>
      <c r="R775" s="2163"/>
      <c r="S775" s="2053" t="s">
        <v>578</v>
      </c>
      <c r="T775" s="2055"/>
      <c r="Z775" s="674" t="s">
        <v>1669</v>
      </c>
    </row>
    <row r="776" spans="4:26" ht="18.95" customHeight="1" x14ac:dyDescent="0.15">
      <c r="D776" s="1798" t="s">
        <v>499</v>
      </c>
      <c r="E776" s="1798"/>
      <c r="F776" s="1798"/>
      <c r="G776" s="1798"/>
      <c r="H776" s="1798"/>
      <c r="I776" s="1798"/>
      <c r="J776" s="1798"/>
      <c r="K776" s="1798"/>
      <c r="L776" s="1798"/>
      <c r="M776" s="1798"/>
      <c r="N776" s="1798"/>
      <c r="O776" s="1798"/>
      <c r="P776" s="1798"/>
      <c r="Q776" s="1798"/>
      <c r="R776" s="2163"/>
      <c r="S776" s="2053" t="s">
        <v>578</v>
      </c>
      <c r="T776" s="2055"/>
      <c r="Z776" s="674" t="s">
        <v>1669</v>
      </c>
    </row>
    <row r="777" spans="4:26" ht="18.95" customHeight="1" x14ac:dyDescent="0.15">
      <c r="D777" s="1798" t="s">
        <v>184</v>
      </c>
      <c r="E777" s="1798"/>
      <c r="F777" s="1798"/>
      <c r="G777" s="1798"/>
      <c r="H777" s="1798"/>
      <c r="I777" s="1798"/>
      <c r="J777" s="1798"/>
      <c r="K777" s="1798"/>
      <c r="L777" s="1798"/>
      <c r="M777" s="1798"/>
      <c r="N777" s="1798"/>
      <c r="O777" s="1798"/>
      <c r="P777" s="1798"/>
      <c r="Q777" s="1798"/>
      <c r="R777" s="2163"/>
      <c r="S777" s="2053" t="s">
        <v>578</v>
      </c>
      <c r="T777" s="2055"/>
      <c r="Z777" s="674" t="s">
        <v>1669</v>
      </c>
    </row>
    <row r="778" spans="4:26" ht="18.95" customHeight="1" x14ac:dyDescent="0.15">
      <c r="D778" s="1798" t="s">
        <v>497</v>
      </c>
      <c r="E778" s="1798"/>
      <c r="F778" s="1798"/>
      <c r="G778" s="1798"/>
      <c r="H778" s="1798"/>
      <c r="I778" s="1798"/>
      <c r="J778" s="1798"/>
      <c r="K778" s="1798"/>
      <c r="L778" s="1798"/>
      <c r="M778" s="1798"/>
      <c r="N778" s="1798"/>
      <c r="O778" s="1798"/>
      <c r="P778" s="1798"/>
      <c r="Q778" s="1798"/>
      <c r="R778" s="2163"/>
      <c r="S778" s="2053" t="s">
        <v>578</v>
      </c>
      <c r="T778" s="2055"/>
      <c r="Z778" s="674" t="s">
        <v>1669</v>
      </c>
    </row>
    <row r="779" spans="4:26" ht="18.95" customHeight="1" x14ac:dyDescent="0.15">
      <c r="D779" s="1798" t="s">
        <v>500</v>
      </c>
      <c r="E779" s="1798"/>
      <c r="F779" s="1798"/>
      <c r="G779" s="1798"/>
      <c r="H779" s="1798"/>
      <c r="I779" s="1798"/>
      <c r="J779" s="1798"/>
      <c r="K779" s="1798"/>
      <c r="L779" s="1798"/>
      <c r="M779" s="1798"/>
      <c r="N779" s="1798"/>
      <c r="O779" s="1798"/>
      <c r="P779" s="1798"/>
      <c r="Q779" s="1798"/>
      <c r="R779" s="2163"/>
      <c r="S779" s="2053" t="s">
        <v>578</v>
      </c>
      <c r="T779" s="2055"/>
      <c r="Z779" s="674" t="s">
        <v>1669</v>
      </c>
    </row>
    <row r="780" spans="4:26" ht="18.95" customHeight="1" x14ac:dyDescent="0.15">
      <c r="D780" s="1798" t="s">
        <v>185</v>
      </c>
      <c r="E780" s="1798"/>
      <c r="F780" s="1798"/>
      <c r="G780" s="1798"/>
      <c r="H780" s="1798"/>
      <c r="I780" s="1798"/>
      <c r="J780" s="1798"/>
      <c r="K780" s="1798"/>
      <c r="L780" s="1798"/>
      <c r="M780" s="1798"/>
      <c r="N780" s="1798"/>
      <c r="O780" s="1798"/>
      <c r="P780" s="1798"/>
      <c r="Q780" s="1798"/>
      <c r="R780" s="2163"/>
      <c r="S780" s="2053" t="s">
        <v>578</v>
      </c>
      <c r="T780" s="2055"/>
      <c r="Z780" s="674" t="s">
        <v>1669</v>
      </c>
    </row>
    <row r="781" spans="4:26" ht="18.95" customHeight="1" x14ac:dyDescent="0.15">
      <c r="D781" s="1798" t="s">
        <v>1898</v>
      </c>
      <c r="E781" s="1798"/>
      <c r="F781" s="1798"/>
      <c r="G781" s="1798"/>
      <c r="H781" s="1798"/>
      <c r="I781" s="1798"/>
      <c r="J781" s="1798"/>
      <c r="K781" s="1798"/>
      <c r="L781" s="1798"/>
      <c r="M781" s="1798"/>
      <c r="N781" s="1798"/>
      <c r="O781" s="1798"/>
      <c r="P781" s="1798"/>
      <c r="Q781" s="1798"/>
      <c r="R781" s="2163"/>
      <c r="S781" s="2053" t="s">
        <v>578</v>
      </c>
      <c r="T781" s="2055"/>
      <c r="Z781" s="674" t="s">
        <v>1669</v>
      </c>
    </row>
    <row r="782" spans="4:26" ht="18.95" customHeight="1" x14ac:dyDescent="0.15">
      <c r="D782" s="1798" t="s">
        <v>186</v>
      </c>
      <c r="E782" s="1798"/>
      <c r="F782" s="1798"/>
      <c r="G782" s="1798"/>
      <c r="H782" s="1798"/>
      <c r="I782" s="1798"/>
      <c r="J782" s="1798"/>
      <c r="K782" s="1798"/>
      <c r="L782" s="1798"/>
      <c r="M782" s="1798"/>
      <c r="N782" s="1798"/>
      <c r="O782" s="1798"/>
      <c r="P782" s="1798"/>
      <c r="Q782" s="1798"/>
      <c r="R782" s="2163"/>
      <c r="S782" s="2053" t="s">
        <v>578</v>
      </c>
      <c r="T782" s="2055"/>
      <c r="Z782" s="674" t="s">
        <v>1669</v>
      </c>
    </row>
    <row r="783" spans="4:26" ht="18.95" customHeight="1" x14ac:dyDescent="0.15">
      <c r="D783" s="1798" t="s">
        <v>187</v>
      </c>
      <c r="E783" s="1798"/>
      <c r="F783" s="1798"/>
      <c r="G783" s="1798"/>
      <c r="H783" s="1798"/>
      <c r="I783" s="1798"/>
      <c r="J783" s="1798"/>
      <c r="K783" s="1798"/>
      <c r="L783" s="1798"/>
      <c r="M783" s="1798"/>
      <c r="N783" s="1798"/>
      <c r="O783" s="1798"/>
      <c r="P783" s="1798"/>
      <c r="Q783" s="1798"/>
      <c r="R783" s="2163"/>
      <c r="S783" s="2053" t="s">
        <v>578</v>
      </c>
      <c r="T783" s="2055"/>
      <c r="Z783" s="674" t="s">
        <v>1669</v>
      </c>
    </row>
    <row r="784" spans="4:26" ht="18.95" customHeight="1" x14ac:dyDescent="0.15">
      <c r="D784" s="1798" t="s">
        <v>188</v>
      </c>
      <c r="E784" s="1798"/>
      <c r="F784" s="1798"/>
      <c r="G784" s="1798"/>
      <c r="H784" s="1798"/>
      <c r="I784" s="1798"/>
      <c r="J784" s="1798"/>
      <c r="K784" s="1798"/>
      <c r="L784" s="1798"/>
      <c r="M784" s="1798"/>
      <c r="N784" s="1798"/>
      <c r="O784" s="1798"/>
      <c r="P784" s="1798"/>
      <c r="Q784" s="1798"/>
      <c r="R784" s="2163"/>
      <c r="S784" s="2053" t="s">
        <v>578</v>
      </c>
      <c r="T784" s="2055"/>
      <c r="Z784" s="674" t="s">
        <v>1669</v>
      </c>
    </row>
    <row r="785" spans="3:26" ht="18.95" customHeight="1" x14ac:dyDescent="0.15">
      <c r="D785" s="1798" t="s">
        <v>189</v>
      </c>
      <c r="E785" s="1798"/>
      <c r="F785" s="1798"/>
      <c r="G785" s="1798"/>
      <c r="H785" s="1798"/>
      <c r="I785" s="1798"/>
      <c r="J785" s="1798"/>
      <c r="K785" s="1798"/>
      <c r="L785" s="1798"/>
      <c r="M785" s="1798"/>
      <c r="N785" s="1798"/>
      <c r="O785" s="1798"/>
      <c r="P785" s="1798"/>
      <c r="Q785" s="1798"/>
      <c r="R785" s="2163"/>
      <c r="S785" s="2053" t="s">
        <v>578</v>
      </c>
      <c r="T785" s="2055"/>
      <c r="Z785" s="674" t="s">
        <v>1669</v>
      </c>
    </row>
    <row r="786" spans="3:26" ht="18.95" customHeight="1" x14ac:dyDescent="0.15">
      <c r="D786" s="1798" t="s">
        <v>190</v>
      </c>
      <c r="E786" s="1798"/>
      <c r="F786" s="1798"/>
      <c r="G786" s="1798"/>
      <c r="H786" s="1798"/>
      <c r="I786" s="1798"/>
      <c r="J786" s="1798"/>
      <c r="K786" s="1798"/>
      <c r="L786" s="1798"/>
      <c r="M786" s="1798"/>
      <c r="N786" s="1798"/>
      <c r="O786" s="1798"/>
      <c r="P786" s="1798"/>
      <c r="Q786" s="1798"/>
      <c r="R786" s="2163"/>
      <c r="S786" s="2053" t="s">
        <v>578</v>
      </c>
      <c r="T786" s="2055"/>
      <c r="Z786" s="674" t="s">
        <v>1669</v>
      </c>
    </row>
    <row r="787" spans="3:26" ht="16.5" customHeight="1" x14ac:dyDescent="0.15">
      <c r="E787" s="2" t="s">
        <v>626</v>
      </c>
      <c r="Z787" s="674"/>
    </row>
    <row r="788" spans="3:26" ht="16.5" customHeight="1" x14ac:dyDescent="0.15">
      <c r="E788" s="5" t="s">
        <v>192</v>
      </c>
      <c r="Z788" s="674"/>
    </row>
    <row r="789" spans="3:26" ht="9.6" customHeight="1" x14ac:dyDescent="0.15">
      <c r="Z789" s="674"/>
    </row>
    <row r="790" spans="3:26" ht="16.5" customHeight="1" x14ac:dyDescent="0.15">
      <c r="D790" t="s">
        <v>939</v>
      </c>
      <c r="Z790" s="674"/>
    </row>
    <row r="791" spans="3:26" ht="16.5" customHeight="1" x14ac:dyDescent="0.15">
      <c r="D791" s="24" t="s">
        <v>940</v>
      </c>
      <c r="E791" s="155"/>
      <c r="F791" s="50"/>
      <c r="G791" s="53"/>
      <c r="H791" s="1782" t="s">
        <v>941</v>
      </c>
      <c r="I791" s="2178"/>
      <c r="J791" s="2178"/>
      <c r="K791" s="2178"/>
      <c r="L791" s="2178"/>
      <c r="M791" s="2178"/>
      <c r="N791" s="2178"/>
      <c r="O791" s="2179"/>
      <c r="Z791" s="674" t="s">
        <v>1709</v>
      </c>
    </row>
    <row r="792" spans="3:26" ht="9.6" customHeight="1" x14ac:dyDescent="0.15">
      <c r="E792" s="5"/>
      <c r="Z792" s="674"/>
    </row>
    <row r="793" spans="3:26" ht="10.5" customHeight="1" x14ac:dyDescent="0.15">
      <c r="Z793" s="674"/>
    </row>
    <row r="794" spans="3:26" ht="17.45" customHeight="1" x14ac:dyDescent="0.15">
      <c r="P794" s="1798" t="s">
        <v>782</v>
      </c>
      <c r="Q794" s="1798"/>
      <c r="R794" s="1798"/>
      <c r="S794" s="1799" t="str">
        <f>$Q$13</f>
        <v>○△高等学校</v>
      </c>
      <c r="T794" s="1799"/>
      <c r="U794" s="1799"/>
      <c r="V794" s="1799"/>
      <c r="W794" s="1799"/>
      <c r="X794" s="1799"/>
      <c r="Z794" s="674"/>
    </row>
    <row r="795" spans="3:26" ht="16.5" customHeight="1" x14ac:dyDescent="0.15">
      <c r="C795" s="13" t="s">
        <v>942</v>
      </c>
      <c r="Z795" s="674"/>
    </row>
    <row r="796" spans="3:26" ht="16.5" customHeight="1" x14ac:dyDescent="0.15">
      <c r="D796" s="63" t="s">
        <v>1980</v>
      </c>
      <c r="Z796" s="674"/>
    </row>
    <row r="797" spans="3:26" ht="30" customHeight="1" x14ac:dyDescent="0.15">
      <c r="D797" s="2067" t="s">
        <v>1090</v>
      </c>
      <c r="E797" s="1765"/>
      <c r="F797" s="1765"/>
      <c r="G797" s="1765"/>
      <c r="H797" s="1766"/>
      <c r="I797" s="2013">
        <v>120</v>
      </c>
      <c r="J797" s="2014"/>
      <c r="K797" s="167" t="s">
        <v>45</v>
      </c>
      <c r="L797" s="21"/>
      <c r="M797" s="21"/>
      <c r="N797" s="21"/>
      <c r="O797" s="21"/>
      <c r="P797" s="21"/>
      <c r="Q797" s="252" t="s">
        <v>1163</v>
      </c>
      <c r="R797" s="2013">
        <v>30</v>
      </c>
      <c r="S797" s="2132"/>
      <c r="T797" s="167" t="s">
        <v>199</v>
      </c>
      <c r="U797" s="21"/>
      <c r="V797" s="21"/>
      <c r="W797" s="20"/>
      <c r="Z797" s="674"/>
    </row>
    <row r="798" spans="3:26" ht="4.5" customHeight="1" x14ac:dyDescent="0.15">
      <c r="Z798" s="674"/>
    </row>
    <row r="799" spans="3:26" ht="18.95" customHeight="1" x14ac:dyDescent="0.15">
      <c r="D799" s="2174"/>
      <c r="E799" s="2021"/>
      <c r="F799" s="2021"/>
      <c r="G799" s="2021"/>
      <c r="H799" s="2021"/>
      <c r="I799" s="1770" t="s">
        <v>195</v>
      </c>
      <c r="J799" s="1770"/>
      <c r="K799" s="1771"/>
      <c r="L799" s="2011" t="s">
        <v>196</v>
      </c>
      <c r="M799" s="2175"/>
      <c r="N799" s="2175"/>
      <c r="O799" s="2092"/>
      <c r="P799" s="2011" t="s">
        <v>197</v>
      </c>
      <c r="Q799" s="2175"/>
      <c r="R799" s="2175"/>
      <c r="S799" s="2092"/>
      <c r="T799" s="1772" t="s">
        <v>198</v>
      </c>
      <c r="U799" s="2025"/>
      <c r="V799" s="2025"/>
      <c r="W799" s="2176"/>
      <c r="Z799" s="674"/>
    </row>
    <row r="800" spans="3:26" ht="18" customHeight="1" x14ac:dyDescent="0.15">
      <c r="D800" s="1765" t="s">
        <v>193</v>
      </c>
      <c r="E800" s="1765"/>
      <c r="F800" s="1765"/>
      <c r="G800" s="1765"/>
      <c r="H800" s="1766"/>
      <c r="I800" s="2013">
        <v>119</v>
      </c>
      <c r="J800" s="2014"/>
      <c r="K800" s="21" t="s">
        <v>45</v>
      </c>
      <c r="L800" s="2013">
        <v>99</v>
      </c>
      <c r="M800" s="2132"/>
      <c r="N800" s="21" t="s">
        <v>45</v>
      </c>
      <c r="O800" s="21"/>
      <c r="P800" s="2177">
        <v>100</v>
      </c>
      <c r="Q800" s="2046"/>
      <c r="R800" s="10" t="s">
        <v>45</v>
      </c>
      <c r="S800" s="10"/>
      <c r="T800" s="2013">
        <v>90</v>
      </c>
      <c r="U800" s="2132"/>
      <c r="V800" s="21" t="s">
        <v>45</v>
      </c>
      <c r="W800" s="20"/>
      <c r="Z800" s="674"/>
    </row>
    <row r="801" spans="4:26" ht="16.5" customHeight="1" x14ac:dyDescent="0.15">
      <c r="D801" s="1765"/>
      <c r="E801" s="1765"/>
      <c r="F801" s="1765"/>
      <c r="G801" s="1765"/>
      <c r="H801" s="1765"/>
      <c r="I801" s="88" t="s">
        <v>200</v>
      </c>
      <c r="J801" s="86"/>
      <c r="K801" s="41"/>
      <c r="L801" s="2194"/>
      <c r="M801" s="2195"/>
      <c r="N801" s="2195"/>
      <c r="O801" s="2189"/>
      <c r="P801" s="2194"/>
      <c r="Q801" s="2195"/>
      <c r="R801" s="2195"/>
      <c r="S801" s="2189"/>
      <c r="T801" s="2194"/>
      <c r="U801" s="2195"/>
      <c r="V801" s="2195"/>
      <c r="W801" s="2189"/>
      <c r="Z801" s="674"/>
    </row>
    <row r="802" spans="4:26" ht="18.95" customHeight="1" x14ac:dyDescent="0.15">
      <c r="D802" s="1765"/>
      <c r="E802" s="1765"/>
      <c r="F802" s="1765"/>
      <c r="G802" s="1765"/>
      <c r="H802" s="1766"/>
      <c r="I802" s="2099">
        <v>1</v>
      </c>
      <c r="J802" s="2100"/>
      <c r="K802" s="8" t="s">
        <v>45</v>
      </c>
      <c r="L802" s="2188"/>
      <c r="M802" s="2195"/>
      <c r="N802" s="2195"/>
      <c r="O802" s="2189"/>
      <c r="P802" s="2188"/>
      <c r="Q802" s="2195"/>
      <c r="R802" s="2195"/>
      <c r="S802" s="2189"/>
      <c r="T802" s="2188"/>
      <c r="U802" s="2195"/>
      <c r="V802" s="2195"/>
      <c r="W802" s="2189"/>
      <c r="Z802" s="674"/>
    </row>
    <row r="803" spans="4:26" ht="18.95" customHeight="1" x14ac:dyDescent="0.15">
      <c r="D803" s="1765" t="s">
        <v>194</v>
      </c>
      <c r="E803" s="1765"/>
      <c r="F803" s="1765"/>
      <c r="G803" s="1765"/>
      <c r="H803" s="1765"/>
      <c r="I803" s="2196">
        <v>0</v>
      </c>
      <c r="J803" s="2197"/>
      <c r="K803" s="6" t="s">
        <v>45</v>
      </c>
      <c r="L803" s="2013">
        <v>21</v>
      </c>
      <c r="M803" s="2132"/>
      <c r="N803" s="21" t="s">
        <v>45</v>
      </c>
      <c r="O803" s="20"/>
      <c r="P803" s="2013">
        <v>20</v>
      </c>
      <c r="Q803" s="2132"/>
      <c r="R803" s="21" t="s">
        <v>45</v>
      </c>
      <c r="S803" s="20"/>
      <c r="T803" s="2013">
        <v>30</v>
      </c>
      <c r="U803" s="2132"/>
      <c r="V803" s="21" t="s">
        <v>45</v>
      </c>
      <c r="W803" s="20"/>
      <c r="Z803" s="674"/>
    </row>
    <row r="804" spans="4:26" ht="12.6" customHeight="1" x14ac:dyDescent="0.15">
      <c r="D804" s="1643" t="s">
        <v>1819</v>
      </c>
      <c r="E804" s="1644"/>
      <c r="F804" s="1644"/>
      <c r="G804" s="1644"/>
      <c r="H804" s="1644"/>
      <c r="I804" s="2186"/>
      <c r="J804" s="2187"/>
      <c r="K804" s="2192" t="s">
        <v>400</v>
      </c>
      <c r="L804" s="2180" t="s">
        <v>1820</v>
      </c>
      <c r="M804" s="2181"/>
      <c r="N804" s="2181"/>
      <c r="O804" s="2182"/>
      <c r="P804" s="2180" t="s">
        <v>1917</v>
      </c>
      <c r="Q804" s="2181"/>
      <c r="R804" s="2181"/>
      <c r="S804" s="2182"/>
      <c r="T804" s="2180" t="s">
        <v>1918</v>
      </c>
      <c r="U804" s="2181"/>
      <c r="V804" s="2181"/>
      <c r="W804" s="2182"/>
      <c r="Z804" s="674"/>
    </row>
    <row r="805" spans="4:26" ht="12.6" customHeight="1" x14ac:dyDescent="0.15">
      <c r="D805" s="954"/>
      <c r="E805" s="954"/>
      <c r="F805" s="954"/>
      <c r="G805" s="954"/>
      <c r="H805" s="954"/>
      <c r="I805" s="2188"/>
      <c r="J805" s="2189"/>
      <c r="K805" s="2193"/>
      <c r="L805" s="2183" t="s">
        <v>573</v>
      </c>
      <c r="M805" s="2184"/>
      <c r="N805" s="2184"/>
      <c r="O805" s="2185"/>
      <c r="P805" s="2183" t="s">
        <v>1821</v>
      </c>
      <c r="Q805" s="2184"/>
      <c r="R805" s="2184"/>
      <c r="S805" s="2185"/>
      <c r="T805" s="2183" t="s">
        <v>1822</v>
      </c>
      <c r="U805" s="2184"/>
      <c r="V805" s="2184"/>
      <c r="W805" s="2185"/>
      <c r="Z805" s="674"/>
    </row>
    <row r="806" spans="4:26" ht="12.6" customHeight="1" x14ac:dyDescent="0.15">
      <c r="D806" s="954"/>
      <c r="E806" s="954"/>
      <c r="F806" s="954"/>
      <c r="G806" s="954"/>
      <c r="H806" s="954"/>
      <c r="I806" s="2188"/>
      <c r="J806" s="2189"/>
      <c r="K806" s="2192" t="s">
        <v>401</v>
      </c>
      <c r="L806" s="2180" t="s">
        <v>1917</v>
      </c>
      <c r="M806" s="2181"/>
      <c r="N806" s="2181"/>
      <c r="O806" s="2182"/>
      <c r="P806" s="2180"/>
      <c r="Q806" s="2181"/>
      <c r="R806" s="2181"/>
      <c r="S806" s="2182"/>
      <c r="T806" s="2180"/>
      <c r="U806" s="2181"/>
      <c r="V806" s="2181"/>
      <c r="W806" s="2182"/>
      <c r="Z806" s="674"/>
    </row>
    <row r="807" spans="4:26" ht="12.6" customHeight="1" x14ac:dyDescent="0.15">
      <c r="D807" s="954"/>
      <c r="E807" s="954"/>
      <c r="F807" s="954"/>
      <c r="G807" s="954"/>
      <c r="H807" s="954"/>
      <c r="I807" s="2188"/>
      <c r="J807" s="2189"/>
      <c r="K807" s="2193"/>
      <c r="L807" s="2183" t="s">
        <v>1821</v>
      </c>
      <c r="M807" s="2184"/>
      <c r="N807" s="2184"/>
      <c r="O807" s="2185"/>
      <c r="P807" s="2183"/>
      <c r="Q807" s="2184"/>
      <c r="R807" s="2184"/>
      <c r="S807" s="2185"/>
      <c r="T807" s="2183"/>
      <c r="U807" s="2184"/>
      <c r="V807" s="2184"/>
      <c r="W807" s="2185"/>
      <c r="Z807" s="674"/>
    </row>
    <row r="808" spans="4:26" ht="12.6" customHeight="1" x14ac:dyDescent="0.15">
      <c r="D808" s="954"/>
      <c r="E808" s="954"/>
      <c r="F808" s="954"/>
      <c r="G808" s="954"/>
      <c r="H808" s="954"/>
      <c r="I808" s="2188"/>
      <c r="J808" s="2189"/>
      <c r="K808" s="2192" t="s">
        <v>402</v>
      </c>
      <c r="L808" s="2180"/>
      <c r="M808" s="2181"/>
      <c r="N808" s="2181"/>
      <c r="O808" s="2182"/>
      <c r="P808" s="2180"/>
      <c r="Q808" s="2181"/>
      <c r="R808" s="2181"/>
      <c r="S808" s="2182"/>
      <c r="T808" s="2180"/>
      <c r="U808" s="2181"/>
      <c r="V808" s="2181"/>
      <c r="W808" s="2182"/>
      <c r="Z808" s="674"/>
    </row>
    <row r="809" spans="4:26" ht="12.6" customHeight="1" x14ac:dyDescent="0.15">
      <c r="D809" s="954"/>
      <c r="E809" s="954"/>
      <c r="F809" s="954"/>
      <c r="G809" s="954"/>
      <c r="H809" s="954"/>
      <c r="I809" s="2188"/>
      <c r="J809" s="2189"/>
      <c r="K809" s="2193"/>
      <c r="L809" s="2183"/>
      <c r="M809" s="2184"/>
      <c r="N809" s="2184"/>
      <c r="O809" s="2185"/>
      <c r="P809" s="2183"/>
      <c r="Q809" s="2184"/>
      <c r="R809" s="2184"/>
      <c r="S809" s="2185"/>
      <c r="T809" s="2183"/>
      <c r="U809" s="2184"/>
      <c r="V809" s="2184"/>
      <c r="W809" s="2185"/>
      <c r="Z809" s="674"/>
    </row>
    <row r="810" spans="4:26" ht="12.6" customHeight="1" x14ac:dyDescent="0.15">
      <c r="D810" s="954"/>
      <c r="E810" s="954"/>
      <c r="F810" s="954"/>
      <c r="G810" s="954"/>
      <c r="H810" s="954"/>
      <c r="I810" s="2188"/>
      <c r="J810" s="2189"/>
      <c r="K810" s="2192" t="s">
        <v>503</v>
      </c>
      <c r="L810" s="2180"/>
      <c r="M810" s="2198"/>
      <c r="N810" s="2198"/>
      <c r="O810" s="2199"/>
      <c r="P810" s="2180"/>
      <c r="Q810" s="2181"/>
      <c r="R810" s="2181"/>
      <c r="S810" s="2182"/>
      <c r="T810" s="2180"/>
      <c r="U810" s="2181"/>
      <c r="V810" s="2181"/>
      <c r="W810" s="2182"/>
      <c r="Z810" s="674"/>
    </row>
    <row r="811" spans="4:26" ht="12.6" customHeight="1" x14ac:dyDescent="0.15">
      <c r="D811" s="954"/>
      <c r="E811" s="954"/>
      <c r="F811" s="954"/>
      <c r="G811" s="954"/>
      <c r="H811" s="954"/>
      <c r="I811" s="2188"/>
      <c r="J811" s="2189"/>
      <c r="K811" s="2193"/>
      <c r="L811" s="2183"/>
      <c r="M811" s="2200"/>
      <c r="N811" s="2200"/>
      <c r="O811" s="2201"/>
      <c r="P811" s="2183"/>
      <c r="Q811" s="2184"/>
      <c r="R811" s="2184"/>
      <c r="S811" s="2185"/>
      <c r="T811" s="2183"/>
      <c r="U811" s="2184"/>
      <c r="V811" s="2184"/>
      <c r="W811" s="2185"/>
      <c r="Z811" s="674"/>
    </row>
    <row r="812" spans="4:26" ht="12.6" customHeight="1" x14ac:dyDescent="0.15">
      <c r="D812" s="954"/>
      <c r="E812" s="954"/>
      <c r="F812" s="954"/>
      <c r="G812" s="954"/>
      <c r="H812" s="954"/>
      <c r="I812" s="2188"/>
      <c r="J812" s="2189"/>
      <c r="K812" s="2192" t="s">
        <v>504</v>
      </c>
      <c r="L812" s="2180"/>
      <c r="M812" s="2198"/>
      <c r="N812" s="2198"/>
      <c r="O812" s="2199"/>
      <c r="P812" s="2180"/>
      <c r="Q812" s="2181"/>
      <c r="R812" s="2181"/>
      <c r="S812" s="2182"/>
      <c r="T812" s="2180"/>
      <c r="U812" s="2181"/>
      <c r="V812" s="2181"/>
      <c r="W812" s="2182"/>
      <c r="Z812" s="674"/>
    </row>
    <row r="813" spans="4:26" ht="12.6" customHeight="1" x14ac:dyDescent="0.15">
      <c r="D813" s="954"/>
      <c r="E813" s="954"/>
      <c r="F813" s="954"/>
      <c r="G813" s="954"/>
      <c r="H813" s="954"/>
      <c r="I813" s="2188"/>
      <c r="J813" s="2189"/>
      <c r="K813" s="2193"/>
      <c r="L813" s="2183"/>
      <c r="M813" s="2200"/>
      <c r="N813" s="2200"/>
      <c r="O813" s="2201"/>
      <c r="P813" s="2183"/>
      <c r="Q813" s="2184"/>
      <c r="R813" s="2184"/>
      <c r="S813" s="2185"/>
      <c r="T813" s="2183"/>
      <c r="U813" s="2184"/>
      <c r="V813" s="2184"/>
      <c r="W813" s="2185"/>
      <c r="Z813" s="674"/>
    </row>
    <row r="814" spans="4:26" ht="12.6" customHeight="1" x14ac:dyDescent="0.15">
      <c r="D814" s="954"/>
      <c r="E814" s="954"/>
      <c r="F814" s="954"/>
      <c r="G814" s="954"/>
      <c r="H814" s="954"/>
      <c r="I814" s="2188"/>
      <c r="J814" s="2189"/>
      <c r="K814" s="2192" t="s">
        <v>505</v>
      </c>
      <c r="L814" s="2180"/>
      <c r="M814" s="2198"/>
      <c r="N814" s="2198"/>
      <c r="O814" s="2199"/>
      <c r="P814" s="2180"/>
      <c r="Q814" s="2181"/>
      <c r="R814" s="2181"/>
      <c r="S814" s="2182"/>
      <c r="T814" s="2180"/>
      <c r="U814" s="2181"/>
      <c r="V814" s="2181"/>
      <c r="W814" s="2182"/>
      <c r="Z814" s="674"/>
    </row>
    <row r="815" spans="4:26" ht="12.6" customHeight="1" x14ac:dyDescent="0.15">
      <c r="D815" s="954"/>
      <c r="E815" s="954"/>
      <c r="F815" s="954"/>
      <c r="G815" s="954"/>
      <c r="H815" s="954"/>
      <c r="I815" s="2188"/>
      <c r="J815" s="2189"/>
      <c r="K815" s="2193"/>
      <c r="L815" s="2183"/>
      <c r="M815" s="2200"/>
      <c r="N815" s="2200"/>
      <c r="O815" s="2201"/>
      <c r="P815" s="2183"/>
      <c r="Q815" s="2184"/>
      <c r="R815" s="2184"/>
      <c r="S815" s="2185"/>
      <c r="T815" s="2183"/>
      <c r="U815" s="2184"/>
      <c r="V815" s="2184"/>
      <c r="W815" s="2185"/>
      <c r="Z815" s="674"/>
    </row>
    <row r="816" spans="4:26" ht="12.6" customHeight="1" x14ac:dyDescent="0.15">
      <c r="D816" s="954"/>
      <c r="E816" s="954"/>
      <c r="F816" s="954"/>
      <c r="G816" s="954"/>
      <c r="H816" s="954"/>
      <c r="I816" s="2188"/>
      <c r="J816" s="2189"/>
      <c r="K816" s="2192" t="s">
        <v>506</v>
      </c>
      <c r="L816" s="2180"/>
      <c r="M816" s="2198"/>
      <c r="N816" s="2198"/>
      <c r="O816" s="2199"/>
      <c r="P816" s="2180"/>
      <c r="Q816" s="2181"/>
      <c r="R816" s="2181"/>
      <c r="S816" s="2182"/>
      <c r="T816" s="2180"/>
      <c r="U816" s="2181"/>
      <c r="V816" s="2181"/>
      <c r="W816" s="2182"/>
      <c r="Z816" s="674"/>
    </row>
    <row r="817" spans="4:26" ht="12.6" customHeight="1" x14ac:dyDescent="0.15">
      <c r="D817" s="954"/>
      <c r="E817" s="954"/>
      <c r="F817" s="954"/>
      <c r="G817" s="954"/>
      <c r="H817" s="954"/>
      <c r="I817" s="2188"/>
      <c r="J817" s="2189"/>
      <c r="K817" s="2193"/>
      <c r="L817" s="2183"/>
      <c r="M817" s="2200"/>
      <c r="N817" s="2200"/>
      <c r="O817" s="2201"/>
      <c r="P817" s="2183"/>
      <c r="Q817" s="2184"/>
      <c r="R817" s="2184"/>
      <c r="S817" s="2185"/>
      <c r="T817" s="2183"/>
      <c r="U817" s="2184"/>
      <c r="V817" s="2184"/>
      <c r="W817" s="2185"/>
      <c r="Z817" s="674"/>
    </row>
    <row r="818" spans="4:26" ht="12.6" customHeight="1" x14ac:dyDescent="0.15">
      <c r="D818" s="954"/>
      <c r="E818" s="954"/>
      <c r="F818" s="954"/>
      <c r="G818" s="954"/>
      <c r="H818" s="954"/>
      <c r="I818" s="2188"/>
      <c r="J818" s="2189"/>
      <c r="K818" s="2192" t="s">
        <v>507</v>
      </c>
      <c r="L818" s="2180"/>
      <c r="M818" s="2198"/>
      <c r="N818" s="2198"/>
      <c r="O818" s="2199"/>
      <c r="P818" s="2180"/>
      <c r="Q818" s="2181"/>
      <c r="R818" s="2181"/>
      <c r="S818" s="2182"/>
      <c r="T818" s="2180"/>
      <c r="U818" s="2181"/>
      <c r="V818" s="2181"/>
      <c r="W818" s="2182"/>
      <c r="Z818" s="674"/>
    </row>
    <row r="819" spans="4:26" ht="12.6" customHeight="1" x14ac:dyDescent="0.15">
      <c r="D819" s="954"/>
      <c r="E819" s="954"/>
      <c r="F819" s="954"/>
      <c r="G819" s="954"/>
      <c r="H819" s="954"/>
      <c r="I819" s="2188"/>
      <c r="J819" s="2189"/>
      <c r="K819" s="2193"/>
      <c r="L819" s="2183"/>
      <c r="M819" s="2200"/>
      <c r="N819" s="2200"/>
      <c r="O819" s="2201"/>
      <c r="P819" s="2183"/>
      <c r="Q819" s="2184"/>
      <c r="R819" s="2184"/>
      <c r="S819" s="2185"/>
      <c r="T819" s="2183"/>
      <c r="U819" s="2184"/>
      <c r="V819" s="2184"/>
      <c r="W819" s="2185"/>
      <c r="Z819" s="674"/>
    </row>
    <row r="820" spans="4:26" ht="12.6" customHeight="1" x14ac:dyDescent="0.15">
      <c r="D820" s="954"/>
      <c r="E820" s="954"/>
      <c r="F820" s="954"/>
      <c r="G820" s="954"/>
      <c r="H820" s="954"/>
      <c r="I820" s="2188"/>
      <c r="J820" s="2189"/>
      <c r="K820" s="2192" t="s">
        <v>508</v>
      </c>
      <c r="L820" s="2180"/>
      <c r="M820" s="2198"/>
      <c r="N820" s="2198"/>
      <c r="O820" s="2199"/>
      <c r="P820" s="2180"/>
      <c r="Q820" s="2181"/>
      <c r="R820" s="2181"/>
      <c r="S820" s="2182"/>
      <c r="T820" s="2180"/>
      <c r="U820" s="2181"/>
      <c r="V820" s="2181"/>
      <c r="W820" s="2182"/>
      <c r="Z820" s="674"/>
    </row>
    <row r="821" spans="4:26" ht="12.6" customHeight="1" x14ac:dyDescent="0.15">
      <c r="D821" s="954"/>
      <c r="E821" s="954"/>
      <c r="F821" s="954"/>
      <c r="G821" s="954"/>
      <c r="H821" s="954"/>
      <c r="I821" s="2188"/>
      <c r="J821" s="2189"/>
      <c r="K821" s="2193"/>
      <c r="L821" s="2183"/>
      <c r="M821" s="2200"/>
      <c r="N821" s="2200"/>
      <c r="O821" s="2201"/>
      <c r="P821" s="2183"/>
      <c r="Q821" s="2184"/>
      <c r="R821" s="2184"/>
      <c r="S821" s="2185"/>
      <c r="T821" s="2183"/>
      <c r="U821" s="2184"/>
      <c r="V821" s="2184"/>
      <c r="W821" s="2185"/>
      <c r="Z821" s="674"/>
    </row>
    <row r="822" spans="4:26" ht="12.6" customHeight="1" x14ac:dyDescent="0.15">
      <c r="D822" s="954"/>
      <c r="E822" s="954"/>
      <c r="F822" s="954"/>
      <c r="G822" s="954"/>
      <c r="H822" s="954"/>
      <c r="I822" s="2188"/>
      <c r="J822" s="2189"/>
      <c r="K822" s="2192" t="s">
        <v>509</v>
      </c>
      <c r="L822" s="2180"/>
      <c r="M822" s="2198"/>
      <c r="N822" s="2198"/>
      <c r="O822" s="2199"/>
      <c r="P822" s="2180"/>
      <c r="Q822" s="2181"/>
      <c r="R822" s="2181"/>
      <c r="S822" s="2182"/>
      <c r="T822" s="2180"/>
      <c r="U822" s="2181"/>
      <c r="V822" s="2181"/>
      <c r="W822" s="2182"/>
      <c r="Z822" s="674"/>
    </row>
    <row r="823" spans="4:26" ht="12.6" customHeight="1" x14ac:dyDescent="0.15">
      <c r="D823" s="954"/>
      <c r="E823" s="954"/>
      <c r="F823" s="954"/>
      <c r="G823" s="954"/>
      <c r="H823" s="954"/>
      <c r="I823" s="2188"/>
      <c r="J823" s="2189"/>
      <c r="K823" s="2193"/>
      <c r="L823" s="2183"/>
      <c r="M823" s="2200"/>
      <c r="N823" s="2200"/>
      <c r="O823" s="2201"/>
      <c r="P823" s="2183"/>
      <c r="Q823" s="2184"/>
      <c r="R823" s="2184"/>
      <c r="S823" s="2185"/>
      <c r="T823" s="2183"/>
      <c r="U823" s="2184"/>
      <c r="V823" s="2184"/>
      <c r="W823" s="2185"/>
      <c r="Z823" s="674"/>
    </row>
    <row r="824" spans="4:26" ht="12.6" customHeight="1" x14ac:dyDescent="0.15">
      <c r="D824" s="954"/>
      <c r="E824" s="954"/>
      <c r="F824" s="954"/>
      <c r="G824" s="954"/>
      <c r="H824" s="954"/>
      <c r="I824" s="2188"/>
      <c r="J824" s="2189"/>
      <c r="K824" s="2192" t="s">
        <v>510</v>
      </c>
      <c r="L824" s="2180"/>
      <c r="M824" s="2198"/>
      <c r="N824" s="2198"/>
      <c r="O824" s="2199"/>
      <c r="P824" s="2180"/>
      <c r="Q824" s="2181"/>
      <c r="R824" s="2181"/>
      <c r="S824" s="2182"/>
      <c r="T824" s="2180"/>
      <c r="U824" s="2181"/>
      <c r="V824" s="2181"/>
      <c r="W824" s="2182"/>
      <c r="Z824" s="674"/>
    </row>
    <row r="825" spans="4:26" ht="12.6" customHeight="1" x14ac:dyDescent="0.15">
      <c r="D825" s="954"/>
      <c r="E825" s="954"/>
      <c r="F825" s="954"/>
      <c r="G825" s="954"/>
      <c r="H825" s="954"/>
      <c r="I825" s="2188"/>
      <c r="J825" s="2189"/>
      <c r="K825" s="2193"/>
      <c r="L825" s="2183"/>
      <c r="M825" s="2200"/>
      <c r="N825" s="2200"/>
      <c r="O825" s="2201"/>
      <c r="P825" s="2183"/>
      <c r="Q825" s="2184"/>
      <c r="R825" s="2184"/>
      <c r="S825" s="2185"/>
      <c r="T825" s="2183"/>
      <c r="U825" s="2184"/>
      <c r="V825" s="2184"/>
      <c r="W825" s="2185"/>
      <c r="Z825" s="674"/>
    </row>
    <row r="826" spans="4:26" ht="12.6" customHeight="1" x14ac:dyDescent="0.15">
      <c r="D826" s="954"/>
      <c r="E826" s="954"/>
      <c r="F826" s="954"/>
      <c r="G826" s="954"/>
      <c r="H826" s="954"/>
      <c r="I826" s="2188"/>
      <c r="J826" s="2189"/>
      <c r="K826" s="2192" t="s">
        <v>511</v>
      </c>
      <c r="L826" s="2180"/>
      <c r="M826" s="2198"/>
      <c r="N826" s="2198"/>
      <c r="O826" s="2199"/>
      <c r="P826" s="2180"/>
      <c r="Q826" s="2181"/>
      <c r="R826" s="2181"/>
      <c r="S826" s="2182"/>
      <c r="T826" s="2180"/>
      <c r="U826" s="2181"/>
      <c r="V826" s="2181"/>
      <c r="W826" s="2182"/>
      <c r="Z826" s="674"/>
    </row>
    <row r="827" spans="4:26" ht="12.6" customHeight="1" x14ac:dyDescent="0.15">
      <c r="D827" s="954"/>
      <c r="E827" s="954"/>
      <c r="F827" s="954"/>
      <c r="G827" s="954"/>
      <c r="H827" s="954"/>
      <c r="I827" s="2188"/>
      <c r="J827" s="2189"/>
      <c r="K827" s="2193"/>
      <c r="L827" s="2183"/>
      <c r="M827" s="2200"/>
      <c r="N827" s="2200"/>
      <c r="O827" s="2201"/>
      <c r="P827" s="2183"/>
      <c r="Q827" s="2184"/>
      <c r="R827" s="2184"/>
      <c r="S827" s="2185"/>
      <c r="T827" s="2183"/>
      <c r="U827" s="2184"/>
      <c r="V827" s="2184"/>
      <c r="W827" s="2185"/>
      <c r="Z827" s="674"/>
    </row>
    <row r="828" spans="4:26" ht="12.6" customHeight="1" x14ac:dyDescent="0.15">
      <c r="D828" s="954"/>
      <c r="E828" s="954"/>
      <c r="F828" s="954"/>
      <c r="G828" s="954"/>
      <c r="H828" s="954"/>
      <c r="I828" s="2188"/>
      <c r="J828" s="2189"/>
      <c r="K828" s="2192" t="s">
        <v>512</v>
      </c>
      <c r="L828" s="2180"/>
      <c r="M828" s="2198"/>
      <c r="N828" s="2198"/>
      <c r="O828" s="2199"/>
      <c r="P828" s="2180"/>
      <c r="Q828" s="2181"/>
      <c r="R828" s="2181"/>
      <c r="S828" s="2182"/>
      <c r="T828" s="2180"/>
      <c r="U828" s="2181"/>
      <c r="V828" s="2181"/>
      <c r="W828" s="2182"/>
      <c r="Z828" s="674"/>
    </row>
    <row r="829" spans="4:26" ht="12.6" customHeight="1" x14ac:dyDescent="0.15">
      <c r="D829" s="954"/>
      <c r="E829" s="954"/>
      <c r="F829" s="954"/>
      <c r="G829" s="954"/>
      <c r="H829" s="954"/>
      <c r="I829" s="2188"/>
      <c r="J829" s="2189"/>
      <c r="K829" s="2193"/>
      <c r="L829" s="2183"/>
      <c r="M829" s="2200"/>
      <c r="N829" s="2200"/>
      <c r="O829" s="2201"/>
      <c r="P829" s="2183"/>
      <c r="Q829" s="2184"/>
      <c r="R829" s="2184"/>
      <c r="S829" s="2185"/>
      <c r="T829" s="2183"/>
      <c r="U829" s="2184"/>
      <c r="V829" s="2184"/>
      <c r="W829" s="2185"/>
      <c r="Z829" s="674"/>
    </row>
    <row r="830" spans="4:26" ht="12.6" customHeight="1" x14ac:dyDescent="0.15">
      <c r="D830" s="954"/>
      <c r="E830" s="954"/>
      <c r="F830" s="954"/>
      <c r="G830" s="954"/>
      <c r="H830" s="954"/>
      <c r="I830" s="2188"/>
      <c r="J830" s="2189"/>
      <c r="K830" s="2192" t="s">
        <v>513</v>
      </c>
      <c r="L830" s="2180"/>
      <c r="M830" s="2198"/>
      <c r="N830" s="2198"/>
      <c r="O830" s="2199"/>
      <c r="P830" s="2180"/>
      <c r="Q830" s="2181"/>
      <c r="R830" s="2181"/>
      <c r="S830" s="2182"/>
      <c r="T830" s="2180"/>
      <c r="U830" s="2181"/>
      <c r="V830" s="2181"/>
      <c r="W830" s="2182"/>
      <c r="Z830" s="674"/>
    </row>
    <row r="831" spans="4:26" ht="12.6" customHeight="1" x14ac:dyDescent="0.15">
      <c r="D831" s="954"/>
      <c r="E831" s="954"/>
      <c r="F831" s="954"/>
      <c r="G831" s="954"/>
      <c r="H831" s="954"/>
      <c r="I831" s="2188"/>
      <c r="J831" s="2189"/>
      <c r="K831" s="2193"/>
      <c r="L831" s="2183"/>
      <c r="M831" s="2200"/>
      <c r="N831" s="2200"/>
      <c r="O831" s="2201"/>
      <c r="P831" s="2183"/>
      <c r="Q831" s="2184"/>
      <c r="R831" s="2184"/>
      <c r="S831" s="2185"/>
      <c r="T831" s="2183"/>
      <c r="U831" s="2184"/>
      <c r="V831" s="2184"/>
      <c r="W831" s="2185"/>
      <c r="Z831" s="674"/>
    </row>
    <row r="832" spans="4:26" ht="12.6" customHeight="1" x14ac:dyDescent="0.15">
      <c r="D832" s="954"/>
      <c r="E832" s="954"/>
      <c r="F832" s="954"/>
      <c r="G832" s="954"/>
      <c r="H832" s="954"/>
      <c r="I832" s="2188"/>
      <c r="J832" s="2189"/>
      <c r="K832" s="2192" t="s">
        <v>514</v>
      </c>
      <c r="L832" s="2180"/>
      <c r="M832" s="2198"/>
      <c r="N832" s="2198"/>
      <c r="O832" s="2199"/>
      <c r="P832" s="2180"/>
      <c r="Q832" s="2181"/>
      <c r="R832" s="2181"/>
      <c r="S832" s="2182"/>
      <c r="T832" s="2180"/>
      <c r="U832" s="2181"/>
      <c r="V832" s="2181"/>
      <c r="W832" s="2182"/>
      <c r="Z832" s="674"/>
    </row>
    <row r="833" spans="4:26" ht="12.6" customHeight="1" x14ac:dyDescent="0.15">
      <c r="D833" s="954"/>
      <c r="E833" s="954"/>
      <c r="F833" s="954"/>
      <c r="G833" s="954"/>
      <c r="H833" s="954"/>
      <c r="I833" s="2188"/>
      <c r="J833" s="2189"/>
      <c r="K833" s="2193"/>
      <c r="L833" s="2183"/>
      <c r="M833" s="2200"/>
      <c r="N833" s="2200"/>
      <c r="O833" s="2201"/>
      <c r="P833" s="2183"/>
      <c r="Q833" s="2184"/>
      <c r="R833" s="2184"/>
      <c r="S833" s="2185"/>
      <c r="T833" s="2183"/>
      <c r="U833" s="2184"/>
      <c r="V833" s="2184"/>
      <c r="W833" s="2185"/>
      <c r="Z833" s="674"/>
    </row>
    <row r="834" spans="4:26" ht="12.6" customHeight="1" x14ac:dyDescent="0.15">
      <c r="D834" s="954"/>
      <c r="E834" s="954"/>
      <c r="F834" s="954"/>
      <c r="G834" s="954"/>
      <c r="H834" s="954"/>
      <c r="I834" s="2188"/>
      <c r="J834" s="2189"/>
      <c r="K834" s="2192" t="s">
        <v>1763</v>
      </c>
      <c r="L834" s="2180"/>
      <c r="M834" s="2198"/>
      <c r="N834" s="2198"/>
      <c r="O834" s="2199"/>
      <c r="P834" s="2180"/>
      <c r="Q834" s="2181"/>
      <c r="R834" s="2181"/>
      <c r="S834" s="2182"/>
      <c r="T834" s="2180"/>
      <c r="U834" s="2181"/>
      <c r="V834" s="2181"/>
      <c r="W834" s="2182"/>
      <c r="Z834" s="674"/>
    </row>
    <row r="835" spans="4:26" ht="12.6" customHeight="1" x14ac:dyDescent="0.15">
      <c r="D835" s="954"/>
      <c r="E835" s="954"/>
      <c r="F835" s="954"/>
      <c r="G835" s="954"/>
      <c r="H835" s="954"/>
      <c r="I835" s="2188"/>
      <c r="J835" s="2189"/>
      <c r="K835" s="2193"/>
      <c r="L835" s="2183"/>
      <c r="M835" s="2200"/>
      <c r="N835" s="2200"/>
      <c r="O835" s="2201"/>
      <c r="P835" s="2183"/>
      <c r="Q835" s="2184"/>
      <c r="R835" s="2184"/>
      <c r="S835" s="2185"/>
      <c r="T835" s="2183"/>
      <c r="U835" s="2184"/>
      <c r="V835" s="2184"/>
      <c r="W835" s="2185"/>
      <c r="Z835" s="674"/>
    </row>
    <row r="836" spans="4:26" ht="12.6" customHeight="1" x14ac:dyDescent="0.15">
      <c r="D836" s="954"/>
      <c r="E836" s="954"/>
      <c r="F836" s="954"/>
      <c r="G836" s="954"/>
      <c r="H836" s="954"/>
      <c r="I836" s="2188"/>
      <c r="J836" s="2189"/>
      <c r="K836" s="2192" t="s">
        <v>1764</v>
      </c>
      <c r="L836" s="2180"/>
      <c r="M836" s="2198"/>
      <c r="N836" s="2198"/>
      <c r="O836" s="2199"/>
      <c r="P836" s="2180"/>
      <c r="Q836" s="2181"/>
      <c r="R836" s="2181"/>
      <c r="S836" s="2182"/>
      <c r="T836" s="2180"/>
      <c r="U836" s="2181"/>
      <c r="V836" s="2181"/>
      <c r="W836" s="2182"/>
      <c r="Z836" s="674"/>
    </row>
    <row r="837" spans="4:26" ht="12.6" customHeight="1" x14ac:dyDescent="0.15">
      <c r="D837" s="954"/>
      <c r="E837" s="954"/>
      <c r="F837" s="954"/>
      <c r="G837" s="954"/>
      <c r="H837" s="954"/>
      <c r="I837" s="2188"/>
      <c r="J837" s="2189"/>
      <c r="K837" s="2193"/>
      <c r="L837" s="2183"/>
      <c r="M837" s="2200"/>
      <c r="N837" s="2200"/>
      <c r="O837" s="2201"/>
      <c r="P837" s="2183"/>
      <c r="Q837" s="2184"/>
      <c r="R837" s="2184"/>
      <c r="S837" s="2185"/>
      <c r="T837" s="2183"/>
      <c r="U837" s="2184"/>
      <c r="V837" s="2184"/>
      <c r="W837" s="2185"/>
      <c r="Z837" s="674"/>
    </row>
    <row r="838" spans="4:26" ht="12.6" customHeight="1" x14ac:dyDescent="0.15">
      <c r="D838" s="954"/>
      <c r="E838" s="954"/>
      <c r="F838" s="954"/>
      <c r="G838" s="954"/>
      <c r="H838" s="954"/>
      <c r="I838" s="2188"/>
      <c r="J838" s="2189"/>
      <c r="K838" s="2192" t="s">
        <v>1765</v>
      </c>
      <c r="L838" s="2180"/>
      <c r="M838" s="2198"/>
      <c r="N838" s="2198"/>
      <c r="O838" s="2199"/>
      <c r="P838" s="2180"/>
      <c r="Q838" s="2181"/>
      <c r="R838" s="2181"/>
      <c r="S838" s="2182"/>
      <c r="T838" s="2180"/>
      <c r="U838" s="2181"/>
      <c r="V838" s="2181"/>
      <c r="W838" s="2182"/>
      <c r="Z838" s="674"/>
    </row>
    <row r="839" spans="4:26" ht="12.6" customHeight="1" x14ac:dyDescent="0.15">
      <c r="D839" s="954"/>
      <c r="E839" s="954"/>
      <c r="F839" s="954"/>
      <c r="G839" s="954"/>
      <c r="H839" s="954"/>
      <c r="I839" s="2188"/>
      <c r="J839" s="2189"/>
      <c r="K839" s="2193"/>
      <c r="L839" s="2183"/>
      <c r="M839" s="2200"/>
      <c r="N839" s="2200"/>
      <c r="O839" s="2201"/>
      <c r="P839" s="2183"/>
      <c r="Q839" s="2184"/>
      <c r="R839" s="2184"/>
      <c r="S839" s="2185"/>
      <c r="T839" s="2183"/>
      <c r="U839" s="2184"/>
      <c r="V839" s="2184"/>
      <c r="W839" s="2185"/>
      <c r="Z839" s="674"/>
    </row>
    <row r="840" spans="4:26" ht="12.6" customHeight="1" x14ac:dyDescent="0.15">
      <c r="D840" s="954"/>
      <c r="E840" s="954"/>
      <c r="F840" s="954"/>
      <c r="G840" s="954"/>
      <c r="H840" s="954"/>
      <c r="I840" s="2188"/>
      <c r="J840" s="2189"/>
      <c r="K840" s="2192" t="s">
        <v>1766</v>
      </c>
      <c r="L840" s="2180"/>
      <c r="M840" s="2181"/>
      <c r="N840" s="2181"/>
      <c r="O840" s="2182"/>
      <c r="P840" s="2180"/>
      <c r="Q840" s="2181"/>
      <c r="R840" s="2181"/>
      <c r="S840" s="2182"/>
      <c r="T840" s="2180"/>
      <c r="U840" s="2181"/>
      <c r="V840" s="2181"/>
      <c r="W840" s="2182"/>
      <c r="Z840" s="674"/>
    </row>
    <row r="841" spans="4:26" ht="12.6" customHeight="1" x14ac:dyDescent="0.15">
      <c r="D841" s="954"/>
      <c r="E841" s="954"/>
      <c r="F841" s="954"/>
      <c r="G841" s="954"/>
      <c r="H841" s="954"/>
      <c r="I841" s="2190"/>
      <c r="J841" s="2191"/>
      <c r="K841" s="2193"/>
      <c r="L841" s="2183"/>
      <c r="M841" s="2184"/>
      <c r="N841" s="2184"/>
      <c r="O841" s="2185"/>
      <c r="P841" s="2183"/>
      <c r="Q841" s="2184"/>
      <c r="R841" s="2184"/>
      <c r="S841" s="2185"/>
      <c r="T841" s="2183"/>
      <c r="U841" s="2184"/>
      <c r="V841" s="2184"/>
      <c r="W841" s="2185"/>
      <c r="Z841" s="674"/>
    </row>
    <row r="842" spans="4:26" ht="16.5" customHeight="1" x14ac:dyDescent="0.15">
      <c r="E842" s="109" t="s">
        <v>1981</v>
      </c>
      <c r="Z842" s="674"/>
    </row>
    <row r="843" spans="4:26" ht="16.5" customHeight="1" x14ac:dyDescent="0.15">
      <c r="E843" s="2" t="s">
        <v>943</v>
      </c>
      <c r="Z843" s="674"/>
    </row>
    <row r="844" spans="4:26" ht="16.5" customHeight="1" x14ac:dyDescent="0.15">
      <c r="E844" s="5" t="s">
        <v>749</v>
      </c>
      <c r="Z844" s="674"/>
    </row>
    <row r="845" spans="4:26" ht="9.6" customHeight="1" x14ac:dyDescent="0.15">
      <c r="Z845" s="674"/>
    </row>
    <row r="846" spans="4:26" ht="16.5" customHeight="1" x14ac:dyDescent="0.15">
      <c r="D846" t="s">
        <v>202</v>
      </c>
      <c r="Z846" s="674"/>
    </row>
    <row r="847" spans="4:26" ht="19.5" customHeight="1" x14ac:dyDescent="0.15">
      <c r="D847" s="1766" t="s">
        <v>201</v>
      </c>
      <c r="E847" s="1851"/>
      <c r="F847" s="1851"/>
      <c r="G847" s="1851"/>
      <c r="H847" s="1851"/>
      <c r="I847" s="1851"/>
      <c r="J847" s="1851"/>
      <c r="K847" s="1851"/>
      <c r="L847" s="1851"/>
      <c r="M847" s="1851"/>
      <c r="N847" s="1852"/>
      <c r="O847" s="1782" t="s">
        <v>574</v>
      </c>
      <c r="P847" s="1866"/>
      <c r="Q847" s="1849"/>
      <c r="Z847" s="674" t="s">
        <v>1710</v>
      </c>
    </row>
    <row r="848" spans="4:26" ht="16.5" customHeight="1" x14ac:dyDescent="0.15">
      <c r="E848" s="2" t="s">
        <v>534</v>
      </c>
      <c r="Z848" s="674"/>
    </row>
    <row r="849" spans="3:26" ht="16.5" customHeight="1" x14ac:dyDescent="0.15">
      <c r="E849" s="5" t="s">
        <v>501</v>
      </c>
      <c r="Z849" s="674"/>
    </row>
    <row r="850" spans="3:26" ht="16.5" customHeight="1" x14ac:dyDescent="0.15">
      <c r="E850" s="5" t="s">
        <v>502</v>
      </c>
      <c r="Z850" s="674"/>
    </row>
    <row r="851" spans="3:26" ht="16.5" customHeight="1" x14ac:dyDescent="0.15">
      <c r="E851" s="2150" t="s">
        <v>203</v>
      </c>
      <c r="F851" s="2150"/>
      <c r="G851" s="2150"/>
      <c r="H851" s="2150"/>
      <c r="I851" s="2150"/>
      <c r="J851" s="2150"/>
      <c r="K851" s="2150"/>
      <c r="L851" s="2150"/>
      <c r="M851" s="2150"/>
      <c r="N851" s="2150"/>
      <c r="O851" s="2150"/>
      <c r="P851" s="2150"/>
      <c r="Q851" s="2150"/>
      <c r="R851" s="2150"/>
      <c r="S851" s="2150"/>
      <c r="T851" s="2150"/>
      <c r="U851" s="2150"/>
      <c r="V851" s="2150"/>
      <c r="W851" s="2150"/>
      <c r="X851" s="2150"/>
      <c r="Y851" s="2151"/>
      <c r="Z851" s="674"/>
    </row>
    <row r="852" spans="3:26" ht="16.5" customHeight="1" x14ac:dyDescent="0.15">
      <c r="E852" s="5" t="s">
        <v>204</v>
      </c>
      <c r="Z852" s="674"/>
    </row>
    <row r="853" spans="3:26" ht="16.5" customHeight="1" x14ac:dyDescent="0.15">
      <c r="E853" s="5" t="s">
        <v>205</v>
      </c>
      <c r="Z853" s="674"/>
    </row>
    <row r="854" spans="3:26" ht="16.5" customHeight="1" x14ac:dyDescent="0.15">
      <c r="E854" s="5" t="s">
        <v>206</v>
      </c>
      <c r="Z854" s="674"/>
    </row>
    <row r="855" spans="3:26" ht="12" customHeight="1" x14ac:dyDescent="0.15">
      <c r="Z855" s="674"/>
    </row>
    <row r="856" spans="3:26" ht="12" customHeight="1" x14ac:dyDescent="0.15">
      <c r="Z856" s="674"/>
    </row>
    <row r="857" spans="3:26" ht="17.45" customHeight="1" x14ac:dyDescent="0.15">
      <c r="P857" s="1798" t="s">
        <v>782</v>
      </c>
      <c r="Q857" s="1798"/>
      <c r="R857" s="1798"/>
      <c r="S857" s="1799" t="str">
        <f>$Q$13</f>
        <v>○△高等学校</v>
      </c>
      <c r="T857" s="1799"/>
      <c r="U857" s="1799"/>
      <c r="V857" s="1799"/>
      <c r="W857" s="1799"/>
      <c r="X857" s="1799"/>
      <c r="Z857" s="674"/>
    </row>
    <row r="858" spans="3:26" ht="16.5" customHeight="1" x14ac:dyDescent="0.15">
      <c r="C858" s="13" t="s">
        <v>944</v>
      </c>
      <c r="Z858" s="674"/>
    </row>
    <row r="859" spans="3:26" ht="16.5" customHeight="1" x14ac:dyDescent="0.15">
      <c r="D859" t="s">
        <v>221</v>
      </c>
      <c r="Z859" s="674"/>
    </row>
    <row r="860" spans="3:26" ht="16.5" customHeight="1" x14ac:dyDescent="0.15">
      <c r="D860" s="1765" t="s">
        <v>191</v>
      </c>
      <c r="E860" s="1765"/>
      <c r="F860" s="1765"/>
      <c r="G860" s="1765"/>
      <c r="H860" s="1765"/>
      <c r="I860" s="1765"/>
      <c r="J860" s="1765"/>
      <c r="K860" s="1770" t="s">
        <v>154</v>
      </c>
      <c r="L860" s="1770"/>
      <c r="M860" s="1770"/>
      <c r="N860" s="2119" t="s">
        <v>223</v>
      </c>
      <c r="O860" s="2119"/>
      <c r="P860" s="2119"/>
      <c r="Q860" s="2119"/>
      <c r="R860" s="2119"/>
      <c r="S860" s="2119"/>
      <c r="T860" s="2119"/>
      <c r="U860" s="2119"/>
      <c r="V860" s="2119"/>
      <c r="Z860" s="674"/>
    </row>
    <row r="861" spans="3:26" ht="50.45" customHeight="1" x14ac:dyDescent="0.15">
      <c r="D861" s="2067" t="s">
        <v>226</v>
      </c>
      <c r="E861" s="1765"/>
      <c r="F861" s="1765"/>
      <c r="G861" s="1765"/>
      <c r="H861" s="1765"/>
      <c r="I861" s="1765"/>
      <c r="J861" s="1766"/>
      <c r="K861" s="2154" t="s">
        <v>569</v>
      </c>
      <c r="L861" s="2154"/>
      <c r="M861" s="2128"/>
      <c r="N861" s="2202" t="s">
        <v>1823</v>
      </c>
      <c r="O861" s="2203"/>
      <c r="P861" s="2203"/>
      <c r="Q861" s="2203"/>
      <c r="R861" s="2203"/>
      <c r="S861" s="2203"/>
      <c r="T861" s="2203"/>
      <c r="U861" s="2203"/>
      <c r="V861" s="2204"/>
      <c r="Z861" s="674" t="s">
        <v>1711</v>
      </c>
    </row>
    <row r="862" spans="3:26" ht="48.95" customHeight="1" x14ac:dyDescent="0.15">
      <c r="D862" s="2067" t="s">
        <v>222</v>
      </c>
      <c r="E862" s="1765"/>
      <c r="F862" s="1765"/>
      <c r="G862" s="1765"/>
      <c r="H862" s="1765"/>
      <c r="I862" s="1765"/>
      <c r="J862" s="1766"/>
      <c r="K862" s="2154" t="s">
        <v>569</v>
      </c>
      <c r="L862" s="2154"/>
      <c r="M862" s="2128"/>
      <c r="N862" s="2202" t="s">
        <v>1824</v>
      </c>
      <c r="O862" s="2203"/>
      <c r="P862" s="2203"/>
      <c r="Q862" s="2203"/>
      <c r="R862" s="2203"/>
      <c r="S862" s="2203"/>
      <c r="T862" s="2203"/>
      <c r="U862" s="2203"/>
      <c r="V862" s="2204"/>
      <c r="Z862" s="674" t="s">
        <v>1711</v>
      </c>
    </row>
    <row r="863" spans="3:26" ht="9.6" customHeight="1" x14ac:dyDescent="0.15">
      <c r="Z863" s="674"/>
    </row>
    <row r="864" spans="3:26" ht="16.5" customHeight="1" x14ac:dyDescent="0.15">
      <c r="D864" t="s">
        <v>224</v>
      </c>
      <c r="Z864" s="674"/>
    </row>
    <row r="865" spans="4:26" ht="16.5" customHeight="1" x14ac:dyDescent="0.15">
      <c r="D865" s="1765" t="s">
        <v>191</v>
      </c>
      <c r="E865" s="1765"/>
      <c r="F865" s="1765"/>
      <c r="G865" s="1765"/>
      <c r="H865" s="1765"/>
      <c r="I865" s="1765"/>
      <c r="J865" s="1765"/>
      <c r="K865" s="1770" t="s">
        <v>154</v>
      </c>
      <c r="L865" s="1770"/>
      <c r="M865" s="1770"/>
      <c r="N865" s="2119" t="s">
        <v>223</v>
      </c>
      <c r="O865" s="2119"/>
      <c r="P865" s="2119"/>
      <c r="Q865" s="2119"/>
      <c r="R865" s="2119"/>
      <c r="S865" s="2119"/>
      <c r="T865" s="2119"/>
      <c r="U865" s="2119"/>
      <c r="V865" s="2119"/>
      <c r="Z865" s="674"/>
    </row>
    <row r="866" spans="4:26" ht="50.45" customHeight="1" x14ac:dyDescent="0.15">
      <c r="D866" s="2067" t="s">
        <v>226</v>
      </c>
      <c r="E866" s="1765"/>
      <c r="F866" s="1765"/>
      <c r="G866" s="1765"/>
      <c r="H866" s="1765"/>
      <c r="I866" s="1765"/>
      <c r="J866" s="1766"/>
      <c r="K866" s="2154" t="s">
        <v>569</v>
      </c>
      <c r="L866" s="2154"/>
      <c r="M866" s="2128"/>
      <c r="N866" s="2202" t="s">
        <v>1823</v>
      </c>
      <c r="O866" s="2203"/>
      <c r="P866" s="2203"/>
      <c r="Q866" s="2203"/>
      <c r="R866" s="2203"/>
      <c r="S866" s="2203"/>
      <c r="T866" s="2203"/>
      <c r="U866" s="2203"/>
      <c r="V866" s="2204"/>
      <c r="Z866" s="674" t="s">
        <v>1711</v>
      </c>
    </row>
    <row r="867" spans="4:26" ht="50.45" customHeight="1" x14ac:dyDescent="0.15">
      <c r="D867" s="2067" t="s">
        <v>222</v>
      </c>
      <c r="E867" s="1765"/>
      <c r="F867" s="1765"/>
      <c r="G867" s="1765"/>
      <c r="H867" s="1765"/>
      <c r="I867" s="1765"/>
      <c r="J867" s="1766"/>
      <c r="K867" s="2154" t="s">
        <v>569</v>
      </c>
      <c r="L867" s="2154"/>
      <c r="M867" s="2128"/>
      <c r="N867" s="2202" t="s">
        <v>1824</v>
      </c>
      <c r="O867" s="2203"/>
      <c r="P867" s="2203"/>
      <c r="Q867" s="2203"/>
      <c r="R867" s="2203"/>
      <c r="S867" s="2203"/>
      <c r="T867" s="2203"/>
      <c r="U867" s="2203"/>
      <c r="V867" s="2204"/>
      <c r="Z867" s="674" t="s">
        <v>1711</v>
      </c>
    </row>
    <row r="868" spans="4:26" ht="9.6" customHeight="1" x14ac:dyDescent="0.15">
      <c r="Z868" s="674"/>
    </row>
    <row r="869" spans="4:26" ht="16.5" customHeight="1" x14ac:dyDescent="0.15">
      <c r="D869" t="s">
        <v>225</v>
      </c>
      <c r="Z869" s="674"/>
    </row>
    <row r="870" spans="4:26" ht="16.5" customHeight="1" x14ac:dyDescent="0.15">
      <c r="D870" s="1765" t="s">
        <v>191</v>
      </c>
      <c r="E870" s="1765"/>
      <c r="F870" s="1765"/>
      <c r="G870" s="1765"/>
      <c r="H870" s="1765"/>
      <c r="I870" s="1765"/>
      <c r="J870" s="1765"/>
      <c r="K870" s="1770" t="s">
        <v>154</v>
      </c>
      <c r="L870" s="1770"/>
      <c r="M870" s="1770"/>
      <c r="N870" s="2119" t="s">
        <v>223</v>
      </c>
      <c r="O870" s="2119"/>
      <c r="P870" s="2119"/>
      <c r="Q870" s="2119"/>
      <c r="R870" s="2119"/>
      <c r="S870" s="2119"/>
      <c r="T870" s="2119"/>
      <c r="U870" s="2119"/>
      <c r="V870" s="2119"/>
      <c r="Z870" s="674"/>
    </row>
    <row r="871" spans="4:26" ht="50.45" customHeight="1" x14ac:dyDescent="0.15">
      <c r="D871" s="2067" t="s">
        <v>226</v>
      </c>
      <c r="E871" s="1765"/>
      <c r="F871" s="1765"/>
      <c r="G871" s="1765"/>
      <c r="H871" s="1765"/>
      <c r="I871" s="1765"/>
      <c r="J871" s="1766"/>
      <c r="K871" s="2154" t="s">
        <v>569</v>
      </c>
      <c r="L871" s="2154"/>
      <c r="M871" s="2128"/>
      <c r="N871" s="2202" t="s">
        <v>1823</v>
      </c>
      <c r="O871" s="2203"/>
      <c r="P871" s="2203"/>
      <c r="Q871" s="2203"/>
      <c r="R871" s="2203"/>
      <c r="S871" s="2203"/>
      <c r="T871" s="2203"/>
      <c r="U871" s="2203"/>
      <c r="V871" s="2204"/>
      <c r="Z871" s="674" t="s">
        <v>1711</v>
      </c>
    </row>
    <row r="872" spans="4:26" ht="50.45" customHeight="1" x14ac:dyDescent="0.15">
      <c r="D872" s="2067" t="s">
        <v>222</v>
      </c>
      <c r="E872" s="1765"/>
      <c r="F872" s="1765"/>
      <c r="G872" s="1765"/>
      <c r="H872" s="1765"/>
      <c r="I872" s="1765"/>
      <c r="J872" s="1766"/>
      <c r="K872" s="2154" t="s">
        <v>569</v>
      </c>
      <c r="L872" s="2154"/>
      <c r="M872" s="2128"/>
      <c r="N872" s="2202" t="s">
        <v>1824</v>
      </c>
      <c r="O872" s="2203"/>
      <c r="P872" s="2203"/>
      <c r="Q872" s="2203"/>
      <c r="R872" s="2203"/>
      <c r="S872" s="2203"/>
      <c r="T872" s="2203"/>
      <c r="U872" s="2203"/>
      <c r="V872" s="2204"/>
      <c r="Z872" s="674" t="s">
        <v>1711</v>
      </c>
    </row>
    <row r="873" spans="4:26" ht="16.5" customHeight="1" x14ac:dyDescent="0.15">
      <c r="E873" s="2" t="s">
        <v>227</v>
      </c>
      <c r="Z873" s="674"/>
    </row>
    <row r="874" spans="4:26" ht="16.5" customHeight="1" x14ac:dyDescent="0.15">
      <c r="E874" s="5" t="s">
        <v>535</v>
      </c>
      <c r="Z874" s="674"/>
    </row>
    <row r="875" spans="4:26" ht="16.5" customHeight="1" x14ac:dyDescent="0.15">
      <c r="E875" s="5" t="s">
        <v>228</v>
      </c>
      <c r="Z875" s="674"/>
    </row>
    <row r="876" spans="4:26" ht="16.5" customHeight="1" x14ac:dyDescent="0.15">
      <c r="E876" s="5" t="s">
        <v>229</v>
      </c>
      <c r="Z876" s="674"/>
    </row>
    <row r="877" spans="4:26" ht="16.5" customHeight="1" x14ac:dyDescent="0.15">
      <c r="E877" s="5" t="s">
        <v>230</v>
      </c>
      <c r="P877" s="1378" t="s">
        <v>1447</v>
      </c>
      <c r="Q877" s="1850"/>
      <c r="R877" s="1850"/>
      <c r="S877" s="2205"/>
      <c r="T877" s="2205"/>
      <c r="U877" s="2205"/>
      <c r="V877" s="2206"/>
      <c r="W877" s="2206"/>
      <c r="X877" s="1852"/>
      <c r="Z877" s="674"/>
    </row>
    <row r="878" spans="4:26" ht="16.5" customHeight="1" x14ac:dyDescent="0.15">
      <c r="E878" s="5" t="s">
        <v>231</v>
      </c>
      <c r="Z878" s="674"/>
    </row>
    <row r="879" spans="4:26" ht="16.5" customHeight="1" x14ac:dyDescent="0.15">
      <c r="E879" s="5" t="s">
        <v>232</v>
      </c>
      <c r="Z879" s="674"/>
    </row>
    <row r="880" spans="4:26" ht="16.5" customHeight="1" x14ac:dyDescent="0.15">
      <c r="E880" s="5" t="s">
        <v>233</v>
      </c>
      <c r="Z880" s="674"/>
    </row>
    <row r="881" spans="2:26" ht="16.5" customHeight="1" x14ac:dyDescent="0.15">
      <c r="E881" s="5" t="s">
        <v>234</v>
      </c>
      <c r="Z881" s="674"/>
    </row>
    <row r="882" spans="2:26" ht="9.6" customHeight="1" x14ac:dyDescent="0.15">
      <c r="E882" s="5"/>
      <c r="Z882" s="674"/>
    </row>
    <row r="883" spans="2:26" ht="16.5" customHeight="1" x14ac:dyDescent="0.15">
      <c r="B883" s="12" t="s">
        <v>945</v>
      </c>
      <c r="Z883" s="674"/>
    </row>
    <row r="884" spans="2:26" ht="16.5" customHeight="1" x14ac:dyDescent="0.15">
      <c r="C884" s="13" t="s">
        <v>1091</v>
      </c>
      <c r="Z884" s="674"/>
    </row>
    <row r="885" spans="2:26" ht="16.5" customHeight="1" x14ac:dyDescent="0.15">
      <c r="D885" s="2011"/>
      <c r="E885" s="2207"/>
      <c r="F885" s="1852"/>
      <c r="G885" s="1770" t="s">
        <v>237</v>
      </c>
      <c r="H885" s="1770"/>
      <c r="I885" s="1770"/>
      <c r="J885" s="1771"/>
      <c r="K885" s="1771" t="s">
        <v>238</v>
      </c>
      <c r="L885" s="1771"/>
      <c r="M885" s="1771"/>
      <c r="N885" s="1771"/>
      <c r="O885" s="1770" t="s">
        <v>239</v>
      </c>
      <c r="P885" s="1770"/>
      <c r="Q885" s="1770"/>
      <c r="R885" s="1771"/>
      <c r="Z885" s="674"/>
    </row>
    <row r="886" spans="2:26" ht="18.95" customHeight="1" x14ac:dyDescent="0.15">
      <c r="D886" s="2011" t="s">
        <v>947</v>
      </c>
      <c r="E886" s="2207"/>
      <c r="F886" s="1851"/>
      <c r="G886" s="2208">
        <v>20000</v>
      </c>
      <c r="H886" s="2209"/>
      <c r="I886" s="2210"/>
      <c r="J886" s="21" t="s">
        <v>236</v>
      </c>
      <c r="K886" s="2211"/>
      <c r="L886" s="2212"/>
      <c r="M886" s="2212"/>
      <c r="N886" s="2213"/>
      <c r="O886" s="2214"/>
      <c r="P886" s="2215"/>
      <c r="Q886" s="2215"/>
      <c r="R886" s="2216"/>
      <c r="Z886" s="674"/>
    </row>
    <row r="887" spans="2:26" ht="18.95" customHeight="1" x14ac:dyDescent="0.15">
      <c r="D887" s="2011" t="s">
        <v>948</v>
      </c>
      <c r="E887" s="2207"/>
      <c r="F887" s="1851"/>
      <c r="G887" s="2208">
        <v>8000</v>
      </c>
      <c r="H887" s="2209"/>
      <c r="I887" s="2210"/>
      <c r="J887" s="21" t="s">
        <v>236</v>
      </c>
      <c r="K887" s="2208">
        <v>6000</v>
      </c>
      <c r="L887" s="2209"/>
      <c r="M887" s="2210"/>
      <c r="N887" s="20" t="s">
        <v>236</v>
      </c>
      <c r="O887" s="2224">
        <f t="shared" ref="O887:O888" si="1">G887-K887</f>
        <v>2000</v>
      </c>
      <c r="P887" s="2225"/>
      <c r="Q887" s="2225"/>
      <c r="R887" s="20" t="s">
        <v>236</v>
      </c>
      <c r="Z887" s="674"/>
    </row>
    <row r="888" spans="2:26" ht="18.95" customHeight="1" x14ac:dyDescent="0.15">
      <c r="D888" s="2011" t="s">
        <v>235</v>
      </c>
      <c r="E888" s="2207"/>
      <c r="F888" s="1851"/>
      <c r="G888" s="2226">
        <v>10000</v>
      </c>
      <c r="H888" s="2227"/>
      <c r="I888" s="2228"/>
      <c r="J888" s="21" t="s">
        <v>236</v>
      </c>
      <c r="K888" s="2226">
        <v>8000</v>
      </c>
      <c r="L888" s="2227"/>
      <c r="M888" s="2228"/>
      <c r="N888" s="20" t="s">
        <v>236</v>
      </c>
      <c r="O888" s="2224">
        <f t="shared" si="1"/>
        <v>2000</v>
      </c>
      <c r="P888" s="2225"/>
      <c r="Q888" s="2225"/>
      <c r="R888" s="20" t="s">
        <v>236</v>
      </c>
      <c r="Z888" s="674"/>
    </row>
    <row r="889" spans="2:26" ht="16.5" customHeight="1" x14ac:dyDescent="0.15">
      <c r="E889" s="5" t="s">
        <v>949</v>
      </c>
      <c r="Z889" s="674"/>
    </row>
    <row r="890" spans="2:26" ht="6.6" customHeight="1" x14ac:dyDescent="0.15">
      <c r="Z890" s="674"/>
    </row>
    <row r="891" spans="2:26" ht="16.5" customHeight="1" x14ac:dyDescent="0.15">
      <c r="C891" s="61" t="s">
        <v>1825</v>
      </c>
      <c r="Z891" s="674"/>
    </row>
    <row r="892" spans="2:26" ht="16.5" customHeight="1" x14ac:dyDescent="0.15">
      <c r="D892" s="1771"/>
      <c r="E892" s="1771"/>
      <c r="F892" s="1771"/>
      <c r="G892" s="1770" t="s">
        <v>240</v>
      </c>
      <c r="H892" s="1770"/>
      <c r="I892" s="1770"/>
      <c r="J892" s="1770"/>
      <c r="K892" s="2223" t="s">
        <v>515</v>
      </c>
      <c r="L892" s="2223"/>
      <c r="M892" s="2223"/>
      <c r="N892" s="2223"/>
      <c r="O892" s="2223"/>
      <c r="P892" s="2223"/>
      <c r="Q892" s="2223"/>
      <c r="R892" s="2223"/>
      <c r="S892" s="2223"/>
      <c r="Z892" s="674"/>
    </row>
    <row r="893" spans="2:26" ht="18.600000000000001" customHeight="1" x14ac:dyDescent="0.15">
      <c r="D893" s="2011" t="s">
        <v>947</v>
      </c>
      <c r="E893" s="2207"/>
      <c r="F893" s="1851"/>
      <c r="G893" s="1791" t="s">
        <v>575</v>
      </c>
      <c r="H893" s="1791"/>
      <c r="I893" s="1791"/>
      <c r="J893" s="2053"/>
      <c r="K893" s="2217"/>
      <c r="L893" s="2218"/>
      <c r="M893" s="2218"/>
      <c r="N893" s="2218"/>
      <c r="O893" s="2218"/>
      <c r="P893" s="2218"/>
      <c r="Q893" s="2218"/>
      <c r="R893" s="2218"/>
      <c r="S893" s="2219"/>
      <c r="Z893" s="674" t="s">
        <v>1712</v>
      </c>
    </row>
    <row r="894" spans="2:26" ht="18.600000000000001" customHeight="1" x14ac:dyDescent="0.15">
      <c r="D894" s="2011" t="s">
        <v>948</v>
      </c>
      <c r="E894" s="2207"/>
      <c r="F894" s="1851"/>
      <c r="G894" s="1791" t="s">
        <v>575</v>
      </c>
      <c r="H894" s="1791"/>
      <c r="I894" s="1791"/>
      <c r="J894" s="2053"/>
      <c r="K894" s="2217"/>
      <c r="L894" s="2218"/>
      <c r="M894" s="2218"/>
      <c r="N894" s="2218"/>
      <c r="O894" s="2218"/>
      <c r="P894" s="2218"/>
      <c r="Q894" s="2218"/>
      <c r="R894" s="2218"/>
      <c r="S894" s="2219"/>
      <c r="Z894" s="674" t="s">
        <v>1712</v>
      </c>
    </row>
    <row r="895" spans="2:26" ht="24.95" customHeight="1" x14ac:dyDescent="0.15">
      <c r="D895" s="2220" t="s">
        <v>241</v>
      </c>
      <c r="E895" s="2221"/>
      <c r="F895" s="2222"/>
      <c r="G895" s="1791" t="s">
        <v>576</v>
      </c>
      <c r="H895" s="1791"/>
      <c r="I895" s="1791"/>
      <c r="J895" s="2053"/>
      <c r="K895" s="2217"/>
      <c r="L895" s="2218"/>
      <c r="M895" s="2218"/>
      <c r="N895" s="2218"/>
      <c r="O895" s="2218"/>
      <c r="P895" s="2218"/>
      <c r="Q895" s="2218"/>
      <c r="R895" s="2218"/>
      <c r="S895" s="2219"/>
      <c r="Z895" s="674" t="s">
        <v>1713</v>
      </c>
    </row>
    <row r="896" spans="2:26" ht="16.5" customHeight="1" x14ac:dyDescent="0.15">
      <c r="E896" s="2" t="s">
        <v>949</v>
      </c>
      <c r="Z896" s="674"/>
    </row>
    <row r="897" spans="3:26" ht="17.45" customHeight="1" x14ac:dyDescent="0.15">
      <c r="P897" s="1798" t="s">
        <v>782</v>
      </c>
      <c r="Q897" s="1798"/>
      <c r="R897" s="1798"/>
      <c r="S897" s="1799" t="str">
        <f>$Q$13</f>
        <v>○△高等学校</v>
      </c>
      <c r="T897" s="1799"/>
      <c r="U897" s="1799"/>
      <c r="V897" s="1799"/>
      <c r="W897" s="1799"/>
      <c r="X897" s="1799"/>
      <c r="Z897" s="674"/>
    </row>
    <row r="898" spans="3:26" ht="6.6" customHeight="1" x14ac:dyDescent="0.15">
      <c r="Z898" s="674"/>
    </row>
    <row r="899" spans="3:26" ht="16.5" customHeight="1" x14ac:dyDescent="0.15">
      <c r="C899" s="13" t="s">
        <v>950</v>
      </c>
      <c r="Z899" s="674"/>
    </row>
    <row r="900" spans="3:26" ht="19.5" customHeight="1" x14ac:dyDescent="0.15">
      <c r="D900" s="1766" t="s">
        <v>951</v>
      </c>
      <c r="E900" s="1851"/>
      <c r="F900" s="1851"/>
      <c r="G900" s="1851"/>
      <c r="H900" s="1851"/>
      <c r="I900" s="1851"/>
      <c r="J900" s="1852"/>
      <c r="K900" s="2128" t="s">
        <v>711</v>
      </c>
      <c r="L900" s="2104"/>
      <c r="M900" s="1851"/>
      <c r="N900" s="1851"/>
      <c r="O900" s="1852"/>
      <c r="Z900" s="674" t="s">
        <v>1714</v>
      </c>
    </row>
    <row r="901" spans="3:26" ht="16.5" customHeight="1" x14ac:dyDescent="0.15">
      <c r="E901" t="s">
        <v>516</v>
      </c>
      <c r="Z901" s="674"/>
    </row>
    <row r="902" spans="3:26" ht="16.5" customHeight="1" x14ac:dyDescent="0.15">
      <c r="D902" s="1786" t="s">
        <v>242</v>
      </c>
      <c r="E902" s="1786"/>
      <c r="F902" s="1786"/>
      <c r="G902" s="1765" t="s">
        <v>243</v>
      </c>
      <c r="H902" s="1765"/>
      <c r="I902" s="1765"/>
      <c r="J902" s="1765"/>
      <c r="K902" s="2028" t="s">
        <v>244</v>
      </c>
      <c r="L902" s="2096"/>
      <c r="M902" s="2242"/>
      <c r="N902" s="2245" t="s">
        <v>245</v>
      </c>
      <c r="O902" s="2246"/>
      <c r="P902" s="2246"/>
      <c r="Q902" s="2247"/>
      <c r="R902" s="2248" t="s">
        <v>246</v>
      </c>
      <c r="S902" s="2249"/>
      <c r="T902" s="2250"/>
      <c r="Z902" s="674"/>
    </row>
    <row r="903" spans="3:26" ht="16.5" customHeight="1" x14ac:dyDescent="0.15">
      <c r="D903" s="2223"/>
      <c r="E903" s="2223"/>
      <c r="F903" s="2223"/>
      <c r="G903" s="2223"/>
      <c r="H903" s="2223"/>
      <c r="I903" s="2223"/>
      <c r="J903" s="2223"/>
      <c r="K903" s="2029"/>
      <c r="L903" s="2243"/>
      <c r="M903" s="2244"/>
      <c r="N903" s="2251" t="s">
        <v>517</v>
      </c>
      <c r="O903" s="2252"/>
      <c r="P903" s="2252"/>
      <c r="Q903" s="2253"/>
      <c r="R903" s="2229" t="s">
        <v>518</v>
      </c>
      <c r="S903" s="2230"/>
      <c r="T903" s="2231"/>
      <c r="Z903" s="674"/>
    </row>
    <row r="904" spans="3:26" ht="15.6" customHeight="1" x14ac:dyDescent="0.15">
      <c r="D904" s="2090" t="s">
        <v>1826</v>
      </c>
      <c r="E904" s="2090"/>
      <c r="F904" s="2090"/>
      <c r="G904" s="2090" t="s">
        <v>946</v>
      </c>
      <c r="H904" s="2090"/>
      <c r="I904" s="2090"/>
      <c r="J904" s="2090"/>
      <c r="K904" s="2090" t="s">
        <v>734</v>
      </c>
      <c r="L904" s="2090"/>
      <c r="M904" s="2090"/>
      <c r="N904" s="2233">
        <v>50000000</v>
      </c>
      <c r="O904" s="2234"/>
      <c r="P904" s="2235"/>
      <c r="Q904" s="608" t="s">
        <v>116</v>
      </c>
      <c r="R904" s="2236" t="s">
        <v>1604</v>
      </c>
      <c r="S904" s="2237"/>
      <c r="T904" s="2238"/>
      <c r="Z904" s="674"/>
    </row>
    <row r="905" spans="3:26" ht="15.6" customHeight="1" x14ac:dyDescent="0.15">
      <c r="D905" s="2090"/>
      <c r="E905" s="2090"/>
      <c r="F905" s="2090"/>
      <c r="G905" s="2090"/>
      <c r="H905" s="2090"/>
      <c r="I905" s="2090"/>
      <c r="J905" s="2090"/>
      <c r="K905" s="2090"/>
      <c r="L905" s="2090"/>
      <c r="M905" s="2232"/>
      <c r="N905" s="742" t="s">
        <v>586</v>
      </c>
      <c r="O905" s="743">
        <v>1</v>
      </c>
      <c r="P905" s="744">
        <v>4</v>
      </c>
      <c r="Q905" s="745">
        <v>10</v>
      </c>
      <c r="R905" s="2239">
        <v>10000000</v>
      </c>
      <c r="S905" s="2240"/>
      <c r="T905" s="2241"/>
      <c r="Z905" s="674" t="s">
        <v>1720</v>
      </c>
    </row>
    <row r="906" spans="3:26" ht="15.6" customHeight="1" x14ac:dyDescent="0.15">
      <c r="D906" s="2090"/>
      <c r="E906" s="2090"/>
      <c r="F906" s="2090"/>
      <c r="G906" s="2090"/>
      <c r="H906" s="2090"/>
      <c r="I906" s="2090"/>
      <c r="J906" s="2090"/>
      <c r="K906" s="2090"/>
      <c r="L906" s="2090"/>
      <c r="M906" s="2090"/>
      <c r="N906" s="2233"/>
      <c r="O906" s="2234"/>
      <c r="P906" s="2235"/>
      <c r="Q906" s="608" t="s">
        <v>116</v>
      </c>
      <c r="R906" s="2236"/>
      <c r="S906" s="2237"/>
      <c r="T906" s="2238"/>
      <c r="Z906" s="674"/>
    </row>
    <row r="907" spans="3:26" ht="15.6" customHeight="1" x14ac:dyDescent="0.15">
      <c r="D907" s="2090"/>
      <c r="E907" s="2090"/>
      <c r="F907" s="2090"/>
      <c r="G907" s="2090"/>
      <c r="H907" s="2090"/>
      <c r="I907" s="2090"/>
      <c r="J907" s="2090"/>
      <c r="K907" s="2090"/>
      <c r="L907" s="2090"/>
      <c r="M907" s="2090"/>
      <c r="N907" s="742"/>
      <c r="O907" s="743"/>
      <c r="P907" s="744"/>
      <c r="Q907" s="745"/>
      <c r="R907" s="2239"/>
      <c r="S907" s="2240"/>
      <c r="T907" s="2241"/>
      <c r="Z907" s="674" t="s">
        <v>1720</v>
      </c>
    </row>
    <row r="908" spans="3:26" ht="15.6" customHeight="1" x14ac:dyDescent="0.15">
      <c r="D908" s="2090"/>
      <c r="E908" s="2090"/>
      <c r="F908" s="2090"/>
      <c r="G908" s="2090"/>
      <c r="H908" s="2090"/>
      <c r="I908" s="2090"/>
      <c r="J908" s="2090"/>
      <c r="K908" s="2090"/>
      <c r="L908" s="2090"/>
      <c r="M908" s="2090"/>
      <c r="N908" s="2233"/>
      <c r="O908" s="2234"/>
      <c r="P908" s="2235"/>
      <c r="Q908" s="608" t="s">
        <v>116</v>
      </c>
      <c r="R908" s="2236"/>
      <c r="S908" s="2237"/>
      <c r="T908" s="2238"/>
      <c r="Z908" s="674"/>
    </row>
    <row r="909" spans="3:26" ht="15.6" customHeight="1" x14ac:dyDescent="0.15">
      <c r="D909" s="2090"/>
      <c r="E909" s="2090"/>
      <c r="F909" s="2090"/>
      <c r="G909" s="2090"/>
      <c r="H909" s="2090"/>
      <c r="I909" s="2090"/>
      <c r="J909" s="2090"/>
      <c r="K909" s="2090"/>
      <c r="L909" s="2090"/>
      <c r="M909" s="2090"/>
      <c r="N909" s="742"/>
      <c r="O909" s="743"/>
      <c r="P909" s="744"/>
      <c r="Q909" s="745"/>
      <c r="R909" s="2239"/>
      <c r="S909" s="2240"/>
      <c r="T909" s="2241"/>
      <c r="Z909" s="674" t="s">
        <v>1720</v>
      </c>
    </row>
    <row r="910" spans="3:26" ht="15.6" customHeight="1" x14ac:dyDescent="0.15">
      <c r="D910" s="2090"/>
      <c r="E910" s="2090"/>
      <c r="F910" s="2090"/>
      <c r="G910" s="2090"/>
      <c r="H910" s="2090"/>
      <c r="I910" s="2090"/>
      <c r="J910" s="2090"/>
      <c r="K910" s="2090"/>
      <c r="L910" s="2090"/>
      <c r="M910" s="2090"/>
      <c r="N910" s="2233"/>
      <c r="O910" s="2234"/>
      <c r="P910" s="2235"/>
      <c r="Q910" s="608" t="s">
        <v>116</v>
      </c>
      <c r="R910" s="2236"/>
      <c r="S910" s="2237"/>
      <c r="T910" s="2238"/>
      <c r="Z910" s="674"/>
    </row>
    <row r="911" spans="3:26" ht="15.6" customHeight="1" x14ac:dyDescent="0.15">
      <c r="D911" s="2090"/>
      <c r="E911" s="2090"/>
      <c r="F911" s="2090"/>
      <c r="G911" s="2090"/>
      <c r="H911" s="2090"/>
      <c r="I911" s="2090"/>
      <c r="J911" s="2090"/>
      <c r="K911" s="2090"/>
      <c r="L911" s="2090"/>
      <c r="M911" s="2090"/>
      <c r="N911" s="742"/>
      <c r="O911" s="743"/>
      <c r="P911" s="744"/>
      <c r="Q911" s="745"/>
      <c r="R911" s="2239"/>
      <c r="S911" s="2240"/>
      <c r="T911" s="2241"/>
      <c r="Z911" s="674" t="s">
        <v>1720</v>
      </c>
    </row>
    <row r="912" spans="3:26" ht="16.5" customHeight="1" x14ac:dyDescent="0.15">
      <c r="E912" s="2" t="s">
        <v>1999</v>
      </c>
      <c r="Z912" s="674"/>
    </row>
    <row r="913" spans="3:26" ht="6.6" customHeight="1" x14ac:dyDescent="0.15">
      <c r="Z913" s="674"/>
    </row>
    <row r="914" spans="3:26" ht="16.5" customHeight="1" x14ac:dyDescent="0.15">
      <c r="C914" s="13" t="s">
        <v>952</v>
      </c>
      <c r="Z914" s="674"/>
    </row>
    <row r="915" spans="3:26" ht="18.600000000000001" customHeight="1" x14ac:dyDescent="0.15">
      <c r="D915" s="1043" t="s">
        <v>247</v>
      </c>
      <c r="E915" s="1043"/>
      <c r="F915" s="1043"/>
      <c r="G915" s="1043"/>
      <c r="H915" s="1043"/>
      <c r="I915" s="143" t="s">
        <v>18</v>
      </c>
      <c r="J915" s="746" t="s">
        <v>1962</v>
      </c>
      <c r="K915" s="6" t="s">
        <v>19</v>
      </c>
      <c r="L915" s="747">
        <v>8</v>
      </c>
      <c r="M915" s="6" t="s">
        <v>20</v>
      </c>
      <c r="N915" s="677">
        <v>1</v>
      </c>
      <c r="O915" s="20" t="s">
        <v>21</v>
      </c>
      <c r="Z915" s="674"/>
    </row>
    <row r="916" spans="3:26" ht="18.600000000000001" customHeight="1" x14ac:dyDescent="0.15">
      <c r="D916" s="24" t="s">
        <v>953</v>
      </c>
      <c r="E916" s="50"/>
      <c r="F916" s="50"/>
      <c r="G916" s="50"/>
      <c r="H916" s="50"/>
      <c r="I916" s="1782" t="s">
        <v>757</v>
      </c>
      <c r="J916" s="2178"/>
      <c r="K916" s="1866"/>
      <c r="L916" s="1866"/>
      <c r="M916" s="1849"/>
      <c r="Z916" s="674" t="s">
        <v>1715</v>
      </c>
    </row>
    <row r="917" spans="3:26" ht="16.5" customHeight="1" x14ac:dyDescent="0.15">
      <c r="E917" s="253" t="s">
        <v>1605</v>
      </c>
      <c r="Z917" s="674"/>
    </row>
    <row r="918" spans="3:26" ht="16.5" customHeight="1" x14ac:dyDescent="0.15">
      <c r="D918" s="24"/>
      <c r="E918" s="50"/>
      <c r="F918" s="2028" t="s">
        <v>248</v>
      </c>
      <c r="G918" s="2026"/>
      <c r="H918" s="2026"/>
      <c r="I918" s="2026"/>
      <c r="J918" s="2026"/>
      <c r="K918" s="2027"/>
      <c r="L918" s="2093" t="s">
        <v>954</v>
      </c>
      <c r="M918" s="2265"/>
      <c r="N918" s="2265"/>
      <c r="O918" s="2265"/>
      <c r="P918" s="2265"/>
      <c r="Q918" s="2266"/>
      <c r="Z918" s="674"/>
    </row>
    <row r="919" spans="3:26" ht="18.600000000000001" customHeight="1" x14ac:dyDescent="0.15">
      <c r="D919" s="2011" t="s">
        <v>955</v>
      </c>
      <c r="E919" s="2207"/>
      <c r="F919" s="735"/>
      <c r="G919" s="21" t="s">
        <v>19</v>
      </c>
      <c r="H919" s="735"/>
      <c r="I919" s="21" t="s">
        <v>20</v>
      </c>
      <c r="J919" s="735"/>
      <c r="K919" s="21" t="s">
        <v>21</v>
      </c>
      <c r="L919" s="735"/>
      <c r="M919" s="21" t="s">
        <v>19</v>
      </c>
      <c r="N919" s="735"/>
      <c r="O919" s="21" t="s">
        <v>20</v>
      </c>
      <c r="P919" s="735"/>
      <c r="Q919" s="20" t="s">
        <v>21</v>
      </c>
      <c r="Z919" s="674"/>
    </row>
    <row r="920" spans="3:26" ht="18.600000000000001" customHeight="1" x14ac:dyDescent="0.15">
      <c r="D920" s="2011" t="s">
        <v>948</v>
      </c>
      <c r="E920" s="2207"/>
      <c r="F920" s="735"/>
      <c r="G920" s="21" t="s">
        <v>19</v>
      </c>
      <c r="H920" s="735"/>
      <c r="I920" s="21" t="s">
        <v>20</v>
      </c>
      <c r="J920" s="735"/>
      <c r="K920" s="21" t="s">
        <v>21</v>
      </c>
      <c r="L920" s="735"/>
      <c r="M920" s="21" t="s">
        <v>19</v>
      </c>
      <c r="N920" s="735"/>
      <c r="O920" s="21" t="s">
        <v>20</v>
      </c>
      <c r="P920" s="735"/>
      <c r="Q920" s="20" t="s">
        <v>21</v>
      </c>
      <c r="Z920" s="674"/>
    </row>
    <row r="921" spans="3:26" ht="16.5" customHeight="1" x14ac:dyDescent="0.15">
      <c r="E921" s="2" t="s">
        <v>1936</v>
      </c>
      <c r="Z921" s="674"/>
    </row>
    <row r="922" spans="3:26" ht="9.6" customHeight="1" x14ac:dyDescent="0.15">
      <c r="Z922" s="674"/>
    </row>
    <row r="923" spans="3:26" ht="16.5" customHeight="1" x14ac:dyDescent="0.15">
      <c r="C923" s="13" t="s">
        <v>956</v>
      </c>
      <c r="Z923" s="674"/>
    </row>
    <row r="924" spans="3:26" ht="29.45" customHeight="1" x14ac:dyDescent="0.15">
      <c r="D924" s="2223" t="s">
        <v>249</v>
      </c>
      <c r="E924" s="2223"/>
      <c r="F924" s="2223"/>
      <c r="G924" s="2223"/>
      <c r="H924" s="2223"/>
      <c r="I924" s="2051" t="s">
        <v>250</v>
      </c>
      <c r="J924" s="2051"/>
      <c r="K924" s="2262" t="s">
        <v>251</v>
      </c>
      <c r="L924" s="2263"/>
      <c r="M924" s="2264"/>
      <c r="N924" s="2262" t="s">
        <v>1982</v>
      </c>
      <c r="O924" s="2263"/>
      <c r="P924" s="2264"/>
      <c r="Q924" s="2223"/>
      <c r="Z924" s="674"/>
    </row>
    <row r="925" spans="3:26" ht="18.600000000000001" customHeight="1" x14ac:dyDescent="0.15">
      <c r="D925" s="2254" t="s">
        <v>627</v>
      </c>
      <c r="E925" s="2254"/>
      <c r="F925" s="2254"/>
      <c r="G925" s="2254"/>
      <c r="H925" s="2254"/>
      <c r="I925" s="2255" t="s">
        <v>578</v>
      </c>
      <c r="J925" s="2256"/>
      <c r="K925" s="2256" t="s">
        <v>565</v>
      </c>
      <c r="L925" s="2257"/>
      <c r="M925" s="2258"/>
      <c r="N925" s="2006" t="s">
        <v>621</v>
      </c>
      <c r="O925" s="2259"/>
      <c r="P925" s="2260"/>
      <c r="Q925" s="2261"/>
      <c r="Z925" s="674" t="s">
        <v>1771</v>
      </c>
    </row>
    <row r="926" spans="3:26" ht="18.600000000000001" customHeight="1" x14ac:dyDescent="0.15">
      <c r="D926" s="2254"/>
      <c r="E926" s="2254"/>
      <c r="F926" s="2254"/>
      <c r="G926" s="2254"/>
      <c r="H926" s="2254"/>
      <c r="I926" s="2255"/>
      <c r="J926" s="2256"/>
      <c r="K926" s="2256"/>
      <c r="L926" s="2257"/>
      <c r="M926" s="2258"/>
      <c r="N926" s="2006"/>
      <c r="O926" s="2259"/>
      <c r="P926" s="2260"/>
      <c r="Q926" s="2261"/>
      <c r="Z926" s="674" t="s">
        <v>1771</v>
      </c>
    </row>
    <row r="927" spans="3:26" ht="18.600000000000001" customHeight="1" x14ac:dyDescent="0.15">
      <c r="D927" s="2254"/>
      <c r="E927" s="2254"/>
      <c r="F927" s="2254"/>
      <c r="G927" s="2254"/>
      <c r="H927" s="2254"/>
      <c r="I927" s="2255"/>
      <c r="J927" s="2256"/>
      <c r="K927" s="2256"/>
      <c r="L927" s="2257"/>
      <c r="M927" s="2258"/>
      <c r="N927" s="2006"/>
      <c r="O927" s="2259"/>
      <c r="P927" s="2260"/>
      <c r="Q927" s="2261"/>
      <c r="Z927" s="674" t="s">
        <v>1771</v>
      </c>
    </row>
    <row r="928" spans="3:26" ht="18.600000000000001" customHeight="1" x14ac:dyDescent="0.15">
      <c r="D928" s="2254"/>
      <c r="E928" s="2254"/>
      <c r="F928" s="2254"/>
      <c r="G928" s="2254"/>
      <c r="H928" s="2254"/>
      <c r="I928" s="2255"/>
      <c r="J928" s="2256"/>
      <c r="K928" s="2256"/>
      <c r="L928" s="2257"/>
      <c r="M928" s="2258"/>
      <c r="N928" s="2006"/>
      <c r="O928" s="2259"/>
      <c r="P928" s="2260"/>
      <c r="Q928" s="2261"/>
      <c r="Z928" s="674" t="s">
        <v>1771</v>
      </c>
    </row>
    <row r="929" spans="3:26" ht="18.600000000000001" customHeight="1" x14ac:dyDescent="0.15">
      <c r="D929" s="2254"/>
      <c r="E929" s="2254"/>
      <c r="F929" s="2254"/>
      <c r="G929" s="2254"/>
      <c r="H929" s="2254"/>
      <c r="I929" s="2255"/>
      <c r="J929" s="2256"/>
      <c r="K929" s="2256"/>
      <c r="L929" s="2257"/>
      <c r="M929" s="2258"/>
      <c r="N929" s="2006"/>
      <c r="O929" s="2259"/>
      <c r="P929" s="2260"/>
      <c r="Q929" s="2261"/>
      <c r="Z929" s="674" t="s">
        <v>1771</v>
      </c>
    </row>
    <row r="930" spans="3:26" ht="16.5" customHeight="1" x14ac:dyDescent="0.15">
      <c r="E930" s="2" t="s">
        <v>957</v>
      </c>
      <c r="Z930" s="674"/>
    </row>
    <row r="931" spans="3:26" ht="16.5" customHeight="1" x14ac:dyDescent="0.15">
      <c r="E931" s="5" t="s">
        <v>1645</v>
      </c>
      <c r="Z931" s="674"/>
    </row>
    <row r="932" spans="3:26" ht="16.5" customHeight="1" x14ac:dyDescent="0.15">
      <c r="E932" s="5" t="s">
        <v>691</v>
      </c>
      <c r="Z932" s="674"/>
    </row>
    <row r="933" spans="3:26" ht="9.6" customHeight="1" x14ac:dyDescent="0.15">
      <c r="E933" s="5"/>
      <c r="Z933" s="674"/>
    </row>
    <row r="934" spans="3:26" ht="16.5" customHeight="1" x14ac:dyDescent="0.15">
      <c r="C934" s="13" t="s">
        <v>958</v>
      </c>
      <c r="Z934" s="674"/>
    </row>
    <row r="935" spans="3:26" ht="30.95" customHeight="1" x14ac:dyDescent="0.15">
      <c r="D935" s="2051" t="s">
        <v>1092</v>
      </c>
      <c r="E935" s="1770"/>
      <c r="F935" s="1770"/>
      <c r="G935" s="1770"/>
      <c r="H935" s="2051" t="s">
        <v>959</v>
      </c>
      <c r="I935" s="1770"/>
      <c r="J935" s="1770"/>
      <c r="K935" s="1770"/>
      <c r="L935" s="2274" t="s">
        <v>250</v>
      </c>
      <c r="M935" s="1771"/>
      <c r="N935" s="2275" t="s">
        <v>1646</v>
      </c>
      <c r="O935" s="2276"/>
      <c r="P935" s="2276"/>
      <c r="Q935" s="2276"/>
      <c r="R935" s="2267" t="s">
        <v>252</v>
      </c>
      <c r="S935" s="2268"/>
      <c r="Z935" s="674"/>
    </row>
    <row r="936" spans="3:26" ht="18.95" customHeight="1" x14ac:dyDescent="0.15">
      <c r="D936" s="2269" t="s">
        <v>1827</v>
      </c>
      <c r="E936" s="2269"/>
      <c r="F936" s="2269"/>
      <c r="G936" s="2269"/>
      <c r="H936" s="2269" t="s">
        <v>1828</v>
      </c>
      <c r="I936" s="2269"/>
      <c r="J936" s="2269"/>
      <c r="K936" s="2269"/>
      <c r="L936" s="2270" t="s">
        <v>578</v>
      </c>
      <c r="M936" s="2271"/>
      <c r="N936" s="2272" t="s">
        <v>565</v>
      </c>
      <c r="O936" s="2273"/>
      <c r="P936" s="2273"/>
      <c r="Q936" s="2273"/>
      <c r="R936" s="2273" t="s">
        <v>578</v>
      </c>
      <c r="S936" s="2273"/>
      <c r="Z936" s="674" t="s">
        <v>1772</v>
      </c>
    </row>
    <row r="937" spans="3:26" ht="18.95" customHeight="1" x14ac:dyDescent="0.15">
      <c r="D937" s="2269"/>
      <c r="E937" s="2269"/>
      <c r="F937" s="2269"/>
      <c r="G937" s="2269"/>
      <c r="H937" s="2269"/>
      <c r="I937" s="2269"/>
      <c r="J937" s="2269"/>
      <c r="K937" s="2269"/>
      <c r="L937" s="2270"/>
      <c r="M937" s="2271"/>
      <c r="N937" s="2272"/>
      <c r="O937" s="2273"/>
      <c r="P937" s="2273"/>
      <c r="Q937" s="2273"/>
      <c r="R937" s="2273"/>
      <c r="S937" s="2273"/>
      <c r="Z937" s="674" t="s">
        <v>1772</v>
      </c>
    </row>
    <row r="938" spans="3:26" ht="18.95" customHeight="1" x14ac:dyDescent="0.15">
      <c r="D938" s="2269"/>
      <c r="E938" s="2269"/>
      <c r="F938" s="2269"/>
      <c r="G938" s="2269"/>
      <c r="H938" s="2269"/>
      <c r="I938" s="2269"/>
      <c r="J938" s="2269"/>
      <c r="K938" s="2269"/>
      <c r="L938" s="2270"/>
      <c r="M938" s="2271"/>
      <c r="N938" s="2272"/>
      <c r="O938" s="2273"/>
      <c r="P938" s="2273"/>
      <c r="Q938" s="2273"/>
      <c r="R938" s="2273"/>
      <c r="S938" s="2273"/>
      <c r="Z938" s="674" t="s">
        <v>1772</v>
      </c>
    </row>
    <row r="939" spans="3:26" ht="18.95" customHeight="1" x14ac:dyDescent="0.15">
      <c r="D939" s="2269"/>
      <c r="E939" s="2269"/>
      <c r="F939" s="2269"/>
      <c r="G939" s="2269"/>
      <c r="H939" s="2269"/>
      <c r="I939" s="2269"/>
      <c r="J939" s="2269"/>
      <c r="K939" s="2269"/>
      <c r="L939" s="2270"/>
      <c r="M939" s="2271"/>
      <c r="N939" s="2272"/>
      <c r="O939" s="2273"/>
      <c r="P939" s="2273"/>
      <c r="Q939" s="2273"/>
      <c r="R939" s="2273"/>
      <c r="S939" s="2273"/>
      <c r="Z939" s="674" t="s">
        <v>1772</v>
      </c>
    </row>
    <row r="940" spans="3:26" ht="18.95" customHeight="1" x14ac:dyDescent="0.15">
      <c r="D940" s="2269"/>
      <c r="E940" s="2269"/>
      <c r="F940" s="2269"/>
      <c r="G940" s="2269"/>
      <c r="H940" s="2269"/>
      <c r="I940" s="2269"/>
      <c r="J940" s="2269"/>
      <c r="K940" s="2269"/>
      <c r="L940" s="2270"/>
      <c r="M940" s="2271"/>
      <c r="N940" s="2272"/>
      <c r="O940" s="2273"/>
      <c r="P940" s="2273"/>
      <c r="Q940" s="2273"/>
      <c r="R940" s="2273"/>
      <c r="S940" s="2273"/>
      <c r="Z940" s="674" t="s">
        <v>1772</v>
      </c>
    </row>
    <row r="941" spans="3:26" ht="18.95" customHeight="1" x14ac:dyDescent="0.15">
      <c r="D941" s="2269"/>
      <c r="E941" s="2269"/>
      <c r="F941" s="2269"/>
      <c r="G941" s="2269"/>
      <c r="H941" s="2269"/>
      <c r="I941" s="2269"/>
      <c r="J941" s="2269"/>
      <c r="K941" s="2269"/>
      <c r="L941" s="2270"/>
      <c r="M941" s="2271"/>
      <c r="N941" s="2272"/>
      <c r="O941" s="2273"/>
      <c r="P941" s="2273"/>
      <c r="Q941" s="2273"/>
      <c r="R941" s="2273"/>
      <c r="S941" s="2273"/>
      <c r="Z941" s="674" t="s">
        <v>1772</v>
      </c>
    </row>
    <row r="942" spans="3:26" ht="18.95" customHeight="1" x14ac:dyDescent="0.15">
      <c r="D942" s="2269"/>
      <c r="E942" s="2269"/>
      <c r="F942" s="2269"/>
      <c r="G942" s="2269"/>
      <c r="H942" s="2269"/>
      <c r="I942" s="2269"/>
      <c r="J942" s="2269"/>
      <c r="K942" s="2269"/>
      <c r="L942" s="2270"/>
      <c r="M942" s="2271"/>
      <c r="N942" s="2272"/>
      <c r="O942" s="2273"/>
      <c r="P942" s="2273"/>
      <c r="Q942" s="2273"/>
      <c r="R942" s="2273"/>
      <c r="S942" s="2273"/>
      <c r="Z942" s="674" t="s">
        <v>1772</v>
      </c>
    </row>
    <row r="943" spans="3:26" ht="18.95" customHeight="1" x14ac:dyDescent="0.15">
      <c r="D943" s="2269"/>
      <c r="E943" s="2269"/>
      <c r="F943" s="2269"/>
      <c r="G943" s="2269"/>
      <c r="H943" s="2269"/>
      <c r="I943" s="2269"/>
      <c r="J943" s="2269"/>
      <c r="K943" s="2269"/>
      <c r="L943" s="2270"/>
      <c r="M943" s="2271"/>
      <c r="N943" s="2272"/>
      <c r="O943" s="2273"/>
      <c r="P943" s="2273"/>
      <c r="Q943" s="2273"/>
      <c r="R943" s="2273"/>
      <c r="S943" s="2273"/>
      <c r="Z943" s="674" t="s">
        <v>1772</v>
      </c>
    </row>
    <row r="944" spans="3:26" ht="18.95" customHeight="1" x14ac:dyDescent="0.15">
      <c r="D944" s="2269"/>
      <c r="E944" s="2269"/>
      <c r="F944" s="2269"/>
      <c r="G944" s="2269"/>
      <c r="H944" s="2269"/>
      <c r="I944" s="2269"/>
      <c r="J944" s="2269"/>
      <c r="K944" s="2269"/>
      <c r="L944" s="2270"/>
      <c r="M944" s="2271"/>
      <c r="N944" s="2272"/>
      <c r="O944" s="2273"/>
      <c r="P944" s="2273"/>
      <c r="Q944" s="2273"/>
      <c r="R944" s="2273"/>
      <c r="S944" s="2273"/>
      <c r="Z944" s="674" t="s">
        <v>1772</v>
      </c>
    </row>
    <row r="945" spans="1:26" ht="18.95" customHeight="1" x14ac:dyDescent="0.15">
      <c r="D945" s="2269"/>
      <c r="E945" s="2269"/>
      <c r="F945" s="2269"/>
      <c r="G945" s="2269"/>
      <c r="H945" s="2269"/>
      <c r="I945" s="2269"/>
      <c r="J945" s="2269"/>
      <c r="K945" s="2269"/>
      <c r="L945" s="2270"/>
      <c r="M945" s="2271"/>
      <c r="N945" s="2272"/>
      <c r="O945" s="2273"/>
      <c r="P945" s="2273"/>
      <c r="Q945" s="2273"/>
      <c r="R945" s="2273"/>
      <c r="S945" s="2273"/>
      <c r="Z945" s="674" t="s">
        <v>1772</v>
      </c>
    </row>
    <row r="946" spans="1:26" ht="18.95" customHeight="1" x14ac:dyDescent="0.15">
      <c r="D946" s="2269"/>
      <c r="E946" s="2269"/>
      <c r="F946" s="2269"/>
      <c r="G946" s="2269"/>
      <c r="H946" s="2269"/>
      <c r="I946" s="2269"/>
      <c r="J946" s="2269"/>
      <c r="K946" s="2269"/>
      <c r="L946" s="2270"/>
      <c r="M946" s="2271"/>
      <c r="N946" s="2272"/>
      <c r="O946" s="2273"/>
      <c r="P946" s="2273"/>
      <c r="Q946" s="2273"/>
      <c r="R946" s="2273"/>
      <c r="S946" s="2273"/>
      <c r="Z946" s="674" t="s">
        <v>1772</v>
      </c>
    </row>
    <row r="947" spans="1:26" ht="18.95" customHeight="1" x14ac:dyDescent="0.15">
      <c r="D947" s="2269"/>
      <c r="E947" s="2269"/>
      <c r="F947" s="2269"/>
      <c r="G947" s="2269"/>
      <c r="H947" s="2269"/>
      <c r="I947" s="2269"/>
      <c r="J947" s="2269"/>
      <c r="K947" s="2269"/>
      <c r="L947" s="2270"/>
      <c r="M947" s="2271"/>
      <c r="N947" s="2272"/>
      <c r="O947" s="2273"/>
      <c r="P947" s="2273"/>
      <c r="Q947" s="2273"/>
      <c r="R947" s="2273"/>
      <c r="S947" s="2273"/>
      <c r="Z947" s="674" t="s">
        <v>1772</v>
      </c>
    </row>
    <row r="948" spans="1:26" ht="16.5" customHeight="1" x14ac:dyDescent="0.15">
      <c r="E948" s="2" t="s">
        <v>960</v>
      </c>
      <c r="Z948" s="674"/>
    </row>
    <row r="949" spans="1:26" ht="12.6" customHeight="1" x14ac:dyDescent="0.15">
      <c r="E949" s="5"/>
      <c r="Z949" s="674"/>
    </row>
    <row r="950" spans="1:26" ht="16.5" customHeight="1" x14ac:dyDescent="0.15">
      <c r="P950" s="1798" t="s">
        <v>782</v>
      </c>
      <c r="Q950" s="1798"/>
      <c r="R950" s="1798"/>
      <c r="S950" s="1799" t="str">
        <f>$Q$13</f>
        <v>○△高等学校</v>
      </c>
      <c r="T950" s="1799"/>
      <c r="U950" s="1799"/>
      <c r="V950" s="1799"/>
      <c r="W950" s="1799"/>
      <c r="X950" s="1799"/>
      <c r="Z950" s="674"/>
    </row>
    <row r="951" spans="1:26" ht="16.5" customHeight="1" x14ac:dyDescent="0.15">
      <c r="A951" s="675" t="s">
        <v>255</v>
      </c>
      <c r="Z951" s="674"/>
    </row>
    <row r="952" spans="1:26" ht="16.5" customHeight="1" x14ac:dyDescent="0.15">
      <c r="B952" s="12" t="s">
        <v>754</v>
      </c>
      <c r="Z952" s="674"/>
    </row>
    <row r="953" spans="1:26" ht="16.5" customHeight="1" x14ac:dyDescent="0.15">
      <c r="C953" s="13" t="s">
        <v>961</v>
      </c>
      <c r="Z953" s="674"/>
    </row>
    <row r="954" spans="1:26" ht="16.5" customHeight="1" x14ac:dyDescent="0.15">
      <c r="C954" s="13"/>
      <c r="D954" s="2056" t="s">
        <v>717</v>
      </c>
      <c r="E954" s="2025"/>
      <c r="F954" s="2025"/>
      <c r="G954" s="2025"/>
      <c r="H954" s="2025"/>
      <c r="I954" s="2223" t="s">
        <v>718</v>
      </c>
      <c r="J954" s="2159"/>
      <c r="K954" s="2159"/>
      <c r="L954" s="2159"/>
      <c r="M954" s="2303" t="s">
        <v>69</v>
      </c>
      <c r="N954" s="2304"/>
      <c r="O954" s="2304"/>
      <c r="P954" s="2305"/>
      <c r="Z954" s="674"/>
    </row>
    <row r="955" spans="1:26" ht="24.95" customHeight="1" x14ac:dyDescent="0.15">
      <c r="D955" s="2302"/>
      <c r="E955" s="1763"/>
      <c r="F955" s="1763"/>
      <c r="G955" s="1763"/>
      <c r="H955" s="1763"/>
      <c r="I955" s="2306" t="s">
        <v>719</v>
      </c>
      <c r="J955" s="2307"/>
      <c r="K955" s="2307"/>
      <c r="L955" s="2308"/>
      <c r="M955" s="2309" t="s">
        <v>1829</v>
      </c>
      <c r="N955" s="2310"/>
      <c r="O955" s="2310"/>
      <c r="P955" s="2311"/>
      <c r="Z955" s="674"/>
    </row>
    <row r="956" spans="1:26" ht="16.5" customHeight="1" x14ac:dyDescent="0.15">
      <c r="E956" s="2" t="s">
        <v>962</v>
      </c>
      <c r="Z956" s="674"/>
    </row>
    <row r="957" spans="1:26" ht="6.6" customHeight="1" x14ac:dyDescent="0.15">
      <c r="Z957" s="674"/>
    </row>
    <row r="958" spans="1:26" ht="16.5" customHeight="1" x14ac:dyDescent="0.15">
      <c r="C958" s="13" t="s">
        <v>963</v>
      </c>
      <c r="Z958" s="674"/>
    </row>
    <row r="959" spans="1:26" ht="16.5" customHeight="1" x14ac:dyDescent="0.15">
      <c r="D959" t="s">
        <v>256</v>
      </c>
      <c r="Z959" s="674"/>
    </row>
    <row r="960" spans="1:26" ht="33" customHeight="1" x14ac:dyDescent="0.15">
      <c r="D960" s="2274" t="s">
        <v>965</v>
      </c>
      <c r="E960" s="1771"/>
      <c r="F960" s="1771"/>
      <c r="G960" s="1771"/>
      <c r="H960" s="1771"/>
      <c r="I960" s="2284" t="s">
        <v>257</v>
      </c>
      <c r="J960" s="2285"/>
      <c r="K960" s="2285"/>
      <c r="L960" s="2285"/>
      <c r="M960" s="2285"/>
      <c r="N960" s="2274" t="s">
        <v>964</v>
      </c>
      <c r="O960" s="1771"/>
      <c r="P960" s="1771"/>
      <c r="Q960" s="1771"/>
      <c r="R960" s="1771"/>
      <c r="Z960" s="674"/>
    </row>
    <row r="961" spans="2:26" ht="12.6" customHeight="1" x14ac:dyDescent="0.15">
      <c r="D961" s="2283"/>
      <c r="E961" s="2283"/>
      <c r="F961" s="2283"/>
      <c r="G961" s="2283"/>
      <c r="H961" s="2283"/>
      <c r="I961" s="2287" t="s">
        <v>258</v>
      </c>
      <c r="J961" s="2288"/>
      <c r="K961" s="2288"/>
      <c r="L961" s="2288"/>
      <c r="M961" s="2288"/>
      <c r="N961" s="2283"/>
      <c r="O961" s="2283"/>
      <c r="P961" s="2283"/>
      <c r="Q961" s="2283"/>
      <c r="R961" s="2286"/>
      <c r="Z961" s="674"/>
    </row>
    <row r="962" spans="2:26" ht="24.6" customHeight="1" x14ac:dyDescent="0.15">
      <c r="D962" s="1791" t="s">
        <v>582</v>
      </c>
      <c r="E962" s="2286"/>
      <c r="F962" s="2286"/>
      <c r="G962" s="2286"/>
      <c r="H962" s="2286"/>
      <c r="I962" s="2298" t="s">
        <v>583</v>
      </c>
      <c r="J962" s="2299"/>
      <c r="K962" s="2299"/>
      <c r="L962" s="2299"/>
      <c r="M962" s="2299"/>
      <c r="N962" s="2300">
        <v>30</v>
      </c>
      <c r="O962" s="2301"/>
      <c r="P962" s="2301"/>
      <c r="Q962" s="2301"/>
      <c r="R962" s="101" t="s">
        <v>584</v>
      </c>
      <c r="Z962" s="674" t="s">
        <v>1716</v>
      </c>
    </row>
    <row r="963" spans="2:26" ht="16.5" customHeight="1" x14ac:dyDescent="0.15">
      <c r="E963" s="2" t="s">
        <v>962</v>
      </c>
      <c r="Z963" s="674"/>
    </row>
    <row r="964" spans="2:26" ht="6.95" customHeight="1" x14ac:dyDescent="0.15">
      <c r="Z964" s="674"/>
    </row>
    <row r="965" spans="2:26" ht="16.5" customHeight="1" x14ac:dyDescent="0.15">
      <c r="D965" t="s">
        <v>966</v>
      </c>
      <c r="Z965" s="674"/>
    </row>
    <row r="966" spans="2:26" ht="16.5" customHeight="1" x14ac:dyDescent="0.15">
      <c r="D966" s="1786" t="s">
        <v>259</v>
      </c>
      <c r="E966" s="1786"/>
      <c r="F966" s="2223" t="s">
        <v>260</v>
      </c>
      <c r="G966" s="2223"/>
      <c r="H966" s="2223"/>
      <c r="I966" s="2223"/>
      <c r="J966" s="2223"/>
      <c r="K966" s="2223"/>
      <c r="L966" s="2223"/>
      <c r="M966" s="2223" t="s">
        <v>261</v>
      </c>
      <c r="N966" s="2223"/>
      <c r="O966" s="2223"/>
      <c r="P966" s="2223"/>
      <c r="Z966" s="674"/>
    </row>
    <row r="967" spans="2:26" ht="24.6" customHeight="1" x14ac:dyDescent="0.15">
      <c r="D967" s="1791" t="s">
        <v>578</v>
      </c>
      <c r="E967" s="2053"/>
      <c r="F967" s="2280" t="s">
        <v>1830</v>
      </c>
      <c r="G967" s="2281"/>
      <c r="H967" s="2281"/>
      <c r="I967" s="2281"/>
      <c r="J967" s="2281"/>
      <c r="K967" s="2281"/>
      <c r="L967" s="2282"/>
      <c r="M967" s="2280" t="s">
        <v>1505</v>
      </c>
      <c r="N967" s="2281"/>
      <c r="O967" s="2281"/>
      <c r="P967" s="2282"/>
      <c r="Z967" s="674" t="s">
        <v>1669</v>
      </c>
    </row>
    <row r="968" spans="2:26" ht="16.5" customHeight="1" x14ac:dyDescent="0.15">
      <c r="E968" s="2" t="s">
        <v>262</v>
      </c>
      <c r="Z968" s="674"/>
    </row>
    <row r="969" spans="2:26" ht="10.5" customHeight="1" x14ac:dyDescent="0.15">
      <c r="Z969" s="674"/>
    </row>
    <row r="970" spans="2:26" ht="10.5" customHeight="1" x14ac:dyDescent="0.15">
      <c r="Z970" s="674"/>
    </row>
    <row r="971" spans="2:26" ht="16.5" customHeight="1" x14ac:dyDescent="0.15">
      <c r="B971" s="12" t="s">
        <v>967</v>
      </c>
      <c r="Z971" s="674"/>
    </row>
    <row r="972" spans="2:26" ht="20.45" customHeight="1" x14ac:dyDescent="0.15">
      <c r="B972" s="12"/>
      <c r="C972" s="166" t="s">
        <v>1014</v>
      </c>
      <c r="D972" s="1780" t="s">
        <v>1482</v>
      </c>
      <c r="E972" s="2315"/>
      <c r="F972" s="2315"/>
      <c r="G972" s="2315"/>
      <c r="H972" s="2315"/>
      <c r="I972" s="1778"/>
      <c r="J972" s="85" t="s">
        <v>519</v>
      </c>
      <c r="K972" s="1402" t="s">
        <v>1083</v>
      </c>
      <c r="L972" s="2052"/>
      <c r="Z972" s="674"/>
    </row>
    <row r="973" spans="2:26" ht="9.6" customHeight="1" x14ac:dyDescent="0.15">
      <c r="Z973" s="674"/>
    </row>
    <row r="974" spans="2:26" ht="16.5" customHeight="1" x14ac:dyDescent="0.15">
      <c r="C974" s="61" t="s">
        <v>1983</v>
      </c>
      <c r="D974" s="63"/>
      <c r="E974" s="63"/>
      <c r="F974" s="63"/>
      <c r="Z974" s="674"/>
    </row>
    <row r="975" spans="2:26" ht="18.95" customHeight="1" x14ac:dyDescent="0.15">
      <c r="C975" s="63"/>
      <c r="D975" s="598" t="s">
        <v>263</v>
      </c>
      <c r="E975" s="598"/>
      <c r="F975" s="598"/>
      <c r="G975" s="2316" t="s">
        <v>1003</v>
      </c>
      <c r="H975" s="1848"/>
      <c r="I975" s="1848"/>
      <c r="J975" s="2295"/>
      <c r="K975" s="2316" t="s">
        <v>1004</v>
      </c>
      <c r="L975" s="1848"/>
      <c r="M975" s="1848"/>
      <c r="N975" s="2295"/>
      <c r="O975" s="2316" t="s">
        <v>264</v>
      </c>
      <c r="P975" s="1848"/>
      <c r="Q975" s="1848"/>
      <c r="R975" s="2295"/>
      <c r="Z975" s="674"/>
    </row>
    <row r="976" spans="2:26" ht="18.95" customHeight="1" x14ac:dyDescent="0.15">
      <c r="C976" s="63"/>
      <c r="D976" s="1755" t="s">
        <v>1005</v>
      </c>
      <c r="E976" s="1756"/>
      <c r="F976" s="1757"/>
      <c r="G976" s="2277">
        <v>10000</v>
      </c>
      <c r="H976" s="2278"/>
      <c r="I976" s="2279"/>
      <c r="J976" s="10" t="s">
        <v>116</v>
      </c>
      <c r="K976" s="2277">
        <v>10000</v>
      </c>
      <c r="L976" s="2278"/>
      <c r="M976" s="2279"/>
      <c r="N976" s="10" t="s">
        <v>116</v>
      </c>
      <c r="O976" s="2277">
        <v>10000</v>
      </c>
      <c r="P976" s="2278"/>
      <c r="Q976" s="2279"/>
      <c r="R976" s="264" t="s">
        <v>116</v>
      </c>
      <c r="Z976" s="674"/>
    </row>
    <row r="977" spans="3:26" ht="18.95" customHeight="1" x14ac:dyDescent="0.15">
      <c r="C977" s="63"/>
      <c r="D977" s="556" t="s">
        <v>1006</v>
      </c>
      <c r="E977" s="576"/>
      <c r="F977" s="748"/>
      <c r="G977" s="2312">
        <v>200000</v>
      </c>
      <c r="H977" s="2313"/>
      <c r="I977" s="2314"/>
      <c r="J977" s="44" t="s">
        <v>116</v>
      </c>
      <c r="K977" s="2312">
        <v>200000</v>
      </c>
      <c r="L977" s="2313"/>
      <c r="M977" s="2314"/>
      <c r="N977" s="44" t="s">
        <v>116</v>
      </c>
      <c r="O977" s="2312">
        <v>200000</v>
      </c>
      <c r="P977" s="2313"/>
      <c r="Q977" s="2314"/>
      <c r="R977" s="265" t="s">
        <v>116</v>
      </c>
      <c r="Z977" s="674"/>
    </row>
    <row r="978" spans="3:26" ht="18.95" customHeight="1" x14ac:dyDescent="0.15">
      <c r="C978" s="63"/>
      <c r="D978" s="556" t="s">
        <v>1007</v>
      </c>
      <c r="E978" s="576"/>
      <c r="F978" s="748"/>
      <c r="G978" s="2312">
        <v>250000</v>
      </c>
      <c r="H978" s="2313"/>
      <c r="I978" s="2314"/>
      <c r="J978" s="44" t="s">
        <v>116</v>
      </c>
      <c r="K978" s="2312">
        <v>250000</v>
      </c>
      <c r="L978" s="2313"/>
      <c r="M978" s="2314"/>
      <c r="N978" s="44" t="s">
        <v>116</v>
      </c>
      <c r="O978" s="2312">
        <v>250000</v>
      </c>
      <c r="P978" s="2313"/>
      <c r="Q978" s="2314"/>
      <c r="R978" s="265" t="s">
        <v>116</v>
      </c>
      <c r="Z978" s="674"/>
    </row>
    <row r="979" spans="3:26" ht="18.95" customHeight="1" x14ac:dyDescent="0.15">
      <c r="C979" s="63"/>
      <c r="D979" s="1044" t="s">
        <v>266</v>
      </c>
      <c r="E979" s="1285"/>
      <c r="F979" s="1754"/>
      <c r="G979" s="2289">
        <v>150000</v>
      </c>
      <c r="H979" s="2290"/>
      <c r="I979" s="2291"/>
      <c r="J979" s="165" t="s">
        <v>116</v>
      </c>
      <c r="K979" s="2289">
        <v>150000</v>
      </c>
      <c r="L979" s="2290"/>
      <c r="M979" s="2291"/>
      <c r="N979" s="165" t="s">
        <v>116</v>
      </c>
      <c r="O979" s="2289">
        <v>150000</v>
      </c>
      <c r="P979" s="2290"/>
      <c r="Q979" s="2291"/>
      <c r="R979" s="164" t="s">
        <v>116</v>
      </c>
      <c r="Z979" s="674"/>
    </row>
    <row r="980" spans="3:26" ht="16.5" customHeight="1" x14ac:dyDescent="0.15">
      <c r="C980" s="63"/>
      <c r="D980" s="63"/>
      <c r="E980" s="109" t="s">
        <v>1831</v>
      </c>
      <c r="F980" s="63"/>
      <c r="Z980" s="674"/>
    </row>
    <row r="981" spans="3:26" ht="16.5" customHeight="1" x14ac:dyDescent="0.15">
      <c r="C981" s="63"/>
      <c r="D981" s="63"/>
      <c r="E981" s="109" t="s">
        <v>1008</v>
      </c>
      <c r="F981" s="63"/>
      <c r="Z981" s="674"/>
    </row>
    <row r="982" spans="3:26" ht="9.6" customHeight="1" x14ac:dyDescent="0.15">
      <c r="Z982" s="674"/>
    </row>
    <row r="983" spans="3:26" ht="16.5" customHeight="1" x14ac:dyDescent="0.15">
      <c r="C983" s="13" t="s">
        <v>1009</v>
      </c>
      <c r="Z983" s="674"/>
    </row>
    <row r="984" spans="3:26" ht="18.95" customHeight="1" x14ac:dyDescent="0.15">
      <c r="D984" s="1765"/>
      <c r="E984" s="1765"/>
      <c r="F984" s="1765"/>
      <c r="G984" s="2056" t="s">
        <v>267</v>
      </c>
      <c r="H984" s="1774"/>
      <c r="I984" s="2056" t="s">
        <v>268</v>
      </c>
      <c r="J984" s="1774"/>
      <c r="K984" s="2011" t="s">
        <v>280</v>
      </c>
      <c r="L984" s="2294"/>
      <c r="M984" s="2104" t="s">
        <v>585</v>
      </c>
      <c r="N984" s="1848"/>
      <c r="O984" s="1848"/>
      <c r="P984" s="1848"/>
      <c r="Q984" s="1848"/>
      <c r="R984" s="1848"/>
      <c r="S984" s="2295"/>
      <c r="Z984" s="674" t="s">
        <v>1717</v>
      </c>
    </row>
    <row r="985" spans="3:26" ht="16.5" customHeight="1" x14ac:dyDescent="0.15">
      <c r="D985" s="1765"/>
      <c r="E985" s="1765"/>
      <c r="F985" s="1765"/>
      <c r="G985" s="2292"/>
      <c r="H985" s="2293"/>
      <c r="I985" s="2292"/>
      <c r="J985" s="2293"/>
      <c r="K985" s="2296" t="s">
        <v>269</v>
      </c>
      <c r="L985" s="2297"/>
      <c r="M985" s="2297"/>
      <c r="N985" s="2297" t="s">
        <v>270</v>
      </c>
      <c r="O985" s="2297"/>
      <c r="P985" s="2297"/>
      <c r="Q985" s="2297" t="s">
        <v>271</v>
      </c>
      <c r="R985" s="2297"/>
      <c r="S985" s="2321"/>
      <c r="Z985" s="674"/>
    </row>
    <row r="986" spans="3:26" ht="18.95" customHeight="1" x14ac:dyDescent="0.15">
      <c r="D986" s="1771" t="s">
        <v>1010</v>
      </c>
      <c r="E986" s="1771"/>
      <c r="F986" s="1771"/>
      <c r="G986" s="1791" t="s">
        <v>568</v>
      </c>
      <c r="H986" s="1791"/>
      <c r="I986" s="1791" t="s">
        <v>571</v>
      </c>
      <c r="J986" s="1791"/>
      <c r="K986" s="2317" t="s">
        <v>628</v>
      </c>
      <c r="L986" s="2318"/>
      <c r="M986" s="2318"/>
      <c r="N986" s="2318" t="s">
        <v>628</v>
      </c>
      <c r="O986" s="2318"/>
      <c r="P986" s="2318"/>
      <c r="Q986" s="2318" t="s">
        <v>570</v>
      </c>
      <c r="R986" s="2318"/>
      <c r="S986" s="2319"/>
      <c r="Z986" s="674" t="s">
        <v>1773</v>
      </c>
    </row>
    <row r="987" spans="3:26" ht="16.5" customHeight="1" x14ac:dyDescent="0.15">
      <c r="E987" s="2" t="s">
        <v>1011</v>
      </c>
      <c r="Z987" s="674"/>
    </row>
    <row r="988" spans="3:26" ht="9.6" customHeight="1" x14ac:dyDescent="0.15">
      <c r="Z988" s="674"/>
    </row>
    <row r="989" spans="3:26" ht="16.5" customHeight="1" x14ac:dyDescent="0.15">
      <c r="C989" s="13" t="s">
        <v>1012</v>
      </c>
      <c r="Z989" s="674"/>
    </row>
    <row r="990" spans="3:26" ht="19.5" customHeight="1" x14ac:dyDescent="0.15">
      <c r="D990" s="1765"/>
      <c r="E990" s="1765"/>
      <c r="F990" s="1765"/>
      <c r="G990" s="2056" t="s">
        <v>267</v>
      </c>
      <c r="H990" s="1774"/>
      <c r="I990" s="2056" t="s">
        <v>268</v>
      </c>
      <c r="J990" s="1774"/>
      <c r="K990" s="2011" t="s">
        <v>280</v>
      </c>
      <c r="L990" s="2294"/>
      <c r="M990" s="2104" t="s">
        <v>629</v>
      </c>
      <c r="N990" s="1848"/>
      <c r="O990" s="1848"/>
      <c r="P990" s="1848"/>
      <c r="Q990" s="1848"/>
      <c r="R990" s="1848"/>
      <c r="S990" s="2295"/>
      <c r="Z990" s="674" t="s">
        <v>1717</v>
      </c>
    </row>
    <row r="991" spans="3:26" ht="16.5" customHeight="1" x14ac:dyDescent="0.15">
      <c r="D991" s="1765"/>
      <c r="E991" s="1765"/>
      <c r="F991" s="1765"/>
      <c r="G991" s="2292"/>
      <c r="H991" s="2293"/>
      <c r="I991" s="2292"/>
      <c r="J991" s="2293"/>
      <c r="K991" s="2320" t="s">
        <v>269</v>
      </c>
      <c r="L991" s="2297"/>
      <c r="M991" s="2297"/>
      <c r="N991" s="2297" t="s">
        <v>270</v>
      </c>
      <c r="O991" s="2297"/>
      <c r="P991" s="2297"/>
      <c r="Q991" s="2297" t="s">
        <v>271</v>
      </c>
      <c r="R991" s="2297"/>
      <c r="S991" s="2321"/>
      <c r="Z991" s="674"/>
    </row>
    <row r="992" spans="3:26" ht="18.600000000000001" customHeight="1" x14ac:dyDescent="0.15">
      <c r="D992" s="1771" t="s">
        <v>1013</v>
      </c>
      <c r="E992" s="1771"/>
      <c r="F992" s="1771"/>
      <c r="G992" s="1791" t="s">
        <v>568</v>
      </c>
      <c r="H992" s="1791"/>
      <c r="I992" s="1791" t="s">
        <v>571</v>
      </c>
      <c r="J992" s="1791"/>
      <c r="K992" s="2317"/>
      <c r="L992" s="2318"/>
      <c r="M992" s="2318"/>
      <c r="N992" s="2318"/>
      <c r="O992" s="2318"/>
      <c r="P992" s="2318"/>
      <c r="Q992" s="2318"/>
      <c r="R992" s="2318"/>
      <c r="S992" s="2319"/>
      <c r="Z992" s="674" t="s">
        <v>1773</v>
      </c>
    </row>
    <row r="993" spans="2:26" ht="16.5" customHeight="1" x14ac:dyDescent="0.15">
      <c r="E993" s="2" t="s">
        <v>1015</v>
      </c>
      <c r="Z993" s="674"/>
    </row>
    <row r="994" spans="2:26" ht="9.6" customHeight="1" x14ac:dyDescent="0.15">
      <c r="Z994" s="674"/>
    </row>
    <row r="995" spans="2:26" ht="17.45" customHeight="1" x14ac:dyDescent="0.15">
      <c r="P995" s="1798" t="s">
        <v>782</v>
      </c>
      <c r="Q995" s="1798"/>
      <c r="R995" s="1798"/>
      <c r="S995" s="1799" t="str">
        <f>$Q$13</f>
        <v>○△高等学校</v>
      </c>
      <c r="T995" s="1799"/>
      <c r="U995" s="1799"/>
      <c r="V995" s="1799"/>
      <c r="W995" s="1799"/>
      <c r="X995" s="1799"/>
      <c r="Z995" s="674"/>
    </row>
    <row r="996" spans="2:26" ht="16.5" customHeight="1" x14ac:dyDescent="0.15">
      <c r="B996" s="12" t="s">
        <v>273</v>
      </c>
      <c r="Z996" s="674"/>
    </row>
    <row r="997" spans="2:26" ht="16.5" customHeight="1" x14ac:dyDescent="0.15">
      <c r="C997" s="13" t="s">
        <v>274</v>
      </c>
      <c r="Z997" s="674"/>
    </row>
    <row r="998" spans="2:26" ht="24" customHeight="1" x14ac:dyDescent="0.15">
      <c r="D998" s="1771"/>
      <c r="E998" s="1771"/>
      <c r="F998" s="1771"/>
      <c r="G998" s="2316" t="s">
        <v>278</v>
      </c>
      <c r="H998" s="2325"/>
      <c r="I998" s="1848"/>
      <c r="J998" s="2295"/>
      <c r="K998" s="2326" t="s">
        <v>546</v>
      </c>
      <c r="L998" s="2327"/>
      <c r="M998" s="2118" t="s">
        <v>279</v>
      </c>
      <c r="N998" s="2118"/>
      <c r="O998" s="2118"/>
      <c r="P998" s="2118"/>
      <c r="Q998" s="2118"/>
      <c r="R998" s="2118"/>
      <c r="S998" s="2118"/>
      <c r="T998" s="2118"/>
      <c r="Z998" s="674"/>
    </row>
    <row r="999" spans="2:26" ht="18.600000000000001" customHeight="1" x14ac:dyDescent="0.15">
      <c r="D999" s="1771" t="s">
        <v>275</v>
      </c>
      <c r="E999" s="1771"/>
      <c r="F999" s="1771"/>
      <c r="G999" s="2128" t="s">
        <v>755</v>
      </c>
      <c r="H999" s="2104"/>
      <c r="I999" s="1848"/>
      <c r="J999" s="2295"/>
      <c r="K999" s="2047"/>
      <c r="L999" s="2085"/>
      <c r="M999" s="1788"/>
      <c r="N999" s="1789"/>
      <c r="O999" s="1789"/>
      <c r="P999" s="1789"/>
      <c r="Q999" s="1789"/>
      <c r="R999" s="1789"/>
      <c r="S999" s="1789"/>
      <c r="T999" s="1790"/>
      <c r="Z999" s="674" t="s">
        <v>1774</v>
      </c>
    </row>
    <row r="1000" spans="2:26" ht="18.600000000000001" customHeight="1" x14ac:dyDescent="0.15">
      <c r="D1000" s="1771" t="s">
        <v>276</v>
      </c>
      <c r="E1000" s="1771"/>
      <c r="F1000" s="1771"/>
      <c r="G1000" s="2128" t="s">
        <v>756</v>
      </c>
      <c r="H1000" s="2104"/>
      <c r="I1000" s="1848"/>
      <c r="J1000" s="2295"/>
      <c r="K1000" s="2047" t="s">
        <v>578</v>
      </c>
      <c r="L1000" s="2085"/>
      <c r="M1000" s="2322" t="s">
        <v>1458</v>
      </c>
      <c r="N1000" s="2323"/>
      <c r="O1000" s="2323"/>
      <c r="P1000" s="2323"/>
      <c r="Q1000" s="2323"/>
      <c r="R1000" s="2323"/>
      <c r="S1000" s="2323"/>
      <c r="T1000" s="2324"/>
      <c r="Z1000" s="674" t="s">
        <v>1774</v>
      </c>
    </row>
    <row r="1001" spans="2:26" ht="18.600000000000001" customHeight="1" x14ac:dyDescent="0.15">
      <c r="D1001" s="1771" t="s">
        <v>277</v>
      </c>
      <c r="E1001" s="1771"/>
      <c r="F1001" s="1771"/>
      <c r="G1001" s="2128" t="s">
        <v>756</v>
      </c>
      <c r="H1001" s="2104"/>
      <c r="I1001" s="1848"/>
      <c r="J1001" s="2295"/>
      <c r="K1001" s="2047" t="s">
        <v>578</v>
      </c>
      <c r="L1001" s="2085"/>
      <c r="M1001" s="1788" t="s">
        <v>1832</v>
      </c>
      <c r="N1001" s="1789"/>
      <c r="O1001" s="1789"/>
      <c r="P1001" s="1789"/>
      <c r="Q1001" s="1789"/>
      <c r="R1001" s="1789"/>
      <c r="S1001" s="1789"/>
      <c r="T1001" s="1790"/>
      <c r="Z1001" s="674" t="s">
        <v>1774</v>
      </c>
    </row>
    <row r="1002" spans="2:26" ht="16.5" customHeight="1" x14ac:dyDescent="0.15">
      <c r="E1002" s="2" t="s">
        <v>1017</v>
      </c>
      <c r="Z1002" s="674"/>
    </row>
    <row r="1003" spans="2:26" ht="16.5" customHeight="1" x14ac:dyDescent="0.15">
      <c r="E1003" s="5" t="s">
        <v>536</v>
      </c>
      <c r="Z1003" s="674"/>
    </row>
    <row r="1004" spans="2:26" ht="16.5" customHeight="1" x14ac:dyDescent="0.15">
      <c r="E1004" s="5" t="s">
        <v>1016</v>
      </c>
      <c r="Z1004" s="674"/>
    </row>
    <row r="1005" spans="2:26" ht="9.6" customHeight="1" x14ac:dyDescent="0.15">
      <c r="Z1005" s="674"/>
    </row>
    <row r="1006" spans="2:26" ht="16.5" customHeight="1" x14ac:dyDescent="0.15">
      <c r="B1006" s="12" t="s">
        <v>281</v>
      </c>
      <c r="Z1006" s="674"/>
    </row>
    <row r="1007" spans="2:26" ht="16.5" customHeight="1" x14ac:dyDescent="0.15">
      <c r="C1007" s="13" t="s">
        <v>282</v>
      </c>
      <c r="Z1007" s="674"/>
    </row>
    <row r="1008" spans="2:26" ht="18.600000000000001" customHeight="1" x14ac:dyDescent="0.15">
      <c r="D1008" s="1786"/>
      <c r="E1008" s="1786"/>
      <c r="F1008" s="1786"/>
      <c r="G1008" s="749" t="s">
        <v>1984</v>
      </c>
      <c r="H1008" s="89"/>
      <c r="I1008" s="89"/>
      <c r="J1008" s="76"/>
      <c r="K1008" s="1765" t="s">
        <v>290</v>
      </c>
      <c r="L1008" s="1765"/>
      <c r="M1008" s="1765"/>
      <c r="N1008" s="1765"/>
      <c r="O1008" s="1765"/>
      <c r="P1008" s="1765"/>
      <c r="Q1008" s="1765"/>
      <c r="R1008" s="1765"/>
      <c r="Z1008" s="674"/>
    </row>
    <row r="1009" spans="3:26" ht="18.600000000000001" customHeight="1" x14ac:dyDescent="0.15">
      <c r="D1009" s="1786" t="s">
        <v>283</v>
      </c>
      <c r="E1009" s="1786"/>
      <c r="F1009" s="1787"/>
      <c r="G1009" s="2312">
        <v>1000000</v>
      </c>
      <c r="H1009" s="2313"/>
      <c r="I1009" s="2314"/>
      <c r="J1009" s="20" t="s">
        <v>116</v>
      </c>
      <c r="K1009" s="2328"/>
      <c r="L1009" s="2328"/>
      <c r="M1009" s="2328"/>
      <c r="N1009" s="2328"/>
      <c r="O1009" s="2328"/>
      <c r="P1009" s="2328"/>
      <c r="Q1009" s="2328"/>
      <c r="R1009" s="2328"/>
      <c r="Z1009" s="674"/>
    </row>
    <row r="1010" spans="3:26" ht="18.600000000000001" customHeight="1" x14ac:dyDescent="0.15">
      <c r="D1010" s="1786" t="s">
        <v>284</v>
      </c>
      <c r="E1010" s="1786"/>
      <c r="F1010" s="1787"/>
      <c r="G1010" s="2312">
        <v>100000</v>
      </c>
      <c r="H1010" s="2313"/>
      <c r="I1010" s="2314"/>
      <c r="J1010" s="21" t="s">
        <v>116</v>
      </c>
      <c r="K1010" s="1788" t="s">
        <v>1836</v>
      </c>
      <c r="L1010" s="1789"/>
      <c r="M1010" s="1789"/>
      <c r="N1010" s="1789"/>
      <c r="O1010" s="1789"/>
      <c r="P1010" s="1789"/>
      <c r="Q1010" s="1789"/>
      <c r="R1010" s="1790"/>
      <c r="Z1010" s="674"/>
    </row>
    <row r="1011" spans="3:26" ht="18.600000000000001" customHeight="1" x14ac:dyDescent="0.15">
      <c r="D1011" s="1786" t="s">
        <v>285</v>
      </c>
      <c r="E1011" s="1786"/>
      <c r="F1011" s="1787"/>
      <c r="G1011" s="2312">
        <v>200000</v>
      </c>
      <c r="H1011" s="2313"/>
      <c r="I1011" s="2314"/>
      <c r="J1011" s="21" t="s">
        <v>116</v>
      </c>
      <c r="K1011" s="1788" t="s">
        <v>1835</v>
      </c>
      <c r="L1011" s="1789"/>
      <c r="M1011" s="1789"/>
      <c r="N1011" s="1789"/>
      <c r="O1011" s="1789"/>
      <c r="P1011" s="1789"/>
      <c r="Q1011" s="1789"/>
      <c r="R1011" s="1790"/>
      <c r="Z1011" s="674"/>
    </row>
    <row r="1012" spans="3:26" ht="18.600000000000001" customHeight="1" x14ac:dyDescent="0.15">
      <c r="D1012" s="1786" t="s">
        <v>286</v>
      </c>
      <c r="E1012" s="1786"/>
      <c r="F1012" s="1787"/>
      <c r="G1012" s="2312">
        <v>0</v>
      </c>
      <c r="H1012" s="2313"/>
      <c r="I1012" s="2314"/>
      <c r="J1012" s="21" t="s">
        <v>116</v>
      </c>
      <c r="K1012" s="1788"/>
      <c r="L1012" s="1789"/>
      <c r="M1012" s="1789"/>
      <c r="N1012" s="1789"/>
      <c r="O1012" s="1789"/>
      <c r="P1012" s="1789"/>
      <c r="Q1012" s="1789"/>
      <c r="R1012" s="1790"/>
      <c r="Z1012" s="674"/>
    </row>
    <row r="1013" spans="3:26" ht="18.600000000000001" customHeight="1" x14ac:dyDescent="0.15">
      <c r="D1013" s="1786" t="s">
        <v>287</v>
      </c>
      <c r="E1013" s="1786"/>
      <c r="F1013" s="1787"/>
      <c r="G1013" s="2312">
        <v>400000</v>
      </c>
      <c r="H1013" s="2313"/>
      <c r="I1013" s="2314"/>
      <c r="J1013" s="21" t="s">
        <v>116</v>
      </c>
      <c r="K1013" s="1788" t="s">
        <v>1834</v>
      </c>
      <c r="L1013" s="1789"/>
      <c r="M1013" s="1789"/>
      <c r="N1013" s="1789"/>
      <c r="O1013" s="1789"/>
      <c r="P1013" s="1789"/>
      <c r="Q1013" s="1789"/>
      <c r="R1013" s="1790"/>
      <c r="Z1013" s="674"/>
    </row>
    <row r="1014" spans="3:26" ht="18.600000000000001" customHeight="1" x14ac:dyDescent="0.15">
      <c r="D1014" s="1786" t="s">
        <v>288</v>
      </c>
      <c r="E1014" s="1786"/>
      <c r="F1014" s="1787"/>
      <c r="G1014" s="2312">
        <v>100000</v>
      </c>
      <c r="H1014" s="2313"/>
      <c r="I1014" s="2314"/>
      <c r="J1014" s="21" t="s">
        <v>116</v>
      </c>
      <c r="K1014" s="1788" t="s">
        <v>1833</v>
      </c>
      <c r="L1014" s="1789"/>
      <c r="M1014" s="1789"/>
      <c r="N1014" s="1789"/>
      <c r="O1014" s="1789"/>
      <c r="P1014" s="1789"/>
      <c r="Q1014" s="1789"/>
      <c r="R1014" s="1790"/>
      <c r="Z1014" s="674"/>
    </row>
    <row r="1015" spans="3:26" ht="18.600000000000001" customHeight="1" x14ac:dyDescent="0.15">
      <c r="D1015" s="1786" t="s">
        <v>289</v>
      </c>
      <c r="E1015" s="1786"/>
      <c r="F1015" s="1787"/>
      <c r="G1015" s="2312">
        <v>0</v>
      </c>
      <c r="H1015" s="2313"/>
      <c r="I1015" s="2314"/>
      <c r="J1015" s="21" t="s">
        <v>116</v>
      </c>
      <c r="K1015" s="1788"/>
      <c r="L1015" s="1789"/>
      <c r="M1015" s="1789"/>
      <c r="N1015" s="1789"/>
      <c r="O1015" s="1789"/>
      <c r="P1015" s="1789"/>
      <c r="Q1015" s="1789"/>
      <c r="R1015" s="1790"/>
      <c r="Z1015" s="674"/>
    </row>
    <row r="1016" spans="3:26" ht="16.5" customHeight="1" x14ac:dyDescent="0.15">
      <c r="E1016" s="2" t="s">
        <v>1018</v>
      </c>
      <c r="Z1016" s="674"/>
    </row>
    <row r="1017" spans="3:26" ht="16.5" customHeight="1" x14ac:dyDescent="0.15">
      <c r="E1017" s="109" t="s">
        <v>1660</v>
      </c>
      <c r="Z1017" s="674"/>
    </row>
    <row r="1018" spans="3:26" ht="9.9499999999999993" customHeight="1" x14ac:dyDescent="0.15">
      <c r="Z1018" s="674"/>
    </row>
    <row r="1019" spans="3:26" ht="16.5" customHeight="1" x14ac:dyDescent="0.15">
      <c r="C1019" s="13" t="s">
        <v>291</v>
      </c>
      <c r="Z1019" s="674"/>
    </row>
    <row r="1020" spans="3:26" ht="19.5" customHeight="1" x14ac:dyDescent="0.15">
      <c r="D1020" s="24" t="s">
        <v>1985</v>
      </c>
      <c r="E1020" s="50"/>
      <c r="F1020" s="50"/>
      <c r="G1020" s="50"/>
      <c r="H1020" s="50"/>
      <c r="I1020" s="50"/>
      <c r="J1020" s="50"/>
      <c r="K1020" s="50"/>
      <c r="L1020" s="50"/>
      <c r="M1020" s="50"/>
      <c r="N1020" s="2312">
        <v>100</v>
      </c>
      <c r="O1020" s="2313"/>
      <c r="P1020" s="2329"/>
      <c r="Q1020" s="2330" t="s">
        <v>1185</v>
      </c>
      <c r="R1020" s="1852"/>
      <c r="Z1020" s="674"/>
    </row>
    <row r="1021" spans="3:26" ht="6" customHeight="1" x14ac:dyDescent="0.15">
      <c r="Z1021" s="674"/>
    </row>
    <row r="1022" spans="3:26" ht="42.95" customHeight="1" x14ac:dyDescent="0.15">
      <c r="D1022" s="1765"/>
      <c r="E1022" s="1765"/>
      <c r="F1022" s="1765"/>
      <c r="G1022" s="956" t="s">
        <v>1984</v>
      </c>
      <c r="H1022" s="956"/>
      <c r="I1022" s="956"/>
      <c r="J1022" s="950"/>
      <c r="K1022" s="2331" t="s">
        <v>1986</v>
      </c>
      <c r="L1022" s="2119"/>
      <c r="M1022" s="2119"/>
      <c r="N1022" s="2119"/>
      <c r="O1022" s="2119"/>
      <c r="P1022" s="2119"/>
      <c r="Q1022" s="2119"/>
      <c r="R1022" s="2119"/>
      <c r="S1022" s="1770" t="s">
        <v>296</v>
      </c>
      <c r="T1022" s="1770"/>
      <c r="U1022" s="1770"/>
      <c r="V1022" s="1771"/>
      <c r="W1022" s="2067" t="s">
        <v>297</v>
      </c>
      <c r="X1022" s="2067"/>
      <c r="Z1022" s="674"/>
    </row>
    <row r="1023" spans="3:26" ht="16.5" customHeight="1" x14ac:dyDescent="0.15">
      <c r="D1023" s="2028" t="s">
        <v>292</v>
      </c>
      <c r="E1023" s="2096"/>
      <c r="F1023" s="2096"/>
      <c r="G1023" s="2312">
        <v>1500000</v>
      </c>
      <c r="H1023" s="2313"/>
      <c r="I1023" s="2314"/>
      <c r="J1023" s="2026" t="s">
        <v>116</v>
      </c>
      <c r="K1023" s="2342" t="s">
        <v>1109</v>
      </c>
      <c r="L1023" s="2342"/>
      <c r="M1023" s="2342"/>
      <c r="N1023" s="2342"/>
      <c r="O1023" s="2342"/>
      <c r="P1023" s="2342"/>
      <c r="Q1023" s="2342"/>
      <c r="R1023" s="2342"/>
      <c r="S1023" s="2343">
        <v>1100000</v>
      </c>
      <c r="T1023" s="2343"/>
      <c r="U1023" s="2343"/>
      <c r="V1023" s="45" t="s">
        <v>116</v>
      </c>
      <c r="W1023" s="2344" t="s">
        <v>578</v>
      </c>
      <c r="X1023" s="2344"/>
      <c r="Z1023" s="674" t="s">
        <v>1669</v>
      </c>
    </row>
    <row r="1024" spans="3:26" ht="16.5" customHeight="1" x14ac:dyDescent="0.15">
      <c r="D1024" s="2029"/>
      <c r="E1024" s="2243"/>
      <c r="F1024" s="2243"/>
      <c r="G1024" s="2340"/>
      <c r="H1024" s="2341"/>
      <c r="I1024" s="2132"/>
      <c r="J1024" s="2030"/>
      <c r="K1024" s="2336"/>
      <c r="L1024" s="2336"/>
      <c r="M1024" s="2336"/>
      <c r="N1024" s="2336"/>
      <c r="O1024" s="2336"/>
      <c r="P1024" s="2336"/>
      <c r="Q1024" s="2336"/>
      <c r="R1024" s="2336"/>
      <c r="S1024" s="2337"/>
      <c r="T1024" s="2337"/>
      <c r="U1024" s="2337"/>
      <c r="V1024" s="47" t="s">
        <v>116</v>
      </c>
      <c r="W1024" s="2335"/>
      <c r="X1024" s="2335"/>
      <c r="Z1024" s="674" t="s">
        <v>1669</v>
      </c>
    </row>
    <row r="1025" spans="4:26" ht="16.5" customHeight="1" x14ac:dyDescent="0.15">
      <c r="D1025" s="2029"/>
      <c r="E1025" s="2243"/>
      <c r="F1025" s="2243"/>
      <c r="G1025" s="2340"/>
      <c r="H1025" s="2341"/>
      <c r="I1025" s="2132"/>
      <c r="J1025" s="2030"/>
      <c r="K1025" s="2336"/>
      <c r="L1025" s="2336"/>
      <c r="M1025" s="2336"/>
      <c r="N1025" s="2336"/>
      <c r="O1025" s="2336"/>
      <c r="P1025" s="2336"/>
      <c r="Q1025" s="2336"/>
      <c r="R1025" s="2336"/>
      <c r="S1025" s="2337"/>
      <c r="T1025" s="2337"/>
      <c r="U1025" s="2337"/>
      <c r="V1025" s="49" t="s">
        <v>116</v>
      </c>
      <c r="W1025" s="2334"/>
      <c r="X1025" s="2334"/>
      <c r="Z1025" s="674" t="s">
        <v>1669</v>
      </c>
    </row>
    <row r="1026" spans="4:26" ht="16.5" customHeight="1" x14ac:dyDescent="0.15">
      <c r="D1026" s="2029"/>
      <c r="E1026" s="2243"/>
      <c r="F1026" s="2243"/>
      <c r="G1026" s="2340"/>
      <c r="H1026" s="2341"/>
      <c r="I1026" s="2132"/>
      <c r="J1026" s="2030"/>
      <c r="K1026" s="2336"/>
      <c r="L1026" s="2336"/>
      <c r="M1026" s="2336"/>
      <c r="N1026" s="2336"/>
      <c r="O1026" s="2336"/>
      <c r="P1026" s="2336"/>
      <c r="Q1026" s="2336"/>
      <c r="R1026" s="2336"/>
      <c r="S1026" s="2337"/>
      <c r="T1026" s="2337"/>
      <c r="U1026" s="2337"/>
      <c r="V1026" s="49" t="s">
        <v>116</v>
      </c>
      <c r="W1026" s="2334"/>
      <c r="X1026" s="2334"/>
      <c r="Z1026" s="674" t="s">
        <v>1669</v>
      </c>
    </row>
    <row r="1027" spans="4:26" ht="16.5" customHeight="1" x14ac:dyDescent="0.15">
      <c r="D1027" s="2338"/>
      <c r="E1027" s="2339"/>
      <c r="F1027" s="2339"/>
      <c r="G1027" s="2340"/>
      <c r="H1027" s="2341"/>
      <c r="I1027" s="2132"/>
      <c r="J1027" s="2032"/>
      <c r="K1027" s="2332"/>
      <c r="L1027" s="2332"/>
      <c r="M1027" s="2332"/>
      <c r="N1027" s="2332"/>
      <c r="O1027" s="2332"/>
      <c r="P1027" s="2332"/>
      <c r="Q1027" s="2332"/>
      <c r="R1027" s="2332"/>
      <c r="S1027" s="2333"/>
      <c r="T1027" s="2333"/>
      <c r="U1027" s="2333"/>
      <c r="V1027" s="49" t="s">
        <v>116</v>
      </c>
      <c r="W1027" s="2334"/>
      <c r="X1027" s="2334"/>
      <c r="Z1027" s="674" t="s">
        <v>1669</v>
      </c>
    </row>
    <row r="1028" spans="4:26" ht="16.5" customHeight="1" x14ac:dyDescent="0.15">
      <c r="D1028" s="2028" t="s">
        <v>293</v>
      </c>
      <c r="E1028" s="2096"/>
      <c r="F1028" s="2096"/>
      <c r="G1028" s="2312">
        <v>0</v>
      </c>
      <c r="H1028" s="2313"/>
      <c r="I1028" s="2314"/>
      <c r="J1028" s="2026" t="s">
        <v>116</v>
      </c>
      <c r="K1028" s="2342"/>
      <c r="L1028" s="2342"/>
      <c r="M1028" s="2342"/>
      <c r="N1028" s="2342"/>
      <c r="O1028" s="2342"/>
      <c r="P1028" s="2342"/>
      <c r="Q1028" s="2342"/>
      <c r="R1028" s="2342"/>
      <c r="S1028" s="2343"/>
      <c r="T1028" s="2343"/>
      <c r="U1028" s="2343"/>
      <c r="V1028" s="45" t="s">
        <v>116</v>
      </c>
      <c r="W1028" s="2344"/>
      <c r="X1028" s="2344"/>
      <c r="Z1028" s="674" t="s">
        <v>1669</v>
      </c>
    </row>
    <row r="1029" spans="4:26" ht="16.5" customHeight="1" x14ac:dyDescent="0.15">
      <c r="D1029" s="2029"/>
      <c r="E1029" s="2243"/>
      <c r="F1029" s="2243"/>
      <c r="G1029" s="2340"/>
      <c r="H1029" s="2341"/>
      <c r="I1029" s="2132"/>
      <c r="J1029" s="2030"/>
      <c r="K1029" s="2336"/>
      <c r="L1029" s="2336"/>
      <c r="M1029" s="2336"/>
      <c r="N1029" s="2336"/>
      <c r="O1029" s="2336"/>
      <c r="P1029" s="2336"/>
      <c r="Q1029" s="2336"/>
      <c r="R1029" s="2336"/>
      <c r="S1029" s="2337"/>
      <c r="T1029" s="2337"/>
      <c r="U1029" s="2337"/>
      <c r="V1029" s="47" t="s">
        <v>116</v>
      </c>
      <c r="W1029" s="2335"/>
      <c r="X1029" s="2335"/>
      <c r="Z1029" s="674" t="s">
        <v>1669</v>
      </c>
    </row>
    <row r="1030" spans="4:26" ht="16.5" customHeight="1" x14ac:dyDescent="0.15">
      <c r="D1030" s="2029"/>
      <c r="E1030" s="2243"/>
      <c r="F1030" s="2243"/>
      <c r="G1030" s="2340"/>
      <c r="H1030" s="2341"/>
      <c r="I1030" s="2132"/>
      <c r="J1030" s="2030"/>
      <c r="K1030" s="2336"/>
      <c r="L1030" s="2336"/>
      <c r="M1030" s="2336"/>
      <c r="N1030" s="2336"/>
      <c r="O1030" s="2336"/>
      <c r="P1030" s="2336"/>
      <c r="Q1030" s="2336"/>
      <c r="R1030" s="2336"/>
      <c r="S1030" s="2337"/>
      <c r="T1030" s="2337"/>
      <c r="U1030" s="2337"/>
      <c r="V1030" s="49" t="s">
        <v>116</v>
      </c>
      <c r="W1030" s="2334"/>
      <c r="X1030" s="2334"/>
      <c r="Z1030" s="674" t="s">
        <v>1669</v>
      </c>
    </row>
    <row r="1031" spans="4:26" ht="16.5" customHeight="1" x14ac:dyDescent="0.15">
      <c r="D1031" s="2029"/>
      <c r="E1031" s="2243"/>
      <c r="F1031" s="2243"/>
      <c r="G1031" s="2340"/>
      <c r="H1031" s="2341"/>
      <c r="I1031" s="2132"/>
      <c r="J1031" s="2030"/>
      <c r="K1031" s="2336"/>
      <c r="L1031" s="2336"/>
      <c r="M1031" s="2336"/>
      <c r="N1031" s="2336"/>
      <c r="O1031" s="2336"/>
      <c r="P1031" s="2336"/>
      <c r="Q1031" s="2336"/>
      <c r="R1031" s="2336"/>
      <c r="S1031" s="2337"/>
      <c r="T1031" s="2337"/>
      <c r="U1031" s="2337"/>
      <c r="V1031" s="49" t="s">
        <v>116</v>
      </c>
      <c r="W1031" s="2334"/>
      <c r="X1031" s="2334"/>
      <c r="Z1031" s="674" t="s">
        <v>1669</v>
      </c>
    </row>
    <row r="1032" spans="4:26" ht="16.5" customHeight="1" x14ac:dyDescent="0.15">
      <c r="D1032" s="2338"/>
      <c r="E1032" s="2339"/>
      <c r="F1032" s="2339"/>
      <c r="G1032" s="2340"/>
      <c r="H1032" s="2341"/>
      <c r="I1032" s="2132"/>
      <c r="J1032" s="2032"/>
      <c r="K1032" s="2332"/>
      <c r="L1032" s="2332"/>
      <c r="M1032" s="2332"/>
      <c r="N1032" s="2332"/>
      <c r="O1032" s="2332"/>
      <c r="P1032" s="2332"/>
      <c r="Q1032" s="2332"/>
      <c r="R1032" s="2332"/>
      <c r="S1032" s="2333"/>
      <c r="T1032" s="2333"/>
      <c r="U1032" s="2333"/>
      <c r="V1032" s="49" t="s">
        <v>116</v>
      </c>
      <c r="W1032" s="2334"/>
      <c r="X1032" s="2334"/>
      <c r="Z1032" s="674" t="s">
        <v>1669</v>
      </c>
    </row>
    <row r="1033" spans="4:26" ht="16.5" customHeight="1" x14ac:dyDescent="0.15">
      <c r="D1033" s="2028" t="s">
        <v>294</v>
      </c>
      <c r="E1033" s="2096"/>
      <c r="F1033" s="2096"/>
      <c r="G1033" s="2312">
        <v>0</v>
      </c>
      <c r="H1033" s="2313"/>
      <c r="I1033" s="2314"/>
      <c r="J1033" s="2026" t="s">
        <v>116</v>
      </c>
      <c r="K1033" s="2342"/>
      <c r="L1033" s="2342"/>
      <c r="M1033" s="2342"/>
      <c r="N1033" s="2342"/>
      <c r="O1033" s="2342"/>
      <c r="P1033" s="2342"/>
      <c r="Q1033" s="2342"/>
      <c r="R1033" s="2342"/>
      <c r="S1033" s="2343"/>
      <c r="T1033" s="2343"/>
      <c r="U1033" s="2343"/>
      <c r="V1033" s="45" t="s">
        <v>116</v>
      </c>
      <c r="W1033" s="2344"/>
      <c r="X1033" s="2344"/>
      <c r="Z1033" s="674" t="s">
        <v>1669</v>
      </c>
    </row>
    <row r="1034" spans="4:26" ht="16.5" customHeight="1" x14ac:dyDescent="0.15">
      <c r="D1034" s="2029"/>
      <c r="E1034" s="2243"/>
      <c r="F1034" s="2243"/>
      <c r="G1034" s="2340"/>
      <c r="H1034" s="2341"/>
      <c r="I1034" s="2132"/>
      <c r="J1034" s="2030"/>
      <c r="K1034" s="2336"/>
      <c r="L1034" s="2336"/>
      <c r="M1034" s="2336"/>
      <c r="N1034" s="2336"/>
      <c r="O1034" s="2336"/>
      <c r="P1034" s="2336"/>
      <c r="Q1034" s="2336"/>
      <c r="R1034" s="2336"/>
      <c r="S1034" s="2337"/>
      <c r="T1034" s="2337"/>
      <c r="U1034" s="2337"/>
      <c r="V1034" s="47" t="s">
        <v>116</v>
      </c>
      <c r="W1034" s="2335"/>
      <c r="X1034" s="2335"/>
      <c r="Z1034" s="674" t="s">
        <v>1669</v>
      </c>
    </row>
    <row r="1035" spans="4:26" ht="16.5" customHeight="1" x14ac:dyDescent="0.15">
      <c r="D1035" s="2029"/>
      <c r="E1035" s="2243"/>
      <c r="F1035" s="2243"/>
      <c r="G1035" s="2340"/>
      <c r="H1035" s="2341"/>
      <c r="I1035" s="2132"/>
      <c r="J1035" s="2030"/>
      <c r="K1035" s="2336"/>
      <c r="L1035" s="2336"/>
      <c r="M1035" s="2336"/>
      <c r="N1035" s="2336"/>
      <c r="O1035" s="2336"/>
      <c r="P1035" s="2336"/>
      <c r="Q1035" s="2336"/>
      <c r="R1035" s="2336"/>
      <c r="S1035" s="2337"/>
      <c r="T1035" s="2337"/>
      <c r="U1035" s="2337"/>
      <c r="V1035" s="49" t="s">
        <v>116</v>
      </c>
      <c r="W1035" s="2334"/>
      <c r="X1035" s="2334"/>
      <c r="Z1035" s="674" t="s">
        <v>1669</v>
      </c>
    </row>
    <row r="1036" spans="4:26" ht="16.5" customHeight="1" x14ac:dyDescent="0.15">
      <c r="D1036" s="2029"/>
      <c r="E1036" s="2243"/>
      <c r="F1036" s="2243"/>
      <c r="G1036" s="2340"/>
      <c r="H1036" s="2341"/>
      <c r="I1036" s="2132"/>
      <c r="J1036" s="2030"/>
      <c r="K1036" s="2336"/>
      <c r="L1036" s="2336"/>
      <c r="M1036" s="2336"/>
      <c r="N1036" s="2336"/>
      <c r="O1036" s="2336"/>
      <c r="P1036" s="2336"/>
      <c r="Q1036" s="2336"/>
      <c r="R1036" s="2336"/>
      <c r="S1036" s="2337"/>
      <c r="T1036" s="2337"/>
      <c r="U1036" s="2337"/>
      <c r="V1036" s="49" t="s">
        <v>116</v>
      </c>
      <c r="W1036" s="2334"/>
      <c r="X1036" s="2334"/>
      <c r="Z1036" s="674" t="s">
        <v>1669</v>
      </c>
    </row>
    <row r="1037" spans="4:26" ht="16.5" customHeight="1" x14ac:dyDescent="0.15">
      <c r="D1037" s="2338"/>
      <c r="E1037" s="2339"/>
      <c r="F1037" s="2339"/>
      <c r="G1037" s="2340"/>
      <c r="H1037" s="2341"/>
      <c r="I1037" s="2132"/>
      <c r="J1037" s="2032"/>
      <c r="K1037" s="2332"/>
      <c r="L1037" s="2332"/>
      <c r="M1037" s="2332"/>
      <c r="N1037" s="2332"/>
      <c r="O1037" s="2332"/>
      <c r="P1037" s="2332"/>
      <c r="Q1037" s="2332"/>
      <c r="R1037" s="2332"/>
      <c r="S1037" s="2333"/>
      <c r="T1037" s="2333"/>
      <c r="U1037" s="2333"/>
      <c r="V1037" s="49" t="s">
        <v>116</v>
      </c>
      <c r="W1037" s="2334"/>
      <c r="X1037" s="2334"/>
      <c r="Z1037" s="674" t="s">
        <v>1669</v>
      </c>
    </row>
    <row r="1038" spans="4:26" ht="16.5" customHeight="1" x14ac:dyDescent="0.15">
      <c r="D1038" s="1765" t="s">
        <v>295</v>
      </c>
      <c r="E1038" s="1765"/>
      <c r="F1038" s="1766"/>
      <c r="G1038" s="2312">
        <v>200000</v>
      </c>
      <c r="H1038" s="2313"/>
      <c r="I1038" s="2314"/>
      <c r="J1038" s="2026" t="s">
        <v>116</v>
      </c>
      <c r="K1038" s="2342"/>
      <c r="L1038" s="2342"/>
      <c r="M1038" s="2342"/>
      <c r="N1038" s="2342"/>
      <c r="O1038" s="2342"/>
      <c r="P1038" s="2342"/>
      <c r="Q1038" s="2342"/>
      <c r="R1038" s="2342"/>
      <c r="S1038" s="2343"/>
      <c r="T1038" s="2343"/>
      <c r="U1038" s="2343"/>
      <c r="V1038" s="45" t="s">
        <v>116</v>
      </c>
      <c r="W1038" s="2344"/>
      <c r="X1038" s="2344"/>
      <c r="Z1038" s="674" t="s">
        <v>1669</v>
      </c>
    </row>
    <row r="1039" spans="4:26" ht="16.5" customHeight="1" x14ac:dyDescent="0.15">
      <c r="D1039" s="1765"/>
      <c r="E1039" s="1765"/>
      <c r="F1039" s="1766"/>
      <c r="G1039" s="2340"/>
      <c r="H1039" s="2341"/>
      <c r="I1039" s="2132"/>
      <c r="J1039" s="2030"/>
      <c r="K1039" s="2336"/>
      <c r="L1039" s="2336"/>
      <c r="M1039" s="2336"/>
      <c r="N1039" s="2336"/>
      <c r="O1039" s="2336"/>
      <c r="P1039" s="2336"/>
      <c r="Q1039" s="2336"/>
      <c r="R1039" s="2336"/>
      <c r="S1039" s="2337"/>
      <c r="T1039" s="2337"/>
      <c r="U1039" s="2337"/>
      <c r="V1039" s="47" t="s">
        <v>116</v>
      </c>
      <c r="W1039" s="2335"/>
      <c r="X1039" s="2335"/>
      <c r="Z1039" s="674" t="s">
        <v>1669</v>
      </c>
    </row>
    <row r="1040" spans="4:26" ht="16.5" customHeight="1" x14ac:dyDescent="0.15">
      <c r="D1040" s="1765"/>
      <c r="E1040" s="1765"/>
      <c r="F1040" s="1766"/>
      <c r="G1040" s="2340"/>
      <c r="H1040" s="2341"/>
      <c r="I1040" s="2132"/>
      <c r="J1040" s="2030"/>
      <c r="K1040" s="2336"/>
      <c r="L1040" s="2336"/>
      <c r="M1040" s="2336"/>
      <c r="N1040" s="2336"/>
      <c r="O1040" s="2336"/>
      <c r="P1040" s="2336"/>
      <c r="Q1040" s="2336"/>
      <c r="R1040" s="2336"/>
      <c r="S1040" s="2337"/>
      <c r="T1040" s="2337"/>
      <c r="U1040" s="2337"/>
      <c r="V1040" s="49" t="s">
        <v>116</v>
      </c>
      <c r="W1040" s="2334"/>
      <c r="X1040" s="2334"/>
      <c r="Z1040" s="674" t="s">
        <v>1669</v>
      </c>
    </row>
    <row r="1041" spans="2:26" ht="16.5" customHeight="1" x14ac:dyDescent="0.15">
      <c r="D1041" s="1765"/>
      <c r="E1041" s="1765"/>
      <c r="F1041" s="1766"/>
      <c r="G1041" s="2340"/>
      <c r="H1041" s="2341"/>
      <c r="I1041" s="2132"/>
      <c r="J1041" s="2030"/>
      <c r="K1041" s="2336"/>
      <c r="L1041" s="2336"/>
      <c r="M1041" s="2336"/>
      <c r="N1041" s="2336"/>
      <c r="O1041" s="2336"/>
      <c r="P1041" s="2336"/>
      <c r="Q1041" s="2336"/>
      <c r="R1041" s="2336"/>
      <c r="S1041" s="2337"/>
      <c r="T1041" s="2337"/>
      <c r="U1041" s="2337"/>
      <c r="V1041" s="49" t="s">
        <v>116</v>
      </c>
      <c r="W1041" s="2334"/>
      <c r="X1041" s="2334"/>
      <c r="Z1041" s="674" t="s">
        <v>1669</v>
      </c>
    </row>
    <row r="1042" spans="2:26" ht="16.5" customHeight="1" x14ac:dyDescent="0.15">
      <c r="D1042" s="1765"/>
      <c r="E1042" s="1765"/>
      <c r="F1042" s="1766"/>
      <c r="G1042" s="2340"/>
      <c r="H1042" s="2341"/>
      <c r="I1042" s="2132"/>
      <c r="J1042" s="2032"/>
      <c r="K1042" s="2332"/>
      <c r="L1042" s="2332"/>
      <c r="M1042" s="2332"/>
      <c r="N1042" s="2332"/>
      <c r="O1042" s="2332"/>
      <c r="P1042" s="2332"/>
      <c r="Q1042" s="2332"/>
      <c r="R1042" s="2332"/>
      <c r="S1042" s="2333"/>
      <c r="T1042" s="2333"/>
      <c r="U1042" s="2333"/>
      <c r="V1042" s="49" t="s">
        <v>116</v>
      </c>
      <c r="W1042" s="2334"/>
      <c r="X1042" s="2334"/>
      <c r="Z1042" s="674" t="s">
        <v>1669</v>
      </c>
    </row>
    <row r="1043" spans="2:26" ht="16.5" customHeight="1" x14ac:dyDescent="0.15">
      <c r="E1043" s="2" t="s">
        <v>298</v>
      </c>
      <c r="Z1043" s="674"/>
    </row>
    <row r="1044" spans="2:26" ht="16.5" customHeight="1" x14ac:dyDescent="0.15">
      <c r="E1044" s="5" t="s">
        <v>537</v>
      </c>
      <c r="Z1044" s="674"/>
    </row>
    <row r="1045" spans="2:26" ht="16.5" customHeight="1" x14ac:dyDescent="0.15">
      <c r="E1045" s="5" t="s">
        <v>299</v>
      </c>
      <c r="Z1045" s="674"/>
    </row>
    <row r="1046" spans="2:26" ht="9.6" customHeight="1" x14ac:dyDescent="0.15">
      <c r="Z1046" s="674"/>
    </row>
    <row r="1047" spans="2:26" ht="17.45" customHeight="1" x14ac:dyDescent="0.15">
      <c r="P1047" s="1798" t="s">
        <v>782</v>
      </c>
      <c r="Q1047" s="1798"/>
      <c r="R1047" s="1798"/>
      <c r="S1047" s="1799" t="str">
        <f>$Q$13</f>
        <v>○△高等学校</v>
      </c>
      <c r="T1047" s="1799"/>
      <c r="U1047" s="1799"/>
      <c r="V1047" s="1799"/>
      <c r="W1047" s="1799"/>
      <c r="X1047" s="1799"/>
      <c r="Z1047" s="674"/>
    </row>
    <row r="1048" spans="2:26" ht="16.5" customHeight="1" x14ac:dyDescent="0.15">
      <c r="B1048" s="555" t="s">
        <v>1987</v>
      </c>
      <c r="C1048" s="63"/>
      <c r="D1048" s="63"/>
      <c r="Z1048" s="674"/>
    </row>
    <row r="1049" spans="2:26" ht="16.5" customHeight="1" x14ac:dyDescent="0.15">
      <c r="B1049" s="63"/>
      <c r="C1049" s="61" t="s">
        <v>1020</v>
      </c>
      <c r="D1049" s="63"/>
      <c r="G1049" s="22" t="s">
        <v>117</v>
      </c>
      <c r="H1049" s="22"/>
      <c r="I1049" s="22"/>
      <c r="J1049" s="22"/>
      <c r="K1049" s="22"/>
      <c r="L1049" s="22"/>
      <c r="M1049" s="22"/>
      <c r="N1049" s="22"/>
      <c r="O1049" s="22"/>
      <c r="P1049" s="22"/>
      <c r="Q1049" s="22"/>
      <c r="R1049" s="22"/>
      <c r="S1049" s="22"/>
      <c r="Z1049" s="674"/>
    </row>
    <row r="1050" spans="2:26" ht="16.5" customHeight="1" x14ac:dyDescent="0.15">
      <c r="B1050" s="63"/>
      <c r="C1050" s="63"/>
      <c r="D1050" s="63" t="s">
        <v>1837</v>
      </c>
      <c r="Z1050" s="674"/>
    </row>
    <row r="1051" spans="2:26" ht="41.45" customHeight="1" x14ac:dyDescent="0.15">
      <c r="D1051" s="1770" t="s">
        <v>1498</v>
      </c>
      <c r="E1051" s="1770"/>
      <c r="F1051" s="1770"/>
      <c r="G1051" s="1770"/>
      <c r="H1051" s="1770"/>
      <c r="I1051" s="1770"/>
      <c r="J1051" s="1770"/>
      <c r="K1051" s="1770" t="s">
        <v>144</v>
      </c>
      <c r="L1051" s="1770"/>
      <c r="M1051" s="1770"/>
      <c r="N1051" s="1771"/>
      <c r="O1051" s="1771" t="s">
        <v>300</v>
      </c>
      <c r="P1051" s="1771"/>
      <c r="Q1051" s="1771"/>
      <c r="R1051" s="2262" t="s">
        <v>301</v>
      </c>
      <c r="S1051" s="2345"/>
      <c r="Z1051" s="674"/>
    </row>
    <row r="1052" spans="2:26" ht="17.45" customHeight="1" x14ac:dyDescent="0.15">
      <c r="D1052" s="2261"/>
      <c r="E1052" s="2261"/>
      <c r="F1052" s="2261"/>
      <c r="G1052" s="2261"/>
      <c r="H1052" s="2261"/>
      <c r="I1052" s="2261"/>
      <c r="J1052" s="2261"/>
      <c r="K1052" s="2346"/>
      <c r="L1052" s="2346"/>
      <c r="M1052" s="2346"/>
      <c r="N1052" s="20" t="s">
        <v>116</v>
      </c>
      <c r="O1052" s="1804"/>
      <c r="P1052" s="1804"/>
      <c r="Q1052" s="1805"/>
      <c r="R1052" s="735"/>
      <c r="S1052" s="20" t="s">
        <v>87</v>
      </c>
      <c r="Z1052" s="674" t="s">
        <v>1718</v>
      </c>
    </row>
    <row r="1053" spans="2:26" ht="17.45" customHeight="1" x14ac:dyDescent="0.15">
      <c r="D1053" s="2261"/>
      <c r="E1053" s="2261"/>
      <c r="F1053" s="2261"/>
      <c r="G1053" s="2261"/>
      <c r="H1053" s="2261"/>
      <c r="I1053" s="2261"/>
      <c r="J1053" s="2261"/>
      <c r="K1053" s="2346"/>
      <c r="L1053" s="2346"/>
      <c r="M1053" s="2346"/>
      <c r="N1053" s="20" t="s">
        <v>116</v>
      </c>
      <c r="O1053" s="1804"/>
      <c r="P1053" s="1804"/>
      <c r="Q1053" s="1805"/>
      <c r="R1053" s="735"/>
      <c r="S1053" s="20" t="s">
        <v>87</v>
      </c>
      <c r="Z1053" s="674" t="s">
        <v>1718</v>
      </c>
    </row>
    <row r="1054" spans="2:26" ht="17.45" customHeight="1" x14ac:dyDescent="0.15">
      <c r="D1054" s="2261"/>
      <c r="E1054" s="2261"/>
      <c r="F1054" s="2261"/>
      <c r="G1054" s="2261"/>
      <c r="H1054" s="2261"/>
      <c r="I1054" s="2261"/>
      <c r="J1054" s="2261"/>
      <c r="K1054" s="2346"/>
      <c r="L1054" s="2346"/>
      <c r="M1054" s="2346"/>
      <c r="N1054" s="20" t="s">
        <v>116</v>
      </c>
      <c r="O1054" s="1804"/>
      <c r="P1054" s="1804"/>
      <c r="Q1054" s="1805"/>
      <c r="R1054" s="735"/>
      <c r="S1054" s="20" t="s">
        <v>265</v>
      </c>
      <c r="Z1054" s="674" t="s">
        <v>1718</v>
      </c>
    </row>
    <row r="1055" spans="2:26" ht="17.45" customHeight="1" x14ac:dyDescent="0.15">
      <c r="D1055" s="2261"/>
      <c r="E1055" s="2261"/>
      <c r="F1055" s="2261"/>
      <c r="G1055" s="2261"/>
      <c r="H1055" s="2261"/>
      <c r="I1055" s="2261"/>
      <c r="J1055" s="2261"/>
      <c r="K1055" s="2346"/>
      <c r="L1055" s="2346"/>
      <c r="M1055" s="2346"/>
      <c r="N1055" s="20" t="s">
        <v>116</v>
      </c>
      <c r="O1055" s="1804"/>
      <c r="P1055" s="1804"/>
      <c r="Q1055" s="1805"/>
      <c r="R1055" s="735"/>
      <c r="S1055" s="20" t="s">
        <v>265</v>
      </c>
      <c r="Z1055" s="674" t="s">
        <v>1718</v>
      </c>
    </row>
    <row r="1056" spans="2:26" ht="17.45" customHeight="1" x14ac:dyDescent="0.15">
      <c r="D1056" s="2261"/>
      <c r="E1056" s="2261"/>
      <c r="F1056" s="2261"/>
      <c r="G1056" s="2261"/>
      <c r="H1056" s="2261"/>
      <c r="I1056" s="2261"/>
      <c r="J1056" s="2261"/>
      <c r="K1056" s="2346"/>
      <c r="L1056" s="2346"/>
      <c r="M1056" s="2346"/>
      <c r="N1056" s="20" t="s">
        <v>116</v>
      </c>
      <c r="O1056" s="1804"/>
      <c r="P1056" s="1804"/>
      <c r="Q1056" s="1805"/>
      <c r="R1056" s="735"/>
      <c r="S1056" s="20" t="s">
        <v>87</v>
      </c>
      <c r="Z1056" s="674" t="s">
        <v>1718</v>
      </c>
    </row>
    <row r="1057" spans="3:26" ht="17.45" customHeight="1" x14ac:dyDescent="0.15">
      <c r="D1057" s="2261"/>
      <c r="E1057" s="2261"/>
      <c r="F1057" s="2261"/>
      <c r="G1057" s="2261"/>
      <c r="H1057" s="2261"/>
      <c r="I1057" s="2261"/>
      <c r="J1057" s="2261"/>
      <c r="K1057" s="2346"/>
      <c r="L1057" s="2346"/>
      <c r="M1057" s="2346"/>
      <c r="N1057" s="20" t="s">
        <v>116</v>
      </c>
      <c r="O1057" s="1804"/>
      <c r="P1057" s="1804"/>
      <c r="Q1057" s="1805"/>
      <c r="R1057" s="735"/>
      <c r="S1057" s="20" t="s">
        <v>87</v>
      </c>
      <c r="Z1057" s="674" t="s">
        <v>1718</v>
      </c>
    </row>
    <row r="1058" spans="3:26" ht="17.45" customHeight="1" x14ac:dyDescent="0.15">
      <c r="D1058" s="2261"/>
      <c r="E1058" s="2261"/>
      <c r="F1058" s="2261"/>
      <c r="G1058" s="2261"/>
      <c r="H1058" s="2261"/>
      <c r="I1058" s="2261"/>
      <c r="J1058" s="2261"/>
      <c r="K1058" s="2346"/>
      <c r="L1058" s="2346"/>
      <c r="M1058" s="2346"/>
      <c r="N1058" s="20" t="s">
        <v>116</v>
      </c>
      <c r="O1058" s="1804"/>
      <c r="P1058" s="1804"/>
      <c r="Q1058" s="1805"/>
      <c r="R1058" s="735"/>
      <c r="S1058" s="20" t="s">
        <v>87</v>
      </c>
      <c r="Z1058" s="674" t="s">
        <v>1718</v>
      </c>
    </row>
    <row r="1059" spans="3:26" ht="17.45" customHeight="1" x14ac:dyDescent="0.15">
      <c r="D1059" s="2261"/>
      <c r="E1059" s="2261"/>
      <c r="F1059" s="2261"/>
      <c r="G1059" s="2261"/>
      <c r="H1059" s="2261"/>
      <c r="I1059" s="2261"/>
      <c r="J1059" s="2261"/>
      <c r="K1059" s="2346"/>
      <c r="L1059" s="2346"/>
      <c r="M1059" s="2346"/>
      <c r="N1059" s="20" t="s">
        <v>116</v>
      </c>
      <c r="O1059" s="1804"/>
      <c r="P1059" s="1804"/>
      <c r="Q1059" s="1805"/>
      <c r="R1059" s="735"/>
      <c r="S1059" s="20" t="s">
        <v>87</v>
      </c>
      <c r="Z1059" s="674" t="s">
        <v>1718</v>
      </c>
    </row>
    <row r="1060" spans="3:26" ht="17.45" customHeight="1" x14ac:dyDescent="0.15">
      <c r="D1060" s="2261"/>
      <c r="E1060" s="2261"/>
      <c r="F1060" s="2261"/>
      <c r="G1060" s="2261"/>
      <c r="H1060" s="2261"/>
      <c r="I1060" s="2261"/>
      <c r="J1060" s="2261"/>
      <c r="K1060" s="2346"/>
      <c r="L1060" s="2346"/>
      <c r="M1060" s="2346"/>
      <c r="N1060" s="20" t="s">
        <v>116</v>
      </c>
      <c r="O1060" s="1804"/>
      <c r="P1060" s="1804"/>
      <c r="Q1060" s="1805"/>
      <c r="R1060" s="735"/>
      <c r="S1060" s="20" t="s">
        <v>265</v>
      </c>
      <c r="Z1060" s="674" t="s">
        <v>1718</v>
      </c>
    </row>
    <row r="1061" spans="3:26" ht="17.45" customHeight="1" x14ac:dyDescent="0.15">
      <c r="D1061" s="2261"/>
      <c r="E1061" s="2261"/>
      <c r="F1061" s="2261"/>
      <c r="G1061" s="2261"/>
      <c r="H1061" s="2261"/>
      <c r="I1061" s="2261"/>
      <c r="J1061" s="2261"/>
      <c r="K1061" s="2346"/>
      <c r="L1061" s="2346"/>
      <c r="M1061" s="2346"/>
      <c r="N1061" s="20" t="s">
        <v>116</v>
      </c>
      <c r="O1061" s="1804"/>
      <c r="P1061" s="1804"/>
      <c r="Q1061" s="1805"/>
      <c r="R1061" s="735"/>
      <c r="S1061" s="20" t="s">
        <v>265</v>
      </c>
      <c r="Z1061" s="674" t="s">
        <v>1718</v>
      </c>
    </row>
    <row r="1062" spans="3:26" ht="17.45" customHeight="1" x14ac:dyDescent="0.15">
      <c r="D1062" s="2261"/>
      <c r="E1062" s="2261"/>
      <c r="F1062" s="2261"/>
      <c r="G1062" s="2261"/>
      <c r="H1062" s="2261"/>
      <c r="I1062" s="2261"/>
      <c r="J1062" s="2261"/>
      <c r="K1062" s="2346"/>
      <c r="L1062" s="2346"/>
      <c r="M1062" s="2346"/>
      <c r="N1062" s="20" t="s">
        <v>116</v>
      </c>
      <c r="O1062" s="1804"/>
      <c r="P1062" s="1804"/>
      <c r="Q1062" s="1805"/>
      <c r="R1062" s="735"/>
      <c r="S1062" s="20" t="s">
        <v>265</v>
      </c>
      <c r="Z1062" s="674" t="s">
        <v>1718</v>
      </c>
    </row>
    <row r="1063" spans="3:26" ht="17.45" customHeight="1" x14ac:dyDescent="0.15">
      <c r="D1063" s="2261"/>
      <c r="E1063" s="2261"/>
      <c r="F1063" s="2261"/>
      <c r="G1063" s="2261"/>
      <c r="H1063" s="2261"/>
      <c r="I1063" s="2261"/>
      <c r="J1063" s="2261"/>
      <c r="K1063" s="2346"/>
      <c r="L1063" s="2346"/>
      <c r="M1063" s="2346"/>
      <c r="N1063" s="20" t="s">
        <v>116</v>
      </c>
      <c r="O1063" s="1804"/>
      <c r="P1063" s="1804"/>
      <c r="Q1063" s="1805"/>
      <c r="R1063" s="735"/>
      <c r="S1063" s="20" t="s">
        <v>87</v>
      </c>
      <c r="Z1063" s="674" t="s">
        <v>1718</v>
      </c>
    </row>
    <row r="1064" spans="3:26" ht="17.45" customHeight="1" x14ac:dyDescent="0.15">
      <c r="D1064" s="2261"/>
      <c r="E1064" s="2261"/>
      <c r="F1064" s="2261"/>
      <c r="G1064" s="2261"/>
      <c r="H1064" s="2261"/>
      <c r="I1064" s="2261"/>
      <c r="J1064" s="2261"/>
      <c r="K1064" s="2346"/>
      <c r="L1064" s="2346"/>
      <c r="M1064" s="2346"/>
      <c r="N1064" s="20" t="s">
        <v>116</v>
      </c>
      <c r="O1064" s="1804"/>
      <c r="P1064" s="1804"/>
      <c r="Q1064" s="1805"/>
      <c r="R1064" s="735"/>
      <c r="S1064" s="20" t="s">
        <v>265</v>
      </c>
      <c r="Z1064" s="674" t="s">
        <v>1718</v>
      </c>
    </row>
    <row r="1065" spans="3:26" ht="17.45" customHeight="1" x14ac:dyDescent="0.15">
      <c r="D1065" s="2261"/>
      <c r="E1065" s="2261"/>
      <c r="F1065" s="2261"/>
      <c r="G1065" s="2261"/>
      <c r="H1065" s="2261"/>
      <c r="I1065" s="2261"/>
      <c r="J1065" s="2261"/>
      <c r="K1065" s="2346"/>
      <c r="L1065" s="2346"/>
      <c r="M1065" s="2346"/>
      <c r="N1065" s="20" t="s">
        <v>116</v>
      </c>
      <c r="O1065" s="1804"/>
      <c r="P1065" s="1804"/>
      <c r="Q1065" s="1805"/>
      <c r="R1065" s="735"/>
      <c r="S1065" s="20" t="s">
        <v>265</v>
      </c>
      <c r="Z1065" s="674" t="s">
        <v>1718</v>
      </c>
    </row>
    <row r="1066" spans="3:26" ht="17.45" customHeight="1" x14ac:dyDescent="0.15">
      <c r="D1066" s="2261"/>
      <c r="E1066" s="2261"/>
      <c r="F1066" s="2261"/>
      <c r="G1066" s="2261"/>
      <c r="H1066" s="2261"/>
      <c r="I1066" s="2261"/>
      <c r="J1066" s="2261"/>
      <c r="K1066" s="2346"/>
      <c r="L1066" s="2346"/>
      <c r="M1066" s="2346"/>
      <c r="N1066" s="20" t="s">
        <v>116</v>
      </c>
      <c r="O1066" s="1804"/>
      <c r="P1066" s="1804"/>
      <c r="Q1066" s="1805"/>
      <c r="R1066" s="735"/>
      <c r="S1066" s="20" t="s">
        <v>265</v>
      </c>
      <c r="Z1066" s="674" t="s">
        <v>1718</v>
      </c>
    </row>
    <row r="1067" spans="3:26" ht="17.45" customHeight="1" x14ac:dyDescent="0.15">
      <c r="D1067" s="2261"/>
      <c r="E1067" s="2261"/>
      <c r="F1067" s="2261"/>
      <c r="G1067" s="2261"/>
      <c r="H1067" s="2261"/>
      <c r="I1067" s="2261"/>
      <c r="J1067" s="2261"/>
      <c r="K1067" s="2346"/>
      <c r="L1067" s="2346"/>
      <c r="M1067" s="2346"/>
      <c r="N1067" s="20" t="s">
        <v>116</v>
      </c>
      <c r="O1067" s="1804"/>
      <c r="P1067" s="1804"/>
      <c r="Q1067" s="1805"/>
      <c r="R1067" s="735"/>
      <c r="S1067" s="20" t="s">
        <v>265</v>
      </c>
      <c r="Z1067" s="674" t="s">
        <v>1718</v>
      </c>
    </row>
    <row r="1068" spans="3:26" ht="16.5" customHeight="1" x14ac:dyDescent="0.15">
      <c r="E1068" s="2" t="s">
        <v>1019</v>
      </c>
      <c r="Z1068" s="674"/>
    </row>
    <row r="1069" spans="3:26" ht="9.6" customHeight="1" x14ac:dyDescent="0.15">
      <c r="Z1069" s="674"/>
    </row>
    <row r="1070" spans="3:26" ht="16.5" customHeight="1" x14ac:dyDescent="0.15">
      <c r="C1070" s="61" t="s">
        <v>1021</v>
      </c>
      <c r="D1070" s="63"/>
      <c r="E1070" s="63"/>
      <c r="G1070" s="22" t="s">
        <v>117</v>
      </c>
      <c r="H1070" s="22"/>
      <c r="I1070" s="22"/>
      <c r="J1070" s="22"/>
      <c r="K1070" s="22"/>
      <c r="L1070" s="22"/>
      <c r="M1070" s="22"/>
      <c r="N1070" s="22"/>
      <c r="O1070" s="22"/>
      <c r="P1070" s="22"/>
      <c r="Q1070" s="22"/>
      <c r="R1070" s="22"/>
      <c r="S1070" s="22"/>
      <c r="Z1070" s="674"/>
    </row>
    <row r="1071" spans="3:26" ht="16.5" customHeight="1" x14ac:dyDescent="0.15">
      <c r="C1071" s="63"/>
      <c r="D1071" s="63" t="s">
        <v>1837</v>
      </c>
      <c r="E1071" s="63"/>
      <c r="Z1071" s="674"/>
    </row>
    <row r="1072" spans="3:26" ht="39.6" customHeight="1" x14ac:dyDescent="0.15">
      <c r="D1072" s="1770" t="s">
        <v>302</v>
      </c>
      <c r="E1072" s="1770"/>
      <c r="F1072" s="1770"/>
      <c r="G1072" s="1770"/>
      <c r="H1072" s="1770"/>
      <c r="I1072" s="1770"/>
      <c r="J1072" s="1770"/>
      <c r="K1072" s="1770" t="s">
        <v>144</v>
      </c>
      <c r="L1072" s="1770"/>
      <c r="M1072" s="1770"/>
      <c r="N1072" s="1771"/>
      <c r="O1072" s="1771" t="s">
        <v>300</v>
      </c>
      <c r="P1072" s="1771"/>
      <c r="Q1072" s="1771"/>
      <c r="R1072" s="2262" t="s">
        <v>520</v>
      </c>
      <c r="S1072" s="2345"/>
      <c r="Z1072" s="674"/>
    </row>
    <row r="1073" spans="4:26" ht="18.95" customHeight="1" x14ac:dyDescent="0.15">
      <c r="D1073" s="2261"/>
      <c r="E1073" s="2261"/>
      <c r="F1073" s="2261"/>
      <c r="G1073" s="2261"/>
      <c r="H1073" s="2261"/>
      <c r="I1073" s="2261"/>
      <c r="J1073" s="2261"/>
      <c r="K1073" s="2346"/>
      <c r="L1073" s="2346"/>
      <c r="M1073" s="2346"/>
      <c r="N1073" s="20" t="s">
        <v>116</v>
      </c>
      <c r="O1073" s="1804"/>
      <c r="P1073" s="1804"/>
      <c r="Q1073" s="1805"/>
      <c r="R1073" s="735"/>
      <c r="S1073" s="20" t="s">
        <v>87</v>
      </c>
      <c r="Z1073" s="674" t="s">
        <v>1719</v>
      </c>
    </row>
    <row r="1074" spans="4:26" ht="18.95" customHeight="1" x14ac:dyDescent="0.15">
      <c r="D1074" s="2261"/>
      <c r="E1074" s="2261"/>
      <c r="F1074" s="2261"/>
      <c r="G1074" s="2261"/>
      <c r="H1074" s="2261"/>
      <c r="I1074" s="2261"/>
      <c r="J1074" s="2261"/>
      <c r="K1074" s="2346"/>
      <c r="L1074" s="2346"/>
      <c r="M1074" s="2346"/>
      <c r="N1074" s="20" t="s">
        <v>116</v>
      </c>
      <c r="O1074" s="1804"/>
      <c r="P1074" s="1804"/>
      <c r="Q1074" s="1805"/>
      <c r="R1074" s="735"/>
      <c r="S1074" s="20" t="s">
        <v>87</v>
      </c>
      <c r="Z1074" s="674" t="s">
        <v>1719</v>
      </c>
    </row>
    <row r="1075" spans="4:26" ht="18.95" customHeight="1" x14ac:dyDescent="0.15">
      <c r="D1075" s="2261"/>
      <c r="E1075" s="2261"/>
      <c r="F1075" s="2261"/>
      <c r="G1075" s="2261"/>
      <c r="H1075" s="2261"/>
      <c r="I1075" s="2261"/>
      <c r="J1075" s="2261"/>
      <c r="K1075" s="2346"/>
      <c r="L1075" s="2346"/>
      <c r="M1075" s="2346"/>
      <c r="N1075" s="20" t="s">
        <v>116</v>
      </c>
      <c r="O1075" s="1804"/>
      <c r="P1075" s="1804"/>
      <c r="Q1075" s="1805"/>
      <c r="R1075" s="735"/>
      <c r="S1075" s="20" t="s">
        <v>265</v>
      </c>
      <c r="Z1075" s="674" t="s">
        <v>1719</v>
      </c>
    </row>
    <row r="1076" spans="4:26" ht="18.95" customHeight="1" x14ac:dyDescent="0.15">
      <c r="D1076" s="2261"/>
      <c r="E1076" s="2261"/>
      <c r="F1076" s="2261"/>
      <c r="G1076" s="2261"/>
      <c r="H1076" s="2261"/>
      <c r="I1076" s="2261"/>
      <c r="J1076" s="2261"/>
      <c r="K1076" s="2346"/>
      <c r="L1076" s="2346"/>
      <c r="M1076" s="2346"/>
      <c r="N1076" s="20" t="s">
        <v>116</v>
      </c>
      <c r="O1076" s="1804"/>
      <c r="P1076" s="1804"/>
      <c r="Q1076" s="1805"/>
      <c r="R1076" s="735"/>
      <c r="S1076" s="20" t="s">
        <v>265</v>
      </c>
      <c r="Z1076" s="674" t="s">
        <v>1719</v>
      </c>
    </row>
    <row r="1077" spans="4:26" ht="18.95" customHeight="1" x14ac:dyDescent="0.15">
      <c r="D1077" s="2261"/>
      <c r="E1077" s="2261"/>
      <c r="F1077" s="2261"/>
      <c r="G1077" s="2261"/>
      <c r="H1077" s="2261"/>
      <c r="I1077" s="2261"/>
      <c r="J1077" s="2261"/>
      <c r="K1077" s="2346"/>
      <c r="L1077" s="2346"/>
      <c r="M1077" s="2346"/>
      <c r="N1077" s="20" t="s">
        <v>116</v>
      </c>
      <c r="O1077" s="1804"/>
      <c r="P1077" s="1804"/>
      <c r="Q1077" s="1805"/>
      <c r="R1077" s="735"/>
      <c r="S1077" s="20" t="s">
        <v>87</v>
      </c>
      <c r="Z1077" s="674" t="s">
        <v>1719</v>
      </c>
    </row>
    <row r="1078" spans="4:26" ht="18.95" customHeight="1" x14ac:dyDescent="0.15">
      <c r="D1078" s="2261"/>
      <c r="E1078" s="2261"/>
      <c r="F1078" s="2261"/>
      <c r="G1078" s="2261"/>
      <c r="H1078" s="2261"/>
      <c r="I1078" s="2261"/>
      <c r="J1078" s="2261"/>
      <c r="K1078" s="2346"/>
      <c r="L1078" s="2346"/>
      <c r="M1078" s="2346"/>
      <c r="N1078" s="20" t="s">
        <v>116</v>
      </c>
      <c r="O1078" s="1804"/>
      <c r="P1078" s="1804"/>
      <c r="Q1078" s="1805"/>
      <c r="R1078" s="735"/>
      <c r="S1078" s="20" t="s">
        <v>87</v>
      </c>
      <c r="Z1078" s="674" t="s">
        <v>1719</v>
      </c>
    </row>
    <row r="1079" spans="4:26" ht="18.95" customHeight="1" x14ac:dyDescent="0.15">
      <c r="D1079" s="2261"/>
      <c r="E1079" s="2261"/>
      <c r="F1079" s="2261"/>
      <c r="G1079" s="2261"/>
      <c r="H1079" s="2261"/>
      <c r="I1079" s="2261"/>
      <c r="J1079" s="2261"/>
      <c r="K1079" s="2346"/>
      <c r="L1079" s="2346"/>
      <c r="M1079" s="2346"/>
      <c r="N1079" s="20" t="s">
        <v>116</v>
      </c>
      <c r="O1079" s="1804"/>
      <c r="P1079" s="1804"/>
      <c r="Q1079" s="1805"/>
      <c r="R1079" s="735"/>
      <c r="S1079" s="20" t="s">
        <v>265</v>
      </c>
      <c r="Z1079" s="674" t="s">
        <v>1719</v>
      </c>
    </row>
    <row r="1080" spans="4:26" ht="18.95" customHeight="1" x14ac:dyDescent="0.15">
      <c r="D1080" s="2261"/>
      <c r="E1080" s="2261"/>
      <c r="F1080" s="2261"/>
      <c r="G1080" s="2261"/>
      <c r="H1080" s="2261"/>
      <c r="I1080" s="2261"/>
      <c r="J1080" s="2261"/>
      <c r="K1080" s="2346"/>
      <c r="L1080" s="2346"/>
      <c r="M1080" s="2346"/>
      <c r="N1080" s="20" t="s">
        <v>116</v>
      </c>
      <c r="O1080" s="1804"/>
      <c r="P1080" s="1804"/>
      <c r="Q1080" s="1805"/>
      <c r="R1080" s="735"/>
      <c r="S1080" s="20" t="s">
        <v>265</v>
      </c>
      <c r="Z1080" s="674" t="s">
        <v>1719</v>
      </c>
    </row>
    <row r="1081" spans="4:26" ht="18.95" customHeight="1" x14ac:dyDescent="0.15">
      <c r="D1081" s="2261"/>
      <c r="E1081" s="2261"/>
      <c r="F1081" s="2261"/>
      <c r="G1081" s="2261"/>
      <c r="H1081" s="2261"/>
      <c r="I1081" s="2261"/>
      <c r="J1081" s="2261"/>
      <c r="K1081" s="2346"/>
      <c r="L1081" s="2346"/>
      <c r="M1081" s="2346"/>
      <c r="N1081" s="20" t="s">
        <v>116</v>
      </c>
      <c r="O1081" s="1804"/>
      <c r="P1081" s="1804"/>
      <c r="Q1081" s="1805"/>
      <c r="R1081" s="735"/>
      <c r="S1081" s="20" t="s">
        <v>87</v>
      </c>
      <c r="Z1081" s="674" t="s">
        <v>1719</v>
      </c>
    </row>
    <row r="1082" spans="4:26" ht="18.95" customHeight="1" x14ac:dyDescent="0.15">
      <c r="D1082" s="2261"/>
      <c r="E1082" s="2261"/>
      <c r="F1082" s="2261"/>
      <c r="G1082" s="2261"/>
      <c r="H1082" s="2261"/>
      <c r="I1082" s="2261"/>
      <c r="J1082" s="2261"/>
      <c r="K1082" s="2346"/>
      <c r="L1082" s="2346"/>
      <c r="M1082" s="2346"/>
      <c r="N1082" s="20" t="s">
        <v>116</v>
      </c>
      <c r="O1082" s="1804"/>
      <c r="P1082" s="1804"/>
      <c r="Q1082" s="1805"/>
      <c r="R1082" s="735"/>
      <c r="S1082" s="20" t="s">
        <v>87</v>
      </c>
      <c r="Z1082" s="674" t="s">
        <v>1719</v>
      </c>
    </row>
    <row r="1083" spans="4:26" ht="18.95" customHeight="1" x14ac:dyDescent="0.15">
      <c r="D1083" s="2261"/>
      <c r="E1083" s="2261"/>
      <c r="F1083" s="2261"/>
      <c r="G1083" s="2261"/>
      <c r="H1083" s="2261"/>
      <c r="I1083" s="2261"/>
      <c r="J1083" s="2261"/>
      <c r="K1083" s="2346"/>
      <c r="L1083" s="2346"/>
      <c r="M1083" s="2346"/>
      <c r="N1083" s="20" t="s">
        <v>116</v>
      </c>
      <c r="O1083" s="1804"/>
      <c r="P1083" s="1804"/>
      <c r="Q1083" s="1805"/>
      <c r="R1083" s="735"/>
      <c r="S1083" s="20" t="s">
        <v>265</v>
      </c>
      <c r="Z1083" s="674" t="s">
        <v>1719</v>
      </c>
    </row>
    <row r="1084" spans="4:26" ht="18.95" customHeight="1" x14ac:dyDescent="0.15">
      <c r="D1084" s="2261"/>
      <c r="E1084" s="2261"/>
      <c r="F1084" s="2261"/>
      <c r="G1084" s="2261"/>
      <c r="H1084" s="2261"/>
      <c r="I1084" s="2261"/>
      <c r="J1084" s="2261"/>
      <c r="K1084" s="2346"/>
      <c r="L1084" s="2346"/>
      <c r="M1084" s="2346"/>
      <c r="N1084" s="20" t="s">
        <v>116</v>
      </c>
      <c r="O1084" s="1804"/>
      <c r="P1084" s="1804"/>
      <c r="Q1084" s="1805"/>
      <c r="R1084" s="735"/>
      <c r="S1084" s="20" t="s">
        <v>265</v>
      </c>
      <c r="Z1084" s="674" t="s">
        <v>1719</v>
      </c>
    </row>
    <row r="1085" spans="4:26" ht="18.95" customHeight="1" x14ac:dyDescent="0.15">
      <c r="D1085" s="2261"/>
      <c r="E1085" s="2261"/>
      <c r="F1085" s="2261"/>
      <c r="G1085" s="2261"/>
      <c r="H1085" s="2261"/>
      <c r="I1085" s="2261"/>
      <c r="J1085" s="2261"/>
      <c r="K1085" s="2346"/>
      <c r="L1085" s="2346"/>
      <c r="M1085" s="2346"/>
      <c r="N1085" s="20" t="s">
        <v>116</v>
      </c>
      <c r="O1085" s="1804"/>
      <c r="P1085" s="1804"/>
      <c r="Q1085" s="1805"/>
      <c r="R1085" s="735"/>
      <c r="S1085" s="20" t="s">
        <v>265</v>
      </c>
      <c r="Z1085" s="674" t="s">
        <v>1719</v>
      </c>
    </row>
    <row r="1086" spans="4:26" ht="18.95" customHeight="1" x14ac:dyDescent="0.15">
      <c r="D1086" s="2261"/>
      <c r="E1086" s="2261"/>
      <c r="F1086" s="2261"/>
      <c r="G1086" s="2261"/>
      <c r="H1086" s="2261"/>
      <c r="I1086" s="2261"/>
      <c r="J1086" s="2261"/>
      <c r="K1086" s="2346"/>
      <c r="L1086" s="2346"/>
      <c r="M1086" s="2346"/>
      <c r="N1086" s="20" t="s">
        <v>116</v>
      </c>
      <c r="O1086" s="1804"/>
      <c r="P1086" s="1804"/>
      <c r="Q1086" s="1805"/>
      <c r="R1086" s="735"/>
      <c r="S1086" s="20" t="s">
        <v>265</v>
      </c>
      <c r="Z1086" s="674" t="s">
        <v>1719</v>
      </c>
    </row>
    <row r="1087" spans="4:26" ht="18.95" customHeight="1" x14ac:dyDescent="0.15">
      <c r="D1087" s="2261"/>
      <c r="E1087" s="2261"/>
      <c r="F1087" s="2261"/>
      <c r="G1087" s="2261"/>
      <c r="H1087" s="2261"/>
      <c r="I1087" s="2261"/>
      <c r="J1087" s="2261"/>
      <c r="K1087" s="2346"/>
      <c r="L1087" s="2346"/>
      <c r="M1087" s="2346"/>
      <c r="N1087" s="20" t="s">
        <v>116</v>
      </c>
      <c r="O1087" s="1804"/>
      <c r="P1087" s="1804"/>
      <c r="Q1087" s="1805"/>
      <c r="R1087" s="735"/>
      <c r="S1087" s="20" t="s">
        <v>265</v>
      </c>
      <c r="Z1087" s="674" t="s">
        <v>1719</v>
      </c>
    </row>
    <row r="1088" spans="4:26" ht="18.95" customHeight="1" x14ac:dyDescent="0.15">
      <c r="D1088" s="2261"/>
      <c r="E1088" s="2261"/>
      <c r="F1088" s="2261"/>
      <c r="G1088" s="2261"/>
      <c r="H1088" s="2261"/>
      <c r="I1088" s="2261"/>
      <c r="J1088" s="2261"/>
      <c r="K1088" s="2346"/>
      <c r="L1088" s="2346"/>
      <c r="M1088" s="2346"/>
      <c r="N1088" s="20" t="s">
        <v>116</v>
      </c>
      <c r="O1088" s="1804"/>
      <c r="P1088" s="1804"/>
      <c r="Q1088" s="1805"/>
      <c r="R1088" s="735"/>
      <c r="S1088" s="20" t="s">
        <v>265</v>
      </c>
      <c r="Z1088" s="674" t="s">
        <v>1719</v>
      </c>
    </row>
    <row r="1089" spans="1:26" ht="18.95" customHeight="1" x14ac:dyDescent="0.15">
      <c r="D1089" s="2261"/>
      <c r="E1089" s="2261"/>
      <c r="F1089" s="2261"/>
      <c r="G1089" s="2261"/>
      <c r="H1089" s="2261"/>
      <c r="I1089" s="2261"/>
      <c r="J1089" s="2261"/>
      <c r="K1089" s="2346"/>
      <c r="L1089" s="2346"/>
      <c r="M1089" s="2346"/>
      <c r="N1089" s="20" t="s">
        <v>116</v>
      </c>
      <c r="O1089" s="1804"/>
      <c r="P1089" s="1804"/>
      <c r="Q1089" s="1805"/>
      <c r="R1089" s="735"/>
      <c r="S1089" s="20" t="s">
        <v>265</v>
      </c>
      <c r="Z1089" s="674" t="s">
        <v>1719</v>
      </c>
    </row>
    <row r="1090" spans="1:26" ht="18.95" customHeight="1" x14ac:dyDescent="0.15">
      <c r="D1090" s="2261"/>
      <c r="E1090" s="2261"/>
      <c r="F1090" s="2261"/>
      <c r="G1090" s="2261"/>
      <c r="H1090" s="2261"/>
      <c r="I1090" s="2261"/>
      <c r="J1090" s="2261"/>
      <c r="K1090" s="2346"/>
      <c r="L1090" s="2346"/>
      <c r="M1090" s="2346"/>
      <c r="N1090" s="20" t="s">
        <v>116</v>
      </c>
      <c r="O1090" s="1804"/>
      <c r="P1090" s="1804"/>
      <c r="Q1090" s="1805"/>
      <c r="R1090" s="735"/>
      <c r="S1090" s="20" t="s">
        <v>265</v>
      </c>
      <c r="Z1090" s="674" t="s">
        <v>1719</v>
      </c>
    </row>
    <row r="1091" spans="1:26" ht="18.95" customHeight="1" x14ac:dyDescent="0.15">
      <c r="D1091" s="2261"/>
      <c r="E1091" s="2261"/>
      <c r="F1091" s="2261"/>
      <c r="G1091" s="2261"/>
      <c r="H1091" s="2261"/>
      <c r="I1091" s="2261"/>
      <c r="J1091" s="2261"/>
      <c r="K1091" s="2346"/>
      <c r="L1091" s="2346"/>
      <c r="M1091" s="2346"/>
      <c r="N1091" s="20" t="s">
        <v>116</v>
      </c>
      <c r="O1091" s="1804"/>
      <c r="P1091" s="1804"/>
      <c r="Q1091" s="1805"/>
      <c r="R1091" s="735"/>
      <c r="S1091" s="20" t="s">
        <v>265</v>
      </c>
      <c r="Z1091" s="674" t="s">
        <v>1719</v>
      </c>
    </row>
    <row r="1092" spans="1:26" ht="18.95" customHeight="1" x14ac:dyDescent="0.15">
      <c r="D1092" s="2261"/>
      <c r="E1092" s="2261"/>
      <c r="F1092" s="2261"/>
      <c r="G1092" s="2261"/>
      <c r="H1092" s="2261"/>
      <c r="I1092" s="2261"/>
      <c r="J1092" s="2261"/>
      <c r="K1092" s="2346"/>
      <c r="L1092" s="2346"/>
      <c r="M1092" s="2346"/>
      <c r="N1092" s="20" t="s">
        <v>116</v>
      </c>
      <c r="O1092" s="1804"/>
      <c r="P1092" s="1804"/>
      <c r="Q1092" s="1805"/>
      <c r="R1092" s="735"/>
      <c r="S1092" s="20" t="s">
        <v>265</v>
      </c>
      <c r="Z1092" s="674" t="s">
        <v>1719</v>
      </c>
    </row>
    <row r="1093" spans="1:26" ht="16.5" customHeight="1" x14ac:dyDescent="0.15">
      <c r="E1093" s="2" t="s">
        <v>1019</v>
      </c>
      <c r="Z1093" s="674"/>
    </row>
    <row r="1094" spans="1:26" ht="5.0999999999999996" customHeight="1" x14ac:dyDescent="0.15">
      <c r="Z1094" s="674"/>
    </row>
    <row r="1095" spans="1:26" ht="11.1" customHeight="1" x14ac:dyDescent="0.15">
      <c r="Z1095" s="674"/>
    </row>
    <row r="1096" spans="1:26" ht="17.45" customHeight="1" x14ac:dyDescent="0.15">
      <c r="P1096" s="1798" t="s">
        <v>782</v>
      </c>
      <c r="Q1096" s="1798"/>
      <c r="R1096" s="1798"/>
      <c r="S1096" s="1799" t="str">
        <f>$Q$13</f>
        <v>○△高等学校</v>
      </c>
      <c r="T1096" s="1799"/>
      <c r="U1096" s="1799"/>
      <c r="V1096" s="1799"/>
      <c r="W1096" s="1799"/>
      <c r="X1096" s="1799"/>
      <c r="Z1096" s="674"/>
    </row>
    <row r="1097" spans="1:26" ht="16.5" customHeight="1" x14ac:dyDescent="0.15">
      <c r="A1097" s="675" t="s">
        <v>303</v>
      </c>
      <c r="Z1097" s="674"/>
    </row>
    <row r="1098" spans="1:26" ht="16.5" customHeight="1" x14ac:dyDescent="0.15">
      <c r="B1098" s="12" t="s">
        <v>304</v>
      </c>
      <c r="Z1098" s="674"/>
    </row>
    <row r="1099" spans="1:26" ht="16.5" customHeight="1" x14ac:dyDescent="0.15">
      <c r="C1099" s="13" t="s">
        <v>305</v>
      </c>
      <c r="Z1099" s="674"/>
    </row>
    <row r="1100" spans="1:26" ht="32.450000000000003" customHeight="1" x14ac:dyDescent="0.15">
      <c r="D1100" s="1765"/>
      <c r="E1100" s="1765"/>
      <c r="F1100" s="1765"/>
      <c r="G1100" s="2223" t="s">
        <v>309</v>
      </c>
      <c r="H1100" s="2223"/>
      <c r="I1100" s="2223"/>
      <c r="J1100" s="2223"/>
      <c r="K1100" s="1765" t="s">
        <v>310</v>
      </c>
      <c r="L1100" s="2223"/>
      <c r="M1100" s="1765"/>
      <c r="N1100" s="2223"/>
      <c r="O1100" s="1765"/>
      <c r="P1100" s="2223"/>
      <c r="Q1100" s="1765"/>
      <c r="R1100" s="2067" t="s">
        <v>311</v>
      </c>
      <c r="S1100" s="2067"/>
      <c r="T1100" s="2067" t="s">
        <v>312</v>
      </c>
      <c r="U1100" s="2067"/>
      <c r="Z1100" s="674"/>
    </row>
    <row r="1101" spans="1:26" ht="23.45" customHeight="1" x14ac:dyDescent="0.15">
      <c r="D1101" s="1765" t="s">
        <v>306</v>
      </c>
      <c r="E1101" s="1765"/>
      <c r="F1101" s="1766"/>
      <c r="G1101" s="1775" t="s">
        <v>1838</v>
      </c>
      <c r="H1101" s="1776"/>
      <c r="I1101" s="1776"/>
      <c r="J1101" s="1777"/>
      <c r="K1101" s="750" t="s">
        <v>579</v>
      </c>
      <c r="L1101" s="677">
        <v>20</v>
      </c>
      <c r="M1101" s="6" t="s">
        <v>19</v>
      </c>
      <c r="N1101" s="677">
        <v>4</v>
      </c>
      <c r="O1101" s="6" t="s">
        <v>20</v>
      </c>
      <c r="P1101" s="677">
        <v>1</v>
      </c>
      <c r="Q1101" s="66" t="s">
        <v>21</v>
      </c>
      <c r="R1101" s="1791" t="s">
        <v>578</v>
      </c>
      <c r="S1101" s="1791"/>
      <c r="T1101" s="1791" t="s">
        <v>578</v>
      </c>
      <c r="U1101" s="1791"/>
      <c r="Z1101" s="674" t="s">
        <v>1775</v>
      </c>
    </row>
    <row r="1102" spans="1:26" ht="23.45" customHeight="1" x14ac:dyDescent="0.15">
      <c r="D1102" s="1765" t="s">
        <v>307</v>
      </c>
      <c r="E1102" s="1765"/>
      <c r="F1102" s="1766"/>
      <c r="G1102" s="1775" t="s">
        <v>1839</v>
      </c>
      <c r="H1102" s="1776"/>
      <c r="I1102" s="1776"/>
      <c r="J1102" s="1777"/>
      <c r="K1102" s="750" t="s">
        <v>586</v>
      </c>
      <c r="L1102" s="677">
        <v>2</v>
      </c>
      <c r="M1102" s="21" t="s">
        <v>19</v>
      </c>
      <c r="N1102" s="677">
        <v>4</v>
      </c>
      <c r="O1102" s="21" t="s">
        <v>20</v>
      </c>
      <c r="P1102" s="677">
        <v>1</v>
      </c>
      <c r="Q1102" s="20" t="s">
        <v>21</v>
      </c>
      <c r="R1102" s="1791" t="s">
        <v>578</v>
      </c>
      <c r="S1102" s="1791"/>
      <c r="T1102" s="1791" t="s">
        <v>578</v>
      </c>
      <c r="U1102" s="1791"/>
      <c r="Z1102" s="674" t="s">
        <v>1775</v>
      </c>
    </row>
    <row r="1103" spans="1:26" ht="23.45" customHeight="1" x14ac:dyDescent="0.15">
      <c r="D1103" s="1765" t="s">
        <v>308</v>
      </c>
      <c r="E1103" s="1765"/>
      <c r="F1103" s="1766"/>
      <c r="G1103" s="1775" t="s">
        <v>1840</v>
      </c>
      <c r="H1103" s="1776"/>
      <c r="I1103" s="1776"/>
      <c r="J1103" s="1777"/>
      <c r="K1103" s="659" t="s">
        <v>579</v>
      </c>
      <c r="L1103" s="677">
        <v>30</v>
      </c>
      <c r="M1103" s="21" t="s">
        <v>19</v>
      </c>
      <c r="N1103" s="677">
        <v>4</v>
      </c>
      <c r="O1103" s="21" t="s">
        <v>20</v>
      </c>
      <c r="P1103" s="677">
        <v>1</v>
      </c>
      <c r="Q1103" s="20" t="s">
        <v>21</v>
      </c>
      <c r="R1103" s="1791" t="s">
        <v>578</v>
      </c>
      <c r="S1103" s="1791"/>
      <c r="T1103" s="1791" t="s">
        <v>578</v>
      </c>
      <c r="U1103" s="1791"/>
      <c r="Z1103" s="674" t="s">
        <v>1775</v>
      </c>
    </row>
    <row r="1104" spans="1:26" ht="16.5" customHeight="1" x14ac:dyDescent="0.15">
      <c r="E1104" s="2" t="s">
        <v>313</v>
      </c>
      <c r="Z1104" s="674"/>
    </row>
    <row r="1105" spans="2:26" ht="9.6" customHeight="1" x14ac:dyDescent="0.15">
      <c r="Z1105" s="674"/>
    </row>
    <row r="1106" spans="2:26" ht="16.5" customHeight="1" x14ac:dyDescent="0.15">
      <c r="B1106" s="12" t="s">
        <v>314</v>
      </c>
      <c r="Z1106" s="674"/>
    </row>
    <row r="1107" spans="2:26" ht="16.5" customHeight="1" x14ac:dyDescent="0.15">
      <c r="C1107" s="13" t="s">
        <v>315</v>
      </c>
      <c r="Z1107" s="674"/>
    </row>
    <row r="1108" spans="2:26" ht="16.5" customHeight="1" x14ac:dyDescent="0.15">
      <c r="D1108" s="2028"/>
      <c r="E1108" s="2096"/>
      <c r="F1108" s="2242"/>
      <c r="G1108" s="1772" t="s">
        <v>1756</v>
      </c>
      <c r="H1108" s="1773"/>
      <c r="I1108" s="1773"/>
      <c r="J1108" s="1773"/>
      <c r="K1108" s="1773"/>
      <c r="L1108" s="1774"/>
      <c r="M1108" s="1771" t="s">
        <v>325</v>
      </c>
      <c r="N1108" s="1771"/>
      <c r="O1108" s="1771"/>
      <c r="P1108" s="1771"/>
      <c r="Q1108" s="1771"/>
      <c r="R1108" s="1771"/>
      <c r="S1108" s="1771" t="s">
        <v>319</v>
      </c>
      <c r="T1108" s="1771"/>
      <c r="U1108" s="1771"/>
      <c r="V1108" s="1771"/>
      <c r="W1108" s="1771"/>
      <c r="X1108" s="1771"/>
      <c r="Z1108" s="674"/>
    </row>
    <row r="1109" spans="2:26" ht="42.95" customHeight="1" x14ac:dyDescent="0.15">
      <c r="D1109" s="2338"/>
      <c r="E1109" s="2339"/>
      <c r="F1109" s="2347"/>
      <c r="G1109" s="2348"/>
      <c r="H1109" s="2349"/>
      <c r="I1109" s="2349"/>
      <c r="J1109" s="2349"/>
      <c r="K1109" s="2349"/>
      <c r="L1109" s="2350"/>
      <c r="M1109" s="2351" t="s">
        <v>320</v>
      </c>
      <c r="N1109" s="2352"/>
      <c r="O1109" s="2352" t="s">
        <v>321</v>
      </c>
      <c r="P1109" s="2352"/>
      <c r="Q1109" s="2352" t="s">
        <v>322</v>
      </c>
      <c r="R1109" s="2355"/>
      <c r="S1109" s="2351" t="s">
        <v>323</v>
      </c>
      <c r="T1109" s="2352"/>
      <c r="U1109" s="2352" t="s">
        <v>307</v>
      </c>
      <c r="V1109" s="2352"/>
      <c r="W1109" s="2352" t="s">
        <v>324</v>
      </c>
      <c r="X1109" s="2355"/>
      <c r="Z1109" s="674"/>
    </row>
    <row r="1110" spans="2:26" ht="21.95" customHeight="1" x14ac:dyDescent="0.15">
      <c r="D1110" s="2356" t="s">
        <v>316</v>
      </c>
      <c r="E1110" s="2357"/>
      <c r="F1110" s="2358"/>
      <c r="G1110" s="676" t="s">
        <v>1962</v>
      </c>
      <c r="H1110" s="21" t="s">
        <v>19</v>
      </c>
      <c r="I1110" s="677">
        <v>3</v>
      </c>
      <c r="J1110" s="21" t="s">
        <v>20</v>
      </c>
      <c r="K1110" s="677">
        <v>29</v>
      </c>
      <c r="L1110" s="20" t="s">
        <v>21</v>
      </c>
      <c r="M1110" s="2359" t="s">
        <v>578</v>
      </c>
      <c r="N1110" s="2353"/>
      <c r="O1110" s="2353" t="s">
        <v>578</v>
      </c>
      <c r="P1110" s="2353"/>
      <c r="Q1110" s="2353" t="s">
        <v>578</v>
      </c>
      <c r="R1110" s="2354"/>
      <c r="S1110" s="2359" t="s">
        <v>578</v>
      </c>
      <c r="T1110" s="2353"/>
      <c r="U1110" s="2353" t="s">
        <v>578</v>
      </c>
      <c r="V1110" s="2353"/>
      <c r="W1110" s="2353" t="s">
        <v>578</v>
      </c>
      <c r="X1110" s="2354"/>
      <c r="Z1110" s="674" t="s">
        <v>1904</v>
      </c>
    </row>
    <row r="1111" spans="2:26" ht="5.45" customHeight="1" x14ac:dyDescent="0.15">
      <c r="D1111" s="3"/>
      <c r="E1111" s="3"/>
      <c r="F1111" s="3"/>
      <c r="M1111" s="85"/>
      <c r="N1111" s="85"/>
      <c r="O1111" s="85"/>
      <c r="P1111" s="85"/>
      <c r="Q1111" s="85"/>
      <c r="R1111" s="85"/>
      <c r="S1111" s="85"/>
      <c r="T1111" s="85"/>
      <c r="U1111" s="85"/>
      <c r="V1111" s="85"/>
      <c r="W1111" s="85"/>
      <c r="X1111" s="85"/>
      <c r="Z1111" s="674"/>
    </row>
    <row r="1112" spans="2:26" ht="44.1" customHeight="1" x14ac:dyDescent="0.15">
      <c r="D1112" s="106"/>
      <c r="E1112" s="106"/>
      <c r="F1112" s="106"/>
      <c r="H1112" s="10"/>
      <c r="J1112" s="10"/>
      <c r="L1112" s="11"/>
      <c r="M1112" s="2351" t="s">
        <v>587</v>
      </c>
      <c r="N1112" s="2352"/>
      <c r="O1112" s="2352" t="s">
        <v>588</v>
      </c>
      <c r="P1112" s="2352"/>
      <c r="Q1112" s="2352" t="s">
        <v>322</v>
      </c>
      <c r="R1112" s="2355"/>
      <c r="S1112" s="2351" t="s">
        <v>323</v>
      </c>
      <c r="T1112" s="2352"/>
      <c r="U1112" s="2352" t="s">
        <v>307</v>
      </c>
      <c r="V1112" s="2352"/>
      <c r="W1112" s="2352" t="s">
        <v>324</v>
      </c>
      <c r="X1112" s="2355"/>
      <c r="Z1112" s="674"/>
    </row>
    <row r="1113" spans="2:26" ht="21.95" customHeight="1" x14ac:dyDescent="0.15">
      <c r="D1113" s="2356" t="s">
        <v>317</v>
      </c>
      <c r="E1113" s="2357"/>
      <c r="F1113" s="2358"/>
      <c r="G1113" s="676" t="s">
        <v>1962</v>
      </c>
      <c r="H1113" s="21" t="s">
        <v>19</v>
      </c>
      <c r="I1113" s="677">
        <v>3</v>
      </c>
      <c r="J1113" s="21" t="s">
        <v>20</v>
      </c>
      <c r="K1113" s="677">
        <v>29</v>
      </c>
      <c r="L1113" s="20" t="s">
        <v>21</v>
      </c>
      <c r="M1113" s="2359" t="s">
        <v>578</v>
      </c>
      <c r="N1113" s="2353"/>
      <c r="O1113" s="2353" t="s">
        <v>578</v>
      </c>
      <c r="P1113" s="2353"/>
      <c r="Q1113" s="2353" t="s">
        <v>578</v>
      </c>
      <c r="R1113" s="2354"/>
      <c r="S1113" s="2359" t="s">
        <v>578</v>
      </c>
      <c r="T1113" s="2353"/>
      <c r="U1113" s="2353" t="s">
        <v>578</v>
      </c>
      <c r="V1113" s="2353"/>
      <c r="W1113" s="2353" t="s">
        <v>578</v>
      </c>
      <c r="X1113" s="2354"/>
      <c r="Z1113" s="674" t="s">
        <v>1904</v>
      </c>
    </row>
    <row r="1114" spans="2:26" ht="5.45" customHeight="1" x14ac:dyDescent="0.15">
      <c r="D1114" s="3"/>
      <c r="E1114" s="3"/>
      <c r="F1114" s="3"/>
      <c r="M1114" s="85"/>
      <c r="N1114" s="85"/>
      <c r="O1114" s="85"/>
      <c r="P1114" s="85"/>
      <c r="Q1114" s="85"/>
      <c r="R1114" s="85"/>
      <c r="S1114" s="85"/>
      <c r="T1114" s="85"/>
      <c r="U1114" s="85"/>
      <c r="V1114" s="85"/>
      <c r="W1114" s="85"/>
      <c r="X1114" s="85"/>
      <c r="Z1114" s="674"/>
    </row>
    <row r="1115" spans="2:26" ht="26.45" customHeight="1" x14ac:dyDescent="0.15">
      <c r="M1115" s="2361" t="s">
        <v>482</v>
      </c>
      <c r="N1115" s="2362"/>
      <c r="O1115" s="2362" t="s">
        <v>483</v>
      </c>
      <c r="P1115" s="2362"/>
      <c r="Q1115" s="2362" t="s">
        <v>328</v>
      </c>
      <c r="R1115" s="2363"/>
      <c r="Z1115" s="674"/>
    </row>
    <row r="1116" spans="2:26" ht="32.450000000000003" customHeight="1" x14ac:dyDescent="0.15">
      <c r="D1116" s="2356" t="s">
        <v>318</v>
      </c>
      <c r="E1116" s="2357"/>
      <c r="F1116" s="2358"/>
      <c r="G1116" s="676" t="s">
        <v>1962</v>
      </c>
      <c r="H1116" s="21" t="s">
        <v>19</v>
      </c>
      <c r="I1116" s="677">
        <v>4</v>
      </c>
      <c r="J1116" s="21" t="s">
        <v>20</v>
      </c>
      <c r="K1116" s="677">
        <v>1</v>
      </c>
      <c r="L1116" s="20" t="s">
        <v>21</v>
      </c>
      <c r="M1116" s="2359" t="s">
        <v>578</v>
      </c>
      <c r="N1116" s="2353"/>
      <c r="O1116" s="2353" t="s">
        <v>578</v>
      </c>
      <c r="P1116" s="2353"/>
      <c r="Q1116" s="2353" t="s">
        <v>578</v>
      </c>
      <c r="R1116" s="2354"/>
      <c r="Z1116" s="674" t="s">
        <v>1905</v>
      </c>
    </row>
    <row r="1117" spans="2:26" ht="16.5" customHeight="1" x14ac:dyDescent="0.15">
      <c r="E1117" s="2" t="s">
        <v>1022</v>
      </c>
      <c r="Z1117" s="674"/>
    </row>
    <row r="1118" spans="2:26" ht="20.45" customHeight="1" x14ac:dyDescent="0.15">
      <c r="E1118" s="2"/>
      <c r="S1118" s="1671" t="s">
        <v>1483</v>
      </c>
      <c r="T1118" s="2114"/>
      <c r="U1118" s="2114"/>
      <c r="V1118" s="2114"/>
      <c r="W1118" s="2114"/>
      <c r="X1118" s="2115"/>
      <c r="Z1118" s="674"/>
    </row>
    <row r="1119" spans="2:26" ht="16.5" customHeight="1" x14ac:dyDescent="0.15">
      <c r="E1119" s="109"/>
      <c r="Z1119" s="674"/>
    </row>
    <row r="1120" spans="2:26" ht="9.9499999999999993" customHeight="1" x14ac:dyDescent="0.15">
      <c r="Z1120" s="674"/>
    </row>
    <row r="1121" spans="2:26" ht="17.45" customHeight="1" x14ac:dyDescent="0.15">
      <c r="P1121" s="1798" t="s">
        <v>782</v>
      </c>
      <c r="Q1121" s="1798"/>
      <c r="R1121" s="1798"/>
      <c r="S1121" s="1799" t="str">
        <f>$Q$13</f>
        <v>○△高等学校</v>
      </c>
      <c r="T1121" s="1799"/>
      <c r="U1121" s="1799"/>
      <c r="V1121" s="1799"/>
      <c r="W1121" s="1799"/>
      <c r="X1121" s="1799"/>
      <c r="Z1121" s="674"/>
    </row>
    <row r="1122" spans="2:26" ht="16.5" customHeight="1" x14ac:dyDescent="0.15">
      <c r="B1122" s="12" t="s">
        <v>1023</v>
      </c>
      <c r="Z1122" s="674"/>
    </row>
    <row r="1123" spans="2:26" ht="16.5" customHeight="1" x14ac:dyDescent="0.15">
      <c r="C1123" s="13" t="s">
        <v>1024</v>
      </c>
      <c r="Z1123" s="674"/>
    </row>
    <row r="1124" spans="2:26" ht="31.5" customHeight="1" x14ac:dyDescent="0.15">
      <c r="D1124" s="1771"/>
      <c r="E1124" s="1771"/>
      <c r="F1124" s="1770" t="s">
        <v>1755</v>
      </c>
      <c r="G1124" s="1771"/>
      <c r="H1124" s="1770"/>
      <c r="I1124" s="1771"/>
      <c r="J1124" s="1770"/>
      <c r="K1124" s="1771"/>
      <c r="L1124" s="1770" t="s">
        <v>329</v>
      </c>
      <c r="M1124" s="1770"/>
      <c r="N1124" s="1770"/>
      <c r="O1124" s="1770"/>
      <c r="P1124" s="1770"/>
      <c r="Q1124" s="2067" t="s">
        <v>1025</v>
      </c>
      <c r="R1124" s="2067"/>
      <c r="S1124" s="2119" t="s">
        <v>330</v>
      </c>
      <c r="T1124" s="2067"/>
      <c r="Z1124" s="674"/>
    </row>
    <row r="1125" spans="2:26" ht="18.95" customHeight="1" x14ac:dyDescent="0.15">
      <c r="D1125" s="1771" t="s">
        <v>326</v>
      </c>
      <c r="E1125" s="2011"/>
      <c r="F1125" s="676" t="s">
        <v>1962</v>
      </c>
      <c r="G1125" s="10" t="s">
        <v>19</v>
      </c>
      <c r="H1125" s="677">
        <v>5</v>
      </c>
      <c r="I1125" s="10" t="s">
        <v>20</v>
      </c>
      <c r="J1125" s="677">
        <v>15</v>
      </c>
      <c r="K1125" s="10" t="s">
        <v>21</v>
      </c>
      <c r="L1125" s="1775" t="s">
        <v>735</v>
      </c>
      <c r="M1125" s="1776"/>
      <c r="N1125" s="1776"/>
      <c r="O1125" s="1776"/>
      <c r="P1125" s="2360"/>
      <c r="Q1125" s="1791" t="s">
        <v>578</v>
      </c>
      <c r="R1125" s="1791"/>
      <c r="S1125" s="733">
        <v>2</v>
      </c>
      <c r="T1125" s="20" t="s">
        <v>45</v>
      </c>
      <c r="Z1125" s="674" t="s">
        <v>1669</v>
      </c>
    </row>
    <row r="1126" spans="2:26" ht="18.95" customHeight="1" x14ac:dyDescent="0.15">
      <c r="D1126" s="1771" t="s">
        <v>327</v>
      </c>
      <c r="E1126" s="2011"/>
      <c r="F1126" s="676" t="s">
        <v>1962</v>
      </c>
      <c r="G1126" s="21" t="s">
        <v>19</v>
      </c>
      <c r="H1126" s="677">
        <v>5</v>
      </c>
      <c r="I1126" s="21" t="s">
        <v>20</v>
      </c>
      <c r="J1126" s="677">
        <v>20</v>
      </c>
      <c r="K1126" s="21" t="s">
        <v>21</v>
      </c>
      <c r="L1126" s="1775" t="s">
        <v>736</v>
      </c>
      <c r="M1126" s="1776"/>
      <c r="N1126" s="1776"/>
      <c r="O1126" s="1776"/>
      <c r="P1126" s="2360"/>
      <c r="Q1126" s="1791" t="s">
        <v>578</v>
      </c>
      <c r="R1126" s="1791"/>
      <c r="S1126" s="733">
        <v>3</v>
      </c>
      <c r="T1126" s="20" t="s">
        <v>45</v>
      </c>
      <c r="Z1126" s="674" t="s">
        <v>1669</v>
      </c>
    </row>
    <row r="1127" spans="2:26" ht="18.95" customHeight="1" x14ac:dyDescent="0.15">
      <c r="D1127" s="1771" t="s">
        <v>328</v>
      </c>
      <c r="E1127" s="2011"/>
      <c r="F1127" s="735"/>
      <c r="G1127" s="21" t="s">
        <v>19</v>
      </c>
      <c r="H1127" s="735"/>
      <c r="I1127" s="21" t="s">
        <v>20</v>
      </c>
      <c r="J1127" s="735"/>
      <c r="K1127" s="21" t="s">
        <v>21</v>
      </c>
      <c r="L1127" s="1788"/>
      <c r="M1127" s="1789"/>
      <c r="N1127" s="1789"/>
      <c r="O1127" s="1789"/>
      <c r="P1127" s="2367"/>
      <c r="Q1127" s="2047"/>
      <c r="R1127" s="2047"/>
      <c r="S1127" s="733"/>
      <c r="T1127" s="20" t="s">
        <v>45</v>
      </c>
      <c r="Z1127" s="674" t="s">
        <v>1669</v>
      </c>
    </row>
    <row r="1128" spans="2:26" ht="16.5" customHeight="1" x14ac:dyDescent="0.15">
      <c r="D1128" s="253" t="s">
        <v>1899</v>
      </c>
      <c r="Z1128" s="674"/>
    </row>
    <row r="1129" spans="2:26" ht="18.600000000000001" customHeight="1" x14ac:dyDescent="0.15">
      <c r="D1129" s="1771"/>
      <c r="E1129" s="1771"/>
      <c r="F1129" s="2368" t="s">
        <v>331</v>
      </c>
      <c r="G1129" s="2369"/>
      <c r="H1129" s="2369"/>
      <c r="I1129" s="2370"/>
      <c r="J1129" s="2371" t="s">
        <v>332</v>
      </c>
      <c r="K1129" s="2372"/>
      <c r="L1129" s="1770" t="s">
        <v>333</v>
      </c>
      <c r="M1129" s="1771"/>
      <c r="Z1129" s="674"/>
    </row>
    <row r="1130" spans="2:26" ht="18.600000000000001" customHeight="1" x14ac:dyDescent="0.15">
      <c r="D1130" s="1771" t="s">
        <v>326</v>
      </c>
      <c r="E1130" s="2011"/>
      <c r="F1130" s="2364">
        <v>2</v>
      </c>
      <c r="G1130" s="2365"/>
      <c r="H1130" s="2366"/>
      <c r="I1130" s="21" t="s">
        <v>45</v>
      </c>
      <c r="J1130" s="2047" t="s">
        <v>578</v>
      </c>
      <c r="K1130" s="2047"/>
      <c r="L1130" s="733">
        <v>0</v>
      </c>
      <c r="M1130" s="20" t="s">
        <v>45</v>
      </c>
      <c r="Z1130" s="674" t="s">
        <v>1669</v>
      </c>
    </row>
    <row r="1131" spans="2:26" ht="18.600000000000001" customHeight="1" x14ac:dyDescent="0.15">
      <c r="D1131" s="1771" t="s">
        <v>327</v>
      </c>
      <c r="E1131" s="2011"/>
      <c r="F1131" s="2364">
        <v>3</v>
      </c>
      <c r="G1131" s="2365"/>
      <c r="H1131" s="2366"/>
      <c r="I1131" s="21" t="s">
        <v>45</v>
      </c>
      <c r="J1131" s="2047" t="s">
        <v>578</v>
      </c>
      <c r="K1131" s="2047"/>
      <c r="L1131" s="733">
        <v>0</v>
      </c>
      <c r="M1131" s="20" t="s">
        <v>45</v>
      </c>
      <c r="Z1131" s="674" t="s">
        <v>1669</v>
      </c>
    </row>
    <row r="1132" spans="2:26" ht="18.600000000000001" customHeight="1" x14ac:dyDescent="0.15">
      <c r="D1132" s="1771" t="s">
        <v>328</v>
      </c>
      <c r="E1132" s="2011"/>
      <c r="F1132" s="2364"/>
      <c r="G1132" s="2365"/>
      <c r="H1132" s="2366"/>
      <c r="I1132" s="21" t="s">
        <v>45</v>
      </c>
      <c r="J1132" s="2047"/>
      <c r="K1132" s="2047"/>
      <c r="L1132" s="733"/>
      <c r="M1132" s="20" t="s">
        <v>45</v>
      </c>
      <c r="Z1132" s="674" t="s">
        <v>1669</v>
      </c>
    </row>
    <row r="1133" spans="2:26" ht="16.5" customHeight="1" x14ac:dyDescent="0.15">
      <c r="E1133" s="2" t="s">
        <v>1026</v>
      </c>
      <c r="Z1133" s="674"/>
    </row>
    <row r="1134" spans="2:26" ht="9.6" customHeight="1" x14ac:dyDescent="0.15">
      <c r="Z1134" s="674"/>
    </row>
    <row r="1135" spans="2:26" ht="16.5" customHeight="1" x14ac:dyDescent="0.15">
      <c r="C1135" s="61" t="s">
        <v>1841</v>
      </c>
      <c r="Z1135" s="674"/>
    </row>
    <row r="1136" spans="2:26" ht="16.5" customHeight="1" x14ac:dyDescent="0.15">
      <c r="D1136" s="1771" t="s">
        <v>338</v>
      </c>
      <c r="E1136" s="1771"/>
      <c r="F1136" s="1771"/>
      <c r="G1136" s="1771"/>
      <c r="H1136" s="1771"/>
      <c r="I1136" s="1771" t="s">
        <v>1139</v>
      </c>
      <c r="J1136" s="1771"/>
      <c r="K1136" s="1771"/>
      <c r="L1136" s="1771"/>
      <c r="M1136" s="1771"/>
      <c r="N1136" s="1771"/>
      <c r="O1136" s="1771" t="s">
        <v>1140</v>
      </c>
      <c r="P1136" s="1771"/>
      <c r="Q1136" s="1771"/>
      <c r="R1136" s="1771"/>
      <c r="S1136" s="1771"/>
      <c r="T1136" s="1771"/>
      <c r="Z1136" s="674"/>
    </row>
    <row r="1137" spans="4:26" ht="16.5" customHeight="1" x14ac:dyDescent="0.15">
      <c r="D1137" s="1771"/>
      <c r="E1137" s="1771"/>
      <c r="F1137" s="1771"/>
      <c r="G1137" s="1771"/>
      <c r="H1137" s="1771"/>
      <c r="I1137" s="244" t="s">
        <v>1149</v>
      </c>
      <c r="J1137" s="243" t="s">
        <v>1150</v>
      </c>
      <c r="K1137" s="243" t="s">
        <v>1151</v>
      </c>
      <c r="L1137" s="243" t="s">
        <v>1152</v>
      </c>
      <c r="M1137" s="243" t="s">
        <v>1153</v>
      </c>
      <c r="N1137" s="245" t="s">
        <v>1154</v>
      </c>
      <c r="O1137" s="244" t="s">
        <v>1149</v>
      </c>
      <c r="P1137" s="243" t="s">
        <v>1150</v>
      </c>
      <c r="Q1137" s="243" t="s">
        <v>1151</v>
      </c>
      <c r="R1137" s="243" t="s">
        <v>1152</v>
      </c>
      <c r="S1137" s="243" t="s">
        <v>1153</v>
      </c>
      <c r="T1137" s="245" t="s">
        <v>1154</v>
      </c>
      <c r="Z1137" s="674"/>
    </row>
    <row r="1138" spans="4:26" ht="18.95" customHeight="1" x14ac:dyDescent="0.15">
      <c r="D1138" s="1786" t="s">
        <v>334</v>
      </c>
      <c r="E1138" s="1786"/>
      <c r="F1138" s="1786"/>
      <c r="G1138" s="1786"/>
      <c r="H1138" s="1786"/>
      <c r="I1138" s="751" t="s">
        <v>578</v>
      </c>
      <c r="J1138" s="752" t="s">
        <v>578</v>
      </c>
      <c r="K1138" s="752" t="s">
        <v>578</v>
      </c>
      <c r="L1138" s="753"/>
      <c r="M1138" s="753"/>
      <c r="N1138" s="754"/>
      <c r="O1138" s="751" t="s">
        <v>578</v>
      </c>
      <c r="P1138" s="752" t="s">
        <v>578</v>
      </c>
      <c r="Q1138" s="752" t="s">
        <v>578</v>
      </c>
      <c r="R1138" s="753"/>
      <c r="S1138" s="753"/>
      <c r="T1138" s="754"/>
      <c r="Z1138" s="674" t="s">
        <v>1721</v>
      </c>
    </row>
    <row r="1139" spans="4:26" ht="18.95" customHeight="1" x14ac:dyDescent="0.15">
      <c r="D1139" s="1786" t="s">
        <v>335</v>
      </c>
      <c r="E1139" s="1786"/>
      <c r="F1139" s="1786"/>
      <c r="G1139" s="1786"/>
      <c r="H1139" s="1786"/>
      <c r="I1139" s="751" t="s">
        <v>578</v>
      </c>
      <c r="J1139" s="752" t="s">
        <v>578</v>
      </c>
      <c r="K1139" s="752" t="s">
        <v>578</v>
      </c>
      <c r="L1139" s="753"/>
      <c r="M1139" s="753"/>
      <c r="N1139" s="754"/>
      <c r="O1139" s="751" t="s">
        <v>578</v>
      </c>
      <c r="P1139" s="752" t="s">
        <v>578</v>
      </c>
      <c r="Q1139" s="752" t="s">
        <v>578</v>
      </c>
      <c r="R1139" s="753"/>
      <c r="S1139" s="753"/>
      <c r="T1139" s="754"/>
      <c r="Z1139" s="674" t="s">
        <v>1721</v>
      </c>
    </row>
    <row r="1140" spans="4:26" ht="18.95" customHeight="1" x14ac:dyDescent="0.15">
      <c r="D1140" s="1786" t="s">
        <v>336</v>
      </c>
      <c r="E1140" s="1786"/>
      <c r="F1140" s="1786"/>
      <c r="G1140" s="1786"/>
      <c r="H1140" s="1786"/>
      <c r="I1140" s="751" t="s">
        <v>578</v>
      </c>
      <c r="J1140" s="752" t="s">
        <v>578</v>
      </c>
      <c r="K1140" s="752" t="s">
        <v>578</v>
      </c>
      <c r="L1140" s="753"/>
      <c r="M1140" s="753"/>
      <c r="N1140" s="754"/>
      <c r="O1140" s="751" t="s">
        <v>578</v>
      </c>
      <c r="P1140" s="752" t="s">
        <v>578</v>
      </c>
      <c r="Q1140" s="752" t="s">
        <v>578</v>
      </c>
      <c r="R1140" s="753"/>
      <c r="S1140" s="753"/>
      <c r="T1140" s="754"/>
      <c r="Z1140" s="674" t="s">
        <v>1721</v>
      </c>
    </row>
    <row r="1141" spans="4:26" ht="18.95" customHeight="1" x14ac:dyDescent="0.15">
      <c r="D1141" s="1786" t="s">
        <v>1141</v>
      </c>
      <c r="E1141" s="1786"/>
      <c r="F1141" s="1786"/>
      <c r="G1141" s="1786"/>
      <c r="H1141" s="1786"/>
      <c r="I1141" s="751" t="s">
        <v>578</v>
      </c>
      <c r="J1141" s="752" t="s">
        <v>578</v>
      </c>
      <c r="K1141" s="752" t="s">
        <v>578</v>
      </c>
      <c r="L1141" s="753"/>
      <c r="M1141" s="753"/>
      <c r="N1141" s="754"/>
      <c r="O1141" s="751" t="s">
        <v>578</v>
      </c>
      <c r="P1141" s="752" t="s">
        <v>578</v>
      </c>
      <c r="Q1141" s="752" t="s">
        <v>578</v>
      </c>
      <c r="R1141" s="753"/>
      <c r="S1141" s="753"/>
      <c r="T1141" s="754"/>
      <c r="Z1141" s="674" t="s">
        <v>1721</v>
      </c>
    </row>
    <row r="1142" spans="4:26" ht="18.95" customHeight="1" x14ac:dyDescent="0.15">
      <c r="D1142" s="1786" t="s">
        <v>1142</v>
      </c>
      <c r="E1142" s="1786"/>
      <c r="F1142" s="1786"/>
      <c r="G1142" s="1786"/>
      <c r="H1142" s="1786"/>
      <c r="I1142" s="751" t="s">
        <v>578</v>
      </c>
      <c r="J1142" s="752" t="s">
        <v>578</v>
      </c>
      <c r="K1142" s="752" t="s">
        <v>578</v>
      </c>
      <c r="L1142" s="753"/>
      <c r="M1142" s="753"/>
      <c r="N1142" s="754"/>
      <c r="O1142" s="751" t="s">
        <v>578</v>
      </c>
      <c r="P1142" s="752" t="s">
        <v>578</v>
      </c>
      <c r="Q1142" s="752" t="s">
        <v>578</v>
      </c>
      <c r="R1142" s="753"/>
      <c r="S1142" s="753"/>
      <c r="T1142" s="754"/>
      <c r="Z1142" s="674" t="s">
        <v>1721</v>
      </c>
    </row>
    <row r="1143" spans="4:26" ht="18.95" customHeight="1" x14ac:dyDescent="0.15">
      <c r="D1143" s="1786" t="s">
        <v>1155</v>
      </c>
      <c r="E1143" s="1786"/>
      <c r="F1143" s="1786"/>
      <c r="G1143" s="1786"/>
      <c r="H1143" s="1786"/>
      <c r="I1143" s="751" t="s">
        <v>578</v>
      </c>
      <c r="J1143" s="752" t="s">
        <v>578</v>
      </c>
      <c r="K1143" s="752" t="s">
        <v>578</v>
      </c>
      <c r="L1143" s="753"/>
      <c r="M1143" s="753"/>
      <c r="N1143" s="754"/>
      <c r="O1143" s="751" t="s">
        <v>578</v>
      </c>
      <c r="P1143" s="752" t="s">
        <v>578</v>
      </c>
      <c r="Q1143" s="752" t="s">
        <v>578</v>
      </c>
      <c r="R1143" s="753"/>
      <c r="S1143" s="753"/>
      <c r="T1143" s="754"/>
      <c r="Z1143" s="674" t="s">
        <v>1721</v>
      </c>
    </row>
    <row r="1144" spans="4:26" ht="18.95" customHeight="1" x14ac:dyDescent="0.15">
      <c r="D1144" s="1786" t="s">
        <v>1143</v>
      </c>
      <c r="E1144" s="1786"/>
      <c r="F1144" s="1786"/>
      <c r="G1144" s="1786"/>
      <c r="H1144" s="1786"/>
      <c r="I1144" s="751" t="s">
        <v>578</v>
      </c>
      <c r="J1144" s="752" t="s">
        <v>578</v>
      </c>
      <c r="K1144" s="752" t="s">
        <v>578</v>
      </c>
      <c r="L1144" s="753"/>
      <c r="M1144" s="753"/>
      <c r="N1144" s="754"/>
      <c r="O1144" s="751" t="s">
        <v>578</v>
      </c>
      <c r="P1144" s="752" t="s">
        <v>578</v>
      </c>
      <c r="Q1144" s="752" t="s">
        <v>578</v>
      </c>
      <c r="R1144" s="753"/>
      <c r="S1144" s="753"/>
      <c r="T1144" s="754"/>
      <c r="Z1144" s="674" t="s">
        <v>1721</v>
      </c>
    </row>
    <row r="1145" spans="4:26" ht="18.95" customHeight="1" x14ac:dyDescent="0.15">
      <c r="D1145" s="1786" t="s">
        <v>1144</v>
      </c>
      <c r="E1145" s="1786"/>
      <c r="F1145" s="1786"/>
      <c r="G1145" s="1786"/>
      <c r="H1145" s="1786"/>
      <c r="I1145" s="751" t="s">
        <v>578</v>
      </c>
      <c r="J1145" s="752" t="s">
        <v>578</v>
      </c>
      <c r="K1145" s="752" t="s">
        <v>578</v>
      </c>
      <c r="L1145" s="753"/>
      <c r="M1145" s="753"/>
      <c r="N1145" s="754"/>
      <c r="O1145" s="751" t="s">
        <v>578</v>
      </c>
      <c r="P1145" s="752" t="s">
        <v>578</v>
      </c>
      <c r="Q1145" s="752" t="s">
        <v>578</v>
      </c>
      <c r="R1145" s="753"/>
      <c r="S1145" s="753"/>
      <c r="T1145" s="754"/>
      <c r="Z1145" s="674" t="s">
        <v>1721</v>
      </c>
    </row>
    <row r="1146" spans="4:26" ht="18.95" customHeight="1" x14ac:dyDescent="0.15">
      <c r="D1146" s="1786" t="s">
        <v>1145</v>
      </c>
      <c r="E1146" s="1786"/>
      <c r="F1146" s="1786"/>
      <c r="G1146" s="1786"/>
      <c r="H1146" s="1786"/>
      <c r="I1146" s="751" t="s">
        <v>578</v>
      </c>
      <c r="J1146" s="752" t="s">
        <v>578</v>
      </c>
      <c r="K1146" s="752" t="s">
        <v>578</v>
      </c>
      <c r="L1146" s="753"/>
      <c r="M1146" s="753"/>
      <c r="N1146" s="754"/>
      <c r="O1146" s="751" t="s">
        <v>578</v>
      </c>
      <c r="P1146" s="752" t="s">
        <v>578</v>
      </c>
      <c r="Q1146" s="752" t="s">
        <v>578</v>
      </c>
      <c r="R1146" s="753"/>
      <c r="S1146" s="753"/>
      <c r="T1146" s="754"/>
      <c r="Z1146" s="674" t="s">
        <v>1721</v>
      </c>
    </row>
    <row r="1147" spans="4:26" ht="18" customHeight="1" x14ac:dyDescent="0.15">
      <c r="D1147" s="1786" t="s">
        <v>1146</v>
      </c>
      <c r="E1147" s="1786"/>
      <c r="F1147" s="1786"/>
      <c r="G1147" s="1786"/>
      <c r="H1147" s="1786"/>
      <c r="I1147" s="751" t="s">
        <v>578</v>
      </c>
      <c r="J1147" s="752" t="s">
        <v>578</v>
      </c>
      <c r="K1147" s="752" t="s">
        <v>578</v>
      </c>
      <c r="L1147" s="753"/>
      <c r="M1147" s="753"/>
      <c r="N1147" s="754"/>
      <c r="O1147" s="751" t="s">
        <v>578</v>
      </c>
      <c r="P1147" s="752" t="s">
        <v>578</v>
      </c>
      <c r="Q1147" s="752" t="s">
        <v>578</v>
      </c>
      <c r="R1147" s="753"/>
      <c r="S1147" s="753"/>
      <c r="T1147" s="754"/>
      <c r="Z1147" s="674" t="s">
        <v>1721</v>
      </c>
    </row>
    <row r="1148" spans="4:26" ht="18.95" customHeight="1" x14ac:dyDescent="0.15">
      <c r="D1148" s="1786" t="s">
        <v>1156</v>
      </c>
      <c r="E1148" s="1786"/>
      <c r="F1148" s="1786"/>
      <c r="G1148" s="1786"/>
      <c r="H1148" s="1786"/>
      <c r="I1148" s="751" t="s">
        <v>578</v>
      </c>
      <c r="J1148" s="752" t="s">
        <v>577</v>
      </c>
      <c r="K1148" s="752" t="s">
        <v>577</v>
      </c>
      <c r="L1148" s="753"/>
      <c r="M1148" s="753"/>
      <c r="N1148" s="754"/>
      <c r="O1148" s="751" t="s">
        <v>578</v>
      </c>
      <c r="P1148" s="752" t="s">
        <v>577</v>
      </c>
      <c r="Q1148" s="752" t="s">
        <v>577</v>
      </c>
      <c r="R1148" s="753"/>
      <c r="S1148" s="753"/>
      <c r="T1148" s="754"/>
      <c r="Z1148" s="674" t="s">
        <v>1721</v>
      </c>
    </row>
    <row r="1149" spans="4:26" ht="18.95" customHeight="1" x14ac:dyDescent="0.15">
      <c r="D1149" s="1786" t="s">
        <v>1157</v>
      </c>
      <c r="E1149" s="1786"/>
      <c r="F1149" s="1786"/>
      <c r="G1149" s="1786"/>
      <c r="H1149" s="1786"/>
      <c r="I1149" s="751" t="s">
        <v>578</v>
      </c>
      <c r="J1149" s="752" t="s">
        <v>578</v>
      </c>
      <c r="K1149" s="752" t="s">
        <v>578</v>
      </c>
      <c r="L1149" s="753"/>
      <c r="M1149" s="753"/>
      <c r="N1149" s="754"/>
      <c r="O1149" s="751" t="s">
        <v>578</v>
      </c>
      <c r="P1149" s="752" t="s">
        <v>578</v>
      </c>
      <c r="Q1149" s="752" t="s">
        <v>578</v>
      </c>
      <c r="R1149" s="753"/>
      <c r="S1149" s="753"/>
      <c r="T1149" s="754"/>
      <c r="Z1149" s="674" t="s">
        <v>1721</v>
      </c>
    </row>
    <row r="1150" spans="4:26" ht="18.95" customHeight="1" x14ac:dyDescent="0.15">
      <c r="D1150" s="1786" t="s">
        <v>1147</v>
      </c>
      <c r="E1150" s="1786"/>
      <c r="F1150" s="1786"/>
      <c r="G1150" s="1786"/>
      <c r="H1150" s="1786"/>
      <c r="I1150" s="751" t="s">
        <v>578</v>
      </c>
      <c r="J1150" s="752" t="s">
        <v>578</v>
      </c>
      <c r="K1150" s="752" t="s">
        <v>578</v>
      </c>
      <c r="L1150" s="753"/>
      <c r="M1150" s="753"/>
      <c r="N1150" s="754"/>
      <c r="O1150" s="751" t="s">
        <v>578</v>
      </c>
      <c r="P1150" s="752" t="s">
        <v>578</v>
      </c>
      <c r="Q1150" s="752" t="s">
        <v>578</v>
      </c>
      <c r="R1150" s="753"/>
      <c r="S1150" s="753"/>
      <c r="T1150" s="754"/>
      <c r="Z1150" s="674" t="s">
        <v>1721</v>
      </c>
    </row>
    <row r="1151" spans="4:26" ht="18.95" customHeight="1" x14ac:dyDescent="0.15">
      <c r="D1151" s="1786" t="s">
        <v>1148</v>
      </c>
      <c r="E1151" s="1786"/>
      <c r="F1151" s="1786"/>
      <c r="G1151" s="1786"/>
      <c r="H1151" s="1786"/>
      <c r="I1151" s="751" t="s">
        <v>578</v>
      </c>
      <c r="J1151" s="752" t="s">
        <v>578</v>
      </c>
      <c r="K1151" s="752" t="s">
        <v>578</v>
      </c>
      <c r="L1151" s="753"/>
      <c r="M1151" s="753"/>
      <c r="N1151" s="754"/>
      <c r="O1151" s="751" t="s">
        <v>578</v>
      </c>
      <c r="P1151" s="752" t="s">
        <v>578</v>
      </c>
      <c r="Q1151" s="752" t="s">
        <v>578</v>
      </c>
      <c r="R1151" s="753"/>
      <c r="S1151" s="753"/>
      <c r="T1151" s="754"/>
      <c r="Z1151" s="674" t="s">
        <v>1721</v>
      </c>
    </row>
    <row r="1152" spans="4:26" ht="16.5" customHeight="1" x14ac:dyDescent="0.15">
      <c r="E1152" s="109" t="s">
        <v>337</v>
      </c>
      <c r="F1152" s="63"/>
      <c r="Z1152" s="674"/>
    </row>
    <row r="1153" spans="2:26" ht="16.5" customHeight="1" x14ac:dyDescent="0.15">
      <c r="E1153" s="109" t="s">
        <v>1900</v>
      </c>
      <c r="F1153" s="63"/>
      <c r="Z1153" s="674"/>
    </row>
    <row r="1154" spans="2:26" ht="16.5" customHeight="1" x14ac:dyDescent="0.15">
      <c r="E1154" s="109" t="s">
        <v>1842</v>
      </c>
      <c r="F1154" s="63"/>
      <c r="Z1154" s="674"/>
    </row>
    <row r="1155" spans="2:26" ht="16.5" customHeight="1" x14ac:dyDescent="0.15">
      <c r="E1155" s="109" t="s">
        <v>1843</v>
      </c>
      <c r="F1155" s="63"/>
      <c r="Z1155" s="674"/>
    </row>
    <row r="1156" spans="2:26" ht="16.5" customHeight="1" x14ac:dyDescent="0.15">
      <c r="E1156" s="109"/>
      <c r="F1156" s="109" t="s">
        <v>1508</v>
      </c>
      <c r="Z1156" s="674"/>
    </row>
    <row r="1157" spans="2:26" ht="16.5" customHeight="1" x14ac:dyDescent="0.15">
      <c r="E1157" s="5" t="s">
        <v>1158</v>
      </c>
      <c r="Z1157" s="674"/>
    </row>
    <row r="1158" spans="2:26" ht="9.6" customHeight="1" x14ac:dyDescent="0.15">
      <c r="Z1158" s="674"/>
    </row>
    <row r="1159" spans="2:26" ht="16.5" customHeight="1" x14ac:dyDescent="0.15">
      <c r="C1159" s="13" t="s">
        <v>1159</v>
      </c>
      <c r="Z1159" s="674"/>
    </row>
    <row r="1160" spans="2:26" ht="18.95" customHeight="1" x14ac:dyDescent="0.15">
      <c r="D1160" s="1765" t="s">
        <v>604</v>
      </c>
      <c r="E1160" s="1765"/>
      <c r="F1160" s="1765"/>
      <c r="G1160" s="1765"/>
      <c r="H1160" s="1779" t="s">
        <v>590</v>
      </c>
      <c r="I1160" s="1779"/>
      <c r="J1160" s="1779"/>
      <c r="K1160" s="1779"/>
      <c r="Z1160" s="674" t="s">
        <v>1722</v>
      </c>
    </row>
    <row r="1161" spans="2:26" ht="18.95" customHeight="1" x14ac:dyDescent="0.15">
      <c r="D1161" s="1765" t="s">
        <v>348</v>
      </c>
      <c r="E1161" s="1765"/>
      <c r="F1161" s="1765"/>
      <c r="G1161" s="1765"/>
      <c r="H1161" s="1779" t="s">
        <v>591</v>
      </c>
      <c r="I1161" s="1779"/>
      <c r="J1161" s="1779"/>
      <c r="K1161" s="1779"/>
      <c r="Z1161" s="674" t="s">
        <v>1723</v>
      </c>
    </row>
    <row r="1162" spans="2:26" ht="16.5" customHeight="1" x14ac:dyDescent="0.15">
      <c r="E1162" t="s">
        <v>1160</v>
      </c>
      <c r="Z1162" s="674"/>
    </row>
    <row r="1163" spans="2:26" ht="19.5" customHeight="1" x14ac:dyDescent="0.15">
      <c r="E1163" s="2"/>
      <c r="S1163" s="1671" t="s">
        <v>1483</v>
      </c>
      <c r="T1163" s="2114"/>
      <c r="U1163" s="2114"/>
      <c r="V1163" s="2114"/>
      <c r="W1163" s="2114"/>
      <c r="X1163" s="2115"/>
      <c r="Z1163" s="674"/>
    </row>
    <row r="1164" spans="2:26" ht="9.6" customHeight="1" x14ac:dyDescent="0.15">
      <c r="Z1164" s="674"/>
    </row>
    <row r="1165" spans="2:26" ht="9.9499999999999993" customHeight="1" x14ac:dyDescent="0.15">
      <c r="Z1165" s="674"/>
    </row>
    <row r="1166" spans="2:26" ht="17.45" customHeight="1" x14ac:dyDescent="0.15">
      <c r="P1166" s="1798" t="s">
        <v>782</v>
      </c>
      <c r="Q1166" s="1798"/>
      <c r="R1166" s="1798"/>
      <c r="S1166" s="1799" t="str">
        <f>$Q$13</f>
        <v>○△高等学校</v>
      </c>
      <c r="T1166" s="1799"/>
      <c r="U1166" s="1799"/>
      <c r="V1166" s="1799"/>
      <c r="W1166" s="1799"/>
      <c r="X1166" s="1799"/>
      <c r="Z1166" s="674"/>
    </row>
    <row r="1167" spans="2:26" ht="16.5" customHeight="1" x14ac:dyDescent="0.15">
      <c r="B1167" s="12" t="s">
        <v>605</v>
      </c>
      <c r="Z1167" s="674"/>
    </row>
    <row r="1168" spans="2:26" ht="16.5" customHeight="1" x14ac:dyDescent="0.15">
      <c r="C1168" s="13" t="s">
        <v>339</v>
      </c>
      <c r="Z1168" s="674"/>
    </row>
    <row r="1169" spans="3:26" ht="55.5" customHeight="1" x14ac:dyDescent="0.15">
      <c r="D1169" s="1771"/>
      <c r="E1169" s="1771"/>
      <c r="F1169" s="1770" t="s">
        <v>1755</v>
      </c>
      <c r="G1169" s="1771"/>
      <c r="H1169" s="1770"/>
      <c r="I1169" s="1771"/>
      <c r="J1169" s="1770"/>
      <c r="K1169" s="1771"/>
      <c r="L1169" s="1771" t="s">
        <v>329</v>
      </c>
      <c r="M1169" s="1771"/>
      <c r="N1169" s="1771"/>
      <c r="O1169" s="1771"/>
      <c r="P1169" s="1771"/>
      <c r="Q1169" s="2376" t="s">
        <v>521</v>
      </c>
      <c r="R1169" s="2067"/>
      <c r="S1169" s="2262" t="s">
        <v>720</v>
      </c>
      <c r="T1169" s="2345"/>
      <c r="Z1169" s="674"/>
    </row>
    <row r="1170" spans="3:26" ht="18.600000000000001" customHeight="1" x14ac:dyDescent="0.15">
      <c r="D1170" s="1771" t="s">
        <v>326</v>
      </c>
      <c r="E1170" s="2011"/>
      <c r="F1170" s="676" t="s">
        <v>1962</v>
      </c>
      <c r="G1170" s="10" t="s">
        <v>19</v>
      </c>
      <c r="H1170" s="677">
        <v>6</v>
      </c>
      <c r="I1170" s="10" t="s">
        <v>20</v>
      </c>
      <c r="J1170" s="677">
        <v>10</v>
      </c>
      <c r="K1170" s="11" t="s">
        <v>21</v>
      </c>
      <c r="L1170" s="1781" t="s">
        <v>737</v>
      </c>
      <c r="M1170" s="1781"/>
      <c r="N1170" s="1781"/>
      <c r="O1170" s="1781"/>
      <c r="P1170" s="1781"/>
      <c r="Q1170" s="2353" t="s">
        <v>578</v>
      </c>
      <c r="R1170" s="2375"/>
      <c r="S1170" s="735">
        <v>3</v>
      </c>
      <c r="T1170" s="20" t="s">
        <v>45</v>
      </c>
      <c r="Z1170" s="674" t="s">
        <v>1669</v>
      </c>
    </row>
    <row r="1171" spans="3:26" ht="5.45" customHeight="1" x14ac:dyDescent="0.15">
      <c r="D1171" s="85"/>
      <c r="E1171" s="85"/>
      <c r="L1171" s="94"/>
      <c r="M1171" s="94"/>
      <c r="N1171" s="94"/>
      <c r="O1171" s="94"/>
      <c r="P1171" s="94"/>
      <c r="Q1171" s="85"/>
      <c r="R1171" s="85"/>
      <c r="Z1171" s="674"/>
    </row>
    <row r="1172" spans="3:26" ht="16.5" customHeight="1" x14ac:dyDescent="0.15">
      <c r="D1172" s="253" t="s">
        <v>1027</v>
      </c>
      <c r="Z1172" s="674"/>
    </row>
    <row r="1173" spans="3:26" ht="16.5" customHeight="1" x14ac:dyDescent="0.15">
      <c r="D1173" s="1771"/>
      <c r="E1173" s="1771"/>
      <c r="F1173" s="2368" t="s">
        <v>331</v>
      </c>
      <c r="G1173" s="2369"/>
      <c r="H1173" s="2369"/>
      <c r="I1173" s="2370"/>
      <c r="J1173" s="2371" t="s">
        <v>332</v>
      </c>
      <c r="K1173" s="2372"/>
      <c r="L1173" s="1770" t="s">
        <v>333</v>
      </c>
      <c r="M1173" s="1771"/>
      <c r="Z1173" s="674"/>
    </row>
    <row r="1174" spans="3:26" ht="18.95" customHeight="1" x14ac:dyDescent="0.15">
      <c r="D1174" s="1771" t="s">
        <v>326</v>
      </c>
      <c r="E1174" s="2011"/>
      <c r="F1174" s="2364">
        <v>2</v>
      </c>
      <c r="G1174" s="2365"/>
      <c r="H1174" s="2366"/>
      <c r="I1174" s="111" t="s">
        <v>45</v>
      </c>
      <c r="J1174" s="2373" t="s">
        <v>578</v>
      </c>
      <c r="K1174" s="2374"/>
      <c r="L1174" s="735">
        <v>1</v>
      </c>
      <c r="M1174" s="20" t="s">
        <v>45</v>
      </c>
      <c r="Z1174" s="674" t="s">
        <v>1669</v>
      </c>
    </row>
    <row r="1175" spans="3:26" ht="9.6" customHeight="1" x14ac:dyDescent="0.15">
      <c r="E1175" s="5"/>
      <c r="Z1175" s="674"/>
    </row>
    <row r="1176" spans="3:26" ht="16.5" customHeight="1" x14ac:dyDescent="0.15">
      <c r="C1176" s="61" t="s">
        <v>1841</v>
      </c>
      <c r="Z1176" s="674"/>
    </row>
    <row r="1177" spans="3:26" ht="16.5" customHeight="1" x14ac:dyDescent="0.15">
      <c r="D1177" s="1771" t="s">
        <v>338</v>
      </c>
      <c r="E1177" s="1771"/>
      <c r="F1177" s="1771"/>
      <c r="G1177" s="1771"/>
      <c r="H1177" s="1771"/>
      <c r="I1177" s="1771"/>
      <c r="J1177" s="1771" t="s">
        <v>154</v>
      </c>
      <c r="K1177" s="1771"/>
      <c r="L1177" s="1771"/>
      <c r="M1177" s="1771" t="s">
        <v>346</v>
      </c>
      <c r="N1177" s="1771"/>
      <c r="O1177" s="1771"/>
      <c r="Z1177" s="674"/>
    </row>
    <row r="1178" spans="3:26" ht="17.45" customHeight="1" x14ac:dyDescent="0.15">
      <c r="D1178" s="1765" t="s">
        <v>631</v>
      </c>
      <c r="E1178" s="1765"/>
      <c r="F1178" s="1765"/>
      <c r="G1178" s="1765"/>
      <c r="H1178" s="1765"/>
      <c r="I1178" s="1765"/>
      <c r="J1178" s="2053" t="s">
        <v>589</v>
      </c>
      <c r="K1178" s="2054"/>
      <c r="L1178" s="2055"/>
      <c r="M1178" s="2053" t="s">
        <v>630</v>
      </c>
      <c r="N1178" s="2054"/>
      <c r="O1178" s="2055"/>
      <c r="Z1178" s="674" t="s">
        <v>1751</v>
      </c>
    </row>
    <row r="1179" spans="3:26" ht="17.45" customHeight="1" x14ac:dyDescent="0.15">
      <c r="D1179" s="1765" t="s">
        <v>335</v>
      </c>
      <c r="E1179" s="1765"/>
      <c r="F1179" s="1765"/>
      <c r="G1179" s="1765"/>
      <c r="H1179" s="1765"/>
      <c r="I1179" s="1765"/>
      <c r="J1179" s="2053" t="s">
        <v>589</v>
      </c>
      <c r="K1179" s="2054"/>
      <c r="L1179" s="2055"/>
      <c r="M1179" s="2053" t="s">
        <v>630</v>
      </c>
      <c r="N1179" s="2054"/>
      <c r="O1179" s="2055"/>
      <c r="Z1179" s="674" t="s">
        <v>1751</v>
      </c>
    </row>
    <row r="1180" spans="3:26" ht="17.45" customHeight="1" x14ac:dyDescent="0.15">
      <c r="D1180" s="1765" t="s">
        <v>632</v>
      </c>
      <c r="E1180" s="1765"/>
      <c r="F1180" s="1765"/>
      <c r="G1180" s="1765"/>
      <c r="H1180" s="1765"/>
      <c r="I1180" s="1765"/>
      <c r="J1180" s="2053" t="s">
        <v>589</v>
      </c>
      <c r="K1180" s="2054"/>
      <c r="L1180" s="2055"/>
      <c r="M1180" s="2053" t="s">
        <v>630</v>
      </c>
      <c r="N1180" s="2054"/>
      <c r="O1180" s="2055"/>
      <c r="Z1180" s="674" t="s">
        <v>1751</v>
      </c>
    </row>
    <row r="1181" spans="3:26" ht="17.45" customHeight="1" x14ac:dyDescent="0.15">
      <c r="D1181" s="1765" t="s">
        <v>340</v>
      </c>
      <c r="E1181" s="1765"/>
      <c r="F1181" s="1765"/>
      <c r="G1181" s="1765"/>
      <c r="H1181" s="1765"/>
      <c r="I1181" s="1765"/>
      <c r="J1181" s="2053" t="s">
        <v>589</v>
      </c>
      <c r="K1181" s="2054"/>
      <c r="L1181" s="2055"/>
      <c r="M1181" s="2053" t="s">
        <v>630</v>
      </c>
      <c r="N1181" s="2054"/>
      <c r="O1181" s="2055"/>
      <c r="Z1181" s="674" t="s">
        <v>1751</v>
      </c>
    </row>
    <row r="1182" spans="3:26" ht="17.45" customHeight="1" x14ac:dyDescent="0.15">
      <c r="D1182" s="1765" t="s">
        <v>341</v>
      </c>
      <c r="E1182" s="1765"/>
      <c r="F1182" s="1765"/>
      <c r="G1182" s="1765"/>
      <c r="H1182" s="1765"/>
      <c r="I1182" s="1765"/>
      <c r="J1182" s="2053" t="s">
        <v>589</v>
      </c>
      <c r="K1182" s="2054"/>
      <c r="L1182" s="2055"/>
      <c r="M1182" s="2053" t="s">
        <v>630</v>
      </c>
      <c r="N1182" s="2054"/>
      <c r="O1182" s="2055"/>
      <c r="Z1182" s="674" t="s">
        <v>1751</v>
      </c>
    </row>
    <row r="1183" spans="3:26" ht="17.45" customHeight="1" x14ac:dyDescent="0.15">
      <c r="D1183" s="1765" t="s">
        <v>342</v>
      </c>
      <c r="E1183" s="1765"/>
      <c r="F1183" s="1765"/>
      <c r="G1183" s="1765"/>
      <c r="H1183" s="1765"/>
      <c r="I1183" s="1765"/>
      <c r="J1183" s="2053" t="s">
        <v>589</v>
      </c>
      <c r="K1183" s="2054"/>
      <c r="L1183" s="2055"/>
      <c r="M1183" s="2053" t="s">
        <v>630</v>
      </c>
      <c r="N1183" s="2054"/>
      <c r="O1183" s="2055"/>
      <c r="Z1183" s="674" t="s">
        <v>1751</v>
      </c>
    </row>
    <row r="1184" spans="3:26" ht="17.45" customHeight="1" x14ac:dyDescent="0.15">
      <c r="D1184" s="1765" t="s">
        <v>343</v>
      </c>
      <c r="E1184" s="1765"/>
      <c r="F1184" s="1765"/>
      <c r="G1184" s="1765"/>
      <c r="H1184" s="1765"/>
      <c r="I1184" s="1765"/>
      <c r="J1184" s="2053" t="s">
        <v>589</v>
      </c>
      <c r="K1184" s="2054"/>
      <c r="L1184" s="2055"/>
      <c r="M1184" s="2053" t="s">
        <v>630</v>
      </c>
      <c r="N1184" s="2054"/>
      <c r="O1184" s="2055"/>
      <c r="Z1184" s="674" t="s">
        <v>1751</v>
      </c>
    </row>
    <row r="1185" spans="4:26" ht="17.45" customHeight="1" x14ac:dyDescent="0.15">
      <c r="D1185" s="1765" t="s">
        <v>344</v>
      </c>
      <c r="E1185" s="1765"/>
      <c r="F1185" s="1765"/>
      <c r="G1185" s="1765"/>
      <c r="H1185" s="1765"/>
      <c r="I1185" s="1765"/>
      <c r="J1185" s="2053" t="s">
        <v>589</v>
      </c>
      <c r="K1185" s="2054"/>
      <c r="L1185" s="2055"/>
      <c r="M1185" s="2053" t="s">
        <v>630</v>
      </c>
      <c r="N1185" s="2054"/>
      <c r="O1185" s="2055"/>
      <c r="Z1185" s="674" t="s">
        <v>1751</v>
      </c>
    </row>
    <row r="1186" spans="4:26" ht="17.45" customHeight="1" x14ac:dyDescent="0.15">
      <c r="D1186" s="1765" t="s">
        <v>633</v>
      </c>
      <c r="E1186" s="1765"/>
      <c r="F1186" s="1765"/>
      <c r="G1186" s="1765"/>
      <c r="H1186" s="1765"/>
      <c r="I1186" s="1765"/>
      <c r="J1186" s="2053" t="s">
        <v>589</v>
      </c>
      <c r="K1186" s="2054"/>
      <c r="L1186" s="2055"/>
      <c r="M1186" s="2053" t="s">
        <v>630</v>
      </c>
      <c r="N1186" s="2054"/>
      <c r="O1186" s="2055"/>
      <c r="Z1186" s="674" t="s">
        <v>1751</v>
      </c>
    </row>
    <row r="1187" spans="4:26" ht="17.45" customHeight="1" x14ac:dyDescent="0.15">
      <c r="D1187" s="1765" t="s">
        <v>634</v>
      </c>
      <c r="E1187" s="1765"/>
      <c r="F1187" s="1765"/>
      <c r="G1187" s="1765"/>
      <c r="H1187" s="1765"/>
      <c r="I1187" s="1765"/>
      <c r="J1187" s="2053" t="s">
        <v>589</v>
      </c>
      <c r="K1187" s="2054"/>
      <c r="L1187" s="2055"/>
      <c r="M1187" s="2053" t="s">
        <v>630</v>
      </c>
      <c r="N1187" s="2054"/>
      <c r="O1187" s="2055"/>
      <c r="Z1187" s="674" t="s">
        <v>1751</v>
      </c>
    </row>
    <row r="1188" spans="4:26" ht="17.45" customHeight="1" x14ac:dyDescent="0.15">
      <c r="D1188" s="1765" t="s">
        <v>635</v>
      </c>
      <c r="E1188" s="1765"/>
      <c r="F1188" s="1765"/>
      <c r="G1188" s="1765"/>
      <c r="H1188" s="1765"/>
      <c r="I1188" s="1765"/>
      <c r="J1188" s="2053" t="s">
        <v>589</v>
      </c>
      <c r="K1188" s="2054"/>
      <c r="L1188" s="2055"/>
      <c r="M1188" s="2053" t="s">
        <v>630</v>
      </c>
      <c r="N1188" s="2054"/>
      <c r="O1188" s="2055"/>
      <c r="Z1188" s="674" t="s">
        <v>1751</v>
      </c>
    </row>
    <row r="1189" spans="4:26" ht="17.45" customHeight="1" x14ac:dyDescent="0.15">
      <c r="D1189" s="1765" t="s">
        <v>636</v>
      </c>
      <c r="E1189" s="1765"/>
      <c r="F1189" s="1765"/>
      <c r="G1189" s="1765"/>
      <c r="H1189" s="1765"/>
      <c r="I1189" s="1765"/>
      <c r="J1189" s="2053" t="s">
        <v>589</v>
      </c>
      <c r="K1189" s="2054"/>
      <c r="L1189" s="2055"/>
      <c r="M1189" s="2053" t="s">
        <v>630</v>
      </c>
      <c r="N1189" s="2054"/>
      <c r="O1189" s="2055"/>
      <c r="Z1189" s="674" t="s">
        <v>1751</v>
      </c>
    </row>
    <row r="1190" spans="4:26" ht="17.45" customHeight="1" x14ac:dyDescent="0.15">
      <c r="D1190" s="1765" t="s">
        <v>637</v>
      </c>
      <c r="E1190" s="1765"/>
      <c r="F1190" s="1765"/>
      <c r="G1190" s="1765"/>
      <c r="H1190" s="1765"/>
      <c r="I1190" s="1765"/>
      <c r="J1190" s="2053" t="s">
        <v>589</v>
      </c>
      <c r="K1190" s="2054"/>
      <c r="L1190" s="2055"/>
      <c r="M1190" s="2053" t="s">
        <v>630</v>
      </c>
      <c r="N1190" s="2054"/>
      <c r="O1190" s="2055"/>
      <c r="Z1190" s="674" t="s">
        <v>1751</v>
      </c>
    </row>
    <row r="1191" spans="4:26" ht="17.45" customHeight="1" x14ac:dyDescent="0.15">
      <c r="D1191" s="1765" t="s">
        <v>638</v>
      </c>
      <c r="E1191" s="1765"/>
      <c r="F1191" s="1765"/>
      <c r="G1191" s="1765"/>
      <c r="H1191" s="1765"/>
      <c r="I1191" s="1765"/>
      <c r="J1191" s="2053" t="s">
        <v>589</v>
      </c>
      <c r="K1191" s="2054"/>
      <c r="L1191" s="2055"/>
      <c r="M1191" s="2053" t="s">
        <v>630</v>
      </c>
      <c r="N1191" s="2054"/>
      <c r="O1191" s="2055"/>
      <c r="Z1191" s="674" t="s">
        <v>1751</v>
      </c>
    </row>
    <row r="1192" spans="4:26" ht="17.45" customHeight="1" x14ac:dyDescent="0.15">
      <c r="D1192" s="1765" t="s">
        <v>345</v>
      </c>
      <c r="E1192" s="1765"/>
      <c r="F1192" s="1765"/>
      <c r="G1192" s="1765"/>
      <c r="H1192" s="1765"/>
      <c r="I1192" s="1765"/>
      <c r="J1192" s="2053" t="s">
        <v>589</v>
      </c>
      <c r="K1192" s="2054"/>
      <c r="L1192" s="2055"/>
      <c r="M1192" s="2053" t="s">
        <v>630</v>
      </c>
      <c r="N1192" s="2054"/>
      <c r="O1192" s="2055"/>
      <c r="Z1192" s="674" t="s">
        <v>1751</v>
      </c>
    </row>
    <row r="1193" spans="4:26" ht="16.5" customHeight="1" x14ac:dyDescent="0.15">
      <c r="E1193" s="5" t="s">
        <v>347</v>
      </c>
      <c r="Z1193" s="674"/>
    </row>
    <row r="1194" spans="4:26" ht="16.5" customHeight="1" x14ac:dyDescent="0.15">
      <c r="E1194" s="2" t="s">
        <v>1186</v>
      </c>
      <c r="Z1194" s="674"/>
    </row>
    <row r="1195" spans="4:26" ht="16.5" customHeight="1" x14ac:dyDescent="0.15">
      <c r="E1195" s="5" t="s">
        <v>538</v>
      </c>
      <c r="Z1195" s="674"/>
    </row>
    <row r="1196" spans="4:26" ht="16.5" customHeight="1" x14ac:dyDescent="0.15">
      <c r="E1196" s="109" t="s">
        <v>1923</v>
      </c>
      <c r="Z1196" s="674"/>
    </row>
    <row r="1197" spans="4:26" ht="16.5" customHeight="1" x14ac:dyDescent="0.15">
      <c r="E1197" s="109" t="s">
        <v>1924</v>
      </c>
      <c r="Z1197" s="674"/>
    </row>
    <row r="1198" spans="4:26" ht="16.5" customHeight="1" x14ac:dyDescent="0.15">
      <c r="E1198" s="5" t="s">
        <v>1187</v>
      </c>
      <c r="Z1198" s="674"/>
    </row>
    <row r="1199" spans="4:26" ht="16.5" customHeight="1" x14ac:dyDescent="0.15">
      <c r="E1199" s="5" t="s">
        <v>723</v>
      </c>
      <c r="Z1199" s="674"/>
    </row>
    <row r="1200" spans="4:26" ht="16.5" customHeight="1" x14ac:dyDescent="0.15">
      <c r="E1200" s="5" t="s">
        <v>1188</v>
      </c>
      <c r="Z1200" s="674"/>
    </row>
    <row r="1201" spans="3:26" ht="9.6" customHeight="1" x14ac:dyDescent="0.15">
      <c r="Z1201" s="674"/>
    </row>
    <row r="1202" spans="3:26" ht="16.5" customHeight="1" x14ac:dyDescent="0.15">
      <c r="C1202" s="13" t="s">
        <v>606</v>
      </c>
      <c r="Z1202" s="674"/>
    </row>
    <row r="1203" spans="3:26" ht="18.95" customHeight="1" x14ac:dyDescent="0.15">
      <c r="D1203" s="24" t="s">
        <v>348</v>
      </c>
      <c r="E1203" s="50"/>
      <c r="F1203" s="50"/>
      <c r="G1203" s="53"/>
      <c r="H1203" s="1779" t="s">
        <v>591</v>
      </c>
      <c r="I1203" s="1779"/>
      <c r="J1203" s="1779"/>
      <c r="K1203" s="1779"/>
      <c r="Z1203" s="674" t="s">
        <v>1723</v>
      </c>
    </row>
    <row r="1204" spans="3:26" ht="9.6" customHeight="1" x14ac:dyDescent="0.15">
      <c r="Z1204" s="674"/>
    </row>
    <row r="1205" spans="3:26" ht="16.5" customHeight="1" x14ac:dyDescent="0.15">
      <c r="C1205" s="61" t="s">
        <v>1988</v>
      </c>
      <c r="Z1205" s="674"/>
    </row>
    <row r="1206" spans="3:26" ht="39.950000000000003" customHeight="1" x14ac:dyDescent="0.15">
      <c r="D1206" s="2028" t="s">
        <v>349</v>
      </c>
      <c r="E1206" s="2105"/>
      <c r="F1206" s="2119" t="s">
        <v>446</v>
      </c>
      <c r="G1206" s="2119"/>
      <c r="H1206" s="2119"/>
      <c r="I1206" s="2067"/>
      <c r="J1206" s="2119" t="s">
        <v>592</v>
      </c>
      <c r="K1206" s="2119"/>
      <c r="L1206" s="2119"/>
      <c r="M1206" s="2119"/>
      <c r="N1206" s="2119"/>
      <c r="O1206" s="2119"/>
      <c r="P1206" s="2119"/>
      <c r="Q1206" s="2119"/>
      <c r="R1206" s="2119"/>
      <c r="S1206" s="2223"/>
      <c r="T1206" s="2223"/>
      <c r="Z1206" s="674"/>
    </row>
    <row r="1207" spans="3:26" ht="30" customHeight="1" x14ac:dyDescent="0.15">
      <c r="D1207" s="677">
        <v>1</v>
      </c>
      <c r="E1207" s="21" t="s">
        <v>45</v>
      </c>
      <c r="F1207" s="2099">
        <v>1</v>
      </c>
      <c r="G1207" s="2162"/>
      <c r="H1207" s="2100"/>
      <c r="I1207" s="21" t="s">
        <v>45</v>
      </c>
      <c r="J1207" s="2377"/>
      <c r="K1207" s="2378"/>
      <c r="L1207" s="2378"/>
      <c r="M1207" s="2378"/>
      <c r="N1207" s="2378"/>
      <c r="O1207" s="2378"/>
      <c r="P1207" s="2378"/>
      <c r="Q1207" s="2378"/>
      <c r="R1207" s="2378"/>
      <c r="S1207" s="2379"/>
      <c r="T1207" s="2380"/>
      <c r="Z1207" s="674"/>
    </row>
    <row r="1208" spans="3:26" ht="16.5" customHeight="1" x14ac:dyDescent="0.15">
      <c r="E1208" s="138" t="s">
        <v>350</v>
      </c>
      <c r="Z1208" s="674"/>
    </row>
    <row r="1209" spans="3:26" ht="16.5" customHeight="1" x14ac:dyDescent="0.15">
      <c r="E1209" s="2" t="s">
        <v>337</v>
      </c>
      <c r="T1209" s="1671" t="s">
        <v>1483</v>
      </c>
      <c r="U1209" s="2114"/>
      <c r="V1209" s="2114"/>
      <c r="W1209" s="2114"/>
      <c r="X1209" s="2115"/>
      <c r="Z1209" s="674"/>
    </row>
    <row r="1210" spans="3:26" ht="9.9499999999999993" customHeight="1" x14ac:dyDescent="0.15">
      <c r="Z1210" s="674"/>
    </row>
    <row r="1211" spans="3:26" ht="16.5" customHeight="1" x14ac:dyDescent="0.15">
      <c r="C1211" s="13" t="s">
        <v>607</v>
      </c>
      <c r="Z1211" s="674"/>
    </row>
    <row r="1212" spans="3:26" ht="16.5" customHeight="1" x14ac:dyDescent="0.15">
      <c r="D1212" s="2021"/>
      <c r="E1212" s="2021"/>
      <c r="F1212" s="2021"/>
      <c r="G1212" s="2021"/>
      <c r="H1212" s="1765" t="s">
        <v>1189</v>
      </c>
      <c r="I1212" s="1765"/>
      <c r="J1212" s="1765"/>
      <c r="K1212" s="1765"/>
      <c r="L1212" s="1765"/>
      <c r="M1212" s="1765"/>
      <c r="N1212" s="1765"/>
      <c r="Z1212" s="674"/>
    </row>
    <row r="1213" spans="3:26" ht="18.95" customHeight="1" x14ac:dyDescent="0.15">
      <c r="D1213" s="1765" t="s">
        <v>1028</v>
      </c>
      <c r="E1213" s="1765"/>
      <c r="F1213" s="1765"/>
      <c r="G1213" s="1765"/>
      <c r="H1213" s="1804" t="s">
        <v>593</v>
      </c>
      <c r="I1213" s="1804"/>
      <c r="J1213" s="1804"/>
      <c r="K1213" s="1804"/>
      <c r="L1213" s="1804"/>
      <c r="M1213" s="1804"/>
      <c r="N1213" s="1804"/>
      <c r="Z1213" s="674" t="s">
        <v>1725</v>
      </c>
    </row>
    <row r="1214" spans="3:26" ht="18.95" customHeight="1" x14ac:dyDescent="0.15">
      <c r="D1214" s="1765" t="s">
        <v>1029</v>
      </c>
      <c r="E1214" s="1765"/>
      <c r="F1214" s="1765"/>
      <c r="G1214" s="1765"/>
      <c r="H1214" s="1804" t="s">
        <v>594</v>
      </c>
      <c r="I1214" s="1804"/>
      <c r="J1214" s="1804"/>
      <c r="K1214" s="1804"/>
      <c r="L1214" s="1804"/>
      <c r="M1214" s="1804"/>
      <c r="N1214" s="1804"/>
      <c r="Z1214" s="674" t="s">
        <v>1725</v>
      </c>
    </row>
    <row r="1215" spans="3:26" ht="16.5" customHeight="1" x14ac:dyDescent="0.15">
      <c r="E1215" s="2" t="s">
        <v>1030</v>
      </c>
      <c r="Z1215" s="674"/>
    </row>
    <row r="1216" spans="3:26" ht="9.6" customHeight="1" x14ac:dyDescent="0.15">
      <c r="Z1216" s="674"/>
    </row>
    <row r="1217" spans="2:26" ht="17.45" customHeight="1" x14ac:dyDescent="0.15">
      <c r="P1217" s="1798" t="s">
        <v>782</v>
      </c>
      <c r="Q1217" s="1798"/>
      <c r="R1217" s="1798"/>
      <c r="S1217" s="1799" t="str">
        <f>$Q$13</f>
        <v>○△高等学校</v>
      </c>
      <c r="T1217" s="1799"/>
      <c r="U1217" s="1799"/>
      <c r="V1217" s="1799"/>
      <c r="W1217" s="1799"/>
      <c r="X1217" s="1799"/>
      <c r="Z1217" s="674"/>
    </row>
    <row r="1218" spans="2:26" ht="16.5" customHeight="1" x14ac:dyDescent="0.15">
      <c r="B1218" s="12" t="s">
        <v>351</v>
      </c>
      <c r="Z1218" s="674"/>
    </row>
    <row r="1219" spans="2:26" ht="19.5" customHeight="1" x14ac:dyDescent="0.15">
      <c r="D1219" s="609" t="s">
        <v>1757</v>
      </c>
      <c r="T1219" s="1671" t="s">
        <v>1483</v>
      </c>
      <c r="U1219" s="2114"/>
      <c r="V1219" s="2114"/>
      <c r="W1219" s="2114"/>
      <c r="X1219" s="2115"/>
      <c r="Z1219" s="674"/>
    </row>
    <row r="1220" spans="2:26" ht="16.5" customHeight="1" x14ac:dyDescent="0.15">
      <c r="C1220" s="13" t="s">
        <v>1031</v>
      </c>
      <c r="Z1220" s="674"/>
    </row>
    <row r="1221" spans="2:26" ht="16.5" customHeight="1" x14ac:dyDescent="0.15">
      <c r="D1221" t="s">
        <v>2072</v>
      </c>
      <c r="Z1221" s="674"/>
    </row>
    <row r="1222" spans="2:26" ht="16.5" customHeight="1" x14ac:dyDescent="0.15">
      <c r="D1222" s="1099" t="s">
        <v>352</v>
      </c>
      <c r="E1222" s="1012"/>
      <c r="F1222" s="1012"/>
      <c r="G1222" s="1436" t="s">
        <v>1989</v>
      </c>
      <c r="H1222" s="1436"/>
      <c r="I1222" s="1436"/>
      <c r="J1222" s="1436"/>
      <c r="K1222" s="1436"/>
      <c r="L1222" s="1436"/>
      <c r="M1222" s="950" t="s">
        <v>1990</v>
      </c>
      <c r="N1222" s="950"/>
      <c r="O1222" s="950"/>
      <c r="P1222" s="950"/>
      <c r="Q1222" s="950"/>
      <c r="R1222" s="950"/>
      <c r="S1222" s="63"/>
      <c r="T1222" s="63"/>
      <c r="U1222" s="63"/>
      <c r="V1222" s="63"/>
      <c r="W1222" s="63"/>
      <c r="Z1222" s="674"/>
    </row>
    <row r="1223" spans="2:26" ht="16.5" customHeight="1" x14ac:dyDescent="0.15">
      <c r="D1223" s="1012"/>
      <c r="E1223" s="1012"/>
      <c r="F1223" s="1012"/>
      <c r="G1223" s="956" t="s">
        <v>484</v>
      </c>
      <c r="H1223" s="956"/>
      <c r="I1223" s="956"/>
      <c r="J1223" s="956" t="s">
        <v>485</v>
      </c>
      <c r="K1223" s="956"/>
      <c r="L1223" s="956"/>
      <c r="M1223" s="956" t="s">
        <v>484</v>
      </c>
      <c r="N1223" s="956"/>
      <c r="O1223" s="956"/>
      <c r="P1223" s="956" t="s">
        <v>485</v>
      </c>
      <c r="Q1223" s="956"/>
      <c r="R1223" s="956"/>
      <c r="S1223" s="63"/>
      <c r="T1223" s="63"/>
      <c r="U1223" s="63"/>
      <c r="V1223" s="63"/>
      <c r="W1223" s="63"/>
      <c r="Z1223" s="674"/>
    </row>
    <row r="1224" spans="2:26" ht="18.95" customHeight="1" x14ac:dyDescent="0.15">
      <c r="D1224" s="1044" t="s">
        <v>353</v>
      </c>
      <c r="E1224" s="1285"/>
      <c r="F1224" s="1285"/>
      <c r="G1224" s="755" t="s">
        <v>1962</v>
      </c>
      <c r="H1224" s="682">
        <v>6</v>
      </c>
      <c r="I1224" s="756">
        <v>10</v>
      </c>
      <c r="J1224" s="755" t="s">
        <v>1962</v>
      </c>
      <c r="K1224" s="682">
        <v>12</v>
      </c>
      <c r="L1224" s="756">
        <v>20</v>
      </c>
      <c r="M1224" s="755" t="s">
        <v>1962</v>
      </c>
      <c r="N1224" s="682">
        <v>6</v>
      </c>
      <c r="O1224" s="756">
        <v>11</v>
      </c>
      <c r="P1224" s="755" t="s">
        <v>1962</v>
      </c>
      <c r="Q1224" s="682">
        <v>1</v>
      </c>
      <c r="R1224" s="684">
        <v>9</v>
      </c>
      <c r="S1224" s="63"/>
      <c r="T1224" s="63"/>
      <c r="U1224" s="63"/>
      <c r="V1224" s="63"/>
      <c r="W1224" s="63"/>
      <c r="Z1224" s="674"/>
    </row>
    <row r="1225" spans="2:26" ht="18.95" customHeight="1" x14ac:dyDescent="0.15">
      <c r="D1225" s="1353" t="s">
        <v>354</v>
      </c>
      <c r="E1225" s="1076"/>
      <c r="F1225" s="1076"/>
      <c r="G1225" s="755" t="s">
        <v>1962</v>
      </c>
      <c r="H1225" s="682">
        <v>6</v>
      </c>
      <c r="I1225" s="756">
        <v>10</v>
      </c>
      <c r="J1225" s="755" t="s">
        <v>1962</v>
      </c>
      <c r="K1225" s="682">
        <v>12</v>
      </c>
      <c r="L1225" s="756">
        <v>20</v>
      </c>
      <c r="M1225" s="755" t="s">
        <v>1962</v>
      </c>
      <c r="N1225" s="682">
        <v>6</v>
      </c>
      <c r="O1225" s="756">
        <v>11</v>
      </c>
      <c r="P1225" s="755" t="s">
        <v>1962</v>
      </c>
      <c r="Q1225" s="682">
        <v>1</v>
      </c>
      <c r="R1225" s="684">
        <v>9</v>
      </c>
      <c r="S1225" s="63"/>
      <c r="T1225" s="63"/>
      <c r="U1225" s="63"/>
      <c r="V1225" s="63"/>
      <c r="W1225" s="63"/>
      <c r="Z1225" s="674"/>
    </row>
    <row r="1226" spans="2:26" ht="18.95" customHeight="1" x14ac:dyDescent="0.15">
      <c r="D1226" s="1353" t="s">
        <v>355</v>
      </c>
      <c r="E1226" s="1076"/>
      <c r="F1226" s="1076"/>
      <c r="G1226" s="755" t="s">
        <v>1962</v>
      </c>
      <c r="H1226" s="682">
        <v>6</v>
      </c>
      <c r="I1226" s="756">
        <v>10</v>
      </c>
      <c r="J1226" s="755" t="s">
        <v>1962</v>
      </c>
      <c r="K1226" s="682">
        <v>12</v>
      </c>
      <c r="L1226" s="756">
        <v>20</v>
      </c>
      <c r="M1226" s="755" t="s">
        <v>1962</v>
      </c>
      <c r="N1226" s="682">
        <v>6</v>
      </c>
      <c r="O1226" s="756">
        <v>11</v>
      </c>
      <c r="P1226" s="755" t="s">
        <v>1962</v>
      </c>
      <c r="Q1226" s="682">
        <v>1</v>
      </c>
      <c r="R1226" s="684">
        <v>9</v>
      </c>
      <c r="S1226" s="63"/>
      <c r="T1226" s="63"/>
      <c r="U1226" s="63"/>
      <c r="V1226" s="63"/>
      <c r="W1226" s="63"/>
      <c r="Z1226" s="674"/>
    </row>
    <row r="1227" spans="2:26" ht="6.6" customHeight="1" x14ac:dyDescent="0.15">
      <c r="D1227" s="63"/>
      <c r="E1227" s="63"/>
      <c r="F1227" s="63"/>
      <c r="G1227" s="63"/>
      <c r="H1227" s="63"/>
      <c r="I1227" s="63"/>
      <c r="J1227" s="63"/>
      <c r="K1227" s="63"/>
      <c r="L1227" s="63"/>
      <c r="M1227" s="63"/>
      <c r="N1227" s="63"/>
      <c r="O1227" s="63"/>
      <c r="P1227" s="63"/>
      <c r="Q1227" s="63"/>
      <c r="R1227" s="63"/>
      <c r="S1227" s="63"/>
      <c r="T1227" s="63"/>
      <c r="U1227" s="63"/>
      <c r="V1227" s="63"/>
      <c r="W1227" s="63"/>
      <c r="Z1227" s="674"/>
    </row>
    <row r="1228" spans="2:26" ht="18.95" customHeight="1" x14ac:dyDescent="0.15">
      <c r="C1228" t="s">
        <v>486</v>
      </c>
      <c r="D1228" s="63"/>
      <c r="E1228" s="1024" t="s">
        <v>1921</v>
      </c>
      <c r="F1228" s="1076"/>
      <c r="G1228" s="1076"/>
      <c r="H1228" s="1076"/>
      <c r="I1228" s="1051"/>
      <c r="J1228" s="1859" t="s">
        <v>1499</v>
      </c>
      <c r="K1228" s="1860"/>
      <c r="L1228" s="1285"/>
      <c r="M1228" s="1285"/>
      <c r="N1228" s="1285"/>
      <c r="O1228" s="1285"/>
      <c r="P1228" s="1286"/>
      <c r="Q1228" s="63"/>
      <c r="R1228" s="63"/>
      <c r="S1228" s="63"/>
      <c r="T1228" s="63"/>
      <c r="U1228" s="63"/>
      <c r="V1228" s="63"/>
      <c r="W1228" s="63"/>
      <c r="Z1228" s="674" t="s">
        <v>1726</v>
      </c>
    </row>
    <row r="1229" spans="2:26" ht="13.5" customHeight="1" x14ac:dyDescent="0.15">
      <c r="D1229" s="63"/>
      <c r="E1229" s="63"/>
      <c r="F1229" s="63"/>
      <c r="G1229" s="1436" t="s">
        <v>1989</v>
      </c>
      <c r="H1229" s="1436"/>
      <c r="I1229" s="1436"/>
      <c r="J1229" s="1436"/>
      <c r="K1229" s="1436"/>
      <c r="L1229" s="1436"/>
      <c r="M1229" s="950" t="s">
        <v>1990</v>
      </c>
      <c r="N1229" s="950"/>
      <c r="O1229" s="950"/>
      <c r="P1229" s="950"/>
      <c r="Q1229" s="950"/>
      <c r="R1229" s="950"/>
      <c r="S1229" s="1367" t="s">
        <v>639</v>
      </c>
      <c r="T1229" s="1368"/>
      <c r="U1229" s="1368"/>
      <c r="V1229" s="1368"/>
      <c r="W1229" s="1369"/>
      <c r="X1229" s="498"/>
      <c r="Y1229" s="498"/>
      <c r="Z1229" s="674"/>
    </row>
    <row r="1230" spans="2:26" ht="16.5" customHeight="1" x14ac:dyDescent="0.15">
      <c r="D1230" s="63"/>
      <c r="E1230" s="63"/>
      <c r="F1230" s="63"/>
      <c r="G1230" s="956" t="s">
        <v>484</v>
      </c>
      <c r="H1230" s="956"/>
      <c r="I1230" s="956"/>
      <c r="J1230" s="956" t="s">
        <v>485</v>
      </c>
      <c r="K1230" s="956"/>
      <c r="L1230" s="956"/>
      <c r="M1230" s="956" t="s">
        <v>484</v>
      </c>
      <c r="N1230" s="956"/>
      <c r="O1230" s="956"/>
      <c r="P1230" s="956" t="s">
        <v>485</v>
      </c>
      <c r="Q1230" s="956"/>
      <c r="R1230" s="956"/>
      <c r="S1230" s="1370"/>
      <c r="T1230" s="1371"/>
      <c r="U1230" s="1371"/>
      <c r="V1230" s="1371"/>
      <c r="W1230" s="1372"/>
      <c r="X1230" s="498"/>
      <c r="Y1230" s="498"/>
      <c r="Z1230" s="674"/>
    </row>
    <row r="1231" spans="2:26" ht="16.5" customHeight="1" x14ac:dyDescent="0.15">
      <c r="D1231" s="1559" t="s">
        <v>724</v>
      </c>
      <c r="E1231" s="1560"/>
      <c r="F1231" s="1076"/>
      <c r="G1231" s="2386"/>
      <c r="H1231" s="2388"/>
      <c r="I1231" s="2384"/>
      <c r="J1231" s="2386"/>
      <c r="K1231" s="2388"/>
      <c r="L1231" s="2384"/>
      <c r="M1231" s="2386"/>
      <c r="N1231" s="2388"/>
      <c r="O1231" s="2384"/>
      <c r="P1231" s="2386"/>
      <c r="Q1231" s="2388"/>
      <c r="R1231" s="2384"/>
      <c r="S1231" s="589" t="s">
        <v>357</v>
      </c>
      <c r="T1231" s="757" t="s">
        <v>586</v>
      </c>
      <c r="U1231" s="681">
        <v>5</v>
      </c>
      <c r="V1231" s="681">
        <v>1</v>
      </c>
      <c r="W1231" s="681">
        <v>10</v>
      </c>
      <c r="Z1231" s="674" t="s">
        <v>1720</v>
      </c>
    </row>
    <row r="1232" spans="2:26" ht="16.5" customHeight="1" x14ac:dyDescent="0.15">
      <c r="D1232" s="1561"/>
      <c r="E1232" s="1560"/>
      <c r="F1232" s="1076"/>
      <c r="G1232" s="2387"/>
      <c r="H1232" s="2389"/>
      <c r="I1232" s="2385"/>
      <c r="J1232" s="2387"/>
      <c r="K1232" s="2389"/>
      <c r="L1232" s="2385"/>
      <c r="M1232" s="2387"/>
      <c r="N1232" s="2389"/>
      <c r="O1232" s="2385"/>
      <c r="P1232" s="2387"/>
      <c r="Q1232" s="2389"/>
      <c r="R1232" s="2385"/>
      <c r="S1232" s="589" t="s">
        <v>358</v>
      </c>
      <c r="T1232" s="757" t="s">
        <v>586</v>
      </c>
      <c r="U1232" s="681">
        <v>5</v>
      </c>
      <c r="V1232" s="681">
        <v>1</v>
      </c>
      <c r="W1232" s="681">
        <v>10</v>
      </c>
      <c r="Z1232" s="674" t="s">
        <v>1720</v>
      </c>
    </row>
    <row r="1233" spans="4:26" ht="18.95" customHeight="1" x14ac:dyDescent="0.15">
      <c r="D1233" s="1353" t="s">
        <v>356</v>
      </c>
      <c r="E1233" s="1076"/>
      <c r="F1233" s="1076"/>
      <c r="G1233" s="685"/>
      <c r="H1233" s="758"/>
      <c r="I1233" s="687"/>
      <c r="J1233" s="685"/>
      <c r="K1233" s="758"/>
      <c r="L1233" s="687"/>
      <c r="M1233" s="685"/>
      <c r="N1233" s="758"/>
      <c r="O1233" s="687"/>
      <c r="P1233" s="685"/>
      <c r="Q1233" s="758"/>
      <c r="R1233" s="691"/>
      <c r="S1233" s="63"/>
      <c r="T1233" s="63"/>
      <c r="U1233" s="63"/>
      <c r="V1233" s="63"/>
      <c r="W1233" s="63"/>
      <c r="Z1233" s="674"/>
    </row>
    <row r="1234" spans="4:26" ht="6.6" customHeight="1" x14ac:dyDescent="0.15">
      <c r="D1234" s="63"/>
      <c r="E1234" s="63"/>
      <c r="F1234" s="63"/>
      <c r="G1234" s="63"/>
      <c r="H1234" s="63"/>
      <c r="I1234" s="63"/>
      <c r="J1234" s="63"/>
      <c r="K1234" s="63"/>
      <c r="L1234" s="63"/>
      <c r="M1234" s="63"/>
      <c r="N1234" s="63"/>
      <c r="O1234" s="63"/>
      <c r="P1234" s="63"/>
      <c r="Q1234" s="63"/>
      <c r="R1234" s="63"/>
      <c r="S1234" s="63"/>
      <c r="T1234" s="63"/>
      <c r="U1234" s="63"/>
      <c r="V1234" s="63"/>
      <c r="W1234" s="63"/>
      <c r="Z1234" s="674"/>
    </row>
    <row r="1235" spans="4:26" ht="27.6" customHeight="1" x14ac:dyDescent="0.15">
      <c r="D1235" s="362"/>
      <c r="E1235" s="1520" t="s">
        <v>1922</v>
      </c>
      <c r="F1235" s="1076"/>
      <c r="G1235" s="1076"/>
      <c r="H1235" s="1076"/>
      <c r="I1235" s="1051"/>
      <c r="J1235" s="1859" t="s">
        <v>1500</v>
      </c>
      <c r="K1235" s="1860"/>
      <c r="L1235" s="1285"/>
      <c r="M1235" s="1285"/>
      <c r="N1235" s="1285"/>
      <c r="O1235" s="1285"/>
      <c r="P1235" s="1286"/>
      <c r="Q1235" s="63"/>
      <c r="R1235" s="63"/>
      <c r="S1235" s="63"/>
      <c r="T1235" s="63"/>
      <c r="U1235" s="63"/>
      <c r="V1235" s="63"/>
      <c r="W1235" s="63"/>
      <c r="Z1235" s="674" t="s">
        <v>1727</v>
      </c>
    </row>
    <row r="1236" spans="4:26" ht="15.6" customHeight="1" x14ac:dyDescent="0.15">
      <c r="D1236" s="362"/>
      <c r="E1236" s="63"/>
      <c r="F1236" s="63"/>
      <c r="G1236" s="1436" t="s">
        <v>1989</v>
      </c>
      <c r="H1236" s="1436"/>
      <c r="I1236" s="1436"/>
      <c r="J1236" s="1436"/>
      <c r="K1236" s="1436"/>
      <c r="L1236" s="1436"/>
      <c r="M1236" s="950" t="s">
        <v>1990</v>
      </c>
      <c r="N1236" s="950"/>
      <c r="O1236" s="950"/>
      <c r="P1236" s="950"/>
      <c r="Q1236" s="950"/>
      <c r="R1236" s="950"/>
      <c r="S1236" s="63"/>
      <c r="T1236" s="63"/>
      <c r="U1236" s="63"/>
      <c r="V1236" s="63"/>
      <c r="W1236" s="63"/>
      <c r="Z1236" s="674"/>
    </row>
    <row r="1237" spans="4:26" ht="15.6" customHeight="1" x14ac:dyDescent="0.15">
      <c r="D1237" s="63"/>
      <c r="E1237" s="63"/>
      <c r="F1237" s="63"/>
      <c r="G1237" s="956" t="s">
        <v>484</v>
      </c>
      <c r="H1237" s="956"/>
      <c r="I1237" s="956"/>
      <c r="J1237" s="956" t="s">
        <v>485</v>
      </c>
      <c r="K1237" s="956"/>
      <c r="L1237" s="956"/>
      <c r="M1237" s="956" t="s">
        <v>484</v>
      </c>
      <c r="N1237" s="956"/>
      <c r="O1237" s="956"/>
      <c r="P1237" s="956" t="s">
        <v>485</v>
      </c>
      <c r="Q1237" s="956"/>
      <c r="R1237" s="956"/>
      <c r="S1237" s="63"/>
      <c r="T1237" s="63"/>
      <c r="U1237" s="63"/>
      <c r="V1237" s="63"/>
      <c r="W1237" s="63"/>
      <c r="Z1237" s="674"/>
    </row>
    <row r="1238" spans="4:26" ht="18.95" customHeight="1" x14ac:dyDescent="0.15">
      <c r="D1238" s="1044" t="s">
        <v>359</v>
      </c>
      <c r="E1238" s="1285"/>
      <c r="F1238" s="1285"/>
      <c r="G1238" s="759" t="s">
        <v>1962</v>
      </c>
      <c r="H1238" s="758">
        <v>6</v>
      </c>
      <c r="I1238" s="687">
        <v>10</v>
      </c>
      <c r="J1238" s="759" t="s">
        <v>1962</v>
      </c>
      <c r="K1238" s="758">
        <v>12</v>
      </c>
      <c r="L1238" s="687">
        <v>20</v>
      </c>
      <c r="M1238" s="759" t="s">
        <v>1962</v>
      </c>
      <c r="N1238" s="758">
        <v>6</v>
      </c>
      <c r="O1238" s="687">
        <v>11</v>
      </c>
      <c r="P1238" s="759" t="s">
        <v>1962</v>
      </c>
      <c r="Q1238" s="758">
        <v>1</v>
      </c>
      <c r="R1238" s="691">
        <v>9</v>
      </c>
      <c r="S1238" s="63"/>
      <c r="T1238" s="63"/>
      <c r="U1238" s="63"/>
      <c r="V1238" s="63"/>
      <c r="W1238" s="63"/>
      <c r="Z1238" s="674"/>
    </row>
    <row r="1239" spans="4:26" ht="18.95" customHeight="1" x14ac:dyDescent="0.15">
      <c r="D1239" s="1044" t="s">
        <v>360</v>
      </c>
      <c r="E1239" s="1285"/>
      <c r="F1239" s="1285"/>
      <c r="G1239" s="759" t="s">
        <v>1962</v>
      </c>
      <c r="H1239" s="758">
        <v>6</v>
      </c>
      <c r="I1239" s="687">
        <v>10</v>
      </c>
      <c r="J1239" s="759" t="s">
        <v>1962</v>
      </c>
      <c r="K1239" s="758">
        <v>12</v>
      </c>
      <c r="L1239" s="687">
        <v>20</v>
      </c>
      <c r="M1239" s="759" t="s">
        <v>1962</v>
      </c>
      <c r="N1239" s="758">
        <v>6</v>
      </c>
      <c r="O1239" s="687">
        <v>11</v>
      </c>
      <c r="P1239" s="759" t="s">
        <v>1962</v>
      </c>
      <c r="Q1239" s="758">
        <v>1</v>
      </c>
      <c r="R1239" s="691">
        <v>9</v>
      </c>
      <c r="S1239" s="63"/>
      <c r="T1239" s="63"/>
      <c r="U1239" s="63"/>
      <c r="V1239" s="63"/>
      <c r="W1239" s="63"/>
      <c r="Z1239" s="674"/>
    </row>
    <row r="1240" spans="4:26" ht="6.6" customHeight="1" x14ac:dyDescent="0.15">
      <c r="D1240" s="63"/>
      <c r="E1240" s="63"/>
      <c r="F1240" s="63"/>
      <c r="G1240" s="63"/>
      <c r="H1240" s="63"/>
      <c r="I1240" s="63"/>
      <c r="J1240" s="63"/>
      <c r="K1240" s="63"/>
      <c r="L1240" s="63"/>
      <c r="M1240" s="63"/>
      <c r="N1240" s="63"/>
      <c r="O1240" s="63"/>
      <c r="P1240" s="63"/>
      <c r="Q1240" s="63"/>
      <c r="R1240" s="63"/>
      <c r="S1240" s="63"/>
      <c r="T1240" s="63"/>
      <c r="U1240" s="63"/>
      <c r="V1240" s="63"/>
      <c r="W1240" s="63"/>
      <c r="Z1240" s="674"/>
    </row>
    <row r="1241" spans="4:26" ht="31.5" customHeight="1" x14ac:dyDescent="0.15">
      <c r="D1241" s="1520" t="s">
        <v>364</v>
      </c>
      <c r="E1241" s="1373"/>
      <c r="F1241" s="1373"/>
      <c r="G1241" s="1373"/>
      <c r="H1241" s="1373"/>
      <c r="I1241" s="2381"/>
      <c r="J1241" s="2382"/>
      <c r="K1241" s="2382"/>
      <c r="L1241" s="2382"/>
      <c r="M1241" s="2382"/>
      <c r="N1241" s="2382"/>
      <c r="O1241" s="2382"/>
      <c r="P1241" s="2382"/>
      <c r="Q1241" s="2382"/>
      <c r="R1241" s="2382"/>
      <c r="S1241" s="2382"/>
      <c r="T1241" s="2383"/>
      <c r="U1241" s="63"/>
      <c r="V1241" s="63"/>
      <c r="W1241" s="63"/>
      <c r="Z1241" s="674"/>
    </row>
    <row r="1242" spans="4:26" ht="15.6" customHeight="1" x14ac:dyDescent="0.15">
      <c r="D1242" s="109" t="s">
        <v>1190</v>
      </c>
      <c r="E1242" s="63"/>
      <c r="F1242" s="63"/>
      <c r="G1242" s="63"/>
      <c r="H1242" s="63"/>
      <c r="I1242" s="63"/>
      <c r="J1242" s="63"/>
      <c r="K1242" s="63"/>
      <c r="L1242" s="63"/>
      <c r="M1242" s="63"/>
      <c r="N1242" s="63"/>
      <c r="O1242" s="63"/>
      <c r="P1242" s="63"/>
      <c r="Q1242" s="63"/>
      <c r="R1242" s="63"/>
      <c r="S1242" s="63"/>
      <c r="T1242" s="63"/>
      <c r="U1242" s="63"/>
      <c r="V1242" s="63"/>
      <c r="W1242" s="63"/>
      <c r="Z1242" s="674"/>
    </row>
    <row r="1243" spans="4:26" ht="9.6" customHeight="1" x14ac:dyDescent="0.15">
      <c r="D1243" s="63"/>
      <c r="E1243" s="63"/>
      <c r="F1243" s="63"/>
      <c r="G1243" s="63"/>
      <c r="H1243" s="63"/>
      <c r="I1243" s="63"/>
      <c r="J1243" s="63"/>
      <c r="K1243" s="63"/>
      <c r="L1243" s="63"/>
      <c r="M1243" s="63"/>
      <c r="N1243" s="63"/>
      <c r="O1243" s="63"/>
      <c r="P1243" s="63"/>
      <c r="Q1243" s="63"/>
      <c r="R1243" s="63"/>
      <c r="S1243" s="63"/>
      <c r="T1243" s="63"/>
      <c r="U1243" s="63"/>
      <c r="V1243" s="63"/>
      <c r="W1243" s="63"/>
      <c r="Z1243" s="674"/>
    </row>
    <row r="1244" spans="4:26" ht="16.5" customHeight="1" x14ac:dyDescent="0.15">
      <c r="D1244" s="63" t="s">
        <v>2073</v>
      </c>
      <c r="E1244" s="63"/>
      <c r="F1244" s="63"/>
      <c r="G1244" s="63"/>
      <c r="H1244" s="63"/>
      <c r="I1244" s="63"/>
      <c r="J1244" s="63"/>
      <c r="K1244" s="63"/>
      <c r="L1244" s="63"/>
      <c r="M1244" s="63"/>
      <c r="N1244" s="63"/>
      <c r="O1244" s="63"/>
      <c r="P1244" s="63"/>
      <c r="Q1244" s="63"/>
      <c r="R1244" s="63"/>
      <c r="S1244" s="63"/>
      <c r="T1244" s="63"/>
      <c r="U1244" s="63"/>
      <c r="V1244" s="63"/>
      <c r="W1244" s="63"/>
      <c r="Z1244" s="674"/>
    </row>
    <row r="1245" spans="4:26" ht="15" customHeight="1" x14ac:dyDescent="0.15">
      <c r="D1245" s="1099" t="s">
        <v>352</v>
      </c>
      <c r="E1245" s="1012"/>
      <c r="F1245" s="1012"/>
      <c r="G1245" s="1361" t="s">
        <v>1991</v>
      </c>
      <c r="H1245" s="1362"/>
      <c r="I1245" s="1363"/>
      <c r="J1245" s="1409" t="s">
        <v>1990</v>
      </c>
      <c r="K1245" s="1391"/>
      <c r="L1245" s="1410"/>
      <c r="M1245" s="1367" t="s">
        <v>639</v>
      </c>
      <c r="N1245" s="1368"/>
      <c r="O1245" s="1368"/>
      <c r="P1245" s="1368"/>
      <c r="Q1245" s="1369"/>
      <c r="R1245" s="63"/>
      <c r="S1245" s="63"/>
      <c r="T1245" s="63"/>
      <c r="U1245" s="63"/>
      <c r="V1245" s="63"/>
      <c r="W1245" s="63"/>
      <c r="Z1245" s="674"/>
    </row>
    <row r="1246" spans="4:26" ht="15" customHeight="1" x14ac:dyDescent="0.15">
      <c r="D1246" s="1012"/>
      <c r="E1246" s="1012"/>
      <c r="F1246" s="1012"/>
      <c r="G1246" s="1364"/>
      <c r="H1246" s="1365"/>
      <c r="I1246" s="1366"/>
      <c r="J1246" s="1549"/>
      <c r="K1246" s="1550"/>
      <c r="L1246" s="1551"/>
      <c r="M1246" s="1370"/>
      <c r="N1246" s="1371"/>
      <c r="O1246" s="1371"/>
      <c r="P1246" s="1371"/>
      <c r="Q1246" s="1372"/>
      <c r="R1246" s="63"/>
      <c r="S1246" s="63"/>
      <c r="T1246" s="63"/>
      <c r="U1246" s="63"/>
      <c r="V1246" s="63"/>
      <c r="W1246" s="63"/>
      <c r="Z1246" s="674"/>
    </row>
    <row r="1247" spans="4:26" ht="16.5" customHeight="1" x14ac:dyDescent="0.15">
      <c r="D1247" s="1428" t="s">
        <v>725</v>
      </c>
      <c r="E1247" s="1552"/>
      <c r="F1247" s="1552"/>
      <c r="G1247" s="2386"/>
      <c r="H1247" s="2388"/>
      <c r="I1247" s="2384"/>
      <c r="J1247" s="2386"/>
      <c r="K1247" s="2388"/>
      <c r="L1247" s="2384"/>
      <c r="M1247" s="589" t="s">
        <v>357</v>
      </c>
      <c r="N1247" s="757" t="s">
        <v>586</v>
      </c>
      <c r="O1247" s="681">
        <v>4</v>
      </c>
      <c r="P1247" s="681">
        <v>6</v>
      </c>
      <c r="Q1247" s="681">
        <v>10</v>
      </c>
      <c r="R1247" s="63"/>
      <c r="S1247" s="63"/>
      <c r="T1247" s="63"/>
      <c r="U1247" s="63"/>
      <c r="V1247" s="63"/>
      <c r="W1247" s="63"/>
      <c r="Z1247" s="674" t="s">
        <v>1720</v>
      </c>
    </row>
    <row r="1248" spans="4:26" ht="16.5" customHeight="1" x14ac:dyDescent="0.15">
      <c r="D1248" s="1553"/>
      <c r="E1248" s="1383"/>
      <c r="F1248" s="1383"/>
      <c r="G1248" s="2387"/>
      <c r="H1248" s="2389"/>
      <c r="I1248" s="2385"/>
      <c r="J1248" s="2387"/>
      <c r="K1248" s="2389"/>
      <c r="L1248" s="2385"/>
      <c r="M1248" s="589" t="s">
        <v>358</v>
      </c>
      <c r="N1248" s="757" t="s">
        <v>586</v>
      </c>
      <c r="O1248" s="681">
        <v>4</v>
      </c>
      <c r="P1248" s="681">
        <v>6</v>
      </c>
      <c r="Q1248" s="681">
        <v>10</v>
      </c>
      <c r="R1248" s="63"/>
      <c r="S1248" s="63"/>
      <c r="T1248" s="63"/>
      <c r="U1248" s="63"/>
      <c r="V1248" s="63"/>
      <c r="W1248" s="63"/>
      <c r="Z1248" s="674" t="s">
        <v>1720</v>
      </c>
    </row>
    <row r="1249" spans="3:26" ht="16.5" customHeight="1" x14ac:dyDescent="0.15">
      <c r="D1249" s="1428" t="s">
        <v>726</v>
      </c>
      <c r="E1249" s="1552"/>
      <c r="F1249" s="1552"/>
      <c r="G1249" s="2386"/>
      <c r="H1249" s="2388"/>
      <c r="I1249" s="2384"/>
      <c r="J1249" s="2386"/>
      <c r="K1249" s="2388"/>
      <c r="L1249" s="2384"/>
      <c r="M1249" s="589" t="s">
        <v>357</v>
      </c>
      <c r="N1249" s="757" t="s">
        <v>586</v>
      </c>
      <c r="O1249" s="681">
        <v>4</v>
      </c>
      <c r="P1249" s="681">
        <v>6</v>
      </c>
      <c r="Q1249" s="681">
        <v>10</v>
      </c>
      <c r="R1249" s="63"/>
      <c r="S1249" s="63"/>
      <c r="T1249" s="63"/>
      <c r="U1249" s="63"/>
      <c r="V1249" s="63"/>
      <c r="W1249" s="63"/>
      <c r="Z1249" s="674" t="s">
        <v>1720</v>
      </c>
    </row>
    <row r="1250" spans="3:26" ht="16.5" customHeight="1" x14ac:dyDescent="0.15">
      <c r="D1250" s="1553"/>
      <c r="E1250" s="1383"/>
      <c r="F1250" s="1383"/>
      <c r="G1250" s="2387"/>
      <c r="H1250" s="2389"/>
      <c r="I1250" s="2385"/>
      <c r="J1250" s="2387"/>
      <c r="K1250" s="2389"/>
      <c r="L1250" s="2385"/>
      <c r="M1250" s="589" t="s">
        <v>358</v>
      </c>
      <c r="N1250" s="757" t="s">
        <v>586</v>
      </c>
      <c r="O1250" s="681">
        <v>4</v>
      </c>
      <c r="P1250" s="681">
        <v>6</v>
      </c>
      <c r="Q1250" s="681">
        <v>10</v>
      </c>
      <c r="R1250" s="63"/>
      <c r="S1250" s="63"/>
      <c r="T1250" s="63"/>
      <c r="U1250" s="63"/>
      <c r="V1250" s="63"/>
      <c r="W1250" s="63"/>
      <c r="Z1250" s="674" t="s">
        <v>1720</v>
      </c>
    </row>
    <row r="1251" spans="3:26" ht="29.1" customHeight="1" x14ac:dyDescent="0.15">
      <c r="D1251" s="1353" t="s">
        <v>361</v>
      </c>
      <c r="E1251" s="1373"/>
      <c r="F1251" s="1373"/>
      <c r="G1251" s="755" t="s">
        <v>1962</v>
      </c>
      <c r="H1251" s="682">
        <v>6</v>
      </c>
      <c r="I1251" s="756">
        <v>10</v>
      </c>
      <c r="J1251" s="755" t="s">
        <v>1962</v>
      </c>
      <c r="K1251" s="682">
        <v>6</v>
      </c>
      <c r="L1251" s="683">
        <v>9</v>
      </c>
      <c r="M1251" s="63"/>
      <c r="N1251" s="63"/>
      <c r="O1251" s="63"/>
      <c r="P1251" s="63"/>
      <c r="Q1251" s="63"/>
      <c r="R1251" s="63"/>
      <c r="S1251" s="63"/>
      <c r="T1251" s="63"/>
      <c r="U1251" s="63"/>
      <c r="V1251" s="63"/>
      <c r="W1251" s="63"/>
      <c r="Z1251" s="674"/>
    </row>
    <row r="1252" spans="3:26" ht="30.6" customHeight="1" x14ac:dyDescent="0.15">
      <c r="D1252" s="1382" t="s">
        <v>363</v>
      </c>
      <c r="E1252" s="1383"/>
      <c r="F1252" s="1383"/>
      <c r="G1252" s="1383"/>
      <c r="H1252" s="1383"/>
      <c r="I1252" s="2381"/>
      <c r="J1252" s="2390"/>
      <c r="K1252" s="2390"/>
      <c r="L1252" s="2390"/>
      <c r="M1252" s="2390"/>
      <c r="N1252" s="2390"/>
      <c r="O1252" s="2390"/>
      <c r="P1252" s="2390"/>
      <c r="Q1252" s="2390"/>
      <c r="R1252" s="2390"/>
      <c r="S1252" s="2390"/>
      <c r="T1252" s="2391"/>
      <c r="U1252" s="63"/>
      <c r="V1252" s="63"/>
      <c r="W1252" s="63"/>
      <c r="Z1252" s="674"/>
    </row>
    <row r="1253" spans="3:26" ht="15.6" customHeight="1" x14ac:dyDescent="0.15">
      <c r="D1253" s="109" t="s">
        <v>1190</v>
      </c>
      <c r="E1253" s="63"/>
      <c r="F1253" s="63"/>
      <c r="G1253" s="63"/>
      <c r="H1253" s="63"/>
      <c r="I1253" s="63"/>
      <c r="J1253" s="63"/>
      <c r="K1253" s="63"/>
      <c r="L1253" s="63"/>
      <c r="M1253" s="63"/>
      <c r="N1253" s="63"/>
      <c r="O1253" s="63"/>
      <c r="P1253" s="63"/>
      <c r="Q1253" s="63"/>
      <c r="R1253" s="63"/>
      <c r="S1253" s="63"/>
      <c r="T1253" s="63"/>
      <c r="U1253" s="63"/>
      <c r="V1253" s="63"/>
      <c r="W1253" s="63"/>
      <c r="Z1253" s="674"/>
    </row>
    <row r="1254" spans="3:26" ht="15.6" customHeight="1" x14ac:dyDescent="0.15">
      <c r="D1254" s="109" t="s">
        <v>539</v>
      </c>
      <c r="E1254" s="63"/>
      <c r="F1254" s="63"/>
      <c r="G1254" s="63"/>
      <c r="H1254" s="63"/>
      <c r="I1254" s="63"/>
      <c r="J1254" s="63"/>
      <c r="K1254" s="63"/>
      <c r="L1254" s="63"/>
      <c r="M1254" s="63"/>
      <c r="N1254" s="63"/>
      <c r="O1254" s="63"/>
      <c r="P1254" s="63"/>
      <c r="Q1254" s="63"/>
      <c r="R1254" s="63"/>
      <c r="S1254" s="63"/>
      <c r="T1254" s="63"/>
      <c r="U1254" s="63"/>
      <c r="V1254" s="63"/>
      <c r="W1254" s="63"/>
      <c r="Z1254" s="674"/>
    </row>
    <row r="1255" spans="3:26" ht="15.6" customHeight="1" x14ac:dyDescent="0.15">
      <c r="D1255" s="109"/>
      <c r="E1255" s="109" t="s">
        <v>1396</v>
      </c>
      <c r="F1255" s="63"/>
      <c r="G1255" s="63"/>
      <c r="H1255" s="63"/>
      <c r="I1255" s="63"/>
      <c r="J1255" s="63"/>
      <c r="K1255" s="63"/>
      <c r="L1255" s="63"/>
      <c r="M1255" s="63"/>
      <c r="N1255" s="63"/>
      <c r="O1255" s="63"/>
      <c r="P1255" s="63"/>
      <c r="Q1255" s="63"/>
      <c r="R1255" s="63"/>
      <c r="S1255" s="63"/>
      <c r="T1255" s="63"/>
      <c r="U1255" s="63"/>
      <c r="V1255" s="63"/>
      <c r="W1255" s="63"/>
      <c r="Z1255" s="674"/>
    </row>
    <row r="1256" spans="3:26" ht="15.6" customHeight="1" x14ac:dyDescent="0.15">
      <c r="D1256" s="109"/>
      <c r="E1256" s="109" t="s">
        <v>1844</v>
      </c>
      <c r="F1256" s="63"/>
      <c r="G1256" s="63"/>
      <c r="H1256" s="63"/>
      <c r="I1256" s="63"/>
      <c r="J1256" s="63"/>
      <c r="K1256" s="63"/>
      <c r="L1256" s="63"/>
      <c r="M1256" s="63"/>
      <c r="N1256" s="63"/>
      <c r="O1256" s="63"/>
      <c r="P1256" s="63"/>
      <c r="Q1256" s="63"/>
      <c r="R1256" s="63"/>
      <c r="S1256" s="63"/>
      <c r="T1256" s="63"/>
      <c r="U1256" s="63"/>
      <c r="V1256" s="63"/>
      <c r="W1256" s="63"/>
      <c r="Z1256" s="674"/>
    </row>
    <row r="1257" spans="3:26" ht="15.6" customHeight="1" x14ac:dyDescent="0.15">
      <c r="D1257" s="109" t="s">
        <v>540</v>
      </c>
      <c r="E1257" s="63"/>
      <c r="F1257" s="63"/>
      <c r="G1257" s="63"/>
      <c r="H1257" s="63"/>
      <c r="I1257" s="63"/>
      <c r="J1257" s="63"/>
      <c r="K1257" s="63"/>
      <c r="L1257" s="63"/>
      <c r="M1257" s="63"/>
      <c r="N1257" s="63"/>
      <c r="O1257" s="63"/>
      <c r="P1257" s="63"/>
      <c r="Q1257" s="63"/>
      <c r="R1257" s="63"/>
      <c r="S1257" s="63"/>
      <c r="T1257" s="63"/>
      <c r="U1257" s="63"/>
      <c r="V1257" s="63"/>
      <c r="W1257" s="63"/>
      <c r="Z1257" s="674"/>
    </row>
    <row r="1258" spans="3:26" ht="15.6" customHeight="1" x14ac:dyDescent="0.15">
      <c r="D1258" s="63"/>
      <c r="E1258" s="109" t="s">
        <v>487</v>
      </c>
      <c r="F1258" s="63"/>
      <c r="G1258" s="63"/>
      <c r="H1258" s="63"/>
      <c r="I1258" s="63"/>
      <c r="J1258" s="63"/>
      <c r="K1258" s="63"/>
      <c r="L1258" s="63"/>
      <c r="M1258" s="63"/>
      <c r="N1258" s="63"/>
      <c r="O1258" s="63"/>
      <c r="P1258" s="63"/>
      <c r="Q1258" s="63"/>
      <c r="R1258" s="63"/>
      <c r="S1258" s="63"/>
      <c r="T1258" s="63"/>
      <c r="U1258" s="63"/>
      <c r="V1258" s="63"/>
      <c r="W1258" s="63"/>
      <c r="Z1258" s="674"/>
    </row>
    <row r="1259" spans="3:26" ht="9.6" customHeight="1" x14ac:dyDescent="0.15">
      <c r="Z1259" s="674"/>
    </row>
    <row r="1260" spans="3:26" ht="22.5" customHeight="1" x14ac:dyDescent="0.15">
      <c r="E1260" s="1378" t="s">
        <v>1450</v>
      </c>
      <c r="F1260" s="1850"/>
      <c r="G1260" s="1850"/>
      <c r="H1260" s="1850"/>
      <c r="I1260" s="1850"/>
      <c r="J1260" s="1850"/>
      <c r="K1260" s="1850"/>
      <c r="L1260" s="1850"/>
      <c r="M1260" s="2392"/>
      <c r="N1260" s="4" t="s">
        <v>1451</v>
      </c>
      <c r="Z1260" s="674"/>
    </row>
    <row r="1261" spans="3:26" ht="9.6" customHeight="1" x14ac:dyDescent="0.15">
      <c r="E1261" s="2"/>
      <c r="Z1261" s="674"/>
    </row>
    <row r="1262" spans="3:26" ht="17.45" customHeight="1" x14ac:dyDescent="0.15">
      <c r="P1262" s="1798" t="s">
        <v>782</v>
      </c>
      <c r="Q1262" s="1798"/>
      <c r="R1262" s="1798"/>
      <c r="S1262" s="1799" t="str">
        <f>$Q$13</f>
        <v>○△高等学校</v>
      </c>
      <c r="T1262" s="1799"/>
      <c r="U1262" s="1799"/>
      <c r="V1262" s="1799"/>
      <c r="W1262" s="1799"/>
      <c r="X1262" s="1799"/>
      <c r="Z1262" s="674"/>
    </row>
    <row r="1263" spans="3:26" ht="16.5" customHeight="1" x14ac:dyDescent="0.15">
      <c r="C1263" s="61" t="s">
        <v>2074</v>
      </c>
      <c r="D1263" s="63"/>
      <c r="E1263" s="63"/>
      <c r="F1263" s="63"/>
      <c r="G1263" s="63"/>
      <c r="H1263" s="63"/>
      <c r="I1263" s="63"/>
      <c r="J1263" s="63"/>
      <c r="K1263" s="63"/>
      <c r="L1263" s="63"/>
      <c r="M1263" s="63"/>
      <c r="N1263" s="63"/>
      <c r="O1263" s="63"/>
      <c r="P1263" s="63"/>
      <c r="Q1263" s="63"/>
      <c r="R1263" s="63"/>
      <c r="S1263" s="63"/>
      <c r="T1263" s="63"/>
      <c r="U1263" s="63"/>
      <c r="V1263" s="63"/>
      <c r="Z1263" s="674"/>
    </row>
    <row r="1264" spans="3:26" ht="16.5" customHeight="1" x14ac:dyDescent="0.15">
      <c r="C1264" s="63"/>
      <c r="D1264" s="1099" t="s">
        <v>352</v>
      </c>
      <c r="E1264" s="1012"/>
      <c r="F1264" s="1012"/>
      <c r="G1264" s="1436" t="s">
        <v>1989</v>
      </c>
      <c r="H1264" s="1436"/>
      <c r="I1264" s="1436"/>
      <c r="J1264" s="1436"/>
      <c r="K1264" s="1436"/>
      <c r="L1264" s="1436"/>
      <c r="M1264" s="950" t="s">
        <v>1990</v>
      </c>
      <c r="N1264" s="950"/>
      <c r="O1264" s="950"/>
      <c r="P1264" s="950"/>
      <c r="Q1264" s="950"/>
      <c r="R1264" s="950"/>
      <c r="S1264" s="63"/>
      <c r="T1264" s="63"/>
      <c r="U1264" s="63"/>
      <c r="V1264" s="63"/>
      <c r="Z1264" s="674"/>
    </row>
    <row r="1265" spans="3:26" ht="15.95" customHeight="1" x14ac:dyDescent="0.15">
      <c r="C1265" s="63"/>
      <c r="D1265" s="1012"/>
      <c r="E1265" s="1012"/>
      <c r="F1265" s="1012"/>
      <c r="G1265" s="956" t="s">
        <v>484</v>
      </c>
      <c r="H1265" s="956"/>
      <c r="I1265" s="956"/>
      <c r="J1265" s="956" t="s">
        <v>485</v>
      </c>
      <c r="K1265" s="956"/>
      <c r="L1265" s="956"/>
      <c r="M1265" s="956" t="s">
        <v>484</v>
      </c>
      <c r="N1265" s="956"/>
      <c r="O1265" s="956"/>
      <c r="P1265" s="956" t="s">
        <v>485</v>
      </c>
      <c r="Q1265" s="956"/>
      <c r="R1265" s="956"/>
      <c r="S1265" s="63"/>
      <c r="T1265" s="63"/>
      <c r="U1265" s="63"/>
      <c r="V1265" s="63"/>
      <c r="Z1265" s="674"/>
    </row>
    <row r="1266" spans="3:26" ht="24.6" customHeight="1" x14ac:dyDescent="0.15">
      <c r="C1266" s="63"/>
      <c r="D1266" s="1517" t="s">
        <v>362</v>
      </c>
      <c r="E1266" s="1518"/>
      <c r="F1266" s="1519"/>
      <c r="G1266" s="755" t="s">
        <v>1962</v>
      </c>
      <c r="H1266" s="682">
        <v>6</v>
      </c>
      <c r="I1266" s="756">
        <v>10</v>
      </c>
      <c r="J1266" s="755" t="s">
        <v>1962</v>
      </c>
      <c r="K1266" s="682">
        <v>12</v>
      </c>
      <c r="L1266" s="756">
        <v>20</v>
      </c>
      <c r="M1266" s="755" t="s">
        <v>1962</v>
      </c>
      <c r="N1266" s="682">
        <v>6</v>
      </c>
      <c r="O1266" s="756">
        <v>11</v>
      </c>
      <c r="P1266" s="755" t="s">
        <v>1962</v>
      </c>
      <c r="Q1266" s="682">
        <v>1</v>
      </c>
      <c r="R1266" s="684">
        <v>9</v>
      </c>
      <c r="S1266" s="63"/>
      <c r="T1266" s="63"/>
      <c r="U1266" s="63"/>
      <c r="V1266" s="63"/>
      <c r="Z1266" s="674"/>
    </row>
    <row r="1267" spans="3:26" ht="30" customHeight="1" x14ac:dyDescent="0.15">
      <c r="C1267" s="63"/>
      <c r="D1267" s="1520" t="s">
        <v>365</v>
      </c>
      <c r="E1267" s="1373"/>
      <c r="F1267" s="1373"/>
      <c r="G1267" s="1383"/>
      <c r="H1267" s="1383"/>
      <c r="I1267" s="2381"/>
      <c r="J1267" s="2393"/>
      <c r="K1267" s="2393"/>
      <c r="L1267" s="2393"/>
      <c r="M1267" s="2393"/>
      <c r="N1267" s="2393"/>
      <c r="O1267" s="2393"/>
      <c r="P1267" s="2393"/>
      <c r="Q1267" s="2393"/>
      <c r="R1267" s="2393"/>
      <c r="S1267" s="2393"/>
      <c r="T1267" s="2394"/>
      <c r="U1267" s="63"/>
      <c r="V1267" s="63"/>
      <c r="Z1267" s="674"/>
    </row>
    <row r="1268" spans="3:26" ht="16.5" customHeight="1" x14ac:dyDescent="0.15">
      <c r="C1268" s="63"/>
      <c r="D1268" s="63"/>
      <c r="E1268" s="109" t="s">
        <v>366</v>
      </c>
      <c r="F1268" s="63"/>
      <c r="G1268" s="63"/>
      <c r="H1268" s="63"/>
      <c r="I1268" s="63"/>
      <c r="J1268" s="63"/>
      <c r="K1268" s="63"/>
      <c r="L1268" s="63"/>
      <c r="M1268" s="63"/>
      <c r="N1268" s="63"/>
      <c r="O1268" s="63"/>
      <c r="P1268" s="63"/>
      <c r="Q1268" s="63"/>
      <c r="R1268" s="63"/>
      <c r="S1268" s="63"/>
      <c r="T1268" s="63"/>
      <c r="U1268" s="63"/>
      <c r="V1268" s="63"/>
      <c r="Z1268" s="674"/>
    </row>
    <row r="1269" spans="3:26" ht="9.6" customHeight="1" x14ac:dyDescent="0.15">
      <c r="C1269" s="63"/>
      <c r="D1269" s="63"/>
      <c r="E1269" s="109"/>
      <c r="F1269" s="63"/>
      <c r="G1269" s="63"/>
      <c r="H1269" s="63"/>
      <c r="I1269" s="63"/>
      <c r="J1269" s="63"/>
      <c r="K1269" s="63"/>
      <c r="L1269" s="63"/>
      <c r="M1269" s="63"/>
      <c r="N1269" s="63"/>
      <c r="O1269" s="63"/>
      <c r="P1269" s="63"/>
      <c r="Q1269" s="63"/>
      <c r="R1269" s="63"/>
      <c r="S1269" s="63"/>
      <c r="T1269" s="63"/>
      <c r="U1269" s="63"/>
      <c r="V1269" s="63"/>
      <c r="Z1269" s="674"/>
    </row>
    <row r="1270" spans="3:26" ht="16.5" customHeight="1" x14ac:dyDescent="0.15">
      <c r="C1270" s="61" t="s">
        <v>2075</v>
      </c>
      <c r="D1270" s="63"/>
      <c r="E1270" s="63"/>
      <c r="F1270" s="63"/>
      <c r="G1270" s="63"/>
      <c r="H1270" s="63"/>
      <c r="I1270" s="63"/>
      <c r="J1270" s="63"/>
      <c r="K1270" s="63"/>
      <c r="L1270" s="63"/>
      <c r="M1270" s="63"/>
      <c r="N1270" s="63"/>
      <c r="O1270" s="63"/>
      <c r="P1270" s="63"/>
      <c r="Q1270" s="63"/>
      <c r="R1270" s="63"/>
      <c r="S1270" s="63"/>
      <c r="T1270" s="63"/>
      <c r="U1270" s="63"/>
      <c r="V1270" s="63"/>
      <c r="Z1270" s="674"/>
    </row>
    <row r="1271" spans="3:26" ht="16.5" customHeight="1" x14ac:dyDescent="0.15">
      <c r="C1271" s="63"/>
      <c r="D1271" s="1525" t="s">
        <v>352</v>
      </c>
      <c r="E1271" s="1526"/>
      <c r="F1271" s="1436" t="s">
        <v>1989</v>
      </c>
      <c r="G1271" s="1436"/>
      <c r="H1271" s="1436"/>
      <c r="I1271" s="1436"/>
      <c r="J1271" s="1436"/>
      <c r="K1271" s="1436"/>
      <c r="L1271" s="950" t="s">
        <v>1990</v>
      </c>
      <c r="M1271" s="950"/>
      <c r="N1271" s="950"/>
      <c r="O1271" s="950"/>
      <c r="P1271" s="950"/>
      <c r="Q1271" s="950"/>
      <c r="R1271" s="1367" t="s">
        <v>639</v>
      </c>
      <c r="S1271" s="1368"/>
      <c r="T1271" s="1368"/>
      <c r="U1271" s="1368"/>
      <c r="V1271" s="1369"/>
      <c r="Z1271" s="674"/>
    </row>
    <row r="1272" spans="3:26" ht="16.5" customHeight="1" x14ac:dyDescent="0.15">
      <c r="C1272" s="63"/>
      <c r="D1272" s="1527"/>
      <c r="E1272" s="1528"/>
      <c r="F1272" s="956" t="s">
        <v>484</v>
      </c>
      <c r="G1272" s="956"/>
      <c r="H1272" s="956"/>
      <c r="I1272" s="956" t="s">
        <v>485</v>
      </c>
      <c r="J1272" s="956"/>
      <c r="K1272" s="956"/>
      <c r="L1272" s="956" t="s">
        <v>484</v>
      </c>
      <c r="M1272" s="956"/>
      <c r="N1272" s="956"/>
      <c r="O1272" s="956" t="s">
        <v>485</v>
      </c>
      <c r="P1272" s="956"/>
      <c r="Q1272" s="956"/>
      <c r="R1272" s="1370"/>
      <c r="S1272" s="1371"/>
      <c r="T1272" s="1371"/>
      <c r="U1272" s="1371"/>
      <c r="V1272" s="1372"/>
      <c r="Z1272" s="674"/>
    </row>
    <row r="1273" spans="3:26" ht="18.600000000000001" customHeight="1" x14ac:dyDescent="0.15">
      <c r="C1273" s="63"/>
      <c r="D1273" s="1428" t="s">
        <v>481</v>
      </c>
      <c r="E1273" s="1031"/>
      <c r="F1273" s="2386"/>
      <c r="G1273" s="2388"/>
      <c r="H1273" s="2384"/>
      <c r="I1273" s="2386"/>
      <c r="J1273" s="2388"/>
      <c r="K1273" s="2384"/>
      <c r="L1273" s="2386"/>
      <c r="M1273" s="2388"/>
      <c r="N1273" s="2384"/>
      <c r="O1273" s="2386"/>
      <c r="P1273" s="2388"/>
      <c r="Q1273" s="2384"/>
      <c r="R1273" s="589" t="s">
        <v>357</v>
      </c>
      <c r="S1273" s="757" t="s">
        <v>586</v>
      </c>
      <c r="T1273" s="681">
        <v>5</v>
      </c>
      <c r="U1273" s="681">
        <v>1</v>
      </c>
      <c r="V1273" s="681">
        <v>9</v>
      </c>
      <c r="Z1273" s="674" t="s">
        <v>1720</v>
      </c>
    </row>
    <row r="1274" spans="3:26" ht="18.600000000000001" customHeight="1" x14ac:dyDescent="0.15">
      <c r="C1274" s="63"/>
      <c r="D1274" s="1433"/>
      <c r="E1274" s="1033"/>
      <c r="F1274" s="2387"/>
      <c r="G1274" s="2389"/>
      <c r="H1274" s="2385"/>
      <c r="I1274" s="2387"/>
      <c r="J1274" s="2389"/>
      <c r="K1274" s="2385"/>
      <c r="L1274" s="2387"/>
      <c r="M1274" s="2389"/>
      <c r="N1274" s="2385"/>
      <c r="O1274" s="2387"/>
      <c r="P1274" s="2389"/>
      <c r="Q1274" s="2385"/>
      <c r="R1274" s="589" t="s">
        <v>358</v>
      </c>
      <c r="S1274" s="757" t="s">
        <v>586</v>
      </c>
      <c r="T1274" s="681">
        <v>5</v>
      </c>
      <c r="U1274" s="681">
        <v>1</v>
      </c>
      <c r="V1274" s="681">
        <v>9</v>
      </c>
      <c r="Z1274" s="674" t="s">
        <v>1720</v>
      </c>
    </row>
    <row r="1275" spans="3:26" ht="30" customHeight="1" x14ac:dyDescent="0.15">
      <c r="C1275" s="63"/>
      <c r="D1275" s="1382" t="s">
        <v>367</v>
      </c>
      <c r="E1275" s="1383"/>
      <c r="F1275" s="1383"/>
      <c r="G1275" s="1383"/>
      <c r="H1275" s="1383"/>
      <c r="I1275" s="2381"/>
      <c r="J1275" s="2400"/>
      <c r="K1275" s="2400"/>
      <c r="L1275" s="2400"/>
      <c r="M1275" s="2400"/>
      <c r="N1275" s="2400"/>
      <c r="O1275" s="2400"/>
      <c r="P1275" s="2400"/>
      <c r="Q1275" s="2400"/>
      <c r="R1275" s="2400"/>
      <c r="S1275" s="2400"/>
      <c r="T1275" s="2401"/>
      <c r="U1275" s="63"/>
      <c r="V1275" s="63"/>
      <c r="Z1275" s="674"/>
    </row>
    <row r="1276" spans="3:26" ht="16.5" customHeight="1" x14ac:dyDescent="0.15">
      <c r="C1276" s="63"/>
      <c r="D1276" s="63"/>
      <c r="E1276" s="109" t="s">
        <v>1190</v>
      </c>
      <c r="F1276" s="63"/>
      <c r="G1276" s="63"/>
      <c r="H1276" s="63"/>
      <c r="I1276" s="63"/>
      <c r="J1276" s="63"/>
      <c r="K1276" s="63"/>
      <c r="L1276" s="63"/>
      <c r="M1276" s="63"/>
      <c r="N1276" s="63"/>
      <c r="O1276" s="63"/>
      <c r="P1276" s="63"/>
      <c r="Q1276" s="63"/>
      <c r="R1276" s="63"/>
      <c r="S1276" s="63"/>
      <c r="T1276" s="63"/>
      <c r="U1276" s="63"/>
      <c r="V1276" s="63"/>
      <c r="Z1276" s="674"/>
    </row>
    <row r="1277" spans="3:26" ht="16.5" customHeight="1" x14ac:dyDescent="0.15">
      <c r="C1277" s="63"/>
      <c r="D1277" s="63"/>
      <c r="E1277" s="109" t="s">
        <v>541</v>
      </c>
      <c r="F1277" s="63"/>
      <c r="G1277" s="63"/>
      <c r="H1277" s="63"/>
      <c r="I1277" s="63"/>
      <c r="J1277" s="63"/>
      <c r="K1277" s="63"/>
      <c r="L1277" s="63"/>
      <c r="M1277" s="63"/>
      <c r="N1277" s="63"/>
      <c r="O1277" s="63"/>
      <c r="P1277" s="63"/>
      <c r="Q1277" s="63"/>
      <c r="R1277" s="63"/>
      <c r="S1277" s="63"/>
      <c r="T1277" s="63"/>
      <c r="U1277" s="63"/>
      <c r="V1277" s="63"/>
      <c r="Z1277" s="674"/>
    </row>
    <row r="1278" spans="3:26" ht="16.5" customHeight="1" x14ac:dyDescent="0.15">
      <c r="C1278" s="63"/>
      <c r="D1278" s="63"/>
      <c r="E1278" s="63"/>
      <c r="F1278" s="109" t="s">
        <v>1191</v>
      </c>
      <c r="G1278" s="63"/>
      <c r="H1278" s="63"/>
      <c r="I1278" s="63"/>
      <c r="J1278" s="63"/>
      <c r="K1278" s="63"/>
      <c r="L1278" s="63"/>
      <c r="M1278" s="63"/>
      <c r="N1278" s="63"/>
      <c r="O1278" s="63"/>
      <c r="P1278" s="63"/>
      <c r="Q1278" s="63"/>
      <c r="R1278" s="63"/>
      <c r="S1278" s="63"/>
      <c r="T1278" s="63"/>
      <c r="U1278" s="63"/>
      <c r="V1278" s="63"/>
      <c r="Z1278" s="674"/>
    </row>
    <row r="1279" spans="3:26" ht="16.5" customHeight="1" x14ac:dyDescent="0.15">
      <c r="C1279" s="63"/>
      <c r="D1279" s="63"/>
      <c r="E1279" s="63"/>
      <c r="F1279" s="109" t="s">
        <v>1844</v>
      </c>
      <c r="G1279" s="63"/>
      <c r="H1279" s="63"/>
      <c r="I1279" s="63"/>
      <c r="J1279" s="63"/>
      <c r="K1279" s="63"/>
      <c r="L1279" s="63"/>
      <c r="M1279" s="63"/>
      <c r="N1279" s="63"/>
      <c r="O1279" s="63"/>
      <c r="P1279" s="63"/>
      <c r="Q1279" s="63"/>
      <c r="R1279" s="63"/>
      <c r="S1279" s="63"/>
      <c r="T1279" s="63"/>
      <c r="U1279" s="63"/>
      <c r="V1279" s="63"/>
      <c r="Z1279" s="674"/>
    </row>
    <row r="1280" spans="3:26" ht="9.6" customHeight="1" x14ac:dyDescent="0.15">
      <c r="C1280" s="63"/>
      <c r="D1280" s="63"/>
      <c r="E1280" s="63"/>
      <c r="F1280" s="109"/>
      <c r="G1280" s="63"/>
      <c r="H1280" s="63"/>
      <c r="I1280" s="63"/>
      <c r="J1280" s="63"/>
      <c r="K1280" s="63"/>
      <c r="L1280" s="63"/>
      <c r="M1280" s="63"/>
      <c r="N1280" s="63"/>
      <c r="O1280" s="63"/>
      <c r="P1280" s="63"/>
      <c r="Q1280" s="63"/>
      <c r="R1280" s="63"/>
      <c r="S1280" s="63"/>
      <c r="T1280" s="63"/>
      <c r="U1280" s="63"/>
      <c r="V1280" s="63"/>
      <c r="Z1280" s="674"/>
    </row>
    <row r="1281" spans="3:26" ht="16.5" customHeight="1" x14ac:dyDescent="0.15">
      <c r="C1281" s="61" t="s">
        <v>608</v>
      </c>
      <c r="D1281" s="63"/>
      <c r="E1281" s="63"/>
      <c r="F1281" s="63"/>
      <c r="G1281" s="63"/>
      <c r="H1281" s="63"/>
      <c r="I1281" s="63"/>
      <c r="J1281" s="63"/>
      <c r="K1281" s="63"/>
      <c r="L1281" s="63"/>
      <c r="M1281" s="63"/>
      <c r="N1281" s="63"/>
      <c r="O1281" s="63"/>
      <c r="P1281" s="63"/>
      <c r="Q1281" s="63"/>
      <c r="R1281" s="63"/>
      <c r="S1281" s="63"/>
      <c r="T1281" s="63"/>
      <c r="U1281" s="63"/>
      <c r="V1281" s="63"/>
      <c r="Z1281" s="674"/>
    </row>
    <row r="1282" spans="3:26" ht="18.95" customHeight="1" x14ac:dyDescent="0.15">
      <c r="D1282" s="1766" t="s">
        <v>447</v>
      </c>
      <c r="E1282" s="1800"/>
      <c r="F1282" s="1800"/>
      <c r="G1282" s="1800"/>
      <c r="H1282" s="2105"/>
      <c r="I1282" s="1782" t="s">
        <v>1845</v>
      </c>
      <c r="J1282" s="2178"/>
      <c r="K1282" s="2178"/>
      <c r="L1282" s="2178"/>
      <c r="M1282" s="1866"/>
      <c r="N1282" s="1866"/>
      <c r="O1282" s="1866"/>
      <c r="P1282" s="1849"/>
      <c r="Z1282" s="674" t="s">
        <v>1728</v>
      </c>
    </row>
    <row r="1283" spans="3:26" ht="18.95" customHeight="1" x14ac:dyDescent="0.15">
      <c r="E1283" s="2398" t="s">
        <v>727</v>
      </c>
      <c r="F1283" s="2399"/>
      <c r="G1283" s="2399"/>
      <c r="H1283" s="2399"/>
      <c r="I1283" s="2399"/>
      <c r="J1283" s="2347"/>
      <c r="K1283" s="1805" t="s">
        <v>1484</v>
      </c>
      <c r="L1283" s="2397"/>
      <c r="M1283" s="2397"/>
      <c r="N1283" s="2397"/>
      <c r="O1283" s="2397"/>
      <c r="P1283" s="1803"/>
      <c r="Q1283" s="85" t="s">
        <v>1481</v>
      </c>
      <c r="R1283" s="1402" t="s">
        <v>522</v>
      </c>
      <c r="S1283" s="2052"/>
      <c r="Z1283" s="674"/>
    </row>
    <row r="1284" spans="3:26" ht="18.95" customHeight="1" x14ac:dyDescent="0.15">
      <c r="E1284" s="2395" t="s">
        <v>728</v>
      </c>
      <c r="F1284" s="2396"/>
      <c r="G1284" s="2396"/>
      <c r="H1284" s="2396"/>
      <c r="I1284" s="2396"/>
      <c r="J1284" s="2105"/>
      <c r="K1284" s="1805" t="s">
        <v>1485</v>
      </c>
      <c r="L1284" s="2397"/>
      <c r="M1284" s="2397"/>
      <c r="N1284" s="2397"/>
      <c r="O1284" s="2397"/>
      <c r="P1284" s="1803"/>
      <c r="Q1284" s="85" t="s">
        <v>1481</v>
      </c>
      <c r="R1284" s="1402" t="s">
        <v>523</v>
      </c>
      <c r="S1284" s="2052"/>
      <c r="Z1284" s="674"/>
    </row>
    <row r="1285" spans="3:26" ht="9.9499999999999993" customHeight="1" x14ac:dyDescent="0.15">
      <c r="E1285" s="95"/>
      <c r="F1285" s="96"/>
      <c r="G1285" s="96"/>
      <c r="H1285" s="96"/>
      <c r="I1285" s="96"/>
      <c r="K1285" s="97"/>
      <c r="Z1285" s="674"/>
    </row>
    <row r="1286" spans="3:26" ht="16.5" customHeight="1" x14ac:dyDescent="0.15">
      <c r="C1286" s="61" t="s">
        <v>1846</v>
      </c>
      <c r="Z1286" s="674"/>
    </row>
    <row r="1287" spans="3:26" ht="18.95" customHeight="1" x14ac:dyDescent="0.15">
      <c r="D1287" s="1766" t="s">
        <v>447</v>
      </c>
      <c r="E1287" s="1800"/>
      <c r="F1287" s="1800"/>
      <c r="G1287" s="1800"/>
      <c r="H1287" s="2105"/>
      <c r="I1287" s="1782" t="s">
        <v>1847</v>
      </c>
      <c r="J1287" s="2178"/>
      <c r="K1287" s="2178"/>
      <c r="L1287" s="2178"/>
      <c r="M1287" s="1866"/>
      <c r="N1287" s="1866"/>
      <c r="O1287" s="1866"/>
      <c r="P1287" s="1849"/>
      <c r="Z1287" s="674" t="s">
        <v>1729</v>
      </c>
    </row>
    <row r="1288" spans="3:26" ht="18.95" customHeight="1" x14ac:dyDescent="0.15">
      <c r="E1288" s="2395" t="s">
        <v>729</v>
      </c>
      <c r="F1288" s="2396"/>
      <c r="G1288" s="2396"/>
      <c r="H1288" s="2396"/>
      <c r="I1288" s="2396"/>
      <c r="J1288" s="2105"/>
      <c r="K1288" s="1805" t="s">
        <v>1486</v>
      </c>
      <c r="L1288" s="2397"/>
      <c r="M1288" s="2397"/>
      <c r="N1288" s="2397"/>
      <c r="O1288" s="2397"/>
      <c r="P1288" s="1803"/>
      <c r="Q1288" s="85" t="s">
        <v>1481</v>
      </c>
      <c r="R1288" s="1402" t="s">
        <v>453</v>
      </c>
      <c r="S1288" s="2052"/>
      <c r="Z1288" s="674"/>
    </row>
    <row r="1289" spans="3:26" ht="16.5" customHeight="1" x14ac:dyDescent="0.15">
      <c r="E1289" s="2" t="s">
        <v>524</v>
      </c>
      <c r="Z1289" s="674"/>
    </row>
    <row r="1290" spans="3:26" ht="9.9499999999999993" customHeight="1" x14ac:dyDescent="0.15">
      <c r="E1290" s="95"/>
      <c r="F1290" s="96"/>
      <c r="G1290" s="96"/>
      <c r="H1290" s="96"/>
      <c r="I1290" s="96"/>
      <c r="K1290" s="97"/>
      <c r="Z1290" s="674"/>
    </row>
    <row r="1291" spans="3:26" ht="16.5" customHeight="1" x14ac:dyDescent="0.15">
      <c r="C1291" s="13" t="s">
        <v>609</v>
      </c>
      <c r="Z1291" s="674"/>
    </row>
    <row r="1292" spans="3:26" ht="18" customHeight="1" x14ac:dyDescent="0.15">
      <c r="D1292" s="1766" t="s">
        <v>447</v>
      </c>
      <c r="E1292" s="1800"/>
      <c r="F1292" s="1800"/>
      <c r="G1292" s="1800"/>
      <c r="H1292" s="2105"/>
      <c r="I1292" s="1782" t="s">
        <v>1848</v>
      </c>
      <c r="J1292" s="2178"/>
      <c r="K1292" s="2178"/>
      <c r="L1292" s="2178"/>
      <c r="M1292" s="1866"/>
      <c r="N1292" s="1866"/>
      <c r="O1292" s="1866"/>
      <c r="P1292" s="1849"/>
      <c r="Z1292" s="674" t="s">
        <v>1730</v>
      </c>
    </row>
    <row r="1293" spans="3:26" ht="18" customHeight="1" x14ac:dyDescent="0.15">
      <c r="E1293" s="2395" t="s">
        <v>730</v>
      </c>
      <c r="F1293" s="2396"/>
      <c r="G1293" s="2396"/>
      <c r="H1293" s="2396"/>
      <c r="I1293" s="2396"/>
      <c r="J1293" s="2105"/>
      <c r="K1293" s="1805" t="s">
        <v>1487</v>
      </c>
      <c r="L1293" s="2397"/>
      <c r="M1293" s="2397"/>
      <c r="N1293" s="2397"/>
      <c r="O1293" s="2397"/>
      <c r="P1293" s="1803"/>
      <c r="Q1293" s="85" t="s">
        <v>1481</v>
      </c>
      <c r="R1293" s="1402" t="s">
        <v>554</v>
      </c>
      <c r="S1293" s="2052"/>
      <c r="Z1293" s="674"/>
    </row>
    <row r="1294" spans="3:26" ht="16.5" customHeight="1" x14ac:dyDescent="0.15">
      <c r="E1294" s="2" t="s">
        <v>374</v>
      </c>
      <c r="Z1294" s="674"/>
    </row>
    <row r="1295" spans="3:26" ht="16.5" customHeight="1" x14ac:dyDescent="0.15">
      <c r="E1295" s="5" t="s">
        <v>542</v>
      </c>
      <c r="Z1295" s="674"/>
    </row>
    <row r="1296" spans="3:26" ht="9.6" customHeight="1" x14ac:dyDescent="0.15">
      <c r="E1296" s="5" t="s">
        <v>1032</v>
      </c>
      <c r="Z1296" s="674"/>
    </row>
    <row r="1297" spans="3:26" ht="9.6" customHeight="1" x14ac:dyDescent="0.15">
      <c r="E1297" s="5"/>
      <c r="Z1297" s="674"/>
    </row>
    <row r="1298" spans="3:26" ht="17.45" customHeight="1" x14ac:dyDescent="0.15">
      <c r="P1298" s="1798" t="s">
        <v>782</v>
      </c>
      <c r="Q1298" s="1798"/>
      <c r="R1298" s="1798"/>
      <c r="S1298" s="1799" t="str">
        <f>$Q$13</f>
        <v>○△高等学校</v>
      </c>
      <c r="T1298" s="1799"/>
      <c r="U1298" s="1799"/>
      <c r="V1298" s="1799"/>
      <c r="W1298" s="1799"/>
      <c r="X1298" s="1799"/>
      <c r="Z1298" s="674"/>
    </row>
    <row r="1299" spans="3:26" ht="16.5" customHeight="1" x14ac:dyDescent="0.15">
      <c r="C1299" s="13" t="s">
        <v>613</v>
      </c>
      <c r="Z1299" s="674"/>
    </row>
    <row r="1300" spans="3:26" ht="16.5" customHeight="1" x14ac:dyDescent="0.15">
      <c r="D1300" t="s">
        <v>375</v>
      </c>
      <c r="Z1300" s="674"/>
    </row>
    <row r="1301" spans="3:26" ht="18.600000000000001" customHeight="1" x14ac:dyDescent="0.15">
      <c r="D1301" s="1766" t="s">
        <v>447</v>
      </c>
      <c r="E1301" s="1800"/>
      <c r="F1301" s="1800"/>
      <c r="G1301" s="1800"/>
      <c r="H1301" s="2105"/>
      <c r="I1301" s="2411" t="s">
        <v>1919</v>
      </c>
      <c r="J1301" s="2411"/>
      <c r="K1301" s="2411"/>
      <c r="L1301" s="2411"/>
      <c r="M1301" s="2411"/>
      <c r="N1301" s="2411"/>
      <c r="O1301" s="2411"/>
      <c r="P1301" s="2411"/>
      <c r="Q1301" s="2411"/>
      <c r="R1301" s="2411"/>
      <c r="S1301" s="2411"/>
      <c r="T1301" s="2411"/>
      <c r="Z1301" s="674" t="s">
        <v>1920</v>
      </c>
    </row>
    <row r="1302" spans="3:26" ht="18.600000000000001" customHeight="1" x14ac:dyDescent="0.15">
      <c r="E1302" s="1787" t="s">
        <v>731</v>
      </c>
      <c r="F1302" s="2403"/>
      <c r="G1302" s="2403"/>
      <c r="H1302" s="2403"/>
      <c r="I1302" s="2339"/>
      <c r="J1302" s="2339"/>
      <c r="K1302" s="2339"/>
      <c r="L1302" s="2339"/>
      <c r="M1302" s="736">
        <v>6</v>
      </c>
      <c r="N1302" s="167" t="s">
        <v>376</v>
      </c>
      <c r="O1302" s="760"/>
      <c r="P1302" s="736">
        <v>9</v>
      </c>
      <c r="Q1302" s="167" t="s">
        <v>448</v>
      </c>
      <c r="R1302" s="21"/>
      <c r="S1302" s="20"/>
      <c r="Z1302" s="674"/>
    </row>
    <row r="1303" spans="3:26" ht="7.5" customHeight="1" x14ac:dyDescent="0.15">
      <c r="Z1303" s="674"/>
    </row>
    <row r="1304" spans="3:26" ht="16.5" customHeight="1" x14ac:dyDescent="0.15">
      <c r="D1304" t="s">
        <v>610</v>
      </c>
      <c r="Z1304" s="674"/>
    </row>
    <row r="1305" spans="3:26" ht="18.600000000000001" customHeight="1" x14ac:dyDescent="0.15">
      <c r="D1305" s="1766" t="s">
        <v>447</v>
      </c>
      <c r="E1305" s="1800"/>
      <c r="F1305" s="1800"/>
      <c r="G1305" s="1800"/>
      <c r="H1305" s="1800"/>
      <c r="I1305" s="1851"/>
      <c r="J1305" s="1852"/>
      <c r="K1305" s="2038" t="s">
        <v>1849</v>
      </c>
      <c r="L1305" s="1851"/>
      <c r="M1305" s="1851"/>
      <c r="N1305" s="1851"/>
      <c r="O1305" s="1851"/>
      <c r="P1305" s="1851"/>
      <c r="Q1305" s="1851"/>
      <c r="R1305" s="1851"/>
      <c r="S1305" s="1852"/>
      <c r="Z1305" s="674" t="s">
        <v>1901</v>
      </c>
    </row>
    <row r="1306" spans="3:26" ht="18.600000000000001" customHeight="1" x14ac:dyDescent="0.15">
      <c r="E1306" s="2404" t="s">
        <v>1593</v>
      </c>
      <c r="F1306" s="2405"/>
      <c r="G1306" s="2405"/>
      <c r="H1306" s="2405"/>
      <c r="I1306" s="2406"/>
      <c r="J1306" s="2406"/>
      <c r="K1306" s="2407"/>
      <c r="L1306" s="431" t="s">
        <v>1594</v>
      </c>
      <c r="M1306" s="432"/>
      <c r="N1306" s="432"/>
      <c r="O1306" s="432"/>
      <c r="P1306" s="432"/>
      <c r="Q1306" s="432"/>
      <c r="R1306" s="432"/>
      <c r="S1306" s="433"/>
      <c r="T1306" s="85" t="s">
        <v>519</v>
      </c>
      <c r="U1306" s="1402" t="s">
        <v>1595</v>
      </c>
      <c r="V1306" s="2408"/>
      <c r="W1306" s="2408"/>
      <c r="X1306" s="2052"/>
      <c r="Z1306" s="674"/>
    </row>
    <row r="1307" spans="3:26" ht="7.5" customHeight="1" x14ac:dyDescent="0.15">
      <c r="Z1307" s="674"/>
    </row>
    <row r="1308" spans="3:26" ht="16.5" customHeight="1" x14ac:dyDescent="0.15">
      <c r="D1308" t="s">
        <v>377</v>
      </c>
      <c r="R1308" s="1671" t="s">
        <v>1591</v>
      </c>
      <c r="S1308" s="2114"/>
      <c r="T1308" s="2114"/>
      <c r="U1308" s="2114"/>
      <c r="V1308" s="2114"/>
      <c r="W1308" s="2409"/>
      <c r="X1308" s="2410"/>
      <c r="Z1308" s="674"/>
    </row>
    <row r="1309" spans="3:26" ht="16.5" customHeight="1" x14ac:dyDescent="0.15">
      <c r="D1309" s="63"/>
      <c r="E1309" s="63" t="s">
        <v>1850</v>
      </c>
      <c r="F1309" s="63"/>
      <c r="G1309" s="63"/>
      <c r="H1309" s="63"/>
      <c r="I1309" s="63"/>
      <c r="J1309" s="63"/>
      <c r="K1309" s="63"/>
      <c r="L1309" s="63"/>
      <c r="M1309" s="63"/>
      <c r="N1309" s="63"/>
      <c r="O1309" s="63"/>
      <c r="P1309" s="63"/>
      <c r="Q1309" s="63"/>
      <c r="R1309" s="63"/>
      <c r="S1309" s="63"/>
      <c r="T1309" s="63"/>
      <c r="U1309" s="63"/>
      <c r="V1309" s="63"/>
      <c r="W1309" s="63"/>
      <c r="X1309" s="63"/>
      <c r="Y1309" s="63"/>
      <c r="Z1309" s="674"/>
    </row>
    <row r="1310" spans="3:26" ht="18.95" customHeight="1" x14ac:dyDescent="0.15">
      <c r="D1310" s="1012" t="s">
        <v>381</v>
      </c>
      <c r="E1310" s="1012"/>
      <c r="F1310" s="1012"/>
      <c r="G1310" s="1012"/>
      <c r="H1310" s="1794" t="s">
        <v>589</v>
      </c>
      <c r="I1310" s="2402"/>
      <c r="J1310" s="63"/>
      <c r="K1310" s="1012" t="s">
        <v>383</v>
      </c>
      <c r="L1310" s="1012"/>
      <c r="M1310" s="1012"/>
      <c r="N1310" s="1012"/>
      <c r="O1310" s="1794" t="s">
        <v>589</v>
      </c>
      <c r="P1310" s="2402"/>
      <c r="Q1310" s="63"/>
      <c r="R1310" s="63"/>
      <c r="S1310" s="63"/>
      <c r="T1310" s="63"/>
      <c r="U1310" s="63"/>
      <c r="V1310" s="63"/>
      <c r="W1310" s="63"/>
      <c r="X1310" s="63"/>
      <c r="Y1310" s="63"/>
      <c r="Z1310" s="674" t="s">
        <v>1724</v>
      </c>
    </row>
    <row r="1311" spans="3:26" ht="18.95" customHeight="1" x14ac:dyDescent="0.15">
      <c r="D1311" s="1012" t="s">
        <v>1647</v>
      </c>
      <c r="E1311" s="1012"/>
      <c r="F1311" s="1012"/>
      <c r="G1311" s="1012"/>
      <c r="H1311" s="1794" t="s">
        <v>589</v>
      </c>
      <c r="I1311" s="2402"/>
      <c r="J1311" s="63"/>
      <c r="K1311" s="1012" t="s">
        <v>384</v>
      </c>
      <c r="L1311" s="1012"/>
      <c r="M1311" s="1012"/>
      <c r="N1311" s="1012"/>
      <c r="O1311" s="1794" t="s">
        <v>589</v>
      </c>
      <c r="P1311" s="2402"/>
      <c r="Q1311" s="63"/>
      <c r="R1311" s="63"/>
      <c r="S1311" s="63"/>
      <c r="T1311" s="63"/>
      <c r="U1311" s="63"/>
      <c r="V1311" s="63"/>
      <c r="W1311" s="63"/>
      <c r="X1311" s="63"/>
      <c r="Y1311" s="63"/>
      <c r="Z1311" s="674" t="s">
        <v>1724</v>
      </c>
    </row>
    <row r="1312" spans="3:26" ht="18.95" customHeight="1" x14ac:dyDescent="0.15">
      <c r="D1312" s="1012" t="s">
        <v>382</v>
      </c>
      <c r="E1312" s="1012"/>
      <c r="F1312" s="1012"/>
      <c r="G1312" s="1012"/>
      <c r="H1312" s="1794" t="s">
        <v>589</v>
      </c>
      <c r="I1312" s="2402"/>
      <c r="J1312" s="63"/>
      <c r="K1312" s="1012" t="s">
        <v>385</v>
      </c>
      <c r="L1312" s="1012"/>
      <c r="M1312" s="1012"/>
      <c r="N1312" s="1012"/>
      <c r="O1312" s="1794" t="s">
        <v>589</v>
      </c>
      <c r="P1312" s="2402"/>
      <c r="Q1312" s="63"/>
      <c r="R1312" s="63"/>
      <c r="S1312" s="63"/>
      <c r="T1312" s="63"/>
      <c r="U1312" s="63"/>
      <c r="V1312" s="63"/>
      <c r="W1312" s="63"/>
      <c r="X1312" s="63"/>
      <c r="Y1312" s="63"/>
      <c r="Z1312" s="674" t="s">
        <v>1724</v>
      </c>
    </row>
    <row r="1313" spans="4:26" ht="7.5" customHeight="1" x14ac:dyDescent="0.15">
      <c r="D1313" s="63"/>
      <c r="E1313" s="63"/>
      <c r="F1313" s="63"/>
      <c r="G1313" s="63"/>
      <c r="H1313" s="63"/>
      <c r="I1313" s="63"/>
      <c r="J1313" s="63"/>
      <c r="K1313" s="63"/>
      <c r="L1313" s="63"/>
      <c r="M1313" s="63"/>
      <c r="N1313" s="63"/>
      <c r="O1313" s="63"/>
      <c r="P1313" s="63"/>
      <c r="Q1313" s="63"/>
      <c r="R1313" s="63"/>
      <c r="S1313" s="63"/>
      <c r="T1313" s="63"/>
      <c r="U1313" s="63"/>
      <c r="V1313" s="63"/>
      <c r="W1313" s="63"/>
      <c r="X1313" s="63"/>
      <c r="Y1313" s="63"/>
      <c r="Z1313" s="674"/>
    </row>
    <row r="1314" spans="4:26" ht="16.5" customHeight="1" x14ac:dyDescent="0.15">
      <c r="D1314" s="63"/>
      <c r="E1314" s="63" t="s">
        <v>378</v>
      </c>
      <c r="F1314" s="63"/>
      <c r="G1314" s="63"/>
      <c r="H1314" s="63"/>
      <c r="I1314" s="63"/>
      <c r="J1314" s="63"/>
      <c r="K1314" s="63"/>
      <c r="L1314" s="63"/>
      <c r="M1314" s="63"/>
      <c r="N1314" s="63"/>
      <c r="O1314" s="63"/>
      <c r="P1314" s="63"/>
      <c r="Q1314" s="63"/>
      <c r="R1314" s="63"/>
      <c r="S1314" s="63"/>
      <c r="T1314" s="63"/>
      <c r="U1314" s="63"/>
      <c r="V1314" s="63"/>
      <c r="W1314" s="63"/>
      <c r="X1314" s="63"/>
      <c r="Y1314" s="63"/>
      <c r="Z1314" s="674"/>
    </row>
    <row r="1315" spans="4:26" ht="13.5" customHeight="1" x14ac:dyDescent="0.15">
      <c r="D1315" s="950" t="s">
        <v>1992</v>
      </c>
      <c r="E1315" s="950"/>
      <c r="F1315" s="950"/>
      <c r="G1315" s="953"/>
      <c r="H1315" s="685">
        <v>6</v>
      </c>
      <c r="I1315" s="761" t="s">
        <v>20</v>
      </c>
      <c r="J1315" s="686">
        <v>15</v>
      </c>
      <c r="K1315" s="762" t="s">
        <v>21</v>
      </c>
      <c r="L1315" s="685">
        <v>7</v>
      </c>
      <c r="M1315" s="761" t="s">
        <v>20</v>
      </c>
      <c r="N1315" s="686">
        <v>10</v>
      </c>
      <c r="O1315" s="763" t="s">
        <v>21</v>
      </c>
      <c r="P1315" s="758">
        <v>8</v>
      </c>
      <c r="Q1315" s="761" t="s">
        <v>20</v>
      </c>
      <c r="R1315" s="686">
        <v>15</v>
      </c>
      <c r="S1315" s="763" t="s">
        <v>21</v>
      </c>
      <c r="T1315" s="758">
        <v>9</v>
      </c>
      <c r="U1315" s="761" t="s">
        <v>20</v>
      </c>
      <c r="V1315" s="686">
        <v>15</v>
      </c>
      <c r="W1315" s="764" t="s">
        <v>21</v>
      </c>
      <c r="X1315" s="63"/>
      <c r="Y1315" s="63"/>
      <c r="Z1315" s="674"/>
    </row>
    <row r="1316" spans="4:26" ht="13.5" customHeight="1" x14ac:dyDescent="0.15">
      <c r="D1316" s="950"/>
      <c r="E1316" s="950"/>
      <c r="F1316" s="950"/>
      <c r="G1316" s="953"/>
      <c r="H1316" s="765"/>
      <c r="I1316" s="761" t="s">
        <v>20</v>
      </c>
      <c r="J1316" s="766"/>
      <c r="K1316" s="762" t="s">
        <v>21</v>
      </c>
      <c r="L1316" s="765"/>
      <c r="M1316" s="761" t="s">
        <v>20</v>
      </c>
      <c r="N1316" s="766"/>
      <c r="O1316" s="763" t="s">
        <v>21</v>
      </c>
      <c r="P1316" s="767"/>
      <c r="Q1316" s="761" t="s">
        <v>20</v>
      </c>
      <c r="R1316" s="766"/>
      <c r="S1316" s="763" t="s">
        <v>21</v>
      </c>
      <c r="T1316" s="767"/>
      <c r="U1316" s="761" t="s">
        <v>20</v>
      </c>
      <c r="V1316" s="766"/>
      <c r="W1316" s="764" t="s">
        <v>21</v>
      </c>
      <c r="X1316" s="63"/>
      <c r="Y1316" s="63"/>
      <c r="Z1316" s="674"/>
    </row>
    <row r="1317" spans="4:26" ht="13.5" customHeight="1" x14ac:dyDescent="0.15">
      <c r="D1317" s="950"/>
      <c r="E1317" s="950"/>
      <c r="F1317" s="950"/>
      <c r="G1317" s="953"/>
      <c r="H1317" s="765"/>
      <c r="I1317" s="761" t="s">
        <v>20</v>
      </c>
      <c r="J1317" s="766"/>
      <c r="K1317" s="762" t="s">
        <v>21</v>
      </c>
      <c r="L1317" s="765"/>
      <c r="M1317" s="761" t="s">
        <v>20</v>
      </c>
      <c r="N1317" s="766"/>
      <c r="O1317" s="763" t="s">
        <v>21</v>
      </c>
      <c r="P1317" s="767"/>
      <c r="Q1317" s="761" t="s">
        <v>20</v>
      </c>
      <c r="R1317" s="766"/>
      <c r="S1317" s="763" t="s">
        <v>21</v>
      </c>
      <c r="T1317" s="767"/>
      <c r="U1317" s="761" t="s">
        <v>20</v>
      </c>
      <c r="V1317" s="766"/>
      <c r="W1317" s="764" t="s">
        <v>21</v>
      </c>
      <c r="X1317" s="63"/>
      <c r="Y1317" s="63"/>
      <c r="Z1317" s="674"/>
    </row>
    <row r="1318" spans="4:26" ht="13.5" customHeight="1" x14ac:dyDescent="0.15">
      <c r="D1318" s="1436" t="s">
        <v>1992</v>
      </c>
      <c r="E1318" s="1436"/>
      <c r="F1318" s="1436"/>
      <c r="G1318" s="1193"/>
      <c r="H1318" s="768">
        <v>6</v>
      </c>
      <c r="I1318" s="761" t="s">
        <v>20</v>
      </c>
      <c r="J1318" s="769">
        <v>20</v>
      </c>
      <c r="K1318" s="762" t="s">
        <v>21</v>
      </c>
      <c r="L1318" s="768">
        <v>7</v>
      </c>
      <c r="M1318" s="761" t="s">
        <v>20</v>
      </c>
      <c r="N1318" s="769">
        <v>15</v>
      </c>
      <c r="O1318" s="763" t="s">
        <v>21</v>
      </c>
      <c r="P1318" s="770">
        <v>8</v>
      </c>
      <c r="Q1318" s="761" t="s">
        <v>20</v>
      </c>
      <c r="R1318" s="769">
        <v>20</v>
      </c>
      <c r="S1318" s="763" t="s">
        <v>21</v>
      </c>
      <c r="T1318" s="770">
        <v>9</v>
      </c>
      <c r="U1318" s="761" t="s">
        <v>20</v>
      </c>
      <c r="V1318" s="769">
        <v>10</v>
      </c>
      <c r="W1318" s="764" t="s">
        <v>21</v>
      </c>
      <c r="X1318" s="63"/>
      <c r="Y1318" s="63"/>
      <c r="Z1318" s="674"/>
    </row>
    <row r="1319" spans="4:26" ht="13.5" customHeight="1" x14ac:dyDescent="0.15">
      <c r="D1319" s="1436"/>
      <c r="E1319" s="1436"/>
      <c r="F1319" s="1436"/>
      <c r="G1319" s="1193"/>
      <c r="H1319" s="765"/>
      <c r="I1319" s="761" t="s">
        <v>20</v>
      </c>
      <c r="J1319" s="766"/>
      <c r="K1319" s="762" t="s">
        <v>21</v>
      </c>
      <c r="L1319" s="765"/>
      <c r="M1319" s="761" t="s">
        <v>20</v>
      </c>
      <c r="N1319" s="766"/>
      <c r="O1319" s="763" t="s">
        <v>21</v>
      </c>
      <c r="P1319" s="767"/>
      <c r="Q1319" s="761" t="s">
        <v>20</v>
      </c>
      <c r="R1319" s="766"/>
      <c r="S1319" s="763" t="s">
        <v>21</v>
      </c>
      <c r="T1319" s="767"/>
      <c r="U1319" s="761" t="s">
        <v>20</v>
      </c>
      <c r="V1319" s="766"/>
      <c r="W1319" s="764" t="s">
        <v>21</v>
      </c>
      <c r="X1319" s="63"/>
      <c r="Y1319" s="63"/>
      <c r="Z1319" s="674"/>
    </row>
    <row r="1320" spans="4:26" ht="13.5" customHeight="1" x14ac:dyDescent="0.15">
      <c r="D1320" s="1436"/>
      <c r="E1320" s="1436"/>
      <c r="F1320" s="1436"/>
      <c r="G1320" s="1193"/>
      <c r="H1320" s="685"/>
      <c r="I1320" s="761" t="s">
        <v>20</v>
      </c>
      <c r="J1320" s="686"/>
      <c r="K1320" s="762" t="s">
        <v>21</v>
      </c>
      <c r="L1320" s="685"/>
      <c r="M1320" s="761" t="s">
        <v>20</v>
      </c>
      <c r="N1320" s="686"/>
      <c r="O1320" s="763" t="s">
        <v>21</v>
      </c>
      <c r="P1320" s="758"/>
      <c r="Q1320" s="761" t="s">
        <v>20</v>
      </c>
      <c r="R1320" s="686"/>
      <c r="S1320" s="763" t="s">
        <v>21</v>
      </c>
      <c r="T1320" s="758"/>
      <c r="U1320" s="761" t="s">
        <v>20</v>
      </c>
      <c r="V1320" s="686"/>
      <c r="W1320" s="764" t="s">
        <v>21</v>
      </c>
      <c r="X1320" s="63"/>
      <c r="Y1320" s="63"/>
      <c r="Z1320" s="674"/>
    </row>
    <row r="1321" spans="4:26" ht="7.5" customHeight="1" x14ac:dyDescent="0.15">
      <c r="D1321" s="63"/>
      <c r="E1321" s="63"/>
      <c r="F1321" s="63"/>
      <c r="G1321" s="63"/>
      <c r="H1321" s="63"/>
      <c r="I1321" s="63"/>
      <c r="J1321" s="63"/>
      <c r="K1321" s="63"/>
      <c r="L1321" s="63"/>
      <c r="M1321" s="63"/>
      <c r="N1321" s="63"/>
      <c r="O1321" s="63"/>
      <c r="P1321" s="63"/>
      <c r="Q1321" s="63"/>
      <c r="R1321" s="63"/>
      <c r="S1321" s="63"/>
      <c r="T1321" s="63"/>
      <c r="U1321" s="63"/>
      <c r="V1321" s="63"/>
      <c r="W1321" s="63"/>
      <c r="X1321" s="63"/>
      <c r="Y1321" s="63"/>
      <c r="Z1321" s="674"/>
    </row>
    <row r="1322" spans="4:26" ht="16.5" customHeight="1" x14ac:dyDescent="0.15">
      <c r="D1322" s="63" t="s">
        <v>379</v>
      </c>
      <c r="E1322" s="63"/>
      <c r="F1322" s="63"/>
      <c r="G1322" s="63"/>
      <c r="H1322" s="63"/>
      <c r="I1322" s="63"/>
      <c r="J1322" s="63"/>
      <c r="K1322" s="63"/>
      <c r="L1322" s="63"/>
      <c r="M1322" s="63"/>
      <c r="N1322" s="63"/>
      <c r="O1322" s="63"/>
      <c r="P1322" s="63"/>
      <c r="Q1322" s="63"/>
      <c r="R1322" s="63"/>
      <c r="S1322" s="63"/>
      <c r="T1322" s="63"/>
      <c r="U1322" s="63"/>
      <c r="V1322" s="63"/>
      <c r="W1322" s="63"/>
      <c r="X1322" s="63"/>
      <c r="Y1322" s="63"/>
      <c r="Z1322" s="674"/>
    </row>
    <row r="1323" spans="4:26" ht="16.5" customHeight="1" x14ac:dyDescent="0.15">
      <c r="D1323" s="63"/>
      <c r="E1323" s="63" t="s">
        <v>380</v>
      </c>
      <c r="F1323" s="63"/>
      <c r="G1323" s="63"/>
      <c r="H1323" s="63"/>
      <c r="I1323" s="63"/>
      <c r="J1323" s="63"/>
      <c r="K1323" s="63"/>
      <c r="L1323" s="63"/>
      <c r="M1323" s="63"/>
      <c r="N1323" s="63"/>
      <c r="O1323" s="63"/>
      <c r="P1323" s="63"/>
      <c r="Q1323" s="63"/>
      <c r="R1323" s="63"/>
      <c r="S1323" s="63"/>
      <c r="T1323" s="63"/>
      <c r="U1323" s="63"/>
      <c r="V1323" s="63"/>
      <c r="W1323" s="63"/>
      <c r="X1323" s="63"/>
      <c r="Y1323" s="63"/>
      <c r="Z1323" s="674"/>
    </row>
    <row r="1324" spans="4:26" ht="29.1" customHeight="1" x14ac:dyDescent="0.15">
      <c r="D1324" s="1024"/>
      <c r="E1324" s="1328"/>
      <c r="F1324" s="1328"/>
      <c r="G1324" s="1328"/>
      <c r="H1324" s="1390" t="s">
        <v>1993</v>
      </c>
      <c r="I1324" s="1194"/>
      <c r="J1324" s="1391"/>
      <c r="K1324" s="1195"/>
      <c r="L1324" s="1392" t="s">
        <v>1994</v>
      </c>
      <c r="M1324" s="1194"/>
      <c r="N1324" s="1391"/>
      <c r="O1324" s="1195"/>
      <c r="P1324" s="63"/>
      <c r="Q1324" s="63"/>
      <c r="R1324" s="63"/>
      <c r="S1324" s="63"/>
      <c r="T1324" s="63"/>
      <c r="U1324" s="63"/>
      <c r="V1324" s="63"/>
      <c r="W1324" s="63"/>
      <c r="X1324" s="63"/>
      <c r="Y1324" s="63"/>
      <c r="Z1324" s="674"/>
    </row>
    <row r="1325" spans="4:26" ht="18.600000000000001" customHeight="1" x14ac:dyDescent="0.15">
      <c r="D1325" s="1041" t="s">
        <v>386</v>
      </c>
      <c r="E1325" s="1042"/>
      <c r="F1325" s="1042"/>
      <c r="G1325" s="1042"/>
      <c r="H1325" s="681"/>
      <c r="I1325" s="565" t="s">
        <v>87</v>
      </c>
      <c r="J1325" s="681"/>
      <c r="K1325" s="565" t="s">
        <v>21</v>
      </c>
      <c r="L1325" s="681"/>
      <c r="M1325" s="565" t="s">
        <v>87</v>
      </c>
      <c r="N1325" s="681"/>
      <c r="O1325" s="573" t="s">
        <v>21</v>
      </c>
      <c r="P1325" s="63"/>
      <c r="Q1325" s="63"/>
      <c r="R1325" s="63"/>
      <c r="S1325" s="63"/>
      <c r="T1325" s="63"/>
      <c r="U1325" s="63"/>
      <c r="V1325" s="63"/>
      <c r="W1325" s="63"/>
      <c r="X1325" s="63"/>
      <c r="Y1325" s="63"/>
      <c r="Z1325" s="674"/>
    </row>
    <row r="1326" spans="4:26" ht="18.600000000000001" customHeight="1" x14ac:dyDescent="0.15">
      <c r="D1326" s="1024" t="s">
        <v>490</v>
      </c>
      <c r="E1326" s="1328"/>
      <c r="F1326" s="1328"/>
      <c r="G1326" s="1328"/>
      <c r="H1326" s="1042"/>
      <c r="I1326" s="1328"/>
      <c r="J1326" s="681">
        <v>1</v>
      </c>
      <c r="K1326" s="569" t="s">
        <v>387</v>
      </c>
      <c r="L1326" s="681">
        <v>1</v>
      </c>
      <c r="M1326" s="570" t="s">
        <v>89</v>
      </c>
      <c r="N1326" s="63"/>
      <c r="O1326" s="63"/>
      <c r="P1326" s="63"/>
      <c r="Q1326" s="63"/>
      <c r="R1326" s="63"/>
      <c r="S1326" s="63"/>
      <c r="T1326" s="63"/>
      <c r="U1326" s="63"/>
      <c r="V1326" s="63"/>
      <c r="W1326" s="63"/>
      <c r="X1326" s="63"/>
      <c r="Y1326" s="63"/>
      <c r="Z1326" s="674"/>
    </row>
    <row r="1327" spans="4:26" ht="16.5" customHeight="1" x14ac:dyDescent="0.15">
      <c r="D1327" s="63"/>
      <c r="E1327" s="63" t="s">
        <v>543</v>
      </c>
      <c r="F1327" s="63"/>
      <c r="G1327" s="63"/>
      <c r="H1327" s="63"/>
      <c r="I1327" s="63"/>
      <c r="J1327" s="63"/>
      <c r="K1327" s="63"/>
      <c r="L1327" s="63"/>
      <c r="M1327" s="63"/>
      <c r="N1327" s="63"/>
      <c r="O1327" s="63"/>
      <c r="P1327" s="63"/>
      <c r="Q1327" s="63"/>
      <c r="R1327" s="63"/>
      <c r="S1327" s="63"/>
      <c r="T1327" s="63"/>
      <c r="U1327" s="63"/>
      <c r="V1327" s="63"/>
      <c r="W1327" s="63"/>
      <c r="X1327" s="63"/>
      <c r="Y1327" s="63"/>
      <c r="Z1327" s="674"/>
    </row>
    <row r="1328" spans="4:26" ht="7.5" customHeight="1" x14ac:dyDescent="0.15">
      <c r="D1328" s="63"/>
      <c r="E1328" s="63"/>
      <c r="F1328" s="63"/>
      <c r="G1328" s="63"/>
      <c r="H1328" s="63"/>
      <c r="I1328" s="63"/>
      <c r="J1328" s="63"/>
      <c r="K1328" s="63"/>
      <c r="L1328" s="63"/>
      <c r="M1328" s="63"/>
      <c r="N1328" s="63"/>
      <c r="O1328" s="63"/>
      <c r="P1328" s="63"/>
      <c r="Q1328" s="63"/>
      <c r="R1328" s="63"/>
      <c r="S1328" s="63"/>
      <c r="T1328" s="63"/>
      <c r="U1328" s="63"/>
      <c r="V1328" s="63"/>
      <c r="W1328" s="63"/>
      <c r="X1328" s="63"/>
      <c r="Y1328" s="63"/>
      <c r="Z1328" s="674"/>
    </row>
    <row r="1329" spans="4:26" ht="15.6" customHeight="1" x14ac:dyDescent="0.15">
      <c r="D1329" s="63" t="s">
        <v>388</v>
      </c>
      <c r="E1329" s="63"/>
      <c r="F1329" s="63"/>
      <c r="G1329" s="63"/>
      <c r="H1329" s="63"/>
      <c r="I1329" s="63"/>
      <c r="J1329" s="63"/>
      <c r="K1329" s="63"/>
      <c r="L1329" s="63"/>
      <c r="M1329" s="63"/>
      <c r="N1329" s="63"/>
      <c r="O1329" s="63"/>
      <c r="P1329" s="63"/>
      <c r="Q1329" s="63"/>
      <c r="R1329" s="63"/>
      <c r="S1329" s="63"/>
      <c r="T1329" s="63"/>
      <c r="U1329" s="63"/>
      <c r="V1329" s="63"/>
      <c r="W1329" s="63"/>
      <c r="X1329" s="63"/>
      <c r="Y1329" s="63"/>
      <c r="Z1329" s="674"/>
    </row>
    <row r="1330" spans="4:26" ht="27.6" customHeight="1" x14ac:dyDescent="0.15">
      <c r="D1330" s="953" t="s">
        <v>338</v>
      </c>
      <c r="E1330" s="1124"/>
      <c r="F1330" s="1124"/>
      <c r="G1330" s="1125"/>
      <c r="H1330" s="1008" t="s">
        <v>389</v>
      </c>
      <c r="I1330" s="1008"/>
      <c r="J1330" s="1357"/>
      <c r="K1330" s="1390" t="s">
        <v>1993</v>
      </c>
      <c r="L1330" s="1194"/>
      <c r="M1330" s="1391"/>
      <c r="N1330" s="1195"/>
      <c r="O1330" s="1392" t="s">
        <v>1994</v>
      </c>
      <c r="P1330" s="1194"/>
      <c r="Q1330" s="1391"/>
      <c r="R1330" s="1195"/>
      <c r="S1330" s="63"/>
      <c r="T1330" s="63"/>
      <c r="U1330" s="63"/>
      <c r="V1330" s="63"/>
      <c r="W1330" s="63"/>
      <c r="X1330" s="63"/>
      <c r="Y1330" s="63"/>
      <c r="Z1330" s="674"/>
    </row>
    <row r="1331" spans="4:26" ht="29.1" customHeight="1" x14ac:dyDescent="0.15">
      <c r="D1331" s="1353" t="s">
        <v>611</v>
      </c>
      <c r="E1331" s="1354"/>
      <c r="F1331" s="1354"/>
      <c r="G1331" s="1355"/>
      <c r="H1331" s="2412" t="s">
        <v>752</v>
      </c>
      <c r="I1331" s="2412"/>
      <c r="J1331" s="955"/>
      <c r="K1331" s="681"/>
      <c r="L1331" s="565" t="s">
        <v>20</v>
      </c>
      <c r="M1331" s="681"/>
      <c r="N1331" s="565" t="s">
        <v>21</v>
      </c>
      <c r="O1331" s="681"/>
      <c r="P1331" s="565" t="s">
        <v>20</v>
      </c>
      <c r="Q1331" s="681"/>
      <c r="R1331" s="573" t="s">
        <v>21</v>
      </c>
      <c r="S1331" s="63"/>
      <c r="T1331" s="63"/>
      <c r="U1331" s="63"/>
      <c r="V1331" s="63"/>
      <c r="W1331" s="63"/>
      <c r="X1331" s="63"/>
      <c r="Y1331" s="63"/>
      <c r="Z1331" s="674" t="s">
        <v>1731</v>
      </c>
    </row>
    <row r="1332" spans="4:26" ht="7.5" customHeight="1" x14ac:dyDescent="0.15">
      <c r="D1332" s="63"/>
      <c r="E1332" s="63"/>
      <c r="F1332" s="63"/>
      <c r="G1332" s="63"/>
      <c r="H1332" s="63"/>
      <c r="I1332" s="63"/>
      <c r="J1332" s="63"/>
      <c r="K1332" s="63"/>
      <c r="L1332" s="63"/>
      <c r="M1332" s="63"/>
      <c r="N1332" s="63"/>
      <c r="O1332" s="63"/>
      <c r="P1332" s="63"/>
      <c r="Q1332" s="63"/>
      <c r="R1332" s="63"/>
      <c r="S1332" s="63"/>
      <c r="T1332" s="63"/>
      <c r="U1332" s="63"/>
      <c r="V1332" s="63"/>
      <c r="W1332" s="63"/>
      <c r="X1332" s="63"/>
      <c r="Y1332" s="63"/>
      <c r="Z1332" s="674"/>
    </row>
    <row r="1333" spans="4:26" ht="15.6" customHeight="1" x14ac:dyDescent="0.15">
      <c r="D1333" s="63" t="s">
        <v>395</v>
      </c>
      <c r="E1333" s="63"/>
      <c r="F1333" s="63"/>
      <c r="G1333" s="63"/>
      <c r="H1333" s="63"/>
      <c r="I1333" s="63"/>
      <c r="J1333" s="63"/>
      <c r="K1333" s="63"/>
      <c r="L1333" s="63"/>
      <c r="M1333" s="63"/>
      <c r="N1333" s="63"/>
      <c r="O1333" s="63"/>
      <c r="P1333" s="63"/>
      <c r="Q1333" s="63"/>
      <c r="R1333" s="63"/>
      <c r="S1333" s="63"/>
      <c r="T1333" s="63"/>
      <c r="U1333" s="63"/>
      <c r="V1333" s="63"/>
      <c r="W1333" s="63"/>
      <c r="X1333" s="63"/>
      <c r="Y1333" s="63"/>
      <c r="Z1333" s="674"/>
    </row>
    <row r="1334" spans="4:26" ht="27.95" customHeight="1" x14ac:dyDescent="0.15">
      <c r="D1334" s="953" t="s">
        <v>338</v>
      </c>
      <c r="E1334" s="1124"/>
      <c r="F1334" s="1124"/>
      <c r="G1334" s="1125"/>
      <c r="H1334" s="1008" t="s">
        <v>389</v>
      </c>
      <c r="I1334" s="1008"/>
      <c r="J1334" s="1357"/>
      <c r="K1334" s="1390" t="s">
        <v>1993</v>
      </c>
      <c r="L1334" s="1194"/>
      <c r="M1334" s="1391"/>
      <c r="N1334" s="1195"/>
      <c r="O1334" s="1392" t="s">
        <v>1994</v>
      </c>
      <c r="P1334" s="1194"/>
      <c r="Q1334" s="1391"/>
      <c r="R1334" s="1195"/>
      <c r="S1334" s="63"/>
      <c r="T1334" s="63"/>
      <c r="U1334" s="63"/>
      <c r="V1334" s="63"/>
      <c r="W1334" s="63"/>
      <c r="X1334" s="63"/>
      <c r="Y1334" s="63"/>
      <c r="Z1334" s="674"/>
    </row>
    <row r="1335" spans="4:26" ht="27.95" customHeight="1" x14ac:dyDescent="0.15">
      <c r="D1335" s="1353" t="s">
        <v>390</v>
      </c>
      <c r="E1335" s="1354"/>
      <c r="F1335" s="1354"/>
      <c r="G1335" s="1355"/>
      <c r="H1335" s="1434"/>
      <c r="I1335" s="1435"/>
      <c r="J1335" s="1435"/>
      <c r="K1335" s="681">
        <v>6</v>
      </c>
      <c r="L1335" s="565" t="s">
        <v>20</v>
      </c>
      <c r="M1335" s="681">
        <v>25</v>
      </c>
      <c r="N1335" s="565" t="s">
        <v>21</v>
      </c>
      <c r="O1335" s="681">
        <v>6</v>
      </c>
      <c r="P1335" s="565" t="s">
        <v>20</v>
      </c>
      <c r="Q1335" s="681">
        <v>20</v>
      </c>
      <c r="R1335" s="573" t="s">
        <v>21</v>
      </c>
      <c r="S1335" s="63"/>
      <c r="T1335" s="63"/>
      <c r="U1335" s="63"/>
      <c r="V1335" s="63"/>
      <c r="W1335" s="63"/>
      <c r="X1335" s="63"/>
      <c r="Y1335" s="63"/>
      <c r="Z1335" s="674"/>
    </row>
    <row r="1336" spans="4:26" ht="27.95" customHeight="1" x14ac:dyDescent="0.15">
      <c r="D1336" s="1353" t="s">
        <v>391</v>
      </c>
      <c r="E1336" s="1354"/>
      <c r="F1336" s="1354"/>
      <c r="G1336" s="1355"/>
      <c r="H1336" s="2412" t="s">
        <v>752</v>
      </c>
      <c r="I1336" s="2412"/>
      <c r="J1336" s="955"/>
      <c r="K1336" s="681"/>
      <c r="L1336" s="565" t="s">
        <v>20</v>
      </c>
      <c r="M1336" s="681"/>
      <c r="N1336" s="565" t="s">
        <v>21</v>
      </c>
      <c r="O1336" s="681"/>
      <c r="P1336" s="565" t="s">
        <v>20</v>
      </c>
      <c r="Q1336" s="681"/>
      <c r="R1336" s="573" t="s">
        <v>21</v>
      </c>
      <c r="S1336" s="63"/>
      <c r="T1336" s="63" t="s">
        <v>486</v>
      </c>
      <c r="U1336" s="63"/>
      <c r="V1336" s="63"/>
      <c r="W1336" s="63"/>
      <c r="X1336" s="63"/>
      <c r="Y1336" s="63"/>
      <c r="Z1336" s="674" t="s">
        <v>1731</v>
      </c>
    </row>
    <row r="1337" spans="4:26" ht="27.95" customHeight="1" x14ac:dyDescent="0.15">
      <c r="D1337" s="1353" t="s">
        <v>392</v>
      </c>
      <c r="E1337" s="1354"/>
      <c r="F1337" s="1354"/>
      <c r="G1337" s="1355"/>
      <c r="H1337" s="2412" t="s">
        <v>752</v>
      </c>
      <c r="I1337" s="2412"/>
      <c r="J1337" s="955"/>
      <c r="K1337" s="681"/>
      <c r="L1337" s="565" t="s">
        <v>20</v>
      </c>
      <c r="M1337" s="681"/>
      <c r="N1337" s="565" t="s">
        <v>21</v>
      </c>
      <c r="O1337" s="681"/>
      <c r="P1337" s="565" t="s">
        <v>20</v>
      </c>
      <c r="Q1337" s="681"/>
      <c r="R1337" s="573" t="s">
        <v>21</v>
      </c>
      <c r="S1337" s="63"/>
      <c r="T1337" s="63"/>
      <c r="U1337" s="63"/>
      <c r="V1337" s="63"/>
      <c r="W1337" s="63"/>
      <c r="X1337" s="63"/>
      <c r="Y1337" s="63"/>
      <c r="Z1337" s="674" t="s">
        <v>1731</v>
      </c>
    </row>
    <row r="1338" spans="4:26" ht="27.95" customHeight="1" x14ac:dyDescent="0.15">
      <c r="D1338" s="1353" t="s">
        <v>393</v>
      </c>
      <c r="E1338" s="1354"/>
      <c r="F1338" s="1354"/>
      <c r="G1338" s="1355"/>
      <c r="H1338" s="2412" t="s">
        <v>752</v>
      </c>
      <c r="I1338" s="2412"/>
      <c r="J1338" s="955"/>
      <c r="K1338" s="681"/>
      <c r="L1338" s="565" t="s">
        <v>20</v>
      </c>
      <c r="M1338" s="681"/>
      <c r="N1338" s="565" t="s">
        <v>21</v>
      </c>
      <c r="O1338" s="681"/>
      <c r="P1338" s="565" t="s">
        <v>20</v>
      </c>
      <c r="Q1338" s="681"/>
      <c r="R1338" s="573" t="s">
        <v>21</v>
      </c>
      <c r="S1338" s="63"/>
      <c r="T1338" s="63"/>
      <c r="U1338" s="63"/>
      <c r="V1338" s="63"/>
      <c r="W1338" s="63"/>
      <c r="X1338" s="63"/>
      <c r="Y1338" s="63"/>
      <c r="Z1338" s="674" t="s">
        <v>1731</v>
      </c>
    </row>
    <row r="1339" spans="4:26" ht="9.9499999999999993" customHeight="1" x14ac:dyDescent="0.15">
      <c r="D1339" s="63"/>
      <c r="E1339" s="63"/>
      <c r="F1339" s="63"/>
      <c r="G1339" s="63"/>
      <c r="H1339" s="63"/>
      <c r="I1339" s="63"/>
      <c r="J1339" s="63"/>
      <c r="K1339" s="63"/>
      <c r="L1339" s="63"/>
      <c r="M1339" s="63"/>
      <c r="N1339" s="63"/>
      <c r="O1339" s="63"/>
      <c r="P1339" s="63"/>
      <c r="Q1339" s="63"/>
      <c r="R1339" s="63"/>
      <c r="S1339" s="63"/>
      <c r="T1339" s="63"/>
      <c r="U1339" s="63"/>
      <c r="V1339" s="63"/>
      <c r="W1339" s="63"/>
      <c r="X1339" s="63"/>
      <c r="Y1339" s="63"/>
      <c r="Z1339" s="674"/>
    </row>
    <row r="1340" spans="4:26" ht="30.95" customHeight="1" x14ac:dyDescent="0.15">
      <c r="D1340" s="1099" t="s">
        <v>732</v>
      </c>
      <c r="E1340" s="954"/>
      <c r="F1340" s="954"/>
      <c r="G1340" s="954"/>
      <c r="H1340" s="1113"/>
      <c r="I1340" s="2381"/>
      <c r="J1340" s="2400"/>
      <c r="K1340" s="2400"/>
      <c r="L1340" s="2400"/>
      <c r="M1340" s="2400"/>
      <c r="N1340" s="2400"/>
      <c r="O1340" s="2400"/>
      <c r="P1340" s="2400"/>
      <c r="Q1340" s="2400"/>
      <c r="R1340" s="2393"/>
      <c r="S1340" s="2393"/>
      <c r="T1340" s="2393"/>
      <c r="U1340" s="2393"/>
      <c r="V1340" s="2394"/>
      <c r="W1340" s="63"/>
      <c r="X1340" s="63"/>
      <c r="Y1340" s="63"/>
      <c r="Z1340" s="674"/>
    </row>
    <row r="1341" spans="4:26" ht="16.5" customHeight="1" x14ac:dyDescent="0.15">
      <c r="D1341" s="63"/>
      <c r="E1341" s="109" t="s">
        <v>1033</v>
      </c>
      <c r="F1341" s="63"/>
      <c r="G1341" s="63"/>
      <c r="H1341" s="63"/>
      <c r="I1341" s="63"/>
      <c r="J1341" s="63"/>
      <c r="K1341" s="63"/>
      <c r="L1341" s="63"/>
      <c r="M1341" s="63"/>
      <c r="N1341" s="63"/>
      <c r="O1341" s="63"/>
      <c r="P1341" s="63"/>
      <c r="Q1341" s="63"/>
      <c r="R1341" s="63"/>
      <c r="S1341" s="63"/>
      <c r="T1341" s="63"/>
      <c r="U1341" s="63"/>
      <c r="V1341" s="63"/>
      <c r="W1341" s="63"/>
      <c r="X1341" s="63"/>
      <c r="Y1341" s="63"/>
      <c r="Z1341" s="674"/>
    </row>
    <row r="1342" spans="4:26" ht="16.5" customHeight="1" x14ac:dyDescent="0.15">
      <c r="D1342" s="63"/>
      <c r="E1342" s="109" t="s">
        <v>544</v>
      </c>
      <c r="F1342" s="63"/>
      <c r="G1342" s="63"/>
      <c r="H1342" s="63"/>
      <c r="I1342" s="63"/>
      <c r="J1342" s="63"/>
      <c r="K1342" s="63"/>
      <c r="L1342" s="63"/>
      <c r="M1342" s="63"/>
      <c r="N1342" s="63"/>
      <c r="O1342" s="63"/>
      <c r="P1342" s="63"/>
      <c r="Q1342" s="63"/>
      <c r="R1342" s="63"/>
      <c r="S1342" s="63"/>
      <c r="T1342" s="63"/>
      <c r="U1342" s="63"/>
      <c r="V1342" s="63"/>
      <c r="W1342" s="63"/>
      <c r="X1342" s="63"/>
      <c r="Y1342" s="63"/>
      <c r="Z1342" s="674"/>
    </row>
    <row r="1343" spans="4:26" ht="9.6" customHeight="1" x14ac:dyDescent="0.15">
      <c r="D1343" s="63"/>
      <c r="E1343" s="109" t="s">
        <v>394</v>
      </c>
      <c r="F1343" s="63"/>
      <c r="G1343" s="63"/>
      <c r="H1343" s="63"/>
      <c r="I1343" s="63"/>
      <c r="J1343" s="63"/>
      <c r="K1343" s="63"/>
      <c r="L1343" s="63"/>
      <c r="M1343" s="63"/>
      <c r="N1343" s="63"/>
      <c r="O1343" s="63"/>
      <c r="P1343" s="63"/>
      <c r="Q1343" s="63"/>
      <c r="R1343" s="63"/>
      <c r="S1343" s="63"/>
      <c r="T1343" s="63"/>
      <c r="U1343" s="63"/>
      <c r="V1343" s="63"/>
      <c r="W1343" s="63"/>
      <c r="X1343" s="63"/>
      <c r="Y1343" s="63"/>
      <c r="Z1343" s="674"/>
    </row>
    <row r="1344" spans="4:26" ht="9.6" customHeight="1" x14ac:dyDescent="0.15">
      <c r="D1344" s="63"/>
      <c r="E1344" s="63"/>
      <c r="F1344" s="63"/>
      <c r="G1344" s="63"/>
      <c r="H1344" s="63"/>
      <c r="I1344" s="63"/>
      <c r="J1344" s="63"/>
      <c r="K1344" s="63"/>
      <c r="L1344" s="63"/>
      <c r="M1344" s="63"/>
      <c r="N1344" s="63"/>
      <c r="O1344" s="63"/>
      <c r="P1344" s="63"/>
      <c r="Q1344" s="63"/>
      <c r="R1344" s="63"/>
      <c r="S1344" s="63"/>
      <c r="T1344" s="63"/>
      <c r="U1344" s="63"/>
      <c r="V1344" s="63"/>
      <c r="W1344" s="63"/>
      <c r="X1344" s="63"/>
      <c r="Y1344" s="63"/>
      <c r="Z1344" s="674"/>
    </row>
    <row r="1345" spans="3:26" ht="17.45" customHeight="1" x14ac:dyDescent="0.15">
      <c r="P1345" s="1798" t="s">
        <v>782</v>
      </c>
      <c r="Q1345" s="1798"/>
      <c r="R1345" s="1798"/>
      <c r="S1345" s="1799" t="str">
        <f>$Q$13</f>
        <v>○△高等学校</v>
      </c>
      <c r="T1345" s="1799"/>
      <c r="U1345" s="1799"/>
      <c r="V1345" s="1799"/>
      <c r="W1345" s="1799"/>
      <c r="X1345" s="1799"/>
      <c r="Z1345" s="674"/>
    </row>
    <row r="1346" spans="3:26" ht="16.5" customHeight="1" x14ac:dyDescent="0.15">
      <c r="D1346" s="63" t="s">
        <v>1034</v>
      </c>
      <c r="E1346" s="63"/>
      <c r="F1346" s="63"/>
      <c r="G1346" s="63"/>
      <c r="H1346" s="63"/>
      <c r="I1346" s="63"/>
      <c r="J1346" s="63"/>
      <c r="K1346" s="63"/>
      <c r="L1346" s="63"/>
      <c r="M1346" s="63"/>
      <c r="N1346" s="63"/>
      <c r="O1346" s="63"/>
      <c r="P1346" s="63"/>
      <c r="Q1346" s="63"/>
      <c r="R1346" s="63"/>
      <c r="S1346" s="63"/>
      <c r="T1346" s="63"/>
      <c r="U1346" s="63"/>
      <c r="V1346" s="63"/>
      <c r="W1346" s="63"/>
      <c r="X1346" s="63"/>
      <c r="Y1346" s="63"/>
      <c r="Z1346" s="674"/>
    </row>
    <row r="1347" spans="3:26" ht="18" customHeight="1" x14ac:dyDescent="0.15">
      <c r="D1347" s="1024" t="s">
        <v>449</v>
      </c>
      <c r="E1347" s="1328"/>
      <c r="F1347" s="1328"/>
      <c r="G1347" s="1328"/>
      <c r="H1347" s="1329"/>
      <c r="I1347" s="1949" t="s">
        <v>1192</v>
      </c>
      <c r="J1347" s="1950"/>
      <c r="K1347" s="1950"/>
      <c r="L1347" s="1950"/>
      <c r="M1347" s="1285"/>
      <c r="N1347" s="1285"/>
      <c r="O1347" s="1286"/>
      <c r="P1347" s="63"/>
      <c r="Q1347" s="63"/>
      <c r="R1347" s="63"/>
      <c r="S1347" s="63"/>
      <c r="T1347" s="63"/>
      <c r="U1347" s="63"/>
      <c r="V1347" s="63"/>
      <c r="W1347" s="63"/>
      <c r="X1347" s="63"/>
      <c r="Y1347" s="63"/>
      <c r="Z1347" s="674" t="s">
        <v>1732</v>
      </c>
    </row>
    <row r="1348" spans="3:26" ht="9.6" customHeight="1" x14ac:dyDescent="0.15">
      <c r="D1348" s="63"/>
      <c r="E1348" s="63"/>
      <c r="F1348" s="63"/>
      <c r="G1348" s="63"/>
      <c r="H1348" s="63"/>
      <c r="I1348" s="63"/>
      <c r="J1348" s="63"/>
      <c r="K1348" s="63"/>
      <c r="L1348" s="63"/>
      <c r="M1348" s="63"/>
      <c r="N1348" s="63"/>
      <c r="O1348" s="63"/>
      <c r="P1348" s="63"/>
      <c r="Q1348" s="63"/>
      <c r="R1348" s="63"/>
      <c r="S1348" s="63"/>
      <c r="T1348" s="63"/>
      <c r="U1348" s="63"/>
      <c r="V1348" s="63"/>
      <c r="W1348" s="63"/>
      <c r="X1348" s="63"/>
      <c r="Y1348" s="63"/>
      <c r="Z1348" s="674"/>
    </row>
    <row r="1349" spans="3:26" ht="16.5" customHeight="1" x14ac:dyDescent="0.15">
      <c r="D1349" s="63" t="s">
        <v>612</v>
      </c>
      <c r="E1349" s="63"/>
      <c r="F1349" s="63"/>
      <c r="G1349" s="63"/>
      <c r="H1349" s="63"/>
      <c r="I1349" s="63"/>
      <c r="J1349" s="63"/>
      <c r="K1349" s="63"/>
      <c r="L1349" s="63"/>
      <c r="M1349" s="63"/>
      <c r="N1349" s="63"/>
      <c r="O1349" s="63"/>
      <c r="P1349" s="63"/>
      <c r="Q1349" s="63"/>
      <c r="R1349" s="63"/>
      <c r="S1349" s="63"/>
      <c r="T1349" s="63"/>
      <c r="U1349" s="63"/>
      <c r="V1349" s="63"/>
      <c r="W1349" s="63"/>
      <c r="X1349" s="63"/>
      <c r="Y1349" s="63"/>
      <c r="Z1349" s="674"/>
    </row>
    <row r="1350" spans="3:26" ht="18.95" customHeight="1" x14ac:dyDescent="0.15">
      <c r="D1350" s="1024" t="s">
        <v>450</v>
      </c>
      <c r="E1350" s="1328"/>
      <c r="F1350" s="1328"/>
      <c r="G1350" s="1328"/>
      <c r="H1350" s="1329"/>
      <c r="I1350" s="1949" t="s">
        <v>1035</v>
      </c>
      <c r="J1350" s="1950"/>
      <c r="K1350" s="1950"/>
      <c r="L1350" s="1950"/>
      <c r="M1350" s="1285"/>
      <c r="N1350" s="1285"/>
      <c r="O1350" s="1286"/>
      <c r="P1350" s="63"/>
      <c r="Q1350" s="63"/>
      <c r="R1350" s="63"/>
      <c r="S1350" s="63"/>
      <c r="T1350" s="63"/>
      <c r="U1350" s="63"/>
      <c r="V1350" s="63"/>
      <c r="W1350" s="63"/>
      <c r="X1350" s="63"/>
      <c r="Y1350" s="63"/>
      <c r="Z1350" s="674" t="s">
        <v>1733</v>
      </c>
    </row>
    <row r="1351" spans="3:26" ht="16.5" customHeight="1" x14ac:dyDescent="0.15">
      <c r="D1351" s="63"/>
      <c r="E1351" s="109" t="s">
        <v>396</v>
      </c>
      <c r="F1351" s="63"/>
      <c r="G1351" s="63"/>
      <c r="H1351" s="63"/>
      <c r="I1351" s="63"/>
      <c r="J1351" s="63"/>
      <c r="K1351" s="63"/>
      <c r="L1351" s="63"/>
      <c r="M1351" s="63"/>
      <c r="N1351" s="63"/>
      <c r="O1351" s="63"/>
      <c r="P1351" s="63"/>
      <c r="Q1351" s="63"/>
      <c r="R1351" s="63"/>
      <c r="S1351" s="63"/>
      <c r="T1351" s="63"/>
      <c r="U1351" s="63"/>
      <c r="V1351" s="63"/>
      <c r="W1351" s="63"/>
      <c r="X1351" s="63"/>
      <c r="Y1351" s="63"/>
      <c r="Z1351" s="674"/>
    </row>
    <row r="1352" spans="3:26" ht="16.5" customHeight="1" x14ac:dyDescent="0.15">
      <c r="D1352" s="63"/>
      <c r="E1352" s="109" t="s">
        <v>1648</v>
      </c>
      <c r="F1352" s="63"/>
      <c r="G1352" s="63"/>
      <c r="H1352" s="63"/>
      <c r="I1352" s="63"/>
      <c r="J1352" s="63"/>
      <c r="K1352" s="63"/>
      <c r="L1352" s="63"/>
      <c r="M1352" s="63"/>
      <c r="N1352" s="63"/>
      <c r="O1352" s="63"/>
      <c r="P1352" s="63"/>
      <c r="Q1352" s="63"/>
      <c r="R1352" s="63"/>
      <c r="S1352" s="63"/>
      <c r="T1352" s="63"/>
      <c r="U1352" s="63"/>
      <c r="V1352" s="63"/>
      <c r="W1352" s="63"/>
      <c r="X1352" s="63"/>
      <c r="Y1352" s="63"/>
      <c r="Z1352" s="674"/>
    </row>
    <row r="1353" spans="3:26" ht="9.6" customHeight="1" x14ac:dyDescent="0.15">
      <c r="E1353" s="2"/>
      <c r="Z1353" s="674"/>
    </row>
    <row r="1354" spans="3:26" ht="16.5" customHeight="1" x14ac:dyDescent="0.15">
      <c r="C1354" s="61" t="s">
        <v>397</v>
      </c>
      <c r="D1354" s="63"/>
      <c r="E1354" s="63"/>
      <c r="F1354" s="63"/>
      <c r="G1354" s="63"/>
      <c r="H1354" s="63"/>
      <c r="I1354" s="63"/>
      <c r="J1354" s="63"/>
      <c r="K1354" s="63"/>
      <c r="L1354" s="63"/>
      <c r="M1354" s="63"/>
      <c r="N1354" s="63"/>
      <c r="O1354" s="63"/>
      <c r="P1354" s="63"/>
      <c r="Q1354" s="63"/>
      <c r="R1354" s="63"/>
      <c r="S1354" s="63"/>
      <c r="T1354" s="63"/>
      <c r="U1354" s="63"/>
      <c r="V1354" s="63"/>
      <c r="W1354" s="63"/>
      <c r="Z1354" s="674"/>
    </row>
    <row r="1355" spans="3:26" ht="18.600000000000001" customHeight="1" x14ac:dyDescent="0.15">
      <c r="C1355" s="63"/>
      <c r="D1355" s="63" t="s">
        <v>398</v>
      </c>
      <c r="E1355" s="63"/>
      <c r="F1355" s="63"/>
      <c r="G1355" s="63"/>
      <c r="H1355" s="63"/>
      <c r="I1355" s="63"/>
      <c r="J1355" s="63"/>
      <c r="K1355" s="63"/>
      <c r="L1355" s="63"/>
      <c r="M1355" s="63"/>
      <c r="N1355" s="63"/>
      <c r="O1355" s="63"/>
      <c r="P1355" s="63"/>
      <c r="Q1355" s="63"/>
      <c r="R1355" s="63"/>
      <c r="S1355" s="63"/>
      <c r="T1355" s="63"/>
      <c r="U1355" s="63"/>
      <c r="V1355" s="63"/>
      <c r="W1355" s="63"/>
      <c r="Z1355" s="674"/>
    </row>
    <row r="1356" spans="3:26" ht="25.5" customHeight="1" x14ac:dyDescent="0.15">
      <c r="C1356" s="63"/>
      <c r="D1356" s="950" t="s">
        <v>399</v>
      </c>
      <c r="E1356" s="950"/>
      <c r="F1356" s="950"/>
      <c r="G1356" s="1012"/>
      <c r="H1356" s="1012"/>
      <c r="I1356" s="1390" t="s">
        <v>1993</v>
      </c>
      <c r="J1356" s="1194"/>
      <c r="K1356" s="1391"/>
      <c r="L1356" s="1195"/>
      <c r="M1356" s="1392" t="s">
        <v>1994</v>
      </c>
      <c r="N1356" s="1194"/>
      <c r="O1356" s="1391"/>
      <c r="P1356" s="1195"/>
      <c r="Q1356" s="1008" t="s">
        <v>404</v>
      </c>
      <c r="R1356" s="950"/>
      <c r="S1356" s="63"/>
      <c r="T1356" s="63"/>
      <c r="U1356" s="63"/>
      <c r="V1356" s="63"/>
      <c r="W1356" s="63"/>
      <c r="Z1356" s="674"/>
    </row>
    <row r="1357" spans="3:26" ht="17.100000000000001" customHeight="1" x14ac:dyDescent="0.15">
      <c r="C1357" s="63"/>
      <c r="D1357" s="1376" t="s">
        <v>2076</v>
      </c>
      <c r="E1357" s="1376"/>
      <c r="F1357" s="1376"/>
      <c r="G1357" s="1376"/>
      <c r="H1357" s="661" t="s">
        <v>400</v>
      </c>
      <c r="I1357" s="667">
        <v>5</v>
      </c>
      <c r="J1357" s="771" t="s">
        <v>20</v>
      </c>
      <c r="K1357" s="667">
        <v>15</v>
      </c>
      <c r="L1357" s="771" t="s">
        <v>21</v>
      </c>
      <c r="M1357" s="667">
        <v>5</v>
      </c>
      <c r="N1357" s="771" t="s">
        <v>20</v>
      </c>
      <c r="O1357" s="667">
        <v>12</v>
      </c>
      <c r="P1357" s="772" t="s">
        <v>21</v>
      </c>
      <c r="Q1357" s="1806" t="s">
        <v>1649</v>
      </c>
      <c r="R1357" s="1806"/>
      <c r="S1357" s="63"/>
      <c r="T1357" s="63"/>
      <c r="U1357" s="63"/>
      <c r="V1357" s="63"/>
      <c r="W1357" s="63"/>
      <c r="Z1357" s="674" t="s">
        <v>1734</v>
      </c>
    </row>
    <row r="1358" spans="3:26" ht="17.100000000000001" customHeight="1" x14ac:dyDescent="0.15">
      <c r="C1358" s="63"/>
      <c r="D1358" s="1099"/>
      <c r="E1358" s="1099"/>
      <c r="F1358" s="1099"/>
      <c r="G1358" s="1099"/>
      <c r="H1358" s="660" t="s">
        <v>401</v>
      </c>
      <c r="I1358" s="667">
        <v>10</v>
      </c>
      <c r="J1358" s="665" t="s">
        <v>20</v>
      </c>
      <c r="K1358" s="667">
        <v>10</v>
      </c>
      <c r="L1358" s="665" t="s">
        <v>21</v>
      </c>
      <c r="M1358" s="667">
        <v>10</v>
      </c>
      <c r="N1358" s="665" t="s">
        <v>20</v>
      </c>
      <c r="O1358" s="667">
        <v>10</v>
      </c>
      <c r="P1358" s="773" t="s">
        <v>21</v>
      </c>
      <c r="Q1358" s="1806"/>
      <c r="R1358" s="1806"/>
      <c r="S1358" s="63"/>
      <c r="T1358" s="63"/>
      <c r="U1358" s="63"/>
      <c r="V1358" s="63"/>
      <c r="W1358" s="63"/>
      <c r="Z1358" s="674"/>
    </row>
    <row r="1359" spans="3:26" ht="17.100000000000001" customHeight="1" x14ac:dyDescent="0.15">
      <c r="C1359" s="63"/>
      <c r="D1359" s="1099"/>
      <c r="E1359" s="1099"/>
      <c r="F1359" s="1099"/>
      <c r="G1359" s="1099"/>
      <c r="H1359" s="774" t="s">
        <v>402</v>
      </c>
      <c r="I1359" s="667">
        <v>2</v>
      </c>
      <c r="J1359" s="666" t="s">
        <v>20</v>
      </c>
      <c r="K1359" s="667">
        <v>15</v>
      </c>
      <c r="L1359" s="666" t="s">
        <v>21</v>
      </c>
      <c r="M1359" s="667">
        <v>2</v>
      </c>
      <c r="N1359" s="666" t="s">
        <v>20</v>
      </c>
      <c r="O1359" s="667">
        <v>13</v>
      </c>
      <c r="P1359" s="775" t="s">
        <v>21</v>
      </c>
      <c r="Q1359" s="1806"/>
      <c r="R1359" s="1806"/>
      <c r="S1359" s="63"/>
      <c r="T1359" s="63"/>
      <c r="U1359" s="63"/>
      <c r="V1359" s="63"/>
      <c r="W1359" s="63"/>
      <c r="Z1359" s="674"/>
    </row>
    <row r="1360" spans="3:26" ht="39.950000000000003" customHeight="1" x14ac:dyDescent="0.15">
      <c r="C1360" s="63"/>
      <c r="D1360" s="1099" t="s">
        <v>2077</v>
      </c>
      <c r="E1360" s="1099"/>
      <c r="F1360" s="1099"/>
      <c r="G1360" s="1099"/>
      <c r="H1360" s="1024"/>
      <c r="I1360" s="667">
        <v>5</v>
      </c>
      <c r="J1360" s="565" t="s">
        <v>20</v>
      </c>
      <c r="K1360" s="667">
        <v>15</v>
      </c>
      <c r="L1360" s="565" t="s">
        <v>21</v>
      </c>
      <c r="M1360" s="667">
        <v>5</v>
      </c>
      <c r="N1360" s="565" t="s">
        <v>20</v>
      </c>
      <c r="O1360" s="667">
        <v>12</v>
      </c>
      <c r="P1360" s="573" t="s">
        <v>21</v>
      </c>
      <c r="Q1360" s="1806" t="s">
        <v>1193</v>
      </c>
      <c r="R1360" s="1806"/>
      <c r="S1360" s="63"/>
      <c r="T1360" s="63"/>
      <c r="U1360" s="63"/>
      <c r="V1360" s="63"/>
      <c r="W1360" s="63"/>
      <c r="Z1360" s="674" t="s">
        <v>1734</v>
      </c>
    </row>
    <row r="1361" spans="3:26" ht="39.950000000000003" customHeight="1" x14ac:dyDescent="0.15">
      <c r="C1361" s="63"/>
      <c r="D1361" s="1099" t="s">
        <v>2078</v>
      </c>
      <c r="E1361" s="1099"/>
      <c r="F1361" s="1099"/>
      <c r="G1361" s="1099"/>
      <c r="H1361" s="1024"/>
      <c r="I1361" s="667">
        <v>5</v>
      </c>
      <c r="J1361" s="565" t="s">
        <v>20</v>
      </c>
      <c r="K1361" s="667">
        <v>15</v>
      </c>
      <c r="L1361" s="565" t="s">
        <v>403</v>
      </c>
      <c r="M1361" s="667">
        <v>5</v>
      </c>
      <c r="N1361" s="565" t="s">
        <v>20</v>
      </c>
      <c r="O1361" s="667">
        <v>12</v>
      </c>
      <c r="P1361" s="573" t="s">
        <v>403</v>
      </c>
      <c r="Q1361" s="1806" t="s">
        <v>1193</v>
      </c>
      <c r="R1361" s="1806"/>
      <c r="S1361" s="63"/>
      <c r="T1361" s="63"/>
      <c r="U1361" s="63"/>
      <c r="V1361" s="63"/>
      <c r="W1361" s="63"/>
      <c r="Z1361" s="674" t="s">
        <v>1734</v>
      </c>
    </row>
    <row r="1362" spans="3:26" ht="27" customHeight="1" x14ac:dyDescent="0.15">
      <c r="C1362" s="63"/>
      <c r="D1362" s="1428" t="s">
        <v>2079</v>
      </c>
      <c r="E1362" s="1432"/>
      <c r="F1362" s="1432"/>
      <c r="G1362" s="1432"/>
      <c r="H1362" s="1093"/>
      <c r="I1362" s="2413" t="s">
        <v>1036</v>
      </c>
      <c r="J1362" s="1285"/>
      <c r="K1362" s="1186"/>
      <c r="L1362" s="1286"/>
      <c r="M1362" s="2413" t="s">
        <v>1036</v>
      </c>
      <c r="N1362" s="1285"/>
      <c r="O1362" s="1186"/>
      <c r="P1362" s="1286"/>
      <c r="Q1362" s="1399"/>
      <c r="R1362" s="1399"/>
      <c r="S1362" s="63"/>
      <c r="T1362" s="63"/>
      <c r="U1362" s="63"/>
      <c r="V1362" s="63"/>
      <c r="W1362" s="63"/>
      <c r="Z1362" s="674" t="s">
        <v>1735</v>
      </c>
    </row>
    <row r="1363" spans="3:26" ht="18.95" customHeight="1" x14ac:dyDescent="0.15">
      <c r="C1363" s="63"/>
      <c r="D1363" s="1433"/>
      <c r="E1363" s="1033"/>
      <c r="F1363" s="1033"/>
      <c r="G1363" s="1033"/>
      <c r="H1363" s="1033"/>
      <c r="I1363" s="681">
        <v>5</v>
      </c>
      <c r="J1363" s="565" t="s">
        <v>265</v>
      </c>
      <c r="K1363" s="681">
        <v>15</v>
      </c>
      <c r="L1363" s="565" t="s">
        <v>403</v>
      </c>
      <c r="M1363" s="681">
        <v>5</v>
      </c>
      <c r="N1363" s="565" t="s">
        <v>265</v>
      </c>
      <c r="O1363" s="681">
        <v>15</v>
      </c>
      <c r="P1363" s="573" t="s">
        <v>403</v>
      </c>
      <c r="Q1363" s="1793" t="s">
        <v>595</v>
      </c>
      <c r="R1363" s="1793"/>
      <c r="S1363" s="63"/>
      <c r="T1363" s="63"/>
      <c r="U1363" s="63"/>
      <c r="V1363" s="63"/>
      <c r="W1363" s="63"/>
      <c r="Z1363" s="674" t="s">
        <v>1736</v>
      </c>
    </row>
    <row r="1364" spans="3:26" ht="15.6" customHeight="1" x14ac:dyDescent="0.15">
      <c r="C1364" s="63"/>
      <c r="D1364" s="63"/>
      <c r="E1364" s="109" t="s">
        <v>1041</v>
      </c>
      <c r="F1364" s="63"/>
      <c r="G1364" s="63"/>
      <c r="H1364" s="63"/>
      <c r="I1364" s="63"/>
      <c r="J1364" s="63"/>
      <c r="K1364" s="63"/>
      <c r="L1364" s="63"/>
      <c r="M1364" s="63"/>
      <c r="N1364" s="63"/>
      <c r="O1364" s="63"/>
      <c r="P1364" s="63"/>
      <c r="Q1364" s="63"/>
      <c r="R1364" s="63"/>
      <c r="S1364" s="63"/>
      <c r="T1364" s="63"/>
      <c r="U1364" s="63"/>
      <c r="V1364" s="63"/>
      <c r="W1364" s="63"/>
      <c r="Z1364" s="674"/>
    </row>
    <row r="1365" spans="3:26" ht="9.6" customHeight="1" x14ac:dyDescent="0.15">
      <c r="C1365" s="63"/>
      <c r="D1365" s="63"/>
      <c r="E1365" s="63"/>
      <c r="F1365" s="63"/>
      <c r="G1365" s="63"/>
      <c r="H1365" s="63"/>
      <c r="I1365" s="63"/>
      <c r="J1365" s="63"/>
      <c r="K1365" s="63"/>
      <c r="L1365" s="63"/>
      <c r="M1365" s="63"/>
      <c r="N1365" s="63"/>
      <c r="O1365" s="63"/>
      <c r="P1365" s="63"/>
      <c r="Q1365" s="63"/>
      <c r="R1365" s="63"/>
      <c r="S1365" s="63"/>
      <c r="T1365" s="63"/>
      <c r="U1365" s="63"/>
      <c r="V1365" s="63"/>
      <c r="W1365" s="63"/>
      <c r="Z1365" s="674"/>
    </row>
    <row r="1366" spans="3:26" ht="18.95" customHeight="1" x14ac:dyDescent="0.15">
      <c r="C1366" s="63"/>
      <c r="D1366" s="63" t="s">
        <v>405</v>
      </c>
      <c r="E1366" s="63"/>
      <c r="F1366" s="63"/>
      <c r="G1366" s="63"/>
      <c r="H1366" s="63"/>
      <c r="I1366" s="63"/>
      <c r="J1366" s="63"/>
      <c r="K1366" s="63"/>
      <c r="L1366" s="63"/>
      <c r="M1366" s="63"/>
      <c r="N1366" s="63"/>
      <c r="O1366" s="63"/>
      <c r="P1366" s="63"/>
      <c r="Q1366" s="63"/>
      <c r="R1366" s="63"/>
      <c r="S1366" s="63"/>
      <c r="T1366" s="63"/>
      <c r="U1366" s="63"/>
      <c r="V1366" s="63"/>
      <c r="W1366" s="63"/>
      <c r="Z1366" s="674"/>
    </row>
    <row r="1367" spans="3:26" ht="26.45" customHeight="1" x14ac:dyDescent="0.15">
      <c r="C1367" s="63"/>
      <c r="D1367" s="953" t="s">
        <v>399</v>
      </c>
      <c r="E1367" s="995"/>
      <c r="F1367" s="995"/>
      <c r="G1367" s="996"/>
      <c r="H1367" s="1324" t="s">
        <v>154</v>
      </c>
      <c r="I1367" s="1194"/>
      <c r="J1367" s="1325"/>
      <c r="K1367" s="1326"/>
      <c r="L1367" s="950" t="s">
        <v>406</v>
      </c>
      <c r="M1367" s="950"/>
      <c r="N1367" s="950"/>
      <c r="O1367" s="950"/>
      <c r="P1367" s="1008" t="s">
        <v>404</v>
      </c>
      <c r="Q1367" s="950"/>
      <c r="R1367" s="63"/>
      <c r="S1367" s="63"/>
      <c r="T1367" s="63"/>
      <c r="U1367" s="63"/>
      <c r="V1367" s="63"/>
      <c r="W1367" s="63"/>
      <c r="Z1367" s="674"/>
    </row>
    <row r="1368" spans="3:26" ht="18.600000000000001" customHeight="1" x14ac:dyDescent="0.15">
      <c r="C1368" s="63"/>
      <c r="D1368" s="1037" t="s">
        <v>614</v>
      </c>
      <c r="E1368" s="1038"/>
      <c r="F1368" s="1038"/>
      <c r="G1368" s="1093"/>
      <c r="H1368" s="2417" t="s">
        <v>721</v>
      </c>
      <c r="I1368" s="2418"/>
      <c r="J1368" s="2419"/>
      <c r="K1368" s="2419"/>
      <c r="L1368" s="2426" t="s">
        <v>596</v>
      </c>
      <c r="M1368" s="2426"/>
      <c r="N1368" s="2426"/>
      <c r="O1368" s="2426"/>
      <c r="P1368" s="1793" t="s">
        <v>1193</v>
      </c>
      <c r="Q1368" s="1793"/>
      <c r="R1368" s="63"/>
      <c r="S1368" s="63"/>
      <c r="T1368" s="63"/>
      <c r="U1368" s="63"/>
      <c r="V1368" s="63"/>
      <c r="W1368" s="63"/>
      <c r="Z1368" s="674" t="s">
        <v>1776</v>
      </c>
    </row>
    <row r="1369" spans="3:26" ht="18.600000000000001" customHeight="1" x14ac:dyDescent="0.15">
      <c r="C1369" s="63"/>
      <c r="D1369" s="1041"/>
      <c r="E1369" s="1042"/>
      <c r="F1369" s="1042"/>
      <c r="G1369" s="1352"/>
      <c r="H1369" s="2424"/>
      <c r="I1369" s="2425"/>
      <c r="J1369" s="1159"/>
      <c r="K1369" s="1159"/>
      <c r="L1369" s="2322"/>
      <c r="M1369" s="2323"/>
      <c r="N1369" s="2323"/>
      <c r="O1369" s="2324"/>
      <c r="P1369" s="2402"/>
      <c r="Q1369" s="1793"/>
      <c r="R1369" s="63"/>
      <c r="S1369" s="63"/>
      <c r="T1369" s="63"/>
      <c r="U1369" s="63"/>
      <c r="V1369" s="63"/>
      <c r="W1369" s="63"/>
      <c r="Z1369" s="674"/>
    </row>
    <row r="1370" spans="3:26" ht="18.600000000000001" customHeight="1" x14ac:dyDescent="0.15">
      <c r="C1370" s="63"/>
      <c r="D1370" s="1428" t="s">
        <v>407</v>
      </c>
      <c r="E1370" s="1038"/>
      <c r="F1370" s="1038"/>
      <c r="G1370" s="1093"/>
      <c r="H1370" s="2417" t="s">
        <v>721</v>
      </c>
      <c r="I1370" s="2418"/>
      <c r="J1370" s="2419"/>
      <c r="K1370" s="2419"/>
      <c r="L1370" s="2423" t="s">
        <v>596</v>
      </c>
      <c r="M1370" s="2423"/>
      <c r="N1370" s="2423"/>
      <c r="O1370" s="2423"/>
      <c r="P1370" s="1793" t="s">
        <v>1193</v>
      </c>
      <c r="Q1370" s="1793"/>
      <c r="R1370" s="63"/>
      <c r="S1370" s="63"/>
      <c r="T1370" s="63"/>
      <c r="U1370" s="63"/>
      <c r="V1370" s="63"/>
      <c r="W1370" s="63"/>
      <c r="Z1370" s="674" t="s">
        <v>1776</v>
      </c>
    </row>
    <row r="1371" spans="3:26" ht="18.600000000000001" customHeight="1" x14ac:dyDescent="0.15">
      <c r="C1371" s="63"/>
      <c r="D1371" s="1041"/>
      <c r="E1371" s="1042"/>
      <c r="F1371" s="1042"/>
      <c r="G1371" s="1352"/>
      <c r="H1371" s="2424"/>
      <c r="I1371" s="2425"/>
      <c r="J1371" s="1159"/>
      <c r="K1371" s="1159"/>
      <c r="L1371" s="2322"/>
      <c r="M1371" s="2323"/>
      <c r="N1371" s="2323"/>
      <c r="O1371" s="2324"/>
      <c r="P1371" s="2402"/>
      <c r="Q1371" s="1793"/>
      <c r="R1371" s="63"/>
      <c r="S1371" s="63"/>
      <c r="T1371" s="63"/>
      <c r="U1371" s="63"/>
      <c r="V1371" s="63"/>
      <c r="W1371" s="63"/>
      <c r="Z1371" s="674"/>
    </row>
    <row r="1372" spans="3:26" ht="18.600000000000001" customHeight="1" x14ac:dyDescent="0.15">
      <c r="C1372" s="63"/>
      <c r="D1372" s="1099" t="s">
        <v>408</v>
      </c>
      <c r="E1372" s="1012"/>
      <c r="F1372" s="1012"/>
      <c r="G1372" s="1012"/>
      <c r="H1372" s="2417" t="s">
        <v>1851</v>
      </c>
      <c r="I1372" s="2418"/>
      <c r="J1372" s="2419"/>
      <c r="K1372" s="2419"/>
      <c r="L1372" s="2423" t="s">
        <v>596</v>
      </c>
      <c r="M1372" s="2423"/>
      <c r="N1372" s="2423"/>
      <c r="O1372" s="2423"/>
      <c r="P1372" s="1793" t="s">
        <v>1193</v>
      </c>
      <c r="Q1372" s="1793"/>
      <c r="R1372" s="63"/>
      <c r="S1372" s="63"/>
      <c r="T1372" s="63"/>
      <c r="U1372" s="63"/>
      <c r="V1372" s="63"/>
      <c r="W1372" s="63"/>
      <c r="Z1372" s="674" t="s">
        <v>1776</v>
      </c>
    </row>
    <row r="1373" spans="3:26" ht="18.600000000000001" customHeight="1" x14ac:dyDescent="0.15">
      <c r="C1373" s="63"/>
      <c r="D1373" s="1012"/>
      <c r="E1373" s="1012"/>
      <c r="F1373" s="1012"/>
      <c r="G1373" s="1012"/>
      <c r="H1373" s="2420"/>
      <c r="I1373" s="2421"/>
      <c r="J1373" s="2422"/>
      <c r="K1373" s="2422"/>
      <c r="L1373" s="2322"/>
      <c r="M1373" s="2323"/>
      <c r="N1373" s="2323"/>
      <c r="O1373" s="2324"/>
      <c r="P1373" s="2402"/>
      <c r="Q1373" s="1793"/>
      <c r="R1373" s="63"/>
      <c r="S1373" s="63"/>
      <c r="T1373" s="63"/>
      <c r="U1373" s="63"/>
      <c r="V1373" s="63"/>
      <c r="W1373" s="63"/>
      <c r="Z1373" s="674"/>
    </row>
    <row r="1374" spans="3:26" ht="15.6" customHeight="1" x14ac:dyDescent="0.15">
      <c r="C1374" s="63"/>
      <c r="D1374" s="63"/>
      <c r="E1374" s="109" t="s">
        <v>1041</v>
      </c>
      <c r="F1374" s="63"/>
      <c r="G1374" s="63"/>
      <c r="H1374" s="63"/>
      <c r="I1374" s="63"/>
      <c r="J1374" s="63"/>
      <c r="K1374" s="63"/>
      <c r="L1374" s="63"/>
      <c r="M1374" s="63"/>
      <c r="N1374" s="63"/>
      <c r="O1374" s="63"/>
      <c r="P1374" s="63"/>
      <c r="Q1374" s="63"/>
      <c r="R1374" s="63"/>
      <c r="S1374" s="63"/>
      <c r="T1374" s="63"/>
      <c r="U1374" s="63"/>
      <c r="V1374" s="63"/>
      <c r="W1374" s="63"/>
      <c r="Z1374" s="674"/>
    </row>
    <row r="1375" spans="3:26" ht="16.5" customHeight="1" x14ac:dyDescent="0.15">
      <c r="E1375" s="2"/>
      <c r="T1375" s="1671" t="s">
        <v>1483</v>
      </c>
      <c r="U1375" s="2114"/>
      <c r="V1375" s="2114"/>
      <c r="W1375" s="2114"/>
      <c r="X1375" s="2115"/>
      <c r="Z1375" s="674"/>
    </row>
    <row r="1376" spans="3:26" ht="9.6" customHeight="1" x14ac:dyDescent="0.15">
      <c r="E1376" s="2"/>
      <c r="Z1376" s="674"/>
    </row>
    <row r="1377" spans="2:26" ht="17.45" customHeight="1" x14ac:dyDescent="0.15">
      <c r="P1377" s="1798" t="s">
        <v>782</v>
      </c>
      <c r="Q1377" s="1798"/>
      <c r="R1377" s="1798"/>
      <c r="S1377" s="1799" t="str">
        <f>$Q$13</f>
        <v>○△高等学校</v>
      </c>
      <c r="T1377" s="1799"/>
      <c r="U1377" s="1799"/>
      <c r="V1377" s="1799"/>
      <c r="W1377" s="1799"/>
      <c r="X1377" s="1799"/>
      <c r="Z1377" s="674"/>
    </row>
    <row r="1378" spans="2:26" ht="16.5" customHeight="1" x14ac:dyDescent="0.15">
      <c r="B1378" s="12" t="s">
        <v>409</v>
      </c>
      <c r="Z1378" s="674"/>
    </row>
    <row r="1379" spans="2:26" ht="16.5" customHeight="1" x14ac:dyDescent="0.15">
      <c r="C1379" s="13" t="s">
        <v>1037</v>
      </c>
      <c r="Z1379" s="674"/>
    </row>
    <row r="1380" spans="2:26" ht="18.95" customHeight="1" x14ac:dyDescent="0.15">
      <c r="D1380" t="s">
        <v>410</v>
      </c>
      <c r="Z1380" s="674"/>
    </row>
    <row r="1381" spans="2:26" ht="26.45" customHeight="1" x14ac:dyDescent="0.15">
      <c r="D1381" s="953" t="s">
        <v>1852</v>
      </c>
      <c r="E1381" s="1076"/>
      <c r="F1381" s="1076"/>
      <c r="G1381" s="1051"/>
      <c r="H1381" s="1260" t="s">
        <v>411</v>
      </c>
      <c r="I1381" s="1421"/>
      <c r="J1381" s="1421"/>
      <c r="K1381" s="1421"/>
      <c r="L1381" s="1422"/>
      <c r="M1381" s="1008" t="s">
        <v>1995</v>
      </c>
      <c r="N1381" s="956"/>
      <c r="O1381" s="950"/>
      <c r="P1381" s="956"/>
      <c r="Q1381" s="954"/>
      <c r="R1381" s="1146" t="s">
        <v>1996</v>
      </c>
      <c r="S1381" s="1031"/>
      <c r="T1381" s="1031"/>
      <c r="U1381" s="1031"/>
      <c r="V1381" s="1423"/>
      <c r="W1381" s="1008" t="s">
        <v>404</v>
      </c>
      <c r="X1381" s="950"/>
      <c r="Z1381" s="674"/>
    </row>
    <row r="1382" spans="2:26" ht="16.5" customHeight="1" x14ac:dyDescent="0.15">
      <c r="D1382" s="1376" t="s">
        <v>1038</v>
      </c>
      <c r="E1382" s="1376"/>
      <c r="F1382" s="1376"/>
      <c r="G1382" s="1377"/>
      <c r="H1382" s="2414" t="s">
        <v>641</v>
      </c>
      <c r="I1382" s="2415"/>
      <c r="J1382" s="2415"/>
      <c r="K1382" s="2415"/>
      <c r="L1382" s="2416"/>
      <c r="M1382" s="663" t="s">
        <v>400</v>
      </c>
      <c r="N1382" s="776">
        <v>5</v>
      </c>
      <c r="O1382" s="44" t="s">
        <v>20</v>
      </c>
      <c r="P1382" s="776">
        <v>15</v>
      </c>
      <c r="Q1382" s="45" t="s">
        <v>21</v>
      </c>
      <c r="R1382" s="99" t="s">
        <v>400</v>
      </c>
      <c r="S1382" s="776">
        <v>5</v>
      </c>
      <c r="T1382" s="44" t="s">
        <v>20</v>
      </c>
      <c r="U1382" s="776">
        <v>12</v>
      </c>
      <c r="V1382" s="45" t="s">
        <v>21</v>
      </c>
      <c r="W1382" s="1806" t="s">
        <v>1193</v>
      </c>
      <c r="X1382" s="1806"/>
      <c r="Z1382" s="674" t="s">
        <v>1734</v>
      </c>
    </row>
    <row r="1383" spans="2:26" ht="16.5" customHeight="1" x14ac:dyDescent="0.15">
      <c r="D1383" s="1099"/>
      <c r="E1383" s="1099"/>
      <c r="F1383" s="1099"/>
      <c r="G1383" s="1353"/>
      <c r="H1383" s="2414"/>
      <c r="I1383" s="2415"/>
      <c r="J1383" s="2415"/>
      <c r="K1383" s="2415"/>
      <c r="L1383" s="2416"/>
      <c r="M1383" s="662" t="s">
        <v>401</v>
      </c>
      <c r="N1383" s="777">
        <v>10</v>
      </c>
      <c r="O1383" s="46" t="s">
        <v>20</v>
      </c>
      <c r="P1383" s="777">
        <v>10</v>
      </c>
      <c r="Q1383" s="47" t="s">
        <v>21</v>
      </c>
      <c r="R1383" s="100" t="s">
        <v>401</v>
      </c>
      <c r="S1383" s="777">
        <v>10</v>
      </c>
      <c r="T1383" s="46" t="s">
        <v>20</v>
      </c>
      <c r="U1383" s="777">
        <v>10</v>
      </c>
      <c r="V1383" s="47" t="s">
        <v>21</v>
      </c>
      <c r="W1383" s="1806"/>
      <c r="X1383" s="1806"/>
      <c r="Z1383" s="674"/>
    </row>
    <row r="1384" spans="2:26" ht="16.5" customHeight="1" x14ac:dyDescent="0.15">
      <c r="D1384" s="1099"/>
      <c r="E1384" s="1099"/>
      <c r="F1384" s="1099"/>
      <c r="G1384" s="1353"/>
      <c r="H1384" s="2414"/>
      <c r="I1384" s="2415"/>
      <c r="J1384" s="2415"/>
      <c r="K1384" s="2415"/>
      <c r="L1384" s="2416"/>
      <c r="M1384" s="778" t="s">
        <v>402</v>
      </c>
      <c r="N1384" s="779">
        <v>2</v>
      </c>
      <c r="O1384" s="48" t="s">
        <v>20</v>
      </c>
      <c r="P1384" s="779">
        <v>15</v>
      </c>
      <c r="Q1384" s="49" t="s">
        <v>21</v>
      </c>
      <c r="R1384" s="98" t="s">
        <v>402</v>
      </c>
      <c r="S1384" s="779">
        <v>2</v>
      </c>
      <c r="T1384" s="48" t="s">
        <v>20</v>
      </c>
      <c r="U1384" s="779">
        <v>13</v>
      </c>
      <c r="V1384" s="49" t="s">
        <v>21</v>
      </c>
      <c r="W1384" s="1806"/>
      <c r="X1384" s="1806"/>
      <c r="Z1384" s="674"/>
    </row>
    <row r="1385" spans="2:26" ht="16.5" customHeight="1" x14ac:dyDescent="0.15">
      <c r="D1385" s="1376" t="s">
        <v>1853</v>
      </c>
      <c r="E1385" s="1376"/>
      <c r="F1385" s="1376"/>
      <c r="G1385" s="1377"/>
      <c r="H1385" s="2414" t="s">
        <v>641</v>
      </c>
      <c r="I1385" s="2415"/>
      <c r="J1385" s="2415"/>
      <c r="K1385" s="2415"/>
      <c r="L1385" s="2416"/>
      <c r="M1385" s="663" t="s">
        <v>400</v>
      </c>
      <c r="N1385" s="776">
        <v>5</v>
      </c>
      <c r="O1385" s="44" t="s">
        <v>20</v>
      </c>
      <c r="P1385" s="776">
        <v>15</v>
      </c>
      <c r="Q1385" s="45" t="s">
        <v>21</v>
      </c>
      <c r="R1385" s="99" t="s">
        <v>400</v>
      </c>
      <c r="S1385" s="776">
        <v>5</v>
      </c>
      <c r="T1385" s="44" t="s">
        <v>20</v>
      </c>
      <c r="U1385" s="776">
        <v>12</v>
      </c>
      <c r="V1385" s="45" t="s">
        <v>21</v>
      </c>
      <c r="W1385" s="1806" t="s">
        <v>1193</v>
      </c>
      <c r="X1385" s="1806"/>
      <c r="Z1385" s="674" t="s">
        <v>1734</v>
      </c>
    </row>
    <row r="1386" spans="2:26" ht="16.5" customHeight="1" x14ac:dyDescent="0.15">
      <c r="D1386" s="1099"/>
      <c r="E1386" s="1099"/>
      <c r="F1386" s="1099"/>
      <c r="G1386" s="1353"/>
      <c r="H1386" s="2414"/>
      <c r="I1386" s="2415"/>
      <c r="J1386" s="2415"/>
      <c r="K1386" s="2415"/>
      <c r="L1386" s="2416"/>
      <c r="M1386" s="662" t="s">
        <v>401</v>
      </c>
      <c r="N1386" s="777">
        <v>10</v>
      </c>
      <c r="O1386" s="46" t="s">
        <v>20</v>
      </c>
      <c r="P1386" s="777">
        <v>10</v>
      </c>
      <c r="Q1386" s="47" t="s">
        <v>21</v>
      </c>
      <c r="R1386" s="100" t="s">
        <v>401</v>
      </c>
      <c r="S1386" s="777">
        <v>10</v>
      </c>
      <c r="T1386" s="46" t="s">
        <v>20</v>
      </c>
      <c r="U1386" s="777">
        <v>10</v>
      </c>
      <c r="V1386" s="47" t="s">
        <v>21</v>
      </c>
      <c r="W1386" s="1806"/>
      <c r="X1386" s="1806"/>
      <c r="Z1386" s="674"/>
    </row>
    <row r="1387" spans="2:26" ht="16.5" customHeight="1" x14ac:dyDescent="0.15">
      <c r="D1387" s="1099"/>
      <c r="E1387" s="1099"/>
      <c r="F1387" s="1099"/>
      <c r="G1387" s="1353"/>
      <c r="H1387" s="2414"/>
      <c r="I1387" s="2415"/>
      <c r="J1387" s="2415"/>
      <c r="K1387" s="2415"/>
      <c r="L1387" s="2416"/>
      <c r="M1387" s="778" t="s">
        <v>402</v>
      </c>
      <c r="N1387" s="779">
        <v>2</v>
      </c>
      <c r="O1387" s="48" t="s">
        <v>20</v>
      </c>
      <c r="P1387" s="779">
        <v>15</v>
      </c>
      <c r="Q1387" s="49" t="s">
        <v>21</v>
      </c>
      <c r="R1387" s="98" t="s">
        <v>402</v>
      </c>
      <c r="S1387" s="779">
        <v>2</v>
      </c>
      <c r="T1387" s="48" t="s">
        <v>20</v>
      </c>
      <c r="U1387" s="779">
        <v>13</v>
      </c>
      <c r="V1387" s="49" t="s">
        <v>21</v>
      </c>
      <c r="W1387" s="1806"/>
      <c r="X1387" s="1806"/>
      <c r="Z1387" s="674"/>
    </row>
    <row r="1388" spans="2:26" ht="16.5" customHeight="1" x14ac:dyDescent="0.15">
      <c r="D1388" s="1376" t="s">
        <v>1039</v>
      </c>
      <c r="E1388" s="1376"/>
      <c r="F1388" s="1376"/>
      <c r="G1388" s="1377"/>
      <c r="H1388" s="2414" t="s">
        <v>641</v>
      </c>
      <c r="I1388" s="2415"/>
      <c r="J1388" s="2415"/>
      <c r="K1388" s="2415"/>
      <c r="L1388" s="2416"/>
      <c r="M1388" s="663" t="s">
        <v>400</v>
      </c>
      <c r="N1388" s="776">
        <v>5</v>
      </c>
      <c r="O1388" s="44" t="s">
        <v>20</v>
      </c>
      <c r="P1388" s="776">
        <v>15</v>
      </c>
      <c r="Q1388" s="45" t="s">
        <v>21</v>
      </c>
      <c r="R1388" s="99" t="s">
        <v>400</v>
      </c>
      <c r="S1388" s="776">
        <v>5</v>
      </c>
      <c r="T1388" s="44" t="s">
        <v>20</v>
      </c>
      <c r="U1388" s="776">
        <v>12</v>
      </c>
      <c r="V1388" s="45" t="s">
        <v>21</v>
      </c>
      <c r="W1388" s="1806" t="s">
        <v>1193</v>
      </c>
      <c r="X1388" s="1806"/>
      <c r="Z1388" s="674" t="s">
        <v>1734</v>
      </c>
    </row>
    <row r="1389" spans="2:26" ht="16.5" customHeight="1" x14ac:dyDescent="0.15">
      <c r="D1389" s="1099"/>
      <c r="E1389" s="1099"/>
      <c r="F1389" s="1099"/>
      <c r="G1389" s="1353"/>
      <c r="H1389" s="2414"/>
      <c r="I1389" s="2415"/>
      <c r="J1389" s="2415"/>
      <c r="K1389" s="2415"/>
      <c r="L1389" s="2416"/>
      <c r="M1389" s="662" t="s">
        <v>401</v>
      </c>
      <c r="N1389" s="777">
        <v>10</v>
      </c>
      <c r="O1389" s="46" t="s">
        <v>20</v>
      </c>
      <c r="P1389" s="777">
        <v>10</v>
      </c>
      <c r="Q1389" s="47" t="s">
        <v>21</v>
      </c>
      <c r="R1389" s="100" t="s">
        <v>401</v>
      </c>
      <c r="S1389" s="777">
        <v>10</v>
      </c>
      <c r="T1389" s="46" t="s">
        <v>20</v>
      </c>
      <c r="U1389" s="777">
        <v>10</v>
      </c>
      <c r="V1389" s="47" t="s">
        <v>21</v>
      </c>
      <c r="W1389" s="1806"/>
      <c r="X1389" s="1806"/>
      <c r="Z1389" s="674"/>
    </row>
    <row r="1390" spans="2:26" ht="16.5" customHeight="1" x14ac:dyDescent="0.15">
      <c r="D1390" s="1099"/>
      <c r="E1390" s="1099"/>
      <c r="F1390" s="1099"/>
      <c r="G1390" s="1353"/>
      <c r="H1390" s="2414"/>
      <c r="I1390" s="2415"/>
      <c r="J1390" s="2415"/>
      <c r="K1390" s="2415"/>
      <c r="L1390" s="2416"/>
      <c r="M1390" s="778" t="s">
        <v>402</v>
      </c>
      <c r="N1390" s="779">
        <v>2</v>
      </c>
      <c r="O1390" s="48" t="s">
        <v>20</v>
      </c>
      <c r="P1390" s="779">
        <v>15</v>
      </c>
      <c r="Q1390" s="49" t="s">
        <v>21</v>
      </c>
      <c r="R1390" s="98" t="s">
        <v>402</v>
      </c>
      <c r="S1390" s="779">
        <v>2</v>
      </c>
      <c r="T1390" s="48" t="s">
        <v>20</v>
      </c>
      <c r="U1390" s="779">
        <v>13</v>
      </c>
      <c r="V1390" s="49" t="s">
        <v>21</v>
      </c>
      <c r="W1390" s="1806"/>
      <c r="X1390" s="1806"/>
      <c r="Z1390" s="674"/>
    </row>
    <row r="1391" spans="2:26" ht="16.5" customHeight="1" x14ac:dyDescent="0.15">
      <c r="D1391" s="1376" t="s">
        <v>1040</v>
      </c>
      <c r="E1391" s="1376"/>
      <c r="F1391" s="1376"/>
      <c r="G1391" s="1377"/>
      <c r="H1391" s="2414" t="s">
        <v>642</v>
      </c>
      <c r="I1391" s="2415"/>
      <c r="J1391" s="2415"/>
      <c r="K1391" s="2415"/>
      <c r="L1391" s="2416"/>
      <c r="M1391" s="663" t="s">
        <v>400</v>
      </c>
      <c r="N1391" s="776">
        <v>5</v>
      </c>
      <c r="O1391" s="44" t="s">
        <v>20</v>
      </c>
      <c r="P1391" s="776">
        <v>15</v>
      </c>
      <c r="Q1391" s="45" t="s">
        <v>21</v>
      </c>
      <c r="R1391" s="99" t="s">
        <v>400</v>
      </c>
      <c r="S1391" s="776">
        <v>5</v>
      </c>
      <c r="T1391" s="44" t="s">
        <v>20</v>
      </c>
      <c r="U1391" s="776">
        <v>12</v>
      </c>
      <c r="V1391" s="45" t="s">
        <v>21</v>
      </c>
      <c r="W1391" s="1806" t="s">
        <v>1193</v>
      </c>
      <c r="X1391" s="1806"/>
      <c r="Z1391" s="674" t="s">
        <v>1734</v>
      </c>
    </row>
    <row r="1392" spans="2:26" ht="16.5" customHeight="1" x14ac:dyDescent="0.15">
      <c r="D1392" s="1099"/>
      <c r="E1392" s="1099"/>
      <c r="F1392" s="1099"/>
      <c r="G1392" s="1353"/>
      <c r="H1392" s="2414"/>
      <c r="I1392" s="2415"/>
      <c r="J1392" s="2415"/>
      <c r="K1392" s="2415"/>
      <c r="L1392" s="2416"/>
      <c r="M1392" s="662" t="s">
        <v>401</v>
      </c>
      <c r="N1392" s="777">
        <v>10</v>
      </c>
      <c r="O1392" s="46" t="s">
        <v>20</v>
      </c>
      <c r="P1392" s="777">
        <v>10</v>
      </c>
      <c r="Q1392" s="47" t="s">
        <v>21</v>
      </c>
      <c r="R1392" s="100" t="s">
        <v>401</v>
      </c>
      <c r="S1392" s="777">
        <v>10</v>
      </c>
      <c r="T1392" s="46" t="s">
        <v>20</v>
      </c>
      <c r="U1392" s="777">
        <v>10</v>
      </c>
      <c r="V1392" s="47" t="s">
        <v>21</v>
      </c>
      <c r="W1392" s="1806"/>
      <c r="X1392" s="1806"/>
      <c r="Z1392" s="674"/>
    </row>
    <row r="1393" spans="3:26" ht="16.5" customHeight="1" x14ac:dyDescent="0.15">
      <c r="D1393" s="1099"/>
      <c r="E1393" s="1099"/>
      <c r="F1393" s="1099"/>
      <c r="G1393" s="1353"/>
      <c r="H1393" s="2414"/>
      <c r="I1393" s="2415"/>
      <c r="J1393" s="2415"/>
      <c r="K1393" s="2415"/>
      <c r="L1393" s="2416"/>
      <c r="M1393" s="778" t="s">
        <v>402</v>
      </c>
      <c r="N1393" s="779">
        <v>2</v>
      </c>
      <c r="O1393" s="48" t="s">
        <v>20</v>
      </c>
      <c r="P1393" s="779">
        <v>15</v>
      </c>
      <c r="Q1393" s="49" t="s">
        <v>21</v>
      </c>
      <c r="R1393" s="98" t="s">
        <v>402</v>
      </c>
      <c r="S1393" s="779">
        <v>2</v>
      </c>
      <c r="T1393" s="48" t="s">
        <v>20</v>
      </c>
      <c r="U1393" s="779">
        <v>13</v>
      </c>
      <c r="V1393" s="49" t="s">
        <v>21</v>
      </c>
      <c r="W1393" s="1806"/>
      <c r="X1393" s="1806"/>
      <c r="Z1393" s="674"/>
    </row>
    <row r="1394" spans="3:26" ht="16.5" customHeight="1" x14ac:dyDescent="0.15">
      <c r="D1394" s="63"/>
      <c r="E1394" s="109" t="s">
        <v>1041</v>
      </c>
      <c r="F1394" s="63"/>
      <c r="G1394" s="63"/>
      <c r="H1394" s="63"/>
      <c r="I1394" s="63"/>
      <c r="J1394" s="63"/>
      <c r="K1394" s="63"/>
      <c r="L1394" s="63"/>
      <c r="M1394" s="63"/>
      <c r="N1394" s="63"/>
      <c r="O1394" s="63"/>
      <c r="P1394" s="63"/>
      <c r="Q1394" s="63"/>
      <c r="R1394" s="63"/>
      <c r="S1394" s="63"/>
      <c r="T1394" s="63"/>
      <c r="U1394" s="63"/>
      <c r="V1394" s="63"/>
      <c r="W1394" s="63"/>
      <c r="X1394" s="63"/>
      <c r="Z1394" s="674"/>
    </row>
    <row r="1395" spans="3:26" ht="16.5" customHeight="1" x14ac:dyDescent="0.15">
      <c r="D1395" s="63"/>
      <c r="E1395" s="109" t="s">
        <v>758</v>
      </c>
      <c r="F1395" s="63"/>
      <c r="G1395" s="63"/>
      <c r="H1395" s="63"/>
      <c r="I1395" s="63"/>
      <c r="J1395" s="63"/>
      <c r="K1395" s="63"/>
      <c r="L1395" s="63"/>
      <c r="M1395" s="63"/>
      <c r="N1395" s="63"/>
      <c r="O1395" s="63"/>
      <c r="P1395" s="63"/>
      <c r="Q1395" s="63"/>
      <c r="R1395" s="63"/>
      <c r="S1395" s="63"/>
      <c r="T1395" s="63"/>
      <c r="U1395" s="63"/>
      <c r="V1395" s="63"/>
      <c r="W1395" s="63"/>
      <c r="X1395" s="63"/>
      <c r="Z1395" s="674"/>
    </row>
    <row r="1396" spans="3:26" ht="16.5" customHeight="1" x14ac:dyDescent="0.15">
      <c r="D1396" s="63"/>
      <c r="E1396" s="109" t="s">
        <v>1651</v>
      </c>
      <c r="F1396" s="63"/>
      <c r="G1396" s="63"/>
      <c r="H1396" s="63"/>
      <c r="I1396" s="63"/>
      <c r="J1396" s="63"/>
      <c r="K1396" s="63"/>
      <c r="L1396" s="63"/>
      <c r="M1396" s="63"/>
      <c r="N1396" s="63"/>
      <c r="O1396" s="63"/>
      <c r="P1396" s="63"/>
      <c r="Q1396" s="63"/>
      <c r="R1396" s="63"/>
      <c r="S1396" s="63"/>
      <c r="T1396" s="63"/>
      <c r="U1396" s="63"/>
      <c r="V1396" s="63"/>
      <c r="W1396" s="63"/>
      <c r="X1396" s="63"/>
      <c r="Z1396" s="674"/>
    </row>
    <row r="1397" spans="3:26" ht="16.5" customHeight="1" x14ac:dyDescent="0.15">
      <c r="D1397" s="63"/>
      <c r="E1397" s="109" t="s">
        <v>1650</v>
      </c>
      <c r="F1397" s="63"/>
      <c r="G1397" s="63"/>
      <c r="H1397" s="63"/>
      <c r="I1397" s="63"/>
      <c r="J1397" s="63"/>
      <c r="K1397" s="63"/>
      <c r="L1397" s="63"/>
      <c r="M1397" s="63"/>
      <c r="N1397" s="63"/>
      <c r="O1397" s="63"/>
      <c r="P1397" s="63"/>
      <c r="Q1397" s="63"/>
      <c r="R1397" s="63"/>
      <c r="S1397" s="63"/>
      <c r="T1397" s="63"/>
      <c r="U1397" s="63"/>
      <c r="V1397" s="63"/>
      <c r="W1397" s="63"/>
      <c r="X1397" s="63"/>
      <c r="Z1397" s="674"/>
    </row>
    <row r="1398" spans="3:26" ht="9.6" customHeight="1" x14ac:dyDescent="0.15">
      <c r="D1398" s="63"/>
      <c r="E1398" s="63"/>
      <c r="F1398" s="63"/>
      <c r="G1398" s="63"/>
      <c r="H1398" s="63"/>
      <c r="I1398" s="63"/>
      <c r="J1398" s="63"/>
      <c r="K1398" s="63"/>
      <c r="L1398" s="63"/>
      <c r="M1398" s="63"/>
      <c r="N1398" s="63"/>
      <c r="O1398" s="63"/>
      <c r="P1398" s="63"/>
      <c r="Q1398" s="63"/>
      <c r="R1398" s="63"/>
      <c r="S1398" s="63"/>
      <c r="T1398" s="63"/>
      <c r="U1398" s="63"/>
      <c r="V1398" s="63"/>
      <c r="W1398" s="63"/>
      <c r="X1398" s="63"/>
      <c r="Z1398" s="674"/>
    </row>
    <row r="1399" spans="3:26" ht="16.5" customHeight="1" x14ac:dyDescent="0.15">
      <c r="D1399" s="63" t="s">
        <v>1042</v>
      </c>
      <c r="E1399" s="63"/>
      <c r="F1399" s="63"/>
      <c r="G1399" s="63"/>
      <c r="H1399" s="63"/>
      <c r="I1399" s="63"/>
      <c r="J1399" s="63"/>
      <c r="K1399" s="63"/>
      <c r="L1399" s="63"/>
      <c r="M1399" s="63"/>
      <c r="N1399" s="63"/>
      <c r="O1399" s="63"/>
      <c r="P1399" s="63"/>
      <c r="Q1399" s="63"/>
      <c r="R1399" s="63"/>
      <c r="S1399" s="63"/>
      <c r="T1399" s="63"/>
      <c r="U1399" s="63"/>
      <c r="V1399" s="63"/>
      <c r="W1399" s="63"/>
      <c r="X1399" s="63"/>
      <c r="Z1399" s="674"/>
    </row>
    <row r="1400" spans="3:26" ht="19.5" customHeight="1" x14ac:dyDescent="0.15">
      <c r="D1400" s="1024" t="s">
        <v>412</v>
      </c>
      <c r="E1400" s="1328"/>
      <c r="F1400" s="1328"/>
      <c r="G1400" s="1329"/>
      <c r="H1400" s="1622" t="s">
        <v>1854</v>
      </c>
      <c r="I1400" s="1076"/>
      <c r="J1400" s="1076"/>
      <c r="K1400" s="1076"/>
      <c r="L1400" s="1076"/>
      <c r="M1400" s="1051"/>
      <c r="N1400" s="63"/>
      <c r="O1400" s="63"/>
      <c r="P1400" s="63"/>
      <c r="Q1400" s="63"/>
      <c r="R1400" s="63"/>
      <c r="S1400" s="63"/>
      <c r="T1400" s="63"/>
      <c r="U1400" s="63"/>
      <c r="V1400" s="63"/>
      <c r="W1400" s="63"/>
      <c r="X1400" s="63"/>
      <c r="Z1400" s="674" t="s">
        <v>1737</v>
      </c>
    </row>
    <row r="1401" spans="3:26" ht="16.5" customHeight="1" x14ac:dyDescent="0.15">
      <c r="D1401" s="63"/>
      <c r="E1401" s="109" t="s">
        <v>1041</v>
      </c>
      <c r="F1401" s="63"/>
      <c r="G1401" s="63"/>
      <c r="H1401" s="63"/>
      <c r="I1401" s="63"/>
      <c r="J1401" s="63"/>
      <c r="K1401" s="63"/>
      <c r="L1401" s="63"/>
      <c r="M1401" s="63"/>
      <c r="N1401" s="63"/>
      <c r="O1401" s="63"/>
      <c r="P1401" s="63"/>
      <c r="Q1401" s="63"/>
      <c r="R1401" s="63"/>
      <c r="S1401" s="63"/>
      <c r="T1401" s="63"/>
      <c r="U1401" s="63"/>
      <c r="V1401" s="63"/>
      <c r="W1401" s="63"/>
      <c r="X1401" s="63"/>
      <c r="Z1401" s="674"/>
    </row>
    <row r="1402" spans="3:26" ht="9.6" customHeight="1" x14ac:dyDescent="0.15">
      <c r="E1402" s="2"/>
      <c r="Z1402" s="674"/>
    </row>
    <row r="1403" spans="3:26" ht="16.5" customHeight="1" x14ac:dyDescent="0.15">
      <c r="C1403" s="13" t="s">
        <v>1043</v>
      </c>
      <c r="Z1403" s="674"/>
    </row>
    <row r="1404" spans="3:26" ht="16.5" customHeight="1" x14ac:dyDescent="0.15">
      <c r="C1404" s="13"/>
      <c r="D1404" t="s">
        <v>1044</v>
      </c>
      <c r="Z1404" s="674"/>
    </row>
    <row r="1405" spans="3:26" ht="16.5" customHeight="1" x14ac:dyDescent="0.15">
      <c r="C1405" s="13"/>
      <c r="D1405" s="1787" t="s">
        <v>1045</v>
      </c>
      <c r="E1405" s="2403"/>
      <c r="F1405" s="2403"/>
      <c r="G1405" s="2403"/>
      <c r="H1405" s="2403"/>
      <c r="I1405" s="2403"/>
      <c r="J1405" s="2403"/>
      <c r="K1405" s="2403"/>
      <c r="L1405" s="2403"/>
      <c r="M1405" s="1782" t="s">
        <v>1659</v>
      </c>
      <c r="N1405" s="2178"/>
      <c r="O1405" s="2178"/>
      <c r="P1405" s="2178"/>
      <c r="Q1405" s="2178"/>
      <c r="R1405" s="2178"/>
      <c r="S1405" s="2178"/>
      <c r="T1405" s="2178"/>
      <c r="U1405" s="2178"/>
      <c r="V1405" s="2178"/>
      <c r="W1405" s="2178"/>
      <c r="X1405" s="2179"/>
      <c r="Z1405" s="674" t="s">
        <v>1738</v>
      </c>
    </row>
    <row r="1406" spans="3:26" ht="9" customHeight="1" x14ac:dyDescent="0.15">
      <c r="Z1406" s="674"/>
    </row>
    <row r="1407" spans="3:26" ht="16.5" customHeight="1" x14ac:dyDescent="0.15">
      <c r="C1407" s="13"/>
      <c r="D1407" t="s">
        <v>1046</v>
      </c>
      <c r="Z1407" s="674"/>
    </row>
    <row r="1408" spans="3:26" ht="16.5" customHeight="1" x14ac:dyDescent="0.15">
      <c r="C1408" s="13"/>
      <c r="D1408" s="2223" t="s">
        <v>253</v>
      </c>
      <c r="E1408" s="2223"/>
      <c r="F1408" s="2223"/>
      <c r="G1408" s="2223"/>
      <c r="H1408" s="2223"/>
      <c r="I1408" s="2427" t="s">
        <v>1194</v>
      </c>
      <c r="J1408" s="2427"/>
      <c r="K1408" s="2427"/>
      <c r="L1408" s="2427"/>
      <c r="M1408" s="2427"/>
      <c r="N1408" s="2133"/>
      <c r="O1408" s="2427"/>
      <c r="P1408" s="2427"/>
      <c r="Q1408" s="2427"/>
      <c r="R1408" s="2427"/>
      <c r="S1408" s="1804"/>
      <c r="Z1408" s="674" t="s">
        <v>1739</v>
      </c>
    </row>
    <row r="1409" spans="1:26" ht="16.5" customHeight="1" x14ac:dyDescent="0.15">
      <c r="C1409" s="13"/>
      <c r="D1409" s="1765" t="s">
        <v>1047</v>
      </c>
      <c r="E1409" s="1765"/>
      <c r="F1409" s="1765"/>
      <c r="G1409" s="1765"/>
      <c r="H1409" s="1765"/>
      <c r="I1409" s="2428"/>
      <c r="J1409" s="2428"/>
      <c r="K1409" s="2428"/>
      <c r="L1409" s="2428"/>
      <c r="M1409" s="2338"/>
      <c r="N1409" s="735"/>
      <c r="O1409" s="11" t="s">
        <v>254</v>
      </c>
      <c r="Z1409" s="674"/>
    </row>
    <row r="1410" spans="1:26" ht="16.5" customHeight="1" x14ac:dyDescent="0.15">
      <c r="E1410" s="2" t="s">
        <v>1048</v>
      </c>
      <c r="Z1410" s="674"/>
    </row>
    <row r="1411" spans="1:26" ht="16.5" customHeight="1" x14ac:dyDescent="0.15">
      <c r="E1411" s="2" t="s">
        <v>1049</v>
      </c>
      <c r="Z1411" s="674"/>
    </row>
    <row r="1412" spans="1:26" ht="9" customHeight="1" x14ac:dyDescent="0.15">
      <c r="Z1412" s="674"/>
    </row>
    <row r="1413" spans="1:26" ht="16.5" customHeight="1" x14ac:dyDescent="0.15">
      <c r="C1413" s="13"/>
      <c r="D1413" t="s">
        <v>1490</v>
      </c>
      <c r="Z1413" s="674"/>
    </row>
    <row r="1414" spans="1:26" ht="16.5" customHeight="1" x14ac:dyDescent="0.15">
      <c r="C1414" s="13"/>
      <c r="D1414" s="1765" t="s">
        <v>1050</v>
      </c>
      <c r="E1414" s="1765"/>
      <c r="F1414" s="1765"/>
      <c r="G1414" s="1765"/>
      <c r="H1414" s="1804" t="s">
        <v>569</v>
      </c>
      <c r="I1414" s="1804"/>
      <c r="J1414" s="1804"/>
      <c r="K1414" s="1804"/>
      <c r="S1414" s="1671" t="s">
        <v>1592</v>
      </c>
      <c r="T1414" s="2114"/>
      <c r="U1414" s="2114"/>
      <c r="V1414" s="2429"/>
      <c r="W1414" s="2429"/>
      <c r="X1414" s="2430"/>
      <c r="Z1414" s="674" t="s">
        <v>1711</v>
      </c>
    </row>
    <row r="1415" spans="1:26" ht="16.5" customHeight="1" x14ac:dyDescent="0.15">
      <c r="E1415" s="2" t="s">
        <v>1051</v>
      </c>
      <c r="Z1415" s="674"/>
    </row>
    <row r="1416" spans="1:26" ht="9" customHeight="1" x14ac:dyDescent="0.15">
      <c r="Z1416" s="674"/>
    </row>
    <row r="1417" spans="1:26" s="63" customFormat="1" ht="16.5" customHeight="1" x14ac:dyDescent="0.15">
      <c r="A1417" s="670"/>
      <c r="D1417" s="63" t="s">
        <v>1578</v>
      </c>
      <c r="Z1417" s="741"/>
    </row>
    <row r="1418" spans="1:26" s="63" customFormat="1" ht="19.5" customHeight="1" x14ac:dyDescent="0.15">
      <c r="A1418" s="670"/>
      <c r="D1418" s="959" t="s">
        <v>1576</v>
      </c>
      <c r="E1418" s="960"/>
      <c r="F1418" s="960"/>
      <c r="G1418" s="960"/>
      <c r="H1418" s="960"/>
      <c r="I1418" s="961"/>
      <c r="J1418" s="1675" t="s">
        <v>569</v>
      </c>
      <c r="K1418" s="1675"/>
      <c r="L1418" s="1675"/>
      <c r="M1418" s="1675"/>
      <c r="Z1418" s="741" t="s">
        <v>1711</v>
      </c>
    </row>
    <row r="1419" spans="1:26" s="63" customFormat="1" ht="16.5" customHeight="1" x14ac:dyDescent="0.15">
      <c r="A1419" s="670"/>
      <c r="E1419" s="109" t="s">
        <v>1577</v>
      </c>
      <c r="Z1419" s="741"/>
    </row>
    <row r="1420" spans="1:26" s="63" customFormat="1" ht="16.5" customHeight="1" x14ac:dyDescent="0.15">
      <c r="A1420" s="670"/>
      <c r="E1420" s="109" t="s">
        <v>1652</v>
      </c>
      <c r="Z1420" s="741"/>
    </row>
    <row r="1421" spans="1:26" ht="9" customHeight="1" x14ac:dyDescent="0.15">
      <c r="D1421" s="63"/>
      <c r="E1421" s="63"/>
      <c r="F1421" s="63"/>
      <c r="G1421" s="63"/>
      <c r="H1421" s="63"/>
      <c r="I1421" s="63"/>
      <c r="J1421" s="63"/>
      <c r="K1421" s="63"/>
      <c r="L1421" s="63"/>
      <c r="M1421" s="63"/>
      <c r="N1421" s="63"/>
      <c r="O1421" s="63"/>
      <c r="P1421" s="63"/>
      <c r="Q1421" s="63"/>
      <c r="R1421" s="63"/>
      <c r="S1421" s="63"/>
      <c r="T1421" s="63"/>
      <c r="U1421" s="63"/>
      <c r="V1421" s="63"/>
      <c r="W1421" s="63"/>
      <c r="Z1421" s="674"/>
    </row>
    <row r="1422" spans="1:26" ht="16.5" customHeight="1" x14ac:dyDescent="0.15">
      <c r="C1422" s="13"/>
      <c r="D1422" s="63" t="s">
        <v>1855</v>
      </c>
      <c r="E1422" s="63"/>
      <c r="F1422" s="63"/>
      <c r="G1422" s="63"/>
      <c r="H1422" s="63"/>
      <c r="I1422" s="63"/>
      <c r="J1422" s="63"/>
      <c r="K1422" s="63"/>
      <c r="L1422" s="63"/>
      <c r="M1422" s="63"/>
      <c r="N1422" s="63"/>
      <c r="O1422" s="63"/>
      <c r="P1422" s="63"/>
      <c r="Q1422" s="251" t="s">
        <v>1489</v>
      </c>
      <c r="R1422" s="63"/>
      <c r="S1422" s="63"/>
      <c r="T1422" s="63"/>
      <c r="U1422" s="63"/>
      <c r="V1422" s="63"/>
      <c r="W1422" s="63"/>
      <c r="Z1422" s="674"/>
    </row>
    <row r="1423" spans="1:26" ht="16.5" customHeight="1" x14ac:dyDescent="0.15">
      <c r="C1423" s="13"/>
      <c r="D1423" s="1043" t="s">
        <v>1052</v>
      </c>
      <c r="E1423" s="1043"/>
      <c r="F1423" s="1043"/>
      <c r="G1423" s="1043"/>
      <c r="H1423" s="1043"/>
      <c r="I1423" s="1043"/>
      <c r="J1423" s="1043"/>
      <c r="K1423" s="1043"/>
      <c r="L1423" s="1675" t="s">
        <v>569</v>
      </c>
      <c r="M1423" s="1675"/>
      <c r="N1423" s="1675"/>
      <c r="O1423" s="1675"/>
      <c r="P1423" s="63"/>
      <c r="Q1423" s="63"/>
      <c r="R1423" s="63"/>
      <c r="S1423" s="63"/>
      <c r="T1423" s="63"/>
      <c r="U1423" s="63"/>
      <c r="V1423" s="63"/>
      <c r="W1423" s="63"/>
      <c r="Z1423" s="674" t="s">
        <v>1711</v>
      </c>
    </row>
    <row r="1424" spans="1:26" ht="16.5" customHeight="1" x14ac:dyDescent="0.15">
      <c r="D1424" s="63"/>
      <c r="E1424" s="109" t="s">
        <v>1053</v>
      </c>
      <c r="F1424" s="63"/>
      <c r="G1424" s="63"/>
      <c r="H1424" s="63"/>
      <c r="I1424" s="63"/>
      <c r="J1424" s="63"/>
      <c r="K1424" s="63"/>
      <c r="L1424" s="63"/>
      <c r="M1424" s="63"/>
      <c r="N1424" s="63"/>
      <c r="O1424" s="63"/>
      <c r="P1424" s="63"/>
      <c r="Q1424" s="63"/>
      <c r="R1424" s="63"/>
      <c r="S1424" s="63"/>
      <c r="T1424" s="63"/>
      <c r="U1424" s="63"/>
      <c r="V1424" s="63"/>
      <c r="W1424" s="63"/>
      <c r="Z1424" s="674"/>
    </row>
    <row r="1425" spans="3:26" ht="16.5" customHeight="1" x14ac:dyDescent="0.15">
      <c r="D1425" s="63"/>
      <c r="E1425" s="109" t="s">
        <v>1054</v>
      </c>
      <c r="F1425" s="63"/>
      <c r="G1425" s="63"/>
      <c r="H1425" s="63"/>
      <c r="I1425" s="63"/>
      <c r="J1425" s="63"/>
      <c r="K1425" s="63"/>
      <c r="L1425" s="63"/>
      <c r="M1425" s="63"/>
      <c r="N1425" s="63"/>
      <c r="O1425" s="63"/>
      <c r="P1425" s="63"/>
      <c r="Q1425" s="63"/>
      <c r="R1425" s="63"/>
      <c r="S1425" s="63"/>
      <c r="T1425" s="63"/>
      <c r="U1425" s="63"/>
      <c r="V1425" s="63"/>
      <c r="W1425" s="63"/>
      <c r="Z1425" s="674"/>
    </row>
    <row r="1426" spans="3:26" ht="16.5" customHeight="1" x14ac:dyDescent="0.15">
      <c r="C1426" s="13"/>
      <c r="D1426" s="63"/>
      <c r="E1426" s="109" t="s">
        <v>1055</v>
      </c>
      <c r="F1426" s="63"/>
      <c r="G1426" s="63"/>
      <c r="H1426" s="63"/>
      <c r="I1426" s="63"/>
      <c r="J1426" s="63"/>
      <c r="K1426" s="63"/>
      <c r="L1426" s="63"/>
      <c r="M1426" s="63"/>
      <c r="N1426" s="63"/>
      <c r="O1426" s="63"/>
      <c r="P1426" s="63"/>
      <c r="Q1426" s="63"/>
      <c r="R1426" s="63"/>
      <c r="S1426" s="63"/>
      <c r="T1426" s="63"/>
      <c r="U1426" s="63"/>
      <c r="V1426" s="63"/>
      <c r="W1426" s="63"/>
      <c r="Z1426" s="674"/>
    </row>
    <row r="1427" spans="3:26" ht="6.6" customHeight="1" x14ac:dyDescent="0.15">
      <c r="D1427" s="63"/>
      <c r="E1427" s="109"/>
      <c r="F1427" s="63"/>
      <c r="G1427" s="63"/>
      <c r="H1427" s="63"/>
      <c r="I1427" s="63"/>
      <c r="J1427" s="63"/>
      <c r="K1427" s="63"/>
      <c r="L1427" s="63"/>
      <c r="M1427" s="63"/>
      <c r="N1427" s="63"/>
      <c r="O1427" s="63"/>
      <c r="P1427" s="63"/>
      <c r="Q1427" s="63"/>
      <c r="R1427" s="63"/>
      <c r="S1427" s="63"/>
      <c r="T1427" s="63"/>
      <c r="U1427" s="63"/>
      <c r="V1427" s="63"/>
      <c r="W1427" s="63"/>
      <c r="Z1427" s="674"/>
    </row>
    <row r="1428" spans="3:26" ht="17.45" customHeight="1" x14ac:dyDescent="0.15">
      <c r="P1428" s="1798" t="s">
        <v>782</v>
      </c>
      <c r="Q1428" s="1798"/>
      <c r="R1428" s="1798"/>
      <c r="S1428" s="1799" t="str">
        <f>$Q$13</f>
        <v>○△高等学校</v>
      </c>
      <c r="T1428" s="1799"/>
      <c r="U1428" s="1799"/>
      <c r="V1428" s="1799"/>
      <c r="W1428" s="1799"/>
      <c r="X1428" s="1799"/>
      <c r="Z1428" s="674"/>
    </row>
    <row r="1429" spans="3:26" ht="16.5" customHeight="1" x14ac:dyDescent="0.15">
      <c r="C1429" s="13" t="s">
        <v>1056</v>
      </c>
      <c r="D1429" s="63"/>
      <c r="E1429" s="63"/>
      <c r="F1429" s="63"/>
      <c r="G1429" s="63"/>
      <c r="H1429" s="63"/>
      <c r="I1429" s="63"/>
      <c r="J1429" s="63"/>
      <c r="K1429" s="63"/>
      <c r="L1429" s="63"/>
      <c r="M1429" s="63"/>
      <c r="N1429" s="63"/>
      <c r="O1429" s="63"/>
      <c r="P1429" s="63"/>
      <c r="Q1429" s="63"/>
      <c r="R1429" s="63"/>
      <c r="S1429" s="63"/>
      <c r="T1429" s="63"/>
      <c r="U1429" s="63"/>
      <c r="V1429" s="63"/>
      <c r="W1429" s="63"/>
      <c r="Z1429" s="674"/>
    </row>
    <row r="1430" spans="3:26" ht="16.5" customHeight="1" x14ac:dyDescent="0.15">
      <c r="D1430" s="63" t="s">
        <v>413</v>
      </c>
      <c r="E1430" s="63"/>
      <c r="F1430" s="63"/>
      <c r="G1430" s="63"/>
      <c r="H1430" s="63"/>
      <c r="I1430" s="63"/>
      <c r="J1430" s="63"/>
      <c r="K1430" s="63"/>
      <c r="L1430" s="63"/>
      <c r="M1430" s="63"/>
      <c r="N1430" s="63"/>
      <c r="O1430" s="63"/>
      <c r="P1430" s="63"/>
      <c r="Q1430" s="63"/>
      <c r="R1430" s="63"/>
      <c r="S1430" s="63"/>
      <c r="T1430" s="63"/>
      <c r="U1430" s="63"/>
      <c r="V1430" s="63"/>
      <c r="W1430" s="63"/>
      <c r="Z1430" s="674"/>
    </row>
    <row r="1431" spans="3:26" ht="16.5" customHeight="1" x14ac:dyDescent="0.15">
      <c r="D1431" s="1546" t="s">
        <v>722</v>
      </c>
      <c r="E1431" s="1546"/>
      <c r="F1431" s="956" t="s">
        <v>414</v>
      </c>
      <c r="G1431" s="956"/>
      <c r="H1431" s="956"/>
      <c r="I1431" s="956"/>
      <c r="J1431" s="953" t="s">
        <v>415</v>
      </c>
      <c r="K1431" s="1261"/>
      <c r="L1431" s="995"/>
      <c r="M1431" s="1261"/>
      <c r="N1431" s="995"/>
      <c r="O1431" s="1261"/>
      <c r="P1431" s="996"/>
      <c r="Q1431" s="63"/>
      <c r="R1431" s="63"/>
      <c r="S1431" s="63"/>
      <c r="T1431" s="63"/>
      <c r="U1431" s="63"/>
      <c r="V1431" s="63"/>
      <c r="W1431" s="63"/>
      <c r="Z1431" s="674"/>
    </row>
    <row r="1432" spans="3:26" ht="18.95" customHeight="1" x14ac:dyDescent="0.15">
      <c r="D1432" s="2439" t="s">
        <v>581</v>
      </c>
      <c r="E1432" s="2440"/>
      <c r="F1432" s="2441" t="s">
        <v>1856</v>
      </c>
      <c r="G1432" s="2442"/>
      <c r="H1432" s="2442"/>
      <c r="I1432" s="2443"/>
      <c r="J1432" s="586" t="s">
        <v>579</v>
      </c>
      <c r="K1432" s="667">
        <v>25</v>
      </c>
      <c r="L1432" s="569" t="s">
        <v>19</v>
      </c>
      <c r="M1432" s="667">
        <v>6</v>
      </c>
      <c r="N1432" s="569" t="s">
        <v>20</v>
      </c>
      <c r="O1432" s="667">
        <v>1</v>
      </c>
      <c r="P1432" s="570" t="s">
        <v>21</v>
      </c>
      <c r="Q1432" s="63"/>
      <c r="R1432" s="63"/>
      <c r="S1432" s="63"/>
      <c r="T1432" s="63"/>
      <c r="U1432" s="63"/>
      <c r="V1432" s="63"/>
      <c r="W1432" s="63"/>
      <c r="Z1432" s="674" t="s">
        <v>1720</v>
      </c>
    </row>
    <row r="1433" spans="3:26" ht="15.6" customHeight="1" x14ac:dyDescent="0.15">
      <c r="D1433" s="63"/>
      <c r="E1433" s="109" t="s">
        <v>416</v>
      </c>
      <c r="F1433" s="63"/>
      <c r="G1433" s="63"/>
      <c r="H1433" s="63"/>
      <c r="I1433" s="63"/>
      <c r="J1433" s="63"/>
      <c r="K1433" s="63"/>
      <c r="L1433" s="63"/>
      <c r="M1433" s="63"/>
      <c r="N1433" s="63"/>
      <c r="O1433" s="63"/>
      <c r="P1433" s="63"/>
      <c r="Q1433" s="63"/>
      <c r="R1433" s="63"/>
      <c r="S1433" s="63"/>
      <c r="T1433" s="63"/>
      <c r="U1433" s="63"/>
      <c r="V1433" s="63"/>
      <c r="W1433" s="63"/>
      <c r="Z1433" s="674"/>
    </row>
    <row r="1434" spans="3:26" ht="9" customHeight="1" x14ac:dyDescent="0.15">
      <c r="Z1434" s="674"/>
    </row>
    <row r="1435" spans="3:26" ht="18.95" customHeight="1" x14ac:dyDescent="0.15">
      <c r="D1435" t="s">
        <v>1093</v>
      </c>
      <c r="Z1435" s="674"/>
    </row>
    <row r="1436" spans="3:26" ht="24" customHeight="1" x14ac:dyDescent="0.15">
      <c r="D1436" s="1772" t="s">
        <v>1758</v>
      </c>
      <c r="E1436" s="2175"/>
      <c r="F1436" s="2025"/>
      <c r="G1436" s="2175"/>
      <c r="H1436" s="2025"/>
      <c r="I1436" s="2092"/>
      <c r="J1436" s="1770" t="s">
        <v>417</v>
      </c>
      <c r="K1436" s="1770"/>
      <c r="L1436" s="1770"/>
      <c r="M1436" s="1770"/>
      <c r="N1436" s="1770"/>
      <c r="O1436" s="2444" t="s">
        <v>418</v>
      </c>
      <c r="P1436" s="2445"/>
      <c r="Q1436" s="1852"/>
      <c r="R1436" s="2446" t="s">
        <v>419</v>
      </c>
      <c r="S1436" s="2447"/>
      <c r="T1436" s="2447"/>
      <c r="U1436" s="2447"/>
      <c r="V1436" s="2447"/>
      <c r="W1436" s="2447"/>
      <c r="X1436" s="2448"/>
      <c r="Z1436" s="674"/>
    </row>
    <row r="1437" spans="3:26" ht="32.1" customHeight="1" x14ac:dyDescent="0.15">
      <c r="D1437" s="676" t="s">
        <v>1962</v>
      </c>
      <c r="E1437" s="21" t="s">
        <v>19</v>
      </c>
      <c r="F1437" s="677">
        <v>9</v>
      </c>
      <c r="G1437" s="21" t="s">
        <v>20</v>
      </c>
      <c r="H1437" s="677">
        <v>5</v>
      </c>
      <c r="I1437" s="21" t="s">
        <v>21</v>
      </c>
      <c r="J1437" s="2431" t="s">
        <v>738</v>
      </c>
      <c r="K1437" s="2432"/>
      <c r="L1437" s="2432"/>
      <c r="M1437" s="2432"/>
      <c r="N1437" s="2433"/>
      <c r="O1437" s="2154" t="s">
        <v>752</v>
      </c>
      <c r="P1437" s="2154"/>
      <c r="Q1437" s="1798"/>
      <c r="R1437" s="1768"/>
      <c r="S1437" s="2434"/>
      <c r="T1437" s="2434"/>
      <c r="U1437" s="2434"/>
      <c r="V1437" s="2434"/>
      <c r="W1437" s="2434"/>
      <c r="X1437" s="2435"/>
      <c r="Z1437" s="674" t="s">
        <v>1740</v>
      </c>
    </row>
    <row r="1438" spans="3:26" ht="32.1" customHeight="1" x14ac:dyDescent="0.15">
      <c r="D1438" s="676" t="s">
        <v>1962</v>
      </c>
      <c r="E1438" s="21" t="s">
        <v>19</v>
      </c>
      <c r="F1438" s="677">
        <v>4</v>
      </c>
      <c r="G1438" s="21" t="s">
        <v>20</v>
      </c>
      <c r="H1438" s="677">
        <v>13</v>
      </c>
      <c r="I1438" s="21" t="s">
        <v>21</v>
      </c>
      <c r="J1438" s="2431" t="s">
        <v>738</v>
      </c>
      <c r="K1438" s="2432"/>
      <c r="L1438" s="2432"/>
      <c r="M1438" s="2432"/>
      <c r="N1438" s="2436"/>
      <c r="O1438" s="2154" t="s">
        <v>733</v>
      </c>
      <c r="P1438" s="2154"/>
      <c r="Q1438" s="1798"/>
      <c r="R1438" s="1767" t="s">
        <v>643</v>
      </c>
      <c r="S1438" s="2437"/>
      <c r="T1438" s="2437"/>
      <c r="U1438" s="2437"/>
      <c r="V1438" s="2437"/>
      <c r="W1438" s="2437"/>
      <c r="X1438" s="2438"/>
      <c r="Z1438" s="674" t="s">
        <v>1740</v>
      </c>
    </row>
    <row r="1439" spans="3:26" ht="32.450000000000003" customHeight="1" x14ac:dyDescent="0.15">
      <c r="D1439" s="2458" t="s">
        <v>488</v>
      </c>
      <c r="E1439" s="1851"/>
      <c r="F1439" s="2032"/>
      <c r="G1439" s="1851"/>
      <c r="H1439" s="2032"/>
      <c r="I1439" s="1851"/>
      <c r="J1439" s="2232" t="s">
        <v>1997</v>
      </c>
      <c r="K1439" s="2459"/>
      <c r="L1439" s="2459"/>
      <c r="M1439" s="2459"/>
      <c r="N1439" s="2459"/>
      <c r="O1439" s="2459"/>
      <c r="P1439" s="2459"/>
      <c r="Q1439" s="2459"/>
      <c r="R1439" s="2459"/>
      <c r="S1439" s="2459"/>
      <c r="T1439" s="2459"/>
      <c r="U1439" s="2459"/>
      <c r="V1439" s="2459"/>
      <c r="W1439" s="2459"/>
      <c r="X1439" s="2460"/>
      <c r="Z1439" s="674"/>
    </row>
    <row r="1440" spans="3:26" ht="16.5" customHeight="1" x14ac:dyDescent="0.15">
      <c r="E1440" s="2" t="s">
        <v>420</v>
      </c>
      <c r="Z1440" s="674"/>
    </row>
    <row r="1441" spans="2:26" ht="9" customHeight="1" x14ac:dyDescent="0.15">
      <c r="Z1441" s="674"/>
    </row>
    <row r="1442" spans="2:26" ht="17.45" customHeight="1" x14ac:dyDescent="0.15">
      <c r="D1442" t="s">
        <v>421</v>
      </c>
      <c r="Z1442" s="674"/>
    </row>
    <row r="1443" spans="2:26" ht="16.5" customHeight="1" x14ac:dyDescent="0.15">
      <c r="D1443" s="1765"/>
      <c r="E1443" s="1765"/>
      <c r="F1443" s="1765"/>
      <c r="G1443" s="2274" t="s">
        <v>425</v>
      </c>
      <c r="H1443" s="1771"/>
      <c r="I1443" s="1771"/>
      <c r="J1443" s="1771"/>
      <c r="K1443" s="2011" t="s">
        <v>451</v>
      </c>
      <c r="L1443" s="2207"/>
      <c r="M1443" s="2207"/>
      <c r="N1443" s="2207"/>
      <c r="O1443" s="2207"/>
      <c r="P1443" s="2207"/>
      <c r="Q1443" s="2207"/>
      <c r="R1443" s="2207"/>
      <c r="S1443" s="2294"/>
      <c r="Z1443" s="674"/>
    </row>
    <row r="1444" spans="2:26" ht="16.5" customHeight="1" x14ac:dyDescent="0.15">
      <c r="D1444" s="1765"/>
      <c r="E1444" s="1765"/>
      <c r="F1444" s="1765"/>
      <c r="G1444" s="1770"/>
      <c r="H1444" s="1771"/>
      <c r="I1444" s="1770"/>
      <c r="J1444" s="1771"/>
      <c r="K1444" s="2011" t="s">
        <v>422</v>
      </c>
      <c r="L1444" s="2207"/>
      <c r="M1444" s="2294"/>
      <c r="N1444" s="2011" t="s">
        <v>423</v>
      </c>
      <c r="O1444" s="2207"/>
      <c r="P1444" s="2294"/>
      <c r="Q1444" s="2011" t="s">
        <v>424</v>
      </c>
      <c r="R1444" s="2207"/>
      <c r="S1444" s="2294"/>
      <c r="Z1444" s="674"/>
    </row>
    <row r="1445" spans="2:26" ht="20.100000000000001" customHeight="1" x14ac:dyDescent="0.15">
      <c r="D1445" s="1409" t="s">
        <v>1992</v>
      </c>
      <c r="E1445" s="1410"/>
      <c r="F1445" s="144">
        <v>1</v>
      </c>
      <c r="G1445" s="776">
        <v>5</v>
      </c>
      <c r="H1445" s="44" t="s">
        <v>20</v>
      </c>
      <c r="I1445" s="776">
        <v>18</v>
      </c>
      <c r="J1445" s="45" t="s">
        <v>21</v>
      </c>
      <c r="K1445" s="2449" t="s">
        <v>1857</v>
      </c>
      <c r="L1445" s="2450"/>
      <c r="M1445" s="2451"/>
      <c r="N1445" s="2449" t="s">
        <v>589</v>
      </c>
      <c r="O1445" s="2450"/>
      <c r="P1445" s="2451"/>
      <c r="Q1445" s="2449" t="s">
        <v>589</v>
      </c>
      <c r="R1445" s="2450"/>
      <c r="S1445" s="2451"/>
      <c r="Z1445" s="674" t="s">
        <v>1724</v>
      </c>
    </row>
    <row r="1446" spans="2:26" ht="20.100000000000001" customHeight="1" x14ac:dyDescent="0.15">
      <c r="D1446" s="1411"/>
      <c r="E1446" s="1412"/>
      <c r="F1446" s="168">
        <v>2</v>
      </c>
      <c r="G1446" s="777">
        <v>9</v>
      </c>
      <c r="H1446" s="46" t="s">
        <v>20</v>
      </c>
      <c r="I1446" s="777">
        <v>27</v>
      </c>
      <c r="J1446" s="47" t="s">
        <v>21</v>
      </c>
      <c r="K1446" s="2452" t="s">
        <v>597</v>
      </c>
      <c r="L1446" s="2453"/>
      <c r="M1446" s="2454"/>
      <c r="N1446" s="2452" t="s">
        <v>589</v>
      </c>
      <c r="O1446" s="2453"/>
      <c r="P1446" s="2454"/>
      <c r="Q1446" s="2452" t="s">
        <v>597</v>
      </c>
      <c r="R1446" s="2453"/>
      <c r="S1446" s="2454"/>
      <c r="Z1446" s="674" t="s">
        <v>1724</v>
      </c>
    </row>
    <row r="1447" spans="2:26" ht="20.100000000000001" customHeight="1" x14ac:dyDescent="0.15">
      <c r="D1447" s="1413"/>
      <c r="E1447" s="1414"/>
      <c r="F1447" s="145">
        <v>3</v>
      </c>
      <c r="G1447" s="779">
        <v>1</v>
      </c>
      <c r="H1447" s="48" t="s">
        <v>20</v>
      </c>
      <c r="I1447" s="779">
        <v>27</v>
      </c>
      <c r="J1447" s="49" t="s">
        <v>21</v>
      </c>
      <c r="K1447" s="2455" t="s">
        <v>597</v>
      </c>
      <c r="L1447" s="2456"/>
      <c r="M1447" s="2457"/>
      <c r="N1447" s="2455" t="s">
        <v>589</v>
      </c>
      <c r="O1447" s="2456"/>
      <c r="P1447" s="2457"/>
      <c r="Q1447" s="2455" t="s">
        <v>597</v>
      </c>
      <c r="R1447" s="2456"/>
      <c r="S1447" s="2457"/>
      <c r="Z1447" s="674" t="s">
        <v>1724</v>
      </c>
    </row>
    <row r="1448" spans="2:26" ht="20.100000000000001" customHeight="1" x14ac:dyDescent="0.15">
      <c r="D1448" s="1409" t="s">
        <v>1992</v>
      </c>
      <c r="E1448" s="1410"/>
      <c r="F1448" s="144">
        <v>1</v>
      </c>
      <c r="G1448" s="776">
        <v>5</v>
      </c>
      <c r="H1448" s="44" t="s">
        <v>20</v>
      </c>
      <c r="I1448" s="776">
        <v>29</v>
      </c>
      <c r="J1448" s="45" t="s">
        <v>21</v>
      </c>
      <c r="K1448" s="2449" t="s">
        <v>589</v>
      </c>
      <c r="L1448" s="2450"/>
      <c r="M1448" s="2451"/>
      <c r="N1448" s="2449" t="s">
        <v>589</v>
      </c>
      <c r="O1448" s="2450"/>
      <c r="P1448" s="2451"/>
      <c r="Q1448" s="2449" t="s">
        <v>589</v>
      </c>
      <c r="R1448" s="2450"/>
      <c r="S1448" s="2451"/>
      <c r="Z1448" s="674" t="s">
        <v>1724</v>
      </c>
    </row>
    <row r="1449" spans="2:26" ht="20.100000000000001" customHeight="1" x14ac:dyDescent="0.15">
      <c r="D1449" s="1411"/>
      <c r="E1449" s="1412"/>
      <c r="F1449" s="168">
        <v>2</v>
      </c>
      <c r="G1449" s="780">
        <v>9</v>
      </c>
      <c r="H1449" t="s">
        <v>87</v>
      </c>
      <c r="I1449" s="780">
        <v>22</v>
      </c>
      <c r="J1449" s="8" t="s">
        <v>21</v>
      </c>
      <c r="K1449" s="2452" t="s">
        <v>597</v>
      </c>
      <c r="L1449" s="2453"/>
      <c r="M1449" s="2454"/>
      <c r="N1449" s="2452" t="s">
        <v>589</v>
      </c>
      <c r="O1449" s="2453"/>
      <c r="P1449" s="2454"/>
      <c r="Q1449" s="2452" t="s">
        <v>597</v>
      </c>
      <c r="R1449" s="2453"/>
      <c r="S1449" s="2454"/>
      <c r="Z1449" s="674" t="s">
        <v>1724</v>
      </c>
    </row>
    <row r="1450" spans="2:26" ht="20.100000000000001" customHeight="1" x14ac:dyDescent="0.15">
      <c r="D1450" s="1413"/>
      <c r="E1450" s="1414"/>
      <c r="F1450" s="145">
        <v>3</v>
      </c>
      <c r="G1450" s="779">
        <v>1</v>
      </c>
      <c r="H1450" s="48" t="s">
        <v>20</v>
      </c>
      <c r="I1450" s="779">
        <v>16</v>
      </c>
      <c r="J1450" s="49" t="s">
        <v>21</v>
      </c>
      <c r="K1450" s="2452" t="s">
        <v>597</v>
      </c>
      <c r="L1450" s="2453"/>
      <c r="M1450" s="2454"/>
      <c r="N1450" s="2452" t="s">
        <v>589</v>
      </c>
      <c r="O1450" s="2453"/>
      <c r="P1450" s="2454"/>
      <c r="Q1450" s="2452" t="s">
        <v>597</v>
      </c>
      <c r="R1450" s="2453"/>
      <c r="S1450" s="2454"/>
      <c r="Z1450" s="674" t="s">
        <v>1724</v>
      </c>
    </row>
    <row r="1451" spans="2:26" ht="16.5" customHeight="1" x14ac:dyDescent="0.15">
      <c r="D1451" s="63"/>
      <c r="E1451" s="781" t="s">
        <v>1653</v>
      </c>
      <c r="Z1451" s="674"/>
    </row>
    <row r="1452" spans="2:26" ht="16.5" customHeight="1" x14ac:dyDescent="0.15">
      <c r="E1452" s="2" t="s">
        <v>1057</v>
      </c>
      <c r="Z1452" s="674"/>
    </row>
    <row r="1453" spans="2:26" ht="13.5" customHeight="1" x14ac:dyDescent="0.15">
      <c r="E1453" s="5" t="s">
        <v>1058</v>
      </c>
      <c r="Z1453" s="674"/>
    </row>
    <row r="1454" spans="2:26" ht="11.45" customHeight="1" x14ac:dyDescent="0.15">
      <c r="Z1454" s="674"/>
    </row>
    <row r="1455" spans="2:26" ht="16.5" customHeight="1" x14ac:dyDescent="0.15">
      <c r="B1455" s="12" t="s">
        <v>426</v>
      </c>
      <c r="Z1455" s="674"/>
    </row>
    <row r="1456" spans="2:26" ht="16.5" customHeight="1" x14ac:dyDescent="0.15">
      <c r="C1456" s="13" t="s">
        <v>617</v>
      </c>
      <c r="Z1456" s="674"/>
    </row>
    <row r="1457" spans="2:26" ht="18.95" customHeight="1" x14ac:dyDescent="0.15">
      <c r="D1457" s="1765" t="s">
        <v>452</v>
      </c>
      <c r="E1457" s="1765"/>
      <c r="F1457" s="1765"/>
      <c r="G1457" s="1765"/>
      <c r="H1457" s="1779" t="s">
        <v>1195</v>
      </c>
      <c r="I1457" s="1779"/>
      <c r="J1457" s="1779"/>
      <c r="K1457" s="1779"/>
      <c r="L1457" s="1779"/>
      <c r="M1457" s="1779"/>
      <c r="N1457" s="1779"/>
      <c r="O1457" s="1798"/>
      <c r="P1457" s="1798"/>
      <c r="Q1457" s="1798"/>
      <c r="R1457" s="1798"/>
      <c r="Z1457" s="674" t="s">
        <v>1741</v>
      </c>
    </row>
    <row r="1458" spans="2:26" ht="18.95" customHeight="1" x14ac:dyDescent="0.15">
      <c r="E1458" s="1766" t="s">
        <v>489</v>
      </c>
      <c r="F1458" s="1800"/>
      <c r="G1458" s="1800"/>
      <c r="H1458" s="1800"/>
      <c r="I1458" s="1800"/>
      <c r="J1458" s="1800"/>
      <c r="K1458" s="1800"/>
      <c r="L1458" s="1800"/>
      <c r="M1458" s="2096"/>
      <c r="N1458" s="2096"/>
      <c r="O1458" s="2096"/>
      <c r="P1458" s="2461" t="s">
        <v>1858</v>
      </c>
      <c r="Q1458" s="2462"/>
      <c r="R1458" s="2462"/>
      <c r="S1458" s="2307"/>
      <c r="T1458" s="2307"/>
      <c r="U1458" s="2307"/>
      <c r="V1458" s="2308"/>
      <c r="Z1458" s="674"/>
    </row>
    <row r="1459" spans="2:26" ht="18.95" customHeight="1" x14ac:dyDescent="0.15">
      <c r="E1459" s="1765" t="s">
        <v>1599</v>
      </c>
      <c r="F1459" s="1765"/>
      <c r="G1459" s="1765"/>
      <c r="H1459" s="1765"/>
      <c r="I1459" s="1765"/>
      <c r="J1459" s="1765"/>
      <c r="K1459" s="1765"/>
      <c r="L1459" s="1765"/>
      <c r="M1459" s="1805" t="s">
        <v>1488</v>
      </c>
      <c r="N1459" s="2397"/>
      <c r="O1459" s="2397"/>
      <c r="P1459" s="2397"/>
      <c r="Q1459" s="2397"/>
      <c r="R1459" s="1803"/>
      <c r="S1459" s="85" t="s">
        <v>519</v>
      </c>
      <c r="T1459" s="1402" t="s">
        <v>525</v>
      </c>
      <c r="U1459" s="2052"/>
      <c r="Z1459" s="674"/>
    </row>
    <row r="1460" spans="2:26" ht="16.5" customHeight="1" x14ac:dyDescent="0.15">
      <c r="E1460" s="2" t="s">
        <v>455</v>
      </c>
      <c r="Z1460" s="674"/>
    </row>
    <row r="1461" spans="2:26" ht="16.5" customHeight="1" x14ac:dyDescent="0.15">
      <c r="E1461" s="5" t="s">
        <v>526</v>
      </c>
      <c r="F1461" s="2"/>
      <c r="Z1461" s="674"/>
    </row>
    <row r="1462" spans="2:26" ht="16.5" customHeight="1" x14ac:dyDescent="0.15">
      <c r="E1462" s="5" t="s">
        <v>527</v>
      </c>
      <c r="Z1462" s="674"/>
    </row>
    <row r="1463" spans="2:26" ht="12.6" customHeight="1" x14ac:dyDescent="0.15">
      <c r="E1463" s="5"/>
      <c r="Z1463" s="674"/>
    </row>
    <row r="1464" spans="2:26" ht="16.5" customHeight="1" x14ac:dyDescent="0.15">
      <c r="B1464" s="12" t="s">
        <v>1059</v>
      </c>
      <c r="Z1464" s="674"/>
    </row>
    <row r="1465" spans="2:26" ht="16.5" customHeight="1" x14ac:dyDescent="0.15">
      <c r="C1465" s="13" t="s">
        <v>427</v>
      </c>
      <c r="Z1465" s="674"/>
    </row>
    <row r="1466" spans="2:26" ht="16.5" customHeight="1" x14ac:dyDescent="0.15">
      <c r="D1466" s="1771" t="s">
        <v>428</v>
      </c>
      <c r="E1466" s="1771"/>
      <c r="F1466" s="1771"/>
      <c r="G1466" s="1771"/>
      <c r="H1466" s="1771" t="s">
        <v>429</v>
      </c>
      <c r="I1466" s="1771"/>
      <c r="J1466" s="1771"/>
      <c r="K1466" s="1771"/>
      <c r="L1466" s="1771"/>
      <c r="Z1466" s="674"/>
    </row>
    <row r="1467" spans="2:26" ht="18.600000000000001" customHeight="1" x14ac:dyDescent="0.15">
      <c r="D1467" s="1791" t="s">
        <v>1060</v>
      </c>
      <c r="E1467" s="1791"/>
      <c r="F1467" s="1791"/>
      <c r="G1467" s="1791"/>
      <c r="H1467" s="1791" t="s">
        <v>598</v>
      </c>
      <c r="I1467" s="1791"/>
      <c r="J1467" s="1791"/>
      <c r="K1467" s="1791"/>
      <c r="L1467" s="1791"/>
      <c r="Z1467" s="674" t="s">
        <v>1777</v>
      </c>
    </row>
    <row r="1468" spans="2:26" ht="9.6" customHeight="1" x14ac:dyDescent="0.15">
      <c r="D1468" s="85"/>
      <c r="E1468" s="85"/>
      <c r="F1468" s="85"/>
      <c r="G1468" s="85"/>
      <c r="H1468" s="85"/>
      <c r="I1468" s="85"/>
      <c r="J1468" s="85"/>
      <c r="K1468" s="85"/>
      <c r="L1468" s="85"/>
      <c r="Z1468" s="674"/>
    </row>
    <row r="1469" spans="2:26" ht="16.5" customHeight="1" x14ac:dyDescent="0.15">
      <c r="C1469" s="61" t="s">
        <v>1998</v>
      </c>
      <c r="Z1469" s="674"/>
    </row>
    <row r="1470" spans="2:26" ht="18.600000000000001" customHeight="1" x14ac:dyDescent="0.15">
      <c r="D1470" s="2011" t="s">
        <v>430</v>
      </c>
      <c r="E1470" s="2207"/>
      <c r="F1470" s="2207"/>
      <c r="G1470" s="2092"/>
      <c r="H1470" s="1791" t="s">
        <v>599</v>
      </c>
      <c r="I1470" s="1791"/>
      <c r="J1470" s="1791"/>
      <c r="K1470" s="1791"/>
      <c r="Z1470" s="674" t="s">
        <v>1742</v>
      </c>
    </row>
    <row r="1471" spans="2:26" ht="6" customHeight="1" x14ac:dyDescent="0.15">
      <c r="Z1471" s="674"/>
    </row>
    <row r="1472" spans="2:26" ht="29.45" customHeight="1" x14ac:dyDescent="0.15">
      <c r="D1472" s="1770" t="s">
        <v>431</v>
      </c>
      <c r="E1472" s="1770"/>
      <c r="F1472" s="1770"/>
      <c r="G1472" s="1770"/>
      <c r="H1472" s="2223"/>
      <c r="I1472" s="1770" t="s">
        <v>432</v>
      </c>
      <c r="J1472" s="1770"/>
      <c r="K1472" s="1770"/>
      <c r="L1472" s="1770"/>
      <c r="M1472" s="2051" t="s">
        <v>1654</v>
      </c>
      <c r="N1472" s="2051"/>
      <c r="O1472" s="1765"/>
      <c r="P1472" s="1770" t="s">
        <v>433</v>
      </c>
      <c r="Q1472" s="1770"/>
      <c r="R1472" s="1771"/>
      <c r="Z1472" s="674"/>
    </row>
    <row r="1473" spans="1:26" ht="18.95" customHeight="1" x14ac:dyDescent="0.15">
      <c r="D1473" s="2269" t="s">
        <v>600</v>
      </c>
      <c r="E1473" s="2269"/>
      <c r="F1473" s="2269"/>
      <c r="G1473" s="2269"/>
      <c r="H1473" s="2261"/>
      <c r="I1473" s="2269" t="s">
        <v>602</v>
      </c>
      <c r="J1473" s="2269"/>
      <c r="K1473" s="2269"/>
      <c r="L1473" s="2269"/>
      <c r="M1473" s="2261">
        <v>1000</v>
      </c>
      <c r="N1473" s="2261"/>
      <c r="O1473" s="21" t="s">
        <v>45</v>
      </c>
      <c r="P1473" s="2346">
        <v>285000</v>
      </c>
      <c r="Q1473" s="2346"/>
      <c r="R1473" s="20" t="s">
        <v>116</v>
      </c>
      <c r="Z1473" s="674"/>
    </row>
    <row r="1474" spans="1:26" ht="18.95" customHeight="1" x14ac:dyDescent="0.15">
      <c r="D1474" s="2269"/>
      <c r="E1474" s="2269"/>
      <c r="F1474" s="2269"/>
      <c r="G1474" s="2269"/>
      <c r="H1474" s="2261"/>
      <c r="I1474" s="2269"/>
      <c r="J1474" s="2269"/>
      <c r="K1474" s="2269"/>
      <c r="L1474" s="2269"/>
      <c r="M1474" s="2261"/>
      <c r="N1474" s="2261"/>
      <c r="O1474" s="21" t="s">
        <v>45</v>
      </c>
      <c r="P1474" s="2346"/>
      <c r="Q1474" s="2346"/>
      <c r="R1474" s="20" t="s">
        <v>116</v>
      </c>
      <c r="Z1474" s="674"/>
    </row>
    <row r="1475" spans="1:26" ht="18.95" customHeight="1" x14ac:dyDescent="0.15">
      <c r="D1475" s="2269"/>
      <c r="E1475" s="2269"/>
      <c r="F1475" s="2269"/>
      <c r="G1475" s="2269"/>
      <c r="H1475" s="2261"/>
      <c r="I1475" s="2269"/>
      <c r="J1475" s="2269"/>
      <c r="K1475" s="2269"/>
      <c r="L1475" s="2269"/>
      <c r="M1475" s="2261"/>
      <c r="N1475" s="2261"/>
      <c r="O1475" s="21" t="s">
        <v>45</v>
      </c>
      <c r="P1475" s="2346"/>
      <c r="Q1475" s="2346"/>
      <c r="R1475" s="20" t="s">
        <v>116</v>
      </c>
      <c r="Z1475" s="674"/>
    </row>
    <row r="1476" spans="1:26" ht="18.95" customHeight="1" x14ac:dyDescent="0.15">
      <c r="D1476" s="2269"/>
      <c r="E1476" s="2269"/>
      <c r="F1476" s="2269"/>
      <c r="G1476" s="2269"/>
      <c r="H1476" s="2261"/>
      <c r="I1476" s="2269"/>
      <c r="J1476" s="2269"/>
      <c r="K1476" s="2269"/>
      <c r="L1476" s="2269"/>
      <c r="M1476" s="2261"/>
      <c r="N1476" s="2261"/>
      <c r="O1476" s="21" t="s">
        <v>45</v>
      </c>
      <c r="P1476" s="2346"/>
      <c r="Q1476" s="2346"/>
      <c r="R1476" s="20" t="s">
        <v>116</v>
      </c>
      <c r="Z1476" s="674"/>
    </row>
    <row r="1477" spans="1:26" ht="16.5" customHeight="1" x14ac:dyDescent="0.15">
      <c r="E1477" s="2" t="s">
        <v>1094</v>
      </c>
      <c r="Z1477" s="674"/>
    </row>
    <row r="1478" spans="1:26" ht="12" customHeight="1" x14ac:dyDescent="0.15">
      <c r="E1478" s="2"/>
      <c r="Z1478" s="674"/>
    </row>
    <row r="1479" spans="1:26" ht="17.45" customHeight="1" x14ac:dyDescent="0.15">
      <c r="P1479" s="1798" t="s">
        <v>782</v>
      </c>
      <c r="Q1479" s="1798"/>
      <c r="R1479" s="1798"/>
      <c r="S1479" s="1799" t="str">
        <f>$Q$13</f>
        <v>○△高等学校</v>
      </c>
      <c r="T1479" s="1799"/>
      <c r="U1479" s="1799"/>
      <c r="V1479" s="1799"/>
      <c r="W1479" s="1799"/>
      <c r="X1479" s="1799"/>
      <c r="Z1479" s="674"/>
    </row>
    <row r="1480" spans="1:26" ht="16.5" customHeight="1" x14ac:dyDescent="0.15">
      <c r="A1480" s="675" t="s">
        <v>530</v>
      </c>
      <c r="Z1480" s="674"/>
    </row>
    <row r="1481" spans="1:26" ht="12" customHeight="1" x14ac:dyDescent="0.15">
      <c r="E1481" s="2"/>
      <c r="Z1481" s="674"/>
    </row>
    <row r="1482" spans="1:26" ht="16.5" customHeight="1" x14ac:dyDescent="0.15">
      <c r="B1482" s="12" t="s">
        <v>1061</v>
      </c>
      <c r="Z1482" s="674"/>
    </row>
    <row r="1483" spans="1:26" ht="7.5" customHeight="1" x14ac:dyDescent="0.15">
      <c r="C1483" s="13"/>
      <c r="Z1483" s="674"/>
    </row>
    <row r="1484" spans="1:26" ht="29.45" customHeight="1" x14ac:dyDescent="0.15">
      <c r="D1484" s="1012" t="s">
        <v>1606</v>
      </c>
      <c r="E1484" s="1012"/>
      <c r="F1484" s="1012"/>
      <c r="G1484" s="1012"/>
      <c r="H1484" s="1012"/>
      <c r="I1484" s="2469" t="s">
        <v>1095</v>
      </c>
      <c r="J1484" s="2470"/>
      <c r="K1484" s="2470"/>
      <c r="L1484" s="2470"/>
      <c r="M1484" s="2470"/>
      <c r="N1484" s="2470"/>
      <c r="O1484" s="2470"/>
      <c r="P1484" s="2470"/>
      <c r="Q1484" s="2470"/>
      <c r="R1484" s="2470"/>
      <c r="S1484" s="2470"/>
      <c r="T1484" s="2471"/>
      <c r="Z1484" s="674" t="s">
        <v>1743</v>
      </c>
    </row>
    <row r="1485" spans="1:26" ht="16.5" customHeight="1" x14ac:dyDescent="0.15">
      <c r="E1485" s="2" t="s">
        <v>462</v>
      </c>
      <c r="Z1485" s="674"/>
    </row>
    <row r="1486" spans="1:26" ht="9.6" customHeight="1" thickBot="1" x14ac:dyDescent="0.2">
      <c r="E1486" s="2"/>
      <c r="Z1486" s="674"/>
    </row>
    <row r="1487" spans="1:26" ht="16.5" customHeight="1" x14ac:dyDescent="0.15">
      <c r="B1487" s="169"/>
      <c r="C1487" s="170" t="s">
        <v>1096</v>
      </c>
      <c r="D1487" s="170"/>
      <c r="E1487" s="171"/>
      <c r="F1487" s="170"/>
      <c r="G1487" s="170"/>
      <c r="H1487" s="170"/>
      <c r="I1487" s="170"/>
      <c r="J1487" s="170"/>
      <c r="K1487" s="170"/>
      <c r="L1487" s="170"/>
      <c r="M1487" s="170"/>
      <c r="N1487" s="170"/>
      <c r="O1487" s="170"/>
      <c r="P1487" s="170"/>
      <c r="Q1487" s="170"/>
      <c r="R1487" s="170"/>
      <c r="S1487" s="170"/>
      <c r="T1487" s="170"/>
      <c r="U1487" s="170"/>
      <c r="V1487" s="170"/>
      <c r="W1487" s="170"/>
      <c r="X1487" s="172"/>
      <c r="Z1487" s="674"/>
    </row>
    <row r="1488" spans="1:26" ht="16.5" customHeight="1" x14ac:dyDescent="0.15">
      <c r="B1488" s="173" t="s">
        <v>1064</v>
      </c>
      <c r="X1488" s="174"/>
      <c r="Z1488" s="674"/>
    </row>
    <row r="1489" spans="2:26" ht="20.45" customHeight="1" x14ac:dyDescent="0.15">
      <c r="B1489" s="175"/>
      <c r="D1489" s="1765" t="s">
        <v>1062</v>
      </c>
      <c r="E1489" s="1765"/>
      <c r="F1489" s="1765"/>
      <c r="G1489" s="1804" t="s">
        <v>1071</v>
      </c>
      <c r="H1489" s="1804"/>
      <c r="I1489" s="1804"/>
      <c r="J1489" s="1804"/>
      <c r="K1489" s="1804"/>
      <c r="X1489" s="174"/>
      <c r="Z1489" s="674" t="s">
        <v>1744</v>
      </c>
    </row>
    <row r="1490" spans="2:26" ht="5.45" customHeight="1" x14ac:dyDescent="0.15">
      <c r="B1490" s="175"/>
      <c r="J1490" s="21"/>
      <c r="X1490" s="174"/>
      <c r="Z1490" s="674"/>
    </row>
    <row r="1491" spans="2:26" ht="20.45" customHeight="1" x14ac:dyDescent="0.15">
      <c r="B1491" s="175"/>
      <c r="D1491" s="1765" t="s">
        <v>1063</v>
      </c>
      <c r="E1491" s="1765"/>
      <c r="F1491" s="1765"/>
      <c r="G1491" s="73" t="s">
        <v>586</v>
      </c>
      <c r="H1491" s="735">
        <v>4</v>
      </c>
      <c r="I1491" s="165" t="s">
        <v>19</v>
      </c>
      <c r="J1491" s="735">
        <v>5</v>
      </c>
      <c r="K1491" s="164" t="s">
        <v>20</v>
      </c>
      <c r="L1491" s="735">
        <v>12</v>
      </c>
      <c r="M1491" s="164" t="s">
        <v>1759</v>
      </c>
      <c r="X1491" s="174"/>
      <c r="Z1491" s="674" t="s">
        <v>1720</v>
      </c>
    </row>
    <row r="1492" spans="2:26" ht="6.95" customHeight="1" x14ac:dyDescent="0.15">
      <c r="B1492" s="175"/>
      <c r="X1492" s="174"/>
      <c r="Z1492" s="674"/>
    </row>
    <row r="1493" spans="2:26" ht="19.5" customHeight="1" x14ac:dyDescent="0.15">
      <c r="B1493" s="175"/>
      <c r="D1493" s="1765" t="s">
        <v>1069</v>
      </c>
      <c r="E1493" s="1765"/>
      <c r="F1493" s="1765"/>
      <c r="G1493" s="1766"/>
      <c r="H1493" s="2472"/>
      <c r="I1493" s="2473"/>
      <c r="J1493" s="2473"/>
      <c r="K1493" s="2474"/>
      <c r="L1493" s="94"/>
      <c r="M1493" s="94"/>
      <c r="N1493" s="94"/>
      <c r="X1493" s="174"/>
      <c r="Z1493" s="674" t="s">
        <v>1745</v>
      </c>
    </row>
    <row r="1494" spans="2:26" ht="19.5" customHeight="1" x14ac:dyDescent="0.15">
      <c r="B1494" s="175"/>
      <c r="D1494" s="1765" t="s">
        <v>1070</v>
      </c>
      <c r="E1494" s="1765"/>
      <c r="F1494" s="1765"/>
      <c r="G1494" s="1765"/>
      <c r="H1494" s="73"/>
      <c r="I1494" s="735"/>
      <c r="J1494" s="167" t="s">
        <v>19</v>
      </c>
      <c r="K1494" s="735"/>
      <c r="L1494" s="164" t="s">
        <v>20</v>
      </c>
      <c r="M1494" s="735"/>
      <c r="N1494" s="164" t="s">
        <v>1759</v>
      </c>
      <c r="X1494" s="174"/>
      <c r="Z1494" s="674" t="s">
        <v>1720</v>
      </c>
    </row>
    <row r="1495" spans="2:26" ht="5.45" customHeight="1" x14ac:dyDescent="0.15">
      <c r="B1495" s="175"/>
      <c r="X1495" s="174"/>
      <c r="Z1495" s="674"/>
    </row>
    <row r="1496" spans="2:26" ht="18.95" customHeight="1" x14ac:dyDescent="0.15">
      <c r="B1496" s="175"/>
      <c r="D1496" s="253" t="s">
        <v>1196</v>
      </c>
      <c r="X1496" s="174"/>
      <c r="Z1496" s="674"/>
    </row>
    <row r="1497" spans="2:26" ht="54.6" customHeight="1" x14ac:dyDescent="0.15">
      <c r="B1497" s="175"/>
      <c r="D1497" s="2466"/>
      <c r="E1497" s="2467"/>
      <c r="F1497" s="2467"/>
      <c r="G1497" s="2467"/>
      <c r="H1497" s="2467"/>
      <c r="I1497" s="2467"/>
      <c r="J1497" s="2467"/>
      <c r="K1497" s="2467"/>
      <c r="L1497" s="2467"/>
      <c r="M1497" s="2467"/>
      <c r="N1497" s="2467"/>
      <c r="O1497" s="2467"/>
      <c r="P1497" s="2467"/>
      <c r="Q1497" s="2467"/>
      <c r="R1497" s="2467"/>
      <c r="S1497" s="2467"/>
      <c r="T1497" s="2467"/>
      <c r="U1497" s="2468"/>
      <c r="X1497" s="174"/>
      <c r="Z1497" s="674"/>
    </row>
    <row r="1498" spans="2:26" ht="16.5" customHeight="1" x14ac:dyDescent="0.15">
      <c r="B1498" s="175"/>
      <c r="E1498" s="2"/>
      <c r="X1498" s="174"/>
      <c r="Z1498" s="674"/>
    </row>
    <row r="1499" spans="2:26" ht="16.5" customHeight="1" x14ac:dyDescent="0.15">
      <c r="B1499" s="173" t="s">
        <v>1065</v>
      </c>
      <c r="X1499" s="174"/>
      <c r="Z1499" s="674"/>
    </row>
    <row r="1500" spans="2:26" ht="16.5" customHeight="1" x14ac:dyDescent="0.15">
      <c r="B1500" s="175"/>
      <c r="D1500" t="s">
        <v>1067</v>
      </c>
      <c r="E1500" s="2"/>
      <c r="X1500" s="174"/>
      <c r="Z1500" s="674"/>
    </row>
    <row r="1501" spans="2:26" ht="16.5" customHeight="1" x14ac:dyDescent="0.15">
      <c r="B1501" s="175"/>
      <c r="D1501" t="s">
        <v>1066</v>
      </c>
      <c r="E1501" s="2"/>
      <c r="X1501" s="174"/>
      <c r="Z1501" s="674"/>
    </row>
    <row r="1502" spans="2:26" ht="16.5" customHeight="1" x14ac:dyDescent="0.15">
      <c r="B1502" s="175"/>
      <c r="D1502" t="s">
        <v>1068</v>
      </c>
      <c r="E1502" s="2"/>
      <c r="X1502" s="174"/>
      <c r="Z1502" s="674"/>
    </row>
    <row r="1503" spans="2:26" ht="18.95" customHeight="1" x14ac:dyDescent="0.15">
      <c r="B1503" s="175"/>
      <c r="D1503" s="1765" t="s">
        <v>1197</v>
      </c>
      <c r="E1503" s="1765"/>
      <c r="F1503" s="1765"/>
      <c r="G1503" s="1804"/>
      <c r="H1503" s="1804"/>
      <c r="I1503" s="1804"/>
      <c r="J1503" s="1804"/>
      <c r="K1503" s="1798"/>
      <c r="L1503" s="1798"/>
      <c r="X1503" s="174"/>
      <c r="Z1503" s="674" t="s">
        <v>1746</v>
      </c>
    </row>
    <row r="1504" spans="2:26" ht="5.45" customHeight="1" x14ac:dyDescent="0.15">
      <c r="B1504" s="175"/>
      <c r="X1504" s="174"/>
      <c r="Z1504" s="674"/>
    </row>
    <row r="1505" spans="2:26" ht="18.95" customHeight="1" x14ac:dyDescent="0.15">
      <c r="B1505" s="175"/>
      <c r="D1505" s="1765" t="s">
        <v>1198</v>
      </c>
      <c r="E1505" s="1765"/>
      <c r="F1505" s="1765"/>
      <c r="G1505" s="73"/>
      <c r="H1505" s="735"/>
      <c r="I1505" s="165" t="s">
        <v>19</v>
      </c>
      <c r="J1505" s="735"/>
      <c r="K1505" s="164" t="s">
        <v>20</v>
      </c>
      <c r="L1505" s="735"/>
      <c r="M1505" s="164" t="s">
        <v>1759</v>
      </c>
      <c r="X1505" s="174"/>
      <c r="Z1505" s="674" t="s">
        <v>1720</v>
      </c>
    </row>
    <row r="1506" spans="2:26" ht="5.0999999999999996" customHeight="1" x14ac:dyDescent="0.15">
      <c r="B1506" s="175"/>
      <c r="X1506" s="174"/>
      <c r="Z1506" s="674"/>
    </row>
    <row r="1507" spans="2:26" ht="18.95" customHeight="1" x14ac:dyDescent="0.15">
      <c r="B1507" s="175"/>
      <c r="D1507" s="1765" t="s">
        <v>1199</v>
      </c>
      <c r="E1507" s="1765"/>
      <c r="F1507" s="1765"/>
      <c r="G1507" s="1765"/>
      <c r="H1507" s="1805"/>
      <c r="I1507" s="2397"/>
      <c r="J1507" s="1851"/>
      <c r="K1507" s="1852"/>
      <c r="X1507" s="174"/>
      <c r="Z1507" s="674" t="s">
        <v>1747</v>
      </c>
    </row>
    <row r="1508" spans="2:26" ht="18.95" customHeight="1" x14ac:dyDescent="0.15">
      <c r="B1508" s="175"/>
      <c r="D1508" s="1765" t="s">
        <v>1200</v>
      </c>
      <c r="E1508" s="1765"/>
      <c r="F1508" s="1765"/>
      <c r="G1508" s="1765"/>
      <c r="H1508" s="73"/>
      <c r="I1508" s="735"/>
      <c r="J1508" s="167" t="s">
        <v>19</v>
      </c>
      <c r="K1508" s="735"/>
      <c r="L1508" s="164" t="s">
        <v>20</v>
      </c>
      <c r="M1508" s="735"/>
      <c r="N1508" s="164" t="s">
        <v>1759</v>
      </c>
      <c r="X1508" s="174"/>
      <c r="Z1508" s="674" t="s">
        <v>1720</v>
      </c>
    </row>
    <row r="1509" spans="2:26" ht="5.0999999999999996" customHeight="1" x14ac:dyDescent="0.15">
      <c r="B1509" s="175"/>
      <c r="X1509" s="174"/>
      <c r="Z1509" s="674"/>
    </row>
    <row r="1510" spans="2:26" ht="15.6" customHeight="1" x14ac:dyDescent="0.15">
      <c r="B1510" s="175"/>
      <c r="D1510" s="253" t="s">
        <v>1201</v>
      </c>
      <c r="X1510" s="174"/>
      <c r="Z1510" s="674"/>
    </row>
    <row r="1511" spans="2:26" ht="54.95" customHeight="1" x14ac:dyDescent="0.15">
      <c r="B1511" s="175"/>
      <c r="D1511" s="2466"/>
      <c r="E1511" s="2467"/>
      <c r="F1511" s="2467"/>
      <c r="G1511" s="2467"/>
      <c r="H1511" s="2467"/>
      <c r="I1511" s="2467"/>
      <c r="J1511" s="2467"/>
      <c r="K1511" s="2467"/>
      <c r="L1511" s="2467"/>
      <c r="M1511" s="2467"/>
      <c r="N1511" s="2467"/>
      <c r="O1511" s="2467"/>
      <c r="P1511" s="2467"/>
      <c r="Q1511" s="2467"/>
      <c r="R1511" s="2467"/>
      <c r="S1511" s="2467"/>
      <c r="T1511" s="2467"/>
      <c r="U1511" s="2468"/>
      <c r="X1511" s="174"/>
      <c r="Z1511" s="674"/>
    </row>
    <row r="1512" spans="2:26" ht="9.6" customHeight="1" x14ac:dyDescent="0.15">
      <c r="B1512" s="175"/>
      <c r="E1512" s="2"/>
      <c r="X1512" s="174"/>
      <c r="Z1512" s="674"/>
    </row>
    <row r="1513" spans="2:26" ht="16.5" customHeight="1" x14ac:dyDescent="0.15">
      <c r="B1513" s="173" t="s">
        <v>1204</v>
      </c>
      <c r="X1513" s="174"/>
      <c r="Z1513" s="674"/>
    </row>
    <row r="1514" spans="2:26" ht="17.45" customHeight="1" x14ac:dyDescent="0.15">
      <c r="B1514" s="175"/>
      <c r="D1514" s="1786" t="s">
        <v>1202</v>
      </c>
      <c r="E1514" s="1786"/>
      <c r="F1514" s="1786"/>
      <c r="G1514" s="1786"/>
      <c r="H1514" s="1786"/>
      <c r="I1514" s="2427"/>
      <c r="J1514" s="2427"/>
      <c r="K1514" s="2427"/>
      <c r="L1514" s="2427"/>
      <c r="M1514" s="2427"/>
      <c r="N1514" s="2427"/>
      <c r="X1514" s="174"/>
      <c r="Z1514" s="674" t="s">
        <v>1748</v>
      </c>
    </row>
    <row r="1515" spans="2:26" ht="19.5" customHeight="1" x14ac:dyDescent="0.15">
      <c r="B1515" s="175"/>
      <c r="D1515" s="253" t="s">
        <v>1203</v>
      </c>
      <c r="X1515" s="174"/>
      <c r="Z1515" s="674"/>
    </row>
    <row r="1516" spans="2:26" ht="54" customHeight="1" x14ac:dyDescent="0.15">
      <c r="B1516" s="175"/>
      <c r="D1516" s="2466"/>
      <c r="E1516" s="2467"/>
      <c r="F1516" s="2467"/>
      <c r="G1516" s="2467"/>
      <c r="H1516" s="2467"/>
      <c r="I1516" s="2467"/>
      <c r="J1516" s="2467"/>
      <c r="K1516" s="2467"/>
      <c r="L1516" s="2467"/>
      <c r="M1516" s="2467"/>
      <c r="N1516" s="2467"/>
      <c r="O1516" s="2467"/>
      <c r="P1516" s="2467"/>
      <c r="Q1516" s="2467"/>
      <c r="R1516" s="2467"/>
      <c r="S1516" s="2467"/>
      <c r="T1516" s="2467"/>
      <c r="U1516" s="2468"/>
      <c r="X1516" s="174"/>
      <c r="Z1516" s="674"/>
    </row>
    <row r="1517" spans="2:26" ht="9.6" customHeight="1" thickBot="1" x14ac:dyDescent="0.2">
      <c r="B1517" s="176"/>
      <c r="C1517" s="177"/>
      <c r="D1517" s="177"/>
      <c r="E1517" s="178"/>
      <c r="F1517" s="177"/>
      <c r="G1517" s="177"/>
      <c r="H1517" s="177"/>
      <c r="I1517" s="177"/>
      <c r="J1517" s="177"/>
      <c r="K1517" s="177"/>
      <c r="L1517" s="177"/>
      <c r="M1517" s="177"/>
      <c r="N1517" s="177"/>
      <c r="O1517" s="177"/>
      <c r="P1517" s="177"/>
      <c r="Q1517" s="177"/>
      <c r="R1517" s="177"/>
      <c r="S1517" s="177"/>
      <c r="T1517" s="177"/>
      <c r="U1517" s="177"/>
      <c r="V1517" s="177"/>
      <c r="W1517" s="177"/>
      <c r="X1517" s="179"/>
      <c r="Z1517" s="674"/>
    </row>
    <row r="1518" spans="2:26" ht="15" customHeight="1" x14ac:dyDescent="0.15">
      <c r="E1518" s="2"/>
      <c r="Z1518" s="674"/>
    </row>
    <row r="1519" spans="2:26" ht="16.5" customHeight="1" x14ac:dyDescent="0.15">
      <c r="B1519" s="13" t="s">
        <v>1608</v>
      </c>
      <c r="Z1519" s="674"/>
    </row>
    <row r="1520" spans="2:26" ht="16.5" customHeight="1" x14ac:dyDescent="0.15">
      <c r="D1520" t="s">
        <v>464</v>
      </c>
      <c r="Z1520" s="674"/>
    </row>
    <row r="1521" spans="1:26" ht="16.5" customHeight="1" x14ac:dyDescent="0.15">
      <c r="D1521" t="s">
        <v>463</v>
      </c>
      <c r="Z1521" s="674"/>
    </row>
    <row r="1522" spans="1:26" ht="16.5" customHeight="1" x14ac:dyDescent="0.15">
      <c r="D1522" s="2011" t="s">
        <v>467</v>
      </c>
      <c r="E1522" s="2207"/>
      <c r="F1522" s="2207"/>
      <c r="G1522" s="2207"/>
      <c r="H1522" s="2207"/>
      <c r="I1522" s="2207"/>
      <c r="J1522" s="2207"/>
      <c r="K1522" s="2207"/>
      <c r="L1522" s="2294"/>
      <c r="M1522" s="1771" t="s">
        <v>154</v>
      </c>
      <c r="N1522" s="2286"/>
      <c r="O1522" s="2286"/>
      <c r="P1522" s="2286"/>
      <c r="Q1522" s="1774" t="s">
        <v>466</v>
      </c>
      <c r="R1522" s="1771"/>
      <c r="S1522" s="1770"/>
      <c r="T1522" s="1771"/>
      <c r="U1522" s="1771"/>
      <c r="Z1522" s="674"/>
    </row>
    <row r="1523" spans="1:26" ht="21" customHeight="1" x14ac:dyDescent="0.15">
      <c r="D1523" s="1766" t="s">
        <v>1655</v>
      </c>
      <c r="E1523" s="1800"/>
      <c r="F1523" s="1800"/>
      <c r="G1523" s="1800"/>
      <c r="H1523" s="1800"/>
      <c r="I1523" s="1800"/>
      <c r="J1523" s="1800"/>
      <c r="K1523" s="1800"/>
      <c r="L1523" s="2105"/>
      <c r="M1523" s="2154" t="s">
        <v>601</v>
      </c>
      <c r="N1523" s="2154"/>
      <c r="O1523" s="2154"/>
      <c r="P1523" s="1847"/>
      <c r="Q1523" s="735">
        <v>7</v>
      </c>
      <c r="R1523" s="21" t="s">
        <v>19</v>
      </c>
      <c r="S1523" s="735">
        <v>5</v>
      </c>
      <c r="T1523" s="20" t="s">
        <v>465</v>
      </c>
      <c r="U1523" s="92"/>
      <c r="Z1523" s="674" t="s">
        <v>1749</v>
      </c>
    </row>
    <row r="1524" spans="1:26" ht="21" customHeight="1" x14ac:dyDescent="0.15">
      <c r="D1524" s="1766" t="s">
        <v>1656</v>
      </c>
      <c r="E1524" s="1800"/>
      <c r="F1524" s="1800"/>
      <c r="G1524" s="1800"/>
      <c r="H1524" s="1800"/>
      <c r="I1524" s="1800"/>
      <c r="J1524" s="1800"/>
      <c r="K1524" s="1800"/>
      <c r="L1524" s="2105"/>
      <c r="M1524" s="2154" t="s">
        <v>601</v>
      </c>
      <c r="N1524" s="2154"/>
      <c r="O1524" s="2154"/>
      <c r="P1524" s="1847"/>
      <c r="Q1524" s="735">
        <v>7</v>
      </c>
      <c r="R1524" s="21" t="s">
        <v>19</v>
      </c>
      <c r="S1524" s="735">
        <v>5</v>
      </c>
      <c r="T1524" s="20" t="s">
        <v>465</v>
      </c>
      <c r="U1524" s="92"/>
      <c r="Z1524" s="674" t="s">
        <v>1749</v>
      </c>
    </row>
    <row r="1525" spans="1:26" ht="16.5" customHeight="1" x14ac:dyDescent="0.15">
      <c r="E1525" s="2" t="s">
        <v>1607</v>
      </c>
      <c r="Z1525" s="674"/>
    </row>
    <row r="1526" spans="1:26" ht="16.5" customHeight="1" x14ac:dyDescent="0.15">
      <c r="E1526" s="2" t="s">
        <v>468</v>
      </c>
      <c r="Z1526" s="674"/>
    </row>
    <row r="1527" spans="1:26" ht="16.5" customHeight="1" x14ac:dyDescent="0.15">
      <c r="E1527" s="5" t="s">
        <v>529</v>
      </c>
      <c r="Z1527" s="674"/>
    </row>
    <row r="1528" spans="1:26" ht="16.5" customHeight="1" x14ac:dyDescent="0.15">
      <c r="E1528" s="2" t="s">
        <v>528</v>
      </c>
      <c r="Z1528" s="674"/>
    </row>
    <row r="1529" spans="1:26" ht="16.5" customHeight="1" x14ac:dyDescent="0.15">
      <c r="E1529" s="1378" t="s">
        <v>1452</v>
      </c>
      <c r="F1529" s="1850"/>
      <c r="G1529" s="1850"/>
      <c r="H1529" s="1850"/>
      <c r="I1529" s="1850"/>
      <c r="J1529" s="1850"/>
      <c r="K1529" s="1850"/>
      <c r="L1529" s="1850"/>
      <c r="M1529" s="1850"/>
      <c r="N1529" s="1850"/>
      <c r="O1529" s="2392"/>
      <c r="P1529" t="s">
        <v>1453</v>
      </c>
      <c r="Z1529" s="674"/>
    </row>
    <row r="1530" spans="1:26" s="783" customFormat="1" ht="15" customHeight="1" thickBot="1" x14ac:dyDescent="0.2">
      <c r="A1530" s="782"/>
      <c r="E1530" s="784"/>
      <c r="Z1530" s="785"/>
    </row>
    <row r="1531" spans="1:26" ht="14.25" thickTop="1" x14ac:dyDescent="0.15">
      <c r="A1531" s="669" t="s">
        <v>1667</v>
      </c>
    </row>
  </sheetData>
  <sheetProtection algorithmName="SHA-512" hashValue="8qff6dJm+I9xPgd3uZQ5F6IKRwvy13KG8nAJEsMgvRooj5XrsWv9mEyJr/e982IupsB/m/o/lU5oMZOxDt4jvg==" saltValue="Jb38/ecB65+AwXJmNfz/gg==" spinCount="100000" sheet="1" objects="1" scenarios="1"/>
  <mergeCells count="2222">
    <mergeCell ref="D1523:L1523"/>
    <mergeCell ref="M1523:P1523"/>
    <mergeCell ref="D1524:L1524"/>
    <mergeCell ref="M1524:P1524"/>
    <mergeCell ref="E1529:O1529"/>
    <mergeCell ref="A1:Y1"/>
    <mergeCell ref="D1508:G1508"/>
    <mergeCell ref="D1511:U1511"/>
    <mergeCell ref="D1514:H1514"/>
    <mergeCell ref="I1514:N1514"/>
    <mergeCell ref="D1516:U1516"/>
    <mergeCell ref="D1522:L1522"/>
    <mergeCell ref="M1522:P1522"/>
    <mergeCell ref="Q1522:U1522"/>
    <mergeCell ref="D1494:G1494"/>
    <mergeCell ref="D1497:U1497"/>
    <mergeCell ref="D1503:F1503"/>
    <mergeCell ref="G1503:L1503"/>
    <mergeCell ref="D1505:F1505"/>
    <mergeCell ref="D1507:G1507"/>
    <mergeCell ref="H1507:K1507"/>
    <mergeCell ref="D1484:H1484"/>
    <mergeCell ref="I1484:T1484"/>
    <mergeCell ref="D1489:F1489"/>
    <mergeCell ref="G1489:K1489"/>
    <mergeCell ref="D1491:F1491"/>
    <mergeCell ref="D1493:G1493"/>
    <mergeCell ref="H1493:K1493"/>
    <mergeCell ref="D1476:H1476"/>
    <mergeCell ref="I1476:L1476"/>
    <mergeCell ref="M1476:N1476"/>
    <mergeCell ref="P1476:Q1476"/>
    <mergeCell ref="P1479:R1479"/>
    <mergeCell ref="S1479:X1479"/>
    <mergeCell ref="D1475:H1475"/>
    <mergeCell ref="I1475:L1475"/>
    <mergeCell ref="M1475:N1475"/>
    <mergeCell ref="P1475:Q1475"/>
    <mergeCell ref="D1473:H1473"/>
    <mergeCell ref="I1473:L1473"/>
    <mergeCell ref="M1473:N1473"/>
    <mergeCell ref="P1473:Q1473"/>
    <mergeCell ref="D1474:H1474"/>
    <mergeCell ref="I1474:L1474"/>
    <mergeCell ref="M1474:N1474"/>
    <mergeCell ref="P1474:Q1474"/>
    <mergeCell ref="D1470:G1470"/>
    <mergeCell ref="H1470:K1470"/>
    <mergeCell ref="D1472:H1472"/>
    <mergeCell ref="I1472:L1472"/>
    <mergeCell ref="M1472:O1472"/>
    <mergeCell ref="P1472:R1472"/>
    <mergeCell ref="E1459:L1459"/>
    <mergeCell ref="M1459:R1459"/>
    <mergeCell ref="T1459:U1459"/>
    <mergeCell ref="D1466:G1466"/>
    <mergeCell ref="H1466:L1466"/>
    <mergeCell ref="D1467:G1467"/>
    <mergeCell ref="H1467:L1467"/>
    <mergeCell ref="D1457:G1457"/>
    <mergeCell ref="H1457:R1457"/>
    <mergeCell ref="E1458:O1458"/>
    <mergeCell ref="P1458:V1458"/>
    <mergeCell ref="D1448:E1450"/>
    <mergeCell ref="K1448:M1448"/>
    <mergeCell ref="N1448:P1448"/>
    <mergeCell ref="Q1448:S1448"/>
    <mergeCell ref="K1449:M1449"/>
    <mergeCell ref="N1449:P1449"/>
    <mergeCell ref="Q1449:S1449"/>
    <mergeCell ref="K1450:M1450"/>
    <mergeCell ref="N1450:P1450"/>
    <mergeCell ref="Q1450:S1450"/>
    <mergeCell ref="D1445:E1447"/>
    <mergeCell ref="K1445:M1445"/>
    <mergeCell ref="N1445:P1445"/>
    <mergeCell ref="Q1445:S1445"/>
    <mergeCell ref="K1446:M1446"/>
    <mergeCell ref="N1446:P1446"/>
    <mergeCell ref="Q1446:S1446"/>
    <mergeCell ref="K1447:M1447"/>
    <mergeCell ref="N1447:P1447"/>
    <mergeCell ref="Q1447:S1447"/>
    <mergeCell ref="D1439:I1439"/>
    <mergeCell ref="J1439:X1439"/>
    <mergeCell ref="D1443:F1444"/>
    <mergeCell ref="G1443:J1444"/>
    <mergeCell ref="K1443:S1443"/>
    <mergeCell ref="K1444:M1444"/>
    <mergeCell ref="N1444:P1444"/>
    <mergeCell ref="Q1444:S1444"/>
    <mergeCell ref="J1437:N1437"/>
    <mergeCell ref="O1437:Q1437"/>
    <mergeCell ref="R1437:X1437"/>
    <mergeCell ref="J1438:N1438"/>
    <mergeCell ref="O1438:Q1438"/>
    <mergeCell ref="R1438:X1438"/>
    <mergeCell ref="D1432:E1432"/>
    <mergeCell ref="F1432:I1432"/>
    <mergeCell ref="D1436:I1436"/>
    <mergeCell ref="J1436:N1436"/>
    <mergeCell ref="O1436:Q1436"/>
    <mergeCell ref="R1436:X1436"/>
    <mergeCell ref="D1418:I1418"/>
    <mergeCell ref="J1418:M1418"/>
    <mergeCell ref="D1423:K1423"/>
    <mergeCell ref="L1423:O1423"/>
    <mergeCell ref="D1431:E1431"/>
    <mergeCell ref="F1431:I1431"/>
    <mergeCell ref="J1431:P1431"/>
    <mergeCell ref="D1405:L1405"/>
    <mergeCell ref="M1405:X1405"/>
    <mergeCell ref="D1408:H1408"/>
    <mergeCell ref="I1408:S1408"/>
    <mergeCell ref="D1409:M1409"/>
    <mergeCell ref="D1414:G1414"/>
    <mergeCell ref="H1414:K1414"/>
    <mergeCell ref="S1414:X1414"/>
    <mergeCell ref="D1391:G1393"/>
    <mergeCell ref="H1391:L1393"/>
    <mergeCell ref="W1391:X1393"/>
    <mergeCell ref="D1400:G1400"/>
    <mergeCell ref="H1400:M1400"/>
    <mergeCell ref="P1428:R1428"/>
    <mergeCell ref="S1428:X1428"/>
    <mergeCell ref="D1385:G1387"/>
    <mergeCell ref="H1385:L1387"/>
    <mergeCell ref="W1385:X1387"/>
    <mergeCell ref="D1388:G1390"/>
    <mergeCell ref="H1388:L1390"/>
    <mergeCell ref="W1388:X1390"/>
    <mergeCell ref="D1381:G1381"/>
    <mergeCell ref="H1381:L1381"/>
    <mergeCell ref="M1381:Q1381"/>
    <mergeCell ref="R1381:V1381"/>
    <mergeCell ref="W1381:X1381"/>
    <mergeCell ref="D1382:G1384"/>
    <mergeCell ref="H1382:L1384"/>
    <mergeCell ref="W1382:X1384"/>
    <mergeCell ref="D1372:G1373"/>
    <mergeCell ref="H1372:K1373"/>
    <mergeCell ref="L1372:O1372"/>
    <mergeCell ref="P1372:Q1373"/>
    <mergeCell ref="L1373:O1373"/>
    <mergeCell ref="T1375:X1375"/>
    <mergeCell ref="P1377:R1377"/>
    <mergeCell ref="S1377:X1377"/>
    <mergeCell ref="D1368:G1369"/>
    <mergeCell ref="H1368:K1369"/>
    <mergeCell ref="L1368:O1368"/>
    <mergeCell ref="P1368:Q1369"/>
    <mergeCell ref="L1369:O1369"/>
    <mergeCell ref="D1370:G1371"/>
    <mergeCell ref="H1370:K1371"/>
    <mergeCell ref="L1370:O1370"/>
    <mergeCell ref="P1370:Q1371"/>
    <mergeCell ref="L1371:O1371"/>
    <mergeCell ref="D1362:H1363"/>
    <mergeCell ref="I1362:L1362"/>
    <mergeCell ref="M1362:P1362"/>
    <mergeCell ref="Q1362:R1362"/>
    <mergeCell ref="Q1363:R1363"/>
    <mergeCell ref="D1367:G1367"/>
    <mergeCell ref="H1367:K1367"/>
    <mergeCell ref="L1367:O1367"/>
    <mergeCell ref="P1367:Q1367"/>
    <mergeCell ref="D1357:G1359"/>
    <mergeCell ref="Q1357:R1359"/>
    <mergeCell ref="D1360:H1360"/>
    <mergeCell ref="Q1360:R1360"/>
    <mergeCell ref="D1361:H1361"/>
    <mergeCell ref="Q1361:R1361"/>
    <mergeCell ref="D1350:H1350"/>
    <mergeCell ref="I1350:O1350"/>
    <mergeCell ref="P1345:R1345"/>
    <mergeCell ref="S1345:X1345"/>
    <mergeCell ref="D1356:H1356"/>
    <mergeCell ref="I1356:L1356"/>
    <mergeCell ref="M1356:P1356"/>
    <mergeCell ref="Q1356:R1356"/>
    <mergeCell ref="D1338:G1338"/>
    <mergeCell ref="H1338:J1338"/>
    <mergeCell ref="D1340:H1340"/>
    <mergeCell ref="I1340:V1340"/>
    <mergeCell ref="D1347:H1347"/>
    <mergeCell ref="I1347:O1347"/>
    <mergeCell ref="D1335:G1335"/>
    <mergeCell ref="H1335:J1335"/>
    <mergeCell ref="D1336:G1336"/>
    <mergeCell ref="H1336:J1336"/>
    <mergeCell ref="D1337:G1337"/>
    <mergeCell ref="H1337:J1337"/>
    <mergeCell ref="D1331:G1331"/>
    <mergeCell ref="H1331:J1331"/>
    <mergeCell ref="D1334:G1334"/>
    <mergeCell ref="H1334:J1334"/>
    <mergeCell ref="K1334:N1334"/>
    <mergeCell ref="O1334:R1334"/>
    <mergeCell ref="D1324:G1324"/>
    <mergeCell ref="H1324:K1324"/>
    <mergeCell ref="L1324:O1324"/>
    <mergeCell ref="D1325:G1325"/>
    <mergeCell ref="D1326:I1326"/>
    <mergeCell ref="D1330:G1330"/>
    <mergeCell ref="H1330:J1330"/>
    <mergeCell ref="K1330:N1330"/>
    <mergeCell ref="O1330:R1330"/>
    <mergeCell ref="D1312:G1312"/>
    <mergeCell ref="H1312:I1312"/>
    <mergeCell ref="K1312:N1312"/>
    <mergeCell ref="O1312:P1312"/>
    <mergeCell ref="D1315:G1317"/>
    <mergeCell ref="D1318:G1320"/>
    <mergeCell ref="D1310:G1310"/>
    <mergeCell ref="H1310:I1310"/>
    <mergeCell ref="K1310:N1310"/>
    <mergeCell ref="O1310:P1310"/>
    <mergeCell ref="D1311:G1311"/>
    <mergeCell ref="H1311:I1311"/>
    <mergeCell ref="K1311:N1311"/>
    <mergeCell ref="O1311:P1311"/>
    <mergeCell ref="E1302:L1302"/>
    <mergeCell ref="D1305:J1305"/>
    <mergeCell ref="K1305:S1305"/>
    <mergeCell ref="E1306:K1306"/>
    <mergeCell ref="U1306:X1306"/>
    <mergeCell ref="R1308:X1308"/>
    <mergeCell ref="E1293:J1293"/>
    <mergeCell ref="K1293:P1293"/>
    <mergeCell ref="R1293:S1293"/>
    <mergeCell ref="P1298:R1298"/>
    <mergeCell ref="S1298:X1298"/>
    <mergeCell ref="D1301:H1301"/>
    <mergeCell ref="I1301:T1301"/>
    <mergeCell ref="D1287:H1287"/>
    <mergeCell ref="I1287:P1287"/>
    <mergeCell ref="E1288:J1288"/>
    <mergeCell ref="K1288:P1288"/>
    <mergeCell ref="R1288:S1288"/>
    <mergeCell ref="D1292:H1292"/>
    <mergeCell ref="I1292:P1292"/>
    <mergeCell ref="D1282:H1282"/>
    <mergeCell ref="I1282:P1282"/>
    <mergeCell ref="E1283:J1283"/>
    <mergeCell ref="K1283:P1283"/>
    <mergeCell ref="R1283:S1283"/>
    <mergeCell ref="E1284:J1284"/>
    <mergeCell ref="K1284:P1284"/>
    <mergeCell ref="R1284:S1284"/>
    <mergeCell ref="N1273:N1274"/>
    <mergeCell ref="O1273:O1274"/>
    <mergeCell ref="P1273:P1274"/>
    <mergeCell ref="Q1273:Q1274"/>
    <mergeCell ref="D1275:H1275"/>
    <mergeCell ref="I1275:T1275"/>
    <mergeCell ref="O1272:Q1272"/>
    <mergeCell ref="D1273:E1274"/>
    <mergeCell ref="F1273:F1274"/>
    <mergeCell ref="G1273:G1274"/>
    <mergeCell ref="H1273:H1274"/>
    <mergeCell ref="I1273:I1274"/>
    <mergeCell ref="J1273:J1274"/>
    <mergeCell ref="K1273:K1274"/>
    <mergeCell ref="L1273:L1274"/>
    <mergeCell ref="M1273:M1274"/>
    <mergeCell ref="D1266:F1266"/>
    <mergeCell ref="D1267:H1267"/>
    <mergeCell ref="I1267:T1267"/>
    <mergeCell ref="D1271:E1272"/>
    <mergeCell ref="F1271:K1271"/>
    <mergeCell ref="L1271:Q1271"/>
    <mergeCell ref="R1271:V1272"/>
    <mergeCell ref="F1272:H1272"/>
    <mergeCell ref="I1272:K1272"/>
    <mergeCell ref="L1272:N1272"/>
    <mergeCell ref="D1264:F1265"/>
    <mergeCell ref="G1264:L1264"/>
    <mergeCell ref="M1264:R1264"/>
    <mergeCell ref="G1265:I1265"/>
    <mergeCell ref="J1265:L1265"/>
    <mergeCell ref="M1265:O1265"/>
    <mergeCell ref="P1265:R1265"/>
    <mergeCell ref="D1251:F1251"/>
    <mergeCell ref="D1252:H1252"/>
    <mergeCell ref="I1252:T1252"/>
    <mergeCell ref="E1260:M1260"/>
    <mergeCell ref="P1262:R1262"/>
    <mergeCell ref="S1262:X1262"/>
    <mergeCell ref="L1247:L1248"/>
    <mergeCell ref="D1249:F1250"/>
    <mergeCell ref="G1249:G1250"/>
    <mergeCell ref="H1249:H1250"/>
    <mergeCell ref="I1249:I1250"/>
    <mergeCell ref="J1249:J1250"/>
    <mergeCell ref="K1249:K1250"/>
    <mergeCell ref="L1249:L1250"/>
    <mergeCell ref="D1247:F1248"/>
    <mergeCell ref="G1247:G1248"/>
    <mergeCell ref="H1247:H1248"/>
    <mergeCell ref="I1247:I1248"/>
    <mergeCell ref="J1247:J1248"/>
    <mergeCell ref="K1247:K1248"/>
    <mergeCell ref="D1241:H1241"/>
    <mergeCell ref="I1241:T1241"/>
    <mergeCell ref="D1245:F1246"/>
    <mergeCell ref="G1245:I1246"/>
    <mergeCell ref="J1245:L1246"/>
    <mergeCell ref="M1245:Q1246"/>
    <mergeCell ref="G1237:I1237"/>
    <mergeCell ref="J1237:L1237"/>
    <mergeCell ref="M1237:O1237"/>
    <mergeCell ref="P1237:R1237"/>
    <mergeCell ref="D1238:F1238"/>
    <mergeCell ref="D1239:F1239"/>
    <mergeCell ref="R1231:R1232"/>
    <mergeCell ref="D1233:F1233"/>
    <mergeCell ref="E1235:I1235"/>
    <mergeCell ref="J1235:P1235"/>
    <mergeCell ref="G1236:L1236"/>
    <mergeCell ref="M1236:R1236"/>
    <mergeCell ref="L1231:L1232"/>
    <mergeCell ref="M1231:M1232"/>
    <mergeCell ref="N1231:N1232"/>
    <mergeCell ref="O1231:O1232"/>
    <mergeCell ref="P1231:P1232"/>
    <mergeCell ref="Q1231:Q1232"/>
    <mergeCell ref="D1231:F1232"/>
    <mergeCell ref="G1231:G1232"/>
    <mergeCell ref="H1231:H1232"/>
    <mergeCell ref="I1231:I1232"/>
    <mergeCell ref="J1231:J1232"/>
    <mergeCell ref="K1231:K1232"/>
    <mergeCell ref="G1229:L1229"/>
    <mergeCell ref="M1229:R1229"/>
    <mergeCell ref="S1229:W1230"/>
    <mergeCell ref="G1230:I1230"/>
    <mergeCell ref="J1230:L1230"/>
    <mergeCell ref="M1230:O1230"/>
    <mergeCell ref="P1230:R1230"/>
    <mergeCell ref="M1223:O1223"/>
    <mergeCell ref="P1223:R1223"/>
    <mergeCell ref="D1224:F1224"/>
    <mergeCell ref="D1225:F1225"/>
    <mergeCell ref="D1226:F1226"/>
    <mergeCell ref="E1228:I1228"/>
    <mergeCell ref="J1228:P1228"/>
    <mergeCell ref="D1214:G1214"/>
    <mergeCell ref="H1214:N1214"/>
    <mergeCell ref="P1217:R1217"/>
    <mergeCell ref="S1217:X1217"/>
    <mergeCell ref="T1219:X1219"/>
    <mergeCell ref="D1222:F1223"/>
    <mergeCell ref="G1222:L1222"/>
    <mergeCell ref="M1222:R1222"/>
    <mergeCell ref="G1223:I1223"/>
    <mergeCell ref="J1223:L1223"/>
    <mergeCell ref="F1207:H1207"/>
    <mergeCell ref="J1207:T1207"/>
    <mergeCell ref="T1209:X1209"/>
    <mergeCell ref="D1212:G1212"/>
    <mergeCell ref="H1212:N1212"/>
    <mergeCell ref="D1213:G1213"/>
    <mergeCell ref="H1213:N1213"/>
    <mergeCell ref="D1192:I1192"/>
    <mergeCell ref="J1192:L1192"/>
    <mergeCell ref="M1192:O1192"/>
    <mergeCell ref="H1203:K1203"/>
    <mergeCell ref="D1206:E1206"/>
    <mergeCell ref="F1206:I1206"/>
    <mergeCell ref="J1206:T1206"/>
    <mergeCell ref="D1190:I1190"/>
    <mergeCell ref="J1190:L1190"/>
    <mergeCell ref="M1190:O1190"/>
    <mergeCell ref="D1191:I1191"/>
    <mergeCell ref="J1191:L1191"/>
    <mergeCell ref="M1191:O1191"/>
    <mergeCell ref="D1188:I1188"/>
    <mergeCell ref="J1188:L1188"/>
    <mergeCell ref="M1188:O1188"/>
    <mergeCell ref="D1189:I1189"/>
    <mergeCell ref="J1189:L1189"/>
    <mergeCell ref="M1189:O1189"/>
    <mergeCell ref="D1186:I1186"/>
    <mergeCell ref="J1186:L1186"/>
    <mergeCell ref="M1186:O1186"/>
    <mergeCell ref="D1187:I1187"/>
    <mergeCell ref="J1187:L1187"/>
    <mergeCell ref="M1187:O1187"/>
    <mergeCell ref="D1184:I1184"/>
    <mergeCell ref="J1184:L1184"/>
    <mergeCell ref="M1184:O1184"/>
    <mergeCell ref="D1185:I1185"/>
    <mergeCell ref="J1185:L1185"/>
    <mergeCell ref="M1185:O1185"/>
    <mergeCell ref="D1182:I1182"/>
    <mergeCell ref="J1182:L1182"/>
    <mergeCell ref="M1182:O1182"/>
    <mergeCell ref="D1183:I1183"/>
    <mergeCell ref="J1183:L1183"/>
    <mergeCell ref="M1183:O1183"/>
    <mergeCell ref="D1180:I1180"/>
    <mergeCell ref="J1180:L1180"/>
    <mergeCell ref="M1180:O1180"/>
    <mergeCell ref="D1181:I1181"/>
    <mergeCell ref="J1181:L1181"/>
    <mergeCell ref="M1181:O1181"/>
    <mergeCell ref="D1178:I1178"/>
    <mergeCell ref="J1178:L1178"/>
    <mergeCell ref="M1178:O1178"/>
    <mergeCell ref="D1179:I1179"/>
    <mergeCell ref="J1179:L1179"/>
    <mergeCell ref="M1179:O1179"/>
    <mergeCell ref="D1174:E1174"/>
    <mergeCell ref="F1174:H1174"/>
    <mergeCell ref="J1174:K1174"/>
    <mergeCell ref="D1177:I1177"/>
    <mergeCell ref="J1177:L1177"/>
    <mergeCell ref="M1177:O1177"/>
    <mergeCell ref="D1170:E1170"/>
    <mergeCell ref="L1170:P1170"/>
    <mergeCell ref="Q1170:R1170"/>
    <mergeCell ref="D1173:E1173"/>
    <mergeCell ref="F1173:I1173"/>
    <mergeCell ref="J1173:K1173"/>
    <mergeCell ref="L1173:M1173"/>
    <mergeCell ref="S1163:X1163"/>
    <mergeCell ref="P1166:R1166"/>
    <mergeCell ref="S1166:X1166"/>
    <mergeCell ref="D1169:E1169"/>
    <mergeCell ref="F1169:K1169"/>
    <mergeCell ref="L1169:P1169"/>
    <mergeCell ref="Q1169:R1169"/>
    <mergeCell ref="S1169:T1169"/>
    <mergeCell ref="D1150:H1150"/>
    <mergeCell ref="D1151:H1151"/>
    <mergeCell ref="D1160:G1160"/>
    <mergeCell ref="H1160:K1160"/>
    <mergeCell ref="D1161:G1161"/>
    <mergeCell ref="H1161:K1161"/>
    <mergeCell ref="D1144:H1144"/>
    <mergeCell ref="D1145:H1145"/>
    <mergeCell ref="D1146:H1146"/>
    <mergeCell ref="D1147:H1147"/>
    <mergeCell ref="D1148:H1148"/>
    <mergeCell ref="D1149:H1149"/>
    <mergeCell ref="D1138:H1138"/>
    <mergeCell ref="D1139:H1139"/>
    <mergeCell ref="D1140:H1140"/>
    <mergeCell ref="D1141:H1141"/>
    <mergeCell ref="D1142:H1142"/>
    <mergeCell ref="D1143:H1143"/>
    <mergeCell ref="D1132:E1132"/>
    <mergeCell ref="F1132:H1132"/>
    <mergeCell ref="J1132:K1132"/>
    <mergeCell ref="D1136:H1137"/>
    <mergeCell ref="I1136:N1136"/>
    <mergeCell ref="O1136:T1136"/>
    <mergeCell ref="D1130:E1130"/>
    <mergeCell ref="F1130:H1130"/>
    <mergeCell ref="J1130:K1130"/>
    <mergeCell ref="D1131:E1131"/>
    <mergeCell ref="F1131:H1131"/>
    <mergeCell ref="J1131:K1131"/>
    <mergeCell ref="D1127:E1127"/>
    <mergeCell ref="L1127:P1127"/>
    <mergeCell ref="Q1127:R1127"/>
    <mergeCell ref="D1129:E1129"/>
    <mergeCell ref="F1129:I1129"/>
    <mergeCell ref="J1129:K1129"/>
    <mergeCell ref="L1129:M1129"/>
    <mergeCell ref="D1125:E1125"/>
    <mergeCell ref="L1125:P1125"/>
    <mergeCell ref="Q1125:R1125"/>
    <mergeCell ref="D1126:E1126"/>
    <mergeCell ref="L1126:P1126"/>
    <mergeCell ref="Q1126:R1126"/>
    <mergeCell ref="S1118:X1118"/>
    <mergeCell ref="P1121:R1121"/>
    <mergeCell ref="S1121:X1121"/>
    <mergeCell ref="D1124:E1124"/>
    <mergeCell ref="F1124:K1124"/>
    <mergeCell ref="L1124:P1124"/>
    <mergeCell ref="Q1124:R1124"/>
    <mergeCell ref="S1124:T1124"/>
    <mergeCell ref="W1113:X1113"/>
    <mergeCell ref="M1115:N1115"/>
    <mergeCell ref="O1115:P1115"/>
    <mergeCell ref="Q1115:R1115"/>
    <mergeCell ref="D1116:F1116"/>
    <mergeCell ref="M1116:N1116"/>
    <mergeCell ref="O1116:P1116"/>
    <mergeCell ref="Q1116:R1116"/>
    <mergeCell ref="D1113:F1113"/>
    <mergeCell ref="M1113:N1113"/>
    <mergeCell ref="O1113:P1113"/>
    <mergeCell ref="Q1113:R1113"/>
    <mergeCell ref="S1113:T1113"/>
    <mergeCell ref="U1113:V1113"/>
    <mergeCell ref="D1108:F1109"/>
    <mergeCell ref="G1108:L1109"/>
    <mergeCell ref="M1108:R1108"/>
    <mergeCell ref="S1108:X1108"/>
    <mergeCell ref="M1109:N1109"/>
    <mergeCell ref="O1109:P1109"/>
    <mergeCell ref="D1101:F1101"/>
    <mergeCell ref="G1101:J1101"/>
    <mergeCell ref="R1101:S1101"/>
    <mergeCell ref="T1101:U1101"/>
    <mergeCell ref="D1102:F1102"/>
    <mergeCell ref="G1102:J1102"/>
    <mergeCell ref="R1102:S1102"/>
    <mergeCell ref="T1102:U1102"/>
    <mergeCell ref="W1110:X1110"/>
    <mergeCell ref="M1112:N1112"/>
    <mergeCell ref="O1112:P1112"/>
    <mergeCell ref="Q1112:R1112"/>
    <mergeCell ref="S1112:T1112"/>
    <mergeCell ref="U1112:V1112"/>
    <mergeCell ref="W1112:X1112"/>
    <mergeCell ref="Q1109:R1109"/>
    <mergeCell ref="S1109:T1109"/>
    <mergeCell ref="U1109:V1109"/>
    <mergeCell ref="W1109:X1109"/>
    <mergeCell ref="D1110:F1110"/>
    <mergeCell ref="M1110:N1110"/>
    <mergeCell ref="O1110:P1110"/>
    <mergeCell ref="Q1110:R1110"/>
    <mergeCell ref="S1110:T1110"/>
    <mergeCell ref="U1110:V1110"/>
    <mergeCell ref="D1092:J1092"/>
    <mergeCell ref="K1092:M1092"/>
    <mergeCell ref="O1092:Q1092"/>
    <mergeCell ref="P1096:R1096"/>
    <mergeCell ref="S1096:X1096"/>
    <mergeCell ref="D1100:F1100"/>
    <mergeCell ref="G1100:J1100"/>
    <mergeCell ref="K1100:Q1100"/>
    <mergeCell ref="R1100:S1100"/>
    <mergeCell ref="T1100:U1100"/>
    <mergeCell ref="D1091:J1091"/>
    <mergeCell ref="K1091:M1091"/>
    <mergeCell ref="O1091:Q1091"/>
    <mergeCell ref="D1090:J1090"/>
    <mergeCell ref="K1090:M1090"/>
    <mergeCell ref="O1090:Q1090"/>
    <mergeCell ref="D1103:F1103"/>
    <mergeCell ref="G1103:J1103"/>
    <mergeCell ref="R1103:S1103"/>
    <mergeCell ref="T1103:U1103"/>
    <mergeCell ref="D1088:J1088"/>
    <mergeCell ref="K1088:M1088"/>
    <mergeCell ref="O1088:Q1088"/>
    <mergeCell ref="D1089:J1089"/>
    <mergeCell ref="K1089:M1089"/>
    <mergeCell ref="O1089:Q1089"/>
    <mergeCell ref="D1086:J1086"/>
    <mergeCell ref="K1086:M1086"/>
    <mergeCell ref="O1086:Q1086"/>
    <mergeCell ref="D1087:J1087"/>
    <mergeCell ref="K1087:M1087"/>
    <mergeCell ref="O1087:Q1087"/>
    <mergeCell ref="D1084:J1084"/>
    <mergeCell ref="K1084:M1084"/>
    <mergeCell ref="O1084:Q1084"/>
    <mergeCell ref="D1085:J1085"/>
    <mergeCell ref="K1085:M1085"/>
    <mergeCell ref="O1085:Q1085"/>
    <mergeCell ref="R1072:S1072"/>
    <mergeCell ref="D1073:J1073"/>
    <mergeCell ref="K1073:M1073"/>
    <mergeCell ref="O1073:Q1073"/>
    <mergeCell ref="D1082:J1082"/>
    <mergeCell ref="K1082:M1082"/>
    <mergeCell ref="O1082:Q1082"/>
    <mergeCell ref="D1083:J1083"/>
    <mergeCell ref="K1083:M1083"/>
    <mergeCell ref="O1083:Q1083"/>
    <mergeCell ref="D1080:J1080"/>
    <mergeCell ref="K1080:M1080"/>
    <mergeCell ref="O1080:Q1080"/>
    <mergeCell ref="D1081:J1081"/>
    <mergeCell ref="K1081:M1081"/>
    <mergeCell ref="O1081:Q1081"/>
    <mergeCell ref="D1078:J1078"/>
    <mergeCell ref="K1078:M1078"/>
    <mergeCell ref="O1078:Q1078"/>
    <mergeCell ref="D1079:J1079"/>
    <mergeCell ref="K1079:M1079"/>
    <mergeCell ref="O1079:Q1079"/>
    <mergeCell ref="D1067:J1067"/>
    <mergeCell ref="K1067:M1067"/>
    <mergeCell ref="O1067:Q1067"/>
    <mergeCell ref="D1064:J1064"/>
    <mergeCell ref="K1064:M1064"/>
    <mergeCell ref="O1064:Q1064"/>
    <mergeCell ref="D1065:J1065"/>
    <mergeCell ref="K1065:M1065"/>
    <mergeCell ref="O1065:Q1065"/>
    <mergeCell ref="D1063:J1063"/>
    <mergeCell ref="K1063:M1063"/>
    <mergeCell ref="O1063:Q1063"/>
    <mergeCell ref="D1076:J1076"/>
    <mergeCell ref="K1076:M1076"/>
    <mergeCell ref="O1076:Q1076"/>
    <mergeCell ref="D1077:J1077"/>
    <mergeCell ref="K1077:M1077"/>
    <mergeCell ref="O1077:Q1077"/>
    <mergeCell ref="D1074:J1074"/>
    <mergeCell ref="K1074:M1074"/>
    <mergeCell ref="O1074:Q1074"/>
    <mergeCell ref="D1075:J1075"/>
    <mergeCell ref="K1075:M1075"/>
    <mergeCell ref="O1075:Q1075"/>
    <mergeCell ref="D1072:J1072"/>
    <mergeCell ref="K1072:N1072"/>
    <mergeCell ref="O1072:Q1072"/>
    <mergeCell ref="D1062:J1062"/>
    <mergeCell ref="K1062:M1062"/>
    <mergeCell ref="O1062:Q1062"/>
    <mergeCell ref="D1060:J1060"/>
    <mergeCell ref="K1060:M1060"/>
    <mergeCell ref="O1060:Q1060"/>
    <mergeCell ref="D1061:J1061"/>
    <mergeCell ref="K1061:M1061"/>
    <mergeCell ref="O1061:Q1061"/>
    <mergeCell ref="D1058:J1058"/>
    <mergeCell ref="K1058:M1058"/>
    <mergeCell ref="O1058:Q1058"/>
    <mergeCell ref="D1059:J1059"/>
    <mergeCell ref="K1059:M1059"/>
    <mergeCell ref="O1059:Q1059"/>
    <mergeCell ref="D1066:J1066"/>
    <mergeCell ref="K1066:M1066"/>
    <mergeCell ref="O1066:Q1066"/>
    <mergeCell ref="D1056:J1056"/>
    <mergeCell ref="K1056:M1056"/>
    <mergeCell ref="O1056:Q1056"/>
    <mergeCell ref="D1057:J1057"/>
    <mergeCell ref="K1057:M1057"/>
    <mergeCell ref="O1057:Q1057"/>
    <mergeCell ref="D1054:J1054"/>
    <mergeCell ref="K1054:M1054"/>
    <mergeCell ref="O1054:Q1054"/>
    <mergeCell ref="D1055:J1055"/>
    <mergeCell ref="K1055:M1055"/>
    <mergeCell ref="O1055:Q1055"/>
    <mergeCell ref="D1052:J1052"/>
    <mergeCell ref="K1052:M1052"/>
    <mergeCell ref="O1052:Q1052"/>
    <mergeCell ref="D1053:J1053"/>
    <mergeCell ref="K1053:M1053"/>
    <mergeCell ref="O1053:Q1053"/>
    <mergeCell ref="P1047:R1047"/>
    <mergeCell ref="S1047:X1047"/>
    <mergeCell ref="D1051:J1051"/>
    <mergeCell ref="K1051:N1051"/>
    <mergeCell ref="O1051:Q1051"/>
    <mergeCell ref="R1051:S1051"/>
    <mergeCell ref="S1040:U1040"/>
    <mergeCell ref="W1040:X1040"/>
    <mergeCell ref="K1041:R1041"/>
    <mergeCell ref="S1041:U1041"/>
    <mergeCell ref="W1041:X1041"/>
    <mergeCell ref="D1038:F1042"/>
    <mergeCell ref="G1038:I1042"/>
    <mergeCell ref="J1038:J1042"/>
    <mergeCell ref="K1038:R1038"/>
    <mergeCell ref="S1038:U1038"/>
    <mergeCell ref="W1038:X1038"/>
    <mergeCell ref="K1039:R1039"/>
    <mergeCell ref="S1039:U1039"/>
    <mergeCell ref="W1039:X1039"/>
    <mergeCell ref="K1040:R1040"/>
    <mergeCell ref="W1036:X1036"/>
    <mergeCell ref="K1032:R1032"/>
    <mergeCell ref="S1032:U1032"/>
    <mergeCell ref="W1032:X1032"/>
    <mergeCell ref="K1042:R1042"/>
    <mergeCell ref="S1042:U1042"/>
    <mergeCell ref="W1042:X1042"/>
    <mergeCell ref="D1033:F1037"/>
    <mergeCell ref="G1033:I1037"/>
    <mergeCell ref="J1033:J1037"/>
    <mergeCell ref="K1033:R1033"/>
    <mergeCell ref="K1037:R1037"/>
    <mergeCell ref="S1037:U1037"/>
    <mergeCell ref="W1037:X1037"/>
    <mergeCell ref="S1034:U1034"/>
    <mergeCell ref="W1034:X1034"/>
    <mergeCell ref="K1035:R1035"/>
    <mergeCell ref="S1035:U1035"/>
    <mergeCell ref="W1035:X1035"/>
    <mergeCell ref="K1036:R1036"/>
    <mergeCell ref="S1036:U1036"/>
    <mergeCell ref="S1033:U1033"/>
    <mergeCell ref="W1033:X1033"/>
    <mergeCell ref="K1034:R1034"/>
    <mergeCell ref="S1030:U1030"/>
    <mergeCell ref="W1030:X1030"/>
    <mergeCell ref="K1031:R1031"/>
    <mergeCell ref="S1031:U1031"/>
    <mergeCell ref="W1031:X1031"/>
    <mergeCell ref="D1028:F1032"/>
    <mergeCell ref="G1028:I1032"/>
    <mergeCell ref="J1028:J1032"/>
    <mergeCell ref="K1028:R1028"/>
    <mergeCell ref="S1028:U1028"/>
    <mergeCell ref="W1028:X1028"/>
    <mergeCell ref="K1029:R1029"/>
    <mergeCell ref="S1029:U1029"/>
    <mergeCell ref="W1029:X1029"/>
    <mergeCell ref="K1030:R1030"/>
    <mergeCell ref="S1022:V1022"/>
    <mergeCell ref="W1022:X1022"/>
    <mergeCell ref="D1023:F1027"/>
    <mergeCell ref="G1023:I1027"/>
    <mergeCell ref="J1023:J1027"/>
    <mergeCell ref="K1023:R1023"/>
    <mergeCell ref="S1023:U1023"/>
    <mergeCell ref="W1023:X1023"/>
    <mergeCell ref="K1024:R1024"/>
    <mergeCell ref="S1024:U1024"/>
    <mergeCell ref="D1015:F1015"/>
    <mergeCell ref="G1015:I1015"/>
    <mergeCell ref="K1015:R1015"/>
    <mergeCell ref="N1020:P1020"/>
    <mergeCell ref="Q1020:R1020"/>
    <mergeCell ref="D1022:F1022"/>
    <mergeCell ref="G1022:J1022"/>
    <mergeCell ref="K1022:R1022"/>
    <mergeCell ref="K1027:R1027"/>
    <mergeCell ref="S1027:U1027"/>
    <mergeCell ref="W1027:X1027"/>
    <mergeCell ref="W1024:X1024"/>
    <mergeCell ref="K1025:R1025"/>
    <mergeCell ref="S1025:U1025"/>
    <mergeCell ref="W1025:X1025"/>
    <mergeCell ref="K1026:R1026"/>
    <mergeCell ref="S1026:U1026"/>
    <mergeCell ref="W1026:X1026"/>
    <mergeCell ref="D1013:F1013"/>
    <mergeCell ref="G1013:I1013"/>
    <mergeCell ref="K1013:R1013"/>
    <mergeCell ref="D1014:F1014"/>
    <mergeCell ref="G1014:I1014"/>
    <mergeCell ref="K1014:R1014"/>
    <mergeCell ref="D1011:F1011"/>
    <mergeCell ref="G1011:I1011"/>
    <mergeCell ref="K1011:R1011"/>
    <mergeCell ref="D1012:F1012"/>
    <mergeCell ref="G1012:I1012"/>
    <mergeCell ref="K1012:R1012"/>
    <mergeCell ref="D1009:F1009"/>
    <mergeCell ref="G1009:I1009"/>
    <mergeCell ref="K1009:R1009"/>
    <mergeCell ref="D1010:F1010"/>
    <mergeCell ref="G1010:I1010"/>
    <mergeCell ref="K1010:R1010"/>
    <mergeCell ref="D1001:F1001"/>
    <mergeCell ref="G1001:J1001"/>
    <mergeCell ref="K1001:L1001"/>
    <mergeCell ref="M1001:T1001"/>
    <mergeCell ref="D1008:F1008"/>
    <mergeCell ref="K1008:R1008"/>
    <mergeCell ref="D999:F999"/>
    <mergeCell ref="G999:J999"/>
    <mergeCell ref="K999:L999"/>
    <mergeCell ref="M999:T999"/>
    <mergeCell ref="D1000:F1000"/>
    <mergeCell ref="G1000:J1000"/>
    <mergeCell ref="K1000:L1000"/>
    <mergeCell ref="M1000:T1000"/>
    <mergeCell ref="P995:R995"/>
    <mergeCell ref="S995:X995"/>
    <mergeCell ref="D998:F998"/>
    <mergeCell ref="G998:J998"/>
    <mergeCell ref="K998:L998"/>
    <mergeCell ref="M998:T998"/>
    <mergeCell ref="D992:F992"/>
    <mergeCell ref="G992:H992"/>
    <mergeCell ref="I992:J992"/>
    <mergeCell ref="K992:M992"/>
    <mergeCell ref="N992:P992"/>
    <mergeCell ref="Q992:S992"/>
    <mergeCell ref="D990:F991"/>
    <mergeCell ref="G990:H991"/>
    <mergeCell ref="I990:J991"/>
    <mergeCell ref="K990:L990"/>
    <mergeCell ref="M990:S990"/>
    <mergeCell ref="K991:M991"/>
    <mergeCell ref="N991:P991"/>
    <mergeCell ref="Q991:S991"/>
    <mergeCell ref="N985:P985"/>
    <mergeCell ref="Q985:S985"/>
    <mergeCell ref="D986:F986"/>
    <mergeCell ref="G986:H986"/>
    <mergeCell ref="I986:J986"/>
    <mergeCell ref="K986:M986"/>
    <mergeCell ref="N986:P986"/>
    <mergeCell ref="Q986:S986"/>
    <mergeCell ref="D979:F979"/>
    <mergeCell ref="G979:I979"/>
    <mergeCell ref="K979:M979"/>
    <mergeCell ref="O979:Q979"/>
    <mergeCell ref="D984:F985"/>
    <mergeCell ref="G984:H985"/>
    <mergeCell ref="I984:J985"/>
    <mergeCell ref="K984:L984"/>
    <mergeCell ref="M984:S984"/>
    <mergeCell ref="K985:M985"/>
    <mergeCell ref="D962:H962"/>
    <mergeCell ref="I962:M962"/>
    <mergeCell ref="N962:Q962"/>
    <mergeCell ref="P950:R950"/>
    <mergeCell ref="S950:X950"/>
    <mergeCell ref="D954:H955"/>
    <mergeCell ref="I954:L954"/>
    <mergeCell ref="M954:P954"/>
    <mergeCell ref="I955:L955"/>
    <mergeCell ref="M955:P955"/>
    <mergeCell ref="G977:I977"/>
    <mergeCell ref="K977:M977"/>
    <mergeCell ref="O977:Q977"/>
    <mergeCell ref="G978:I978"/>
    <mergeCell ref="K978:M978"/>
    <mergeCell ref="O978:Q978"/>
    <mergeCell ref="D972:I972"/>
    <mergeCell ref="K972:L972"/>
    <mergeCell ref="G975:J975"/>
    <mergeCell ref="K975:N975"/>
    <mergeCell ref="O975:R975"/>
    <mergeCell ref="D976:F976"/>
    <mergeCell ref="G976:I976"/>
    <mergeCell ref="K976:M976"/>
    <mergeCell ref="O976:Q976"/>
    <mergeCell ref="D966:E966"/>
    <mergeCell ref="F966:L966"/>
    <mergeCell ref="M966:P966"/>
    <mergeCell ref="D967:E967"/>
    <mergeCell ref="F967:L967"/>
    <mergeCell ref="M967:P967"/>
    <mergeCell ref="D947:G947"/>
    <mergeCell ref="H947:K947"/>
    <mergeCell ref="L947:M947"/>
    <mergeCell ref="N947:Q947"/>
    <mergeCell ref="R947:S947"/>
    <mergeCell ref="D945:G945"/>
    <mergeCell ref="H945:K945"/>
    <mergeCell ref="L945:M945"/>
    <mergeCell ref="N945:Q945"/>
    <mergeCell ref="R945:S945"/>
    <mergeCell ref="D946:G946"/>
    <mergeCell ref="H946:K946"/>
    <mergeCell ref="L946:M946"/>
    <mergeCell ref="N946:Q946"/>
    <mergeCell ref="R946:S946"/>
    <mergeCell ref="D960:H961"/>
    <mergeCell ref="I960:M960"/>
    <mergeCell ref="N960:R961"/>
    <mergeCell ref="I961:M961"/>
    <mergeCell ref="D943:G943"/>
    <mergeCell ref="H943:K943"/>
    <mergeCell ref="L943:M943"/>
    <mergeCell ref="N943:Q943"/>
    <mergeCell ref="R943:S943"/>
    <mergeCell ref="D944:G944"/>
    <mergeCell ref="H944:K944"/>
    <mergeCell ref="L944:M944"/>
    <mergeCell ref="N944:Q944"/>
    <mergeCell ref="R944:S944"/>
    <mergeCell ref="D941:G941"/>
    <mergeCell ref="H941:K941"/>
    <mergeCell ref="L941:M941"/>
    <mergeCell ref="N941:Q941"/>
    <mergeCell ref="R941:S941"/>
    <mergeCell ref="D942:G942"/>
    <mergeCell ref="H942:K942"/>
    <mergeCell ref="L942:M942"/>
    <mergeCell ref="N942:Q942"/>
    <mergeCell ref="R942:S942"/>
    <mergeCell ref="D939:G939"/>
    <mergeCell ref="H939:K939"/>
    <mergeCell ref="L939:M939"/>
    <mergeCell ref="N939:Q939"/>
    <mergeCell ref="R939:S939"/>
    <mergeCell ref="D940:G940"/>
    <mergeCell ref="H940:K940"/>
    <mergeCell ref="L940:M940"/>
    <mergeCell ref="N940:Q940"/>
    <mergeCell ref="R940:S940"/>
    <mergeCell ref="D937:G937"/>
    <mergeCell ref="H937:K937"/>
    <mergeCell ref="L937:M937"/>
    <mergeCell ref="N937:Q937"/>
    <mergeCell ref="R937:S937"/>
    <mergeCell ref="D938:G938"/>
    <mergeCell ref="H938:K938"/>
    <mergeCell ref="L938:M938"/>
    <mergeCell ref="N938:Q938"/>
    <mergeCell ref="R938:S938"/>
    <mergeCell ref="R935:S935"/>
    <mergeCell ref="D936:G936"/>
    <mergeCell ref="H936:K936"/>
    <mergeCell ref="L936:M936"/>
    <mergeCell ref="N936:Q936"/>
    <mergeCell ref="R936:S936"/>
    <mergeCell ref="D929:H929"/>
    <mergeCell ref="I929:J929"/>
    <mergeCell ref="K929:M929"/>
    <mergeCell ref="N929:Q929"/>
    <mergeCell ref="D935:G935"/>
    <mergeCell ref="H935:K935"/>
    <mergeCell ref="L935:M935"/>
    <mergeCell ref="N935:Q935"/>
    <mergeCell ref="D928:H928"/>
    <mergeCell ref="I928:J928"/>
    <mergeCell ref="K928:M928"/>
    <mergeCell ref="N928:Q928"/>
    <mergeCell ref="D926:H926"/>
    <mergeCell ref="I926:J926"/>
    <mergeCell ref="K926:M926"/>
    <mergeCell ref="N926:Q926"/>
    <mergeCell ref="D927:H927"/>
    <mergeCell ref="I927:J927"/>
    <mergeCell ref="K927:M927"/>
    <mergeCell ref="N927:Q927"/>
    <mergeCell ref="D924:H924"/>
    <mergeCell ref="I924:J924"/>
    <mergeCell ref="K924:M924"/>
    <mergeCell ref="N924:Q924"/>
    <mergeCell ref="D925:H925"/>
    <mergeCell ref="I925:J925"/>
    <mergeCell ref="K925:M925"/>
    <mergeCell ref="N925:Q925"/>
    <mergeCell ref="D915:H915"/>
    <mergeCell ref="I916:M916"/>
    <mergeCell ref="F918:K918"/>
    <mergeCell ref="L918:Q918"/>
    <mergeCell ref="D919:E919"/>
    <mergeCell ref="D920:E920"/>
    <mergeCell ref="D910:F911"/>
    <mergeCell ref="G910:J911"/>
    <mergeCell ref="K910:M911"/>
    <mergeCell ref="N910:P910"/>
    <mergeCell ref="R910:T910"/>
    <mergeCell ref="R911:T911"/>
    <mergeCell ref="D908:F909"/>
    <mergeCell ref="G908:J909"/>
    <mergeCell ref="K908:M909"/>
    <mergeCell ref="N908:P908"/>
    <mergeCell ref="R908:T908"/>
    <mergeCell ref="R909:T909"/>
    <mergeCell ref="D906:F907"/>
    <mergeCell ref="G906:J907"/>
    <mergeCell ref="K906:M907"/>
    <mergeCell ref="N906:P906"/>
    <mergeCell ref="R906:T906"/>
    <mergeCell ref="R907:T907"/>
    <mergeCell ref="R903:T903"/>
    <mergeCell ref="D904:F905"/>
    <mergeCell ref="G904:J905"/>
    <mergeCell ref="K904:M905"/>
    <mergeCell ref="N904:P904"/>
    <mergeCell ref="R904:T904"/>
    <mergeCell ref="R905:T905"/>
    <mergeCell ref="P897:R897"/>
    <mergeCell ref="S897:X897"/>
    <mergeCell ref="D900:J900"/>
    <mergeCell ref="K900:O900"/>
    <mergeCell ref="D902:F903"/>
    <mergeCell ref="G902:J903"/>
    <mergeCell ref="K902:M903"/>
    <mergeCell ref="N902:Q902"/>
    <mergeCell ref="R902:T902"/>
    <mergeCell ref="N903:Q903"/>
    <mergeCell ref="D894:F894"/>
    <mergeCell ref="G894:J894"/>
    <mergeCell ref="K894:S894"/>
    <mergeCell ref="D895:F895"/>
    <mergeCell ref="G895:J895"/>
    <mergeCell ref="K895:S895"/>
    <mergeCell ref="D892:F892"/>
    <mergeCell ref="G892:J892"/>
    <mergeCell ref="K892:S892"/>
    <mergeCell ref="D893:F893"/>
    <mergeCell ref="G893:J893"/>
    <mergeCell ref="K893:S893"/>
    <mergeCell ref="D887:F887"/>
    <mergeCell ref="G887:I887"/>
    <mergeCell ref="K887:M887"/>
    <mergeCell ref="O887:Q887"/>
    <mergeCell ref="D888:F888"/>
    <mergeCell ref="G888:I888"/>
    <mergeCell ref="K888:M888"/>
    <mergeCell ref="O888:Q888"/>
    <mergeCell ref="D885:F885"/>
    <mergeCell ref="G885:J885"/>
    <mergeCell ref="K885:N885"/>
    <mergeCell ref="O885:R885"/>
    <mergeCell ref="D886:F886"/>
    <mergeCell ref="G886:I886"/>
    <mergeCell ref="K886:N886"/>
    <mergeCell ref="O886:R886"/>
    <mergeCell ref="D871:J871"/>
    <mergeCell ref="K871:M871"/>
    <mergeCell ref="N871:V871"/>
    <mergeCell ref="D872:J872"/>
    <mergeCell ref="K872:M872"/>
    <mergeCell ref="N872:V872"/>
    <mergeCell ref="D867:J867"/>
    <mergeCell ref="K867:M867"/>
    <mergeCell ref="N867:V867"/>
    <mergeCell ref="D870:J870"/>
    <mergeCell ref="K870:M870"/>
    <mergeCell ref="N870:V870"/>
    <mergeCell ref="D866:J866"/>
    <mergeCell ref="K866:M866"/>
    <mergeCell ref="N866:V866"/>
    <mergeCell ref="D861:J861"/>
    <mergeCell ref="K861:M861"/>
    <mergeCell ref="N861:V861"/>
    <mergeCell ref="D862:J862"/>
    <mergeCell ref="K862:M862"/>
    <mergeCell ref="N862:V862"/>
    <mergeCell ref="D847:N847"/>
    <mergeCell ref="O847:Q847"/>
    <mergeCell ref="P857:R857"/>
    <mergeCell ref="S857:X857"/>
    <mergeCell ref="D860:J860"/>
    <mergeCell ref="K860:M860"/>
    <mergeCell ref="N860:V860"/>
    <mergeCell ref="P877:X877"/>
    <mergeCell ref="E851:Y851"/>
    <mergeCell ref="K838:K839"/>
    <mergeCell ref="L838:O838"/>
    <mergeCell ref="P838:S838"/>
    <mergeCell ref="T838:W838"/>
    <mergeCell ref="L839:O839"/>
    <mergeCell ref="P839:S839"/>
    <mergeCell ref="T839:W839"/>
    <mergeCell ref="K840:K841"/>
    <mergeCell ref="L840:O840"/>
    <mergeCell ref="P840:S840"/>
    <mergeCell ref="T840:W840"/>
    <mergeCell ref="L841:O841"/>
    <mergeCell ref="P841:S841"/>
    <mergeCell ref="T841:W841"/>
    <mergeCell ref="D865:J865"/>
    <mergeCell ref="K865:M865"/>
    <mergeCell ref="N865:V865"/>
    <mergeCell ref="K836:K837"/>
    <mergeCell ref="L836:O836"/>
    <mergeCell ref="P836:S836"/>
    <mergeCell ref="T836:W836"/>
    <mergeCell ref="L837:O837"/>
    <mergeCell ref="P837:S837"/>
    <mergeCell ref="T837:W837"/>
    <mergeCell ref="K834:K835"/>
    <mergeCell ref="L834:O834"/>
    <mergeCell ref="P834:S834"/>
    <mergeCell ref="T834:W834"/>
    <mergeCell ref="L835:O835"/>
    <mergeCell ref="P835:S835"/>
    <mergeCell ref="T835:W835"/>
    <mergeCell ref="K832:K833"/>
    <mergeCell ref="L832:O832"/>
    <mergeCell ref="P832:S832"/>
    <mergeCell ref="T832:W832"/>
    <mergeCell ref="L833:O833"/>
    <mergeCell ref="P833:S833"/>
    <mergeCell ref="T833:W833"/>
    <mergeCell ref="K830:K831"/>
    <mergeCell ref="L830:O830"/>
    <mergeCell ref="P830:S830"/>
    <mergeCell ref="T830:W830"/>
    <mergeCell ref="L831:O831"/>
    <mergeCell ref="P831:S831"/>
    <mergeCell ref="T831:W831"/>
    <mergeCell ref="K828:K829"/>
    <mergeCell ref="L828:O828"/>
    <mergeCell ref="P828:S828"/>
    <mergeCell ref="T828:W828"/>
    <mergeCell ref="L829:O829"/>
    <mergeCell ref="P829:S829"/>
    <mergeCell ref="T829:W829"/>
    <mergeCell ref="K826:K827"/>
    <mergeCell ref="L826:O826"/>
    <mergeCell ref="P826:S826"/>
    <mergeCell ref="T826:W826"/>
    <mergeCell ref="L827:O827"/>
    <mergeCell ref="P827:S827"/>
    <mergeCell ref="T827:W827"/>
    <mergeCell ref="L815:O815"/>
    <mergeCell ref="P815:S815"/>
    <mergeCell ref="T815:W815"/>
    <mergeCell ref="K824:K825"/>
    <mergeCell ref="L824:O824"/>
    <mergeCell ref="P824:S824"/>
    <mergeCell ref="T824:W824"/>
    <mergeCell ref="L825:O825"/>
    <mergeCell ref="P825:S825"/>
    <mergeCell ref="T825:W825"/>
    <mergeCell ref="K822:K823"/>
    <mergeCell ref="L822:O822"/>
    <mergeCell ref="P822:S822"/>
    <mergeCell ref="T822:W822"/>
    <mergeCell ref="L823:O823"/>
    <mergeCell ref="P823:S823"/>
    <mergeCell ref="T823:W823"/>
    <mergeCell ref="K820:K821"/>
    <mergeCell ref="L820:O820"/>
    <mergeCell ref="P820:S820"/>
    <mergeCell ref="T820:W820"/>
    <mergeCell ref="L821:O821"/>
    <mergeCell ref="P821:S821"/>
    <mergeCell ref="T821:W821"/>
    <mergeCell ref="K810:K811"/>
    <mergeCell ref="L810:O810"/>
    <mergeCell ref="P810:S810"/>
    <mergeCell ref="T810:W810"/>
    <mergeCell ref="L811:O811"/>
    <mergeCell ref="P811:S811"/>
    <mergeCell ref="T811:W811"/>
    <mergeCell ref="K808:K809"/>
    <mergeCell ref="L808:O808"/>
    <mergeCell ref="P808:S808"/>
    <mergeCell ref="T808:W808"/>
    <mergeCell ref="L809:O809"/>
    <mergeCell ref="P809:S809"/>
    <mergeCell ref="T809:W809"/>
    <mergeCell ref="K818:K819"/>
    <mergeCell ref="L818:O818"/>
    <mergeCell ref="P818:S818"/>
    <mergeCell ref="T818:W818"/>
    <mergeCell ref="L819:O819"/>
    <mergeCell ref="P819:S819"/>
    <mergeCell ref="T819:W819"/>
    <mergeCell ref="K816:K817"/>
    <mergeCell ref="L816:O816"/>
    <mergeCell ref="P816:S816"/>
    <mergeCell ref="T816:W816"/>
    <mergeCell ref="L817:O817"/>
    <mergeCell ref="P817:S817"/>
    <mergeCell ref="T817:W817"/>
    <mergeCell ref="K814:K815"/>
    <mergeCell ref="L814:O814"/>
    <mergeCell ref="P814:S814"/>
    <mergeCell ref="T814:W814"/>
    <mergeCell ref="L806:O806"/>
    <mergeCell ref="P806:S806"/>
    <mergeCell ref="T806:W806"/>
    <mergeCell ref="L807:O807"/>
    <mergeCell ref="P807:S807"/>
    <mergeCell ref="T807:W807"/>
    <mergeCell ref="D804:H841"/>
    <mergeCell ref="I804:J841"/>
    <mergeCell ref="K804:K805"/>
    <mergeCell ref="L804:O804"/>
    <mergeCell ref="P804:S804"/>
    <mergeCell ref="T804:W804"/>
    <mergeCell ref="L805:O805"/>
    <mergeCell ref="P805:S805"/>
    <mergeCell ref="T805:W805"/>
    <mergeCell ref="K806:K807"/>
    <mergeCell ref="L801:O802"/>
    <mergeCell ref="P801:S802"/>
    <mergeCell ref="T801:W802"/>
    <mergeCell ref="I802:J802"/>
    <mergeCell ref="D803:H803"/>
    <mergeCell ref="I803:J803"/>
    <mergeCell ref="L803:M803"/>
    <mergeCell ref="P803:Q803"/>
    <mergeCell ref="T803:U803"/>
    <mergeCell ref="K812:K813"/>
    <mergeCell ref="L812:O812"/>
    <mergeCell ref="P812:S812"/>
    <mergeCell ref="T812:W812"/>
    <mergeCell ref="L813:O813"/>
    <mergeCell ref="P813:S813"/>
    <mergeCell ref="T813:W813"/>
    <mergeCell ref="D799:H799"/>
    <mergeCell ref="I799:K799"/>
    <mergeCell ref="L799:O799"/>
    <mergeCell ref="P799:S799"/>
    <mergeCell ref="T799:W799"/>
    <mergeCell ref="D800:H802"/>
    <mergeCell ref="I800:J800"/>
    <mergeCell ref="L800:M800"/>
    <mergeCell ref="P800:Q800"/>
    <mergeCell ref="T800:U800"/>
    <mergeCell ref="D786:R786"/>
    <mergeCell ref="S786:T786"/>
    <mergeCell ref="H791:O791"/>
    <mergeCell ref="P794:R794"/>
    <mergeCell ref="S794:X794"/>
    <mergeCell ref="D797:H797"/>
    <mergeCell ref="I797:J797"/>
    <mergeCell ref="R797:S797"/>
    <mergeCell ref="D783:R783"/>
    <mergeCell ref="S783:T783"/>
    <mergeCell ref="D784:R784"/>
    <mergeCell ref="S784:T784"/>
    <mergeCell ref="D785:R785"/>
    <mergeCell ref="S785:T785"/>
    <mergeCell ref="D780:R780"/>
    <mergeCell ref="S780:T780"/>
    <mergeCell ref="D781:R781"/>
    <mergeCell ref="S781:T781"/>
    <mergeCell ref="D782:R782"/>
    <mergeCell ref="S782:T782"/>
    <mergeCell ref="D777:R777"/>
    <mergeCell ref="S777:T777"/>
    <mergeCell ref="D778:R778"/>
    <mergeCell ref="S778:T778"/>
    <mergeCell ref="D779:R779"/>
    <mergeCell ref="S779:T779"/>
    <mergeCell ref="D774:R774"/>
    <mergeCell ref="S774:T774"/>
    <mergeCell ref="D775:R775"/>
    <mergeCell ref="S775:T775"/>
    <mergeCell ref="D776:R776"/>
    <mergeCell ref="S776:T776"/>
    <mergeCell ref="J767:R767"/>
    <mergeCell ref="J768:R768"/>
    <mergeCell ref="D769:I769"/>
    <mergeCell ref="J769:R769"/>
    <mergeCell ref="D773:R773"/>
    <mergeCell ref="S773:T773"/>
    <mergeCell ref="P757:R757"/>
    <mergeCell ref="S757:X757"/>
    <mergeCell ref="I759:K759"/>
    <mergeCell ref="I760:M760"/>
    <mergeCell ref="I761:U761"/>
    <mergeCell ref="I762:U762"/>
    <mergeCell ref="O741:Y741"/>
    <mergeCell ref="E742:H742"/>
    <mergeCell ref="I742:M742"/>
    <mergeCell ref="O742:Y742"/>
    <mergeCell ref="D746:H746"/>
    <mergeCell ref="I746:M746"/>
    <mergeCell ref="D739:D740"/>
    <mergeCell ref="E739:H739"/>
    <mergeCell ref="I739:K739"/>
    <mergeCell ref="E740:H740"/>
    <mergeCell ref="I740:K740"/>
    <mergeCell ref="D741:D742"/>
    <mergeCell ref="E741:H741"/>
    <mergeCell ref="I741:M741"/>
    <mergeCell ref="I732:K732"/>
    <mergeCell ref="I733:T733"/>
    <mergeCell ref="D737:D738"/>
    <mergeCell ref="E737:H737"/>
    <mergeCell ref="I737:K737"/>
    <mergeCell ref="E738:H738"/>
    <mergeCell ref="I738:K738"/>
    <mergeCell ref="P728:R728"/>
    <mergeCell ref="S728:X728"/>
    <mergeCell ref="I731:K731"/>
    <mergeCell ref="N651:R651"/>
    <mergeCell ref="N652:W652"/>
    <mergeCell ref="J641:Q641"/>
    <mergeCell ref="J642:Q642"/>
    <mergeCell ref="J644:N644"/>
    <mergeCell ref="E645:I645"/>
    <mergeCell ref="J645:V645"/>
    <mergeCell ref="E646:I646"/>
    <mergeCell ref="J646:V646"/>
    <mergeCell ref="E655:Y655"/>
    <mergeCell ref="D674:N674"/>
    <mergeCell ref="O674:Q674"/>
    <mergeCell ref="R674:X674"/>
    <mergeCell ref="D675:N680"/>
    <mergeCell ref="O675:Q680"/>
    <mergeCell ref="R675:X680"/>
    <mergeCell ref="D681:N687"/>
    <mergeCell ref="O681:Q687"/>
    <mergeCell ref="D688:N694"/>
    <mergeCell ref="O688:Q694"/>
    <mergeCell ref="R688:X694"/>
    <mergeCell ref="D695:N700"/>
    <mergeCell ref="O695:Q700"/>
    <mergeCell ref="D701:N707"/>
    <mergeCell ref="O701:Q707"/>
    <mergeCell ref="D711:N711"/>
    <mergeCell ref="O711:Q711"/>
    <mergeCell ref="R711:X711"/>
    <mergeCell ref="D712:N717"/>
    <mergeCell ref="P638:R638"/>
    <mergeCell ref="S638:X638"/>
    <mergeCell ref="D602:F602"/>
    <mergeCell ref="G602:I602"/>
    <mergeCell ref="D603:F603"/>
    <mergeCell ref="G603:I603"/>
    <mergeCell ref="D604:F604"/>
    <mergeCell ref="G604:I604"/>
    <mergeCell ref="D599:F599"/>
    <mergeCell ref="G599:I599"/>
    <mergeCell ref="D600:F600"/>
    <mergeCell ref="G600:I600"/>
    <mergeCell ref="D601:F601"/>
    <mergeCell ref="G601:I601"/>
    <mergeCell ref="D619:F621"/>
    <mergeCell ref="G619:I621"/>
    <mergeCell ref="J619:X621"/>
    <mergeCell ref="D622:F624"/>
    <mergeCell ref="G622:I624"/>
    <mergeCell ref="J622:X624"/>
    <mergeCell ref="D629:H629"/>
    <mergeCell ref="D630:H630"/>
    <mergeCell ref="D631:H631"/>
    <mergeCell ref="D633:H633"/>
    <mergeCell ref="D634:H634"/>
    <mergeCell ref="D635:H635"/>
    <mergeCell ref="D615:P615"/>
    <mergeCell ref="Q615:R615"/>
    <mergeCell ref="D618:R618"/>
    <mergeCell ref="S618:U618"/>
    <mergeCell ref="D608:G608"/>
    <mergeCell ref="H608:M608"/>
    <mergeCell ref="T517:X517"/>
    <mergeCell ref="D521:E521"/>
    <mergeCell ref="F521:G521"/>
    <mergeCell ref="P526:R526"/>
    <mergeCell ref="S526:X526"/>
    <mergeCell ref="O570:P570"/>
    <mergeCell ref="Q570:Y570"/>
    <mergeCell ref="D532:E532"/>
    <mergeCell ref="F532:I532"/>
    <mergeCell ref="J532:X532"/>
    <mergeCell ref="D533:E533"/>
    <mergeCell ref="F533:I533"/>
    <mergeCell ref="J533:X533"/>
    <mergeCell ref="D534:E534"/>
    <mergeCell ref="F534:I534"/>
    <mergeCell ref="J534:X534"/>
    <mergeCell ref="D535:E535"/>
    <mergeCell ref="F535:I535"/>
    <mergeCell ref="J535:X535"/>
    <mergeCell ref="D536:E536"/>
    <mergeCell ref="F536:I536"/>
    <mergeCell ref="J536:X536"/>
    <mergeCell ref="D537:E537"/>
    <mergeCell ref="F537:I537"/>
    <mergeCell ref="J537:X537"/>
    <mergeCell ref="D538:E538"/>
    <mergeCell ref="F538:I538"/>
    <mergeCell ref="J538:X538"/>
    <mergeCell ref="D539:E539"/>
    <mergeCell ref="F539:I539"/>
    <mergeCell ref="J539:X539"/>
    <mergeCell ref="D540:E540"/>
    <mergeCell ref="D514:F514"/>
    <mergeCell ref="G514:I514"/>
    <mergeCell ref="J514:L514"/>
    <mergeCell ref="M514:R514"/>
    <mergeCell ref="S514:Y514"/>
    <mergeCell ref="D515:F515"/>
    <mergeCell ref="G515:I515"/>
    <mergeCell ref="J515:L515"/>
    <mergeCell ref="M515:R515"/>
    <mergeCell ref="S515:Y515"/>
    <mergeCell ref="D512:F512"/>
    <mergeCell ref="G512:I512"/>
    <mergeCell ref="J512:L512"/>
    <mergeCell ref="M512:R512"/>
    <mergeCell ref="S512:Y512"/>
    <mergeCell ref="D513:F513"/>
    <mergeCell ref="G513:I513"/>
    <mergeCell ref="J513:L513"/>
    <mergeCell ref="M513:R513"/>
    <mergeCell ref="S513:Y513"/>
    <mergeCell ref="D507:F507"/>
    <mergeCell ref="H507:I507"/>
    <mergeCell ref="K507:L507"/>
    <mergeCell ref="N507:O507"/>
    <mergeCell ref="D508:F508"/>
    <mergeCell ref="H508:I508"/>
    <mergeCell ref="K508:L508"/>
    <mergeCell ref="N508:O508"/>
    <mergeCell ref="D505:F505"/>
    <mergeCell ref="H505:I505"/>
    <mergeCell ref="K505:L505"/>
    <mergeCell ref="N505:O505"/>
    <mergeCell ref="D506:F506"/>
    <mergeCell ref="H506:I506"/>
    <mergeCell ref="K506:L506"/>
    <mergeCell ref="N506:O506"/>
    <mergeCell ref="D500:L500"/>
    <mergeCell ref="M500:P500"/>
    <mergeCell ref="D504:G504"/>
    <mergeCell ref="H504:J504"/>
    <mergeCell ref="K504:M504"/>
    <mergeCell ref="N504:P504"/>
    <mergeCell ref="D497:L497"/>
    <mergeCell ref="M497:P497"/>
    <mergeCell ref="D498:L498"/>
    <mergeCell ref="M498:P498"/>
    <mergeCell ref="D499:L499"/>
    <mergeCell ref="M499:P499"/>
    <mergeCell ref="D494:L494"/>
    <mergeCell ref="M494:P494"/>
    <mergeCell ref="D495:L495"/>
    <mergeCell ref="M495:P495"/>
    <mergeCell ref="D496:L496"/>
    <mergeCell ref="M496:P496"/>
    <mergeCell ref="D488:L488"/>
    <mergeCell ref="M488:P488"/>
    <mergeCell ref="D489:L489"/>
    <mergeCell ref="M489:P489"/>
    <mergeCell ref="D490:L490"/>
    <mergeCell ref="M490:P490"/>
    <mergeCell ref="D485:L485"/>
    <mergeCell ref="M485:P485"/>
    <mergeCell ref="D486:L486"/>
    <mergeCell ref="M486:P486"/>
    <mergeCell ref="D487:L487"/>
    <mergeCell ref="M487:P487"/>
    <mergeCell ref="D482:L482"/>
    <mergeCell ref="M482:P482"/>
    <mergeCell ref="D483:L483"/>
    <mergeCell ref="M483:P483"/>
    <mergeCell ref="D484:L484"/>
    <mergeCell ref="M484:P484"/>
    <mergeCell ref="D479:L479"/>
    <mergeCell ref="M479:P479"/>
    <mergeCell ref="D480:L480"/>
    <mergeCell ref="M480:P480"/>
    <mergeCell ref="D481:L481"/>
    <mergeCell ref="M481:P481"/>
    <mergeCell ref="D469:K469"/>
    <mergeCell ref="L469:O469"/>
    <mergeCell ref="P474:R474"/>
    <mergeCell ref="S474:X474"/>
    <mergeCell ref="D478:L478"/>
    <mergeCell ref="M478:P478"/>
    <mergeCell ref="D463:K463"/>
    <mergeCell ref="L463:O463"/>
    <mergeCell ref="D467:K467"/>
    <mergeCell ref="L467:O467"/>
    <mergeCell ref="D468:K468"/>
    <mergeCell ref="L468:O468"/>
    <mergeCell ref="H453:K453"/>
    <mergeCell ref="L453:M453"/>
    <mergeCell ref="N453:O453"/>
    <mergeCell ref="P453:V453"/>
    <mergeCell ref="H459:I459"/>
    <mergeCell ref="D461:K461"/>
    <mergeCell ref="L461:O461"/>
    <mergeCell ref="D462:K462"/>
    <mergeCell ref="L462:O462"/>
    <mergeCell ref="P457:R457"/>
    <mergeCell ref="S457:X457"/>
    <mergeCell ref="H452:K452"/>
    <mergeCell ref="L452:M452"/>
    <mergeCell ref="N452:O452"/>
    <mergeCell ref="P452:V452"/>
    <mergeCell ref="H450:K450"/>
    <mergeCell ref="L450:M450"/>
    <mergeCell ref="N450:O450"/>
    <mergeCell ref="P450:V450"/>
    <mergeCell ref="H451:K451"/>
    <mergeCell ref="L451:M451"/>
    <mergeCell ref="N451:O451"/>
    <mergeCell ref="P451:V451"/>
    <mergeCell ref="H448:K448"/>
    <mergeCell ref="L448:M448"/>
    <mergeCell ref="N448:O448"/>
    <mergeCell ref="P448:V448"/>
    <mergeCell ref="H449:K449"/>
    <mergeCell ref="L449:M449"/>
    <mergeCell ref="N449:O449"/>
    <mergeCell ref="P449:V449"/>
    <mergeCell ref="I433:S433"/>
    <mergeCell ref="I435:J435"/>
    <mergeCell ref="G445:J445"/>
    <mergeCell ref="D447:G447"/>
    <mergeCell ref="H447:K447"/>
    <mergeCell ref="L447:M447"/>
    <mergeCell ref="N447:O447"/>
    <mergeCell ref="P447:V447"/>
    <mergeCell ref="G421:S421"/>
    <mergeCell ref="K423:L423"/>
    <mergeCell ref="O425:U426"/>
    <mergeCell ref="D427:I427"/>
    <mergeCell ref="J427:M427"/>
    <mergeCell ref="O427:U429"/>
    <mergeCell ref="D428:I428"/>
    <mergeCell ref="J428:M428"/>
    <mergeCell ref="D429:I429"/>
    <mergeCell ref="J429:M429"/>
    <mergeCell ref="D439:O439"/>
    <mergeCell ref="P439:R439"/>
    <mergeCell ref="D440:O440"/>
    <mergeCell ref="P440:R440"/>
    <mergeCell ref="M415:R415"/>
    <mergeCell ref="D416:H418"/>
    <mergeCell ref="M416:X416"/>
    <mergeCell ref="M417:R417"/>
    <mergeCell ref="I418:L418"/>
    <mergeCell ref="M418:X418"/>
    <mergeCell ref="H411:I411"/>
    <mergeCell ref="J411:L411"/>
    <mergeCell ref="M411:N411"/>
    <mergeCell ref="O411:P411"/>
    <mergeCell ref="P407:R407"/>
    <mergeCell ref="S407:X407"/>
    <mergeCell ref="M409:Y409"/>
    <mergeCell ref="D410:G410"/>
    <mergeCell ref="H410:I410"/>
    <mergeCell ref="J410:L410"/>
    <mergeCell ref="M410:N410"/>
    <mergeCell ref="O410:P410"/>
    <mergeCell ref="D401:F401"/>
    <mergeCell ref="G401:H401"/>
    <mergeCell ref="J401:L401"/>
    <mergeCell ref="N401:Q401"/>
    <mergeCell ref="R401:T401"/>
    <mergeCell ref="D402:F402"/>
    <mergeCell ref="G402:H402"/>
    <mergeCell ref="J402:M402"/>
    <mergeCell ref="N402:P402"/>
    <mergeCell ref="R402:T402"/>
    <mergeCell ref="D399:F400"/>
    <mergeCell ref="G399:I399"/>
    <mergeCell ref="J399:U399"/>
    <mergeCell ref="G400:I400"/>
    <mergeCell ref="J400:M400"/>
    <mergeCell ref="N400:Q400"/>
    <mergeCell ref="R400:U400"/>
    <mergeCell ref="D394:E394"/>
    <mergeCell ref="F394:H394"/>
    <mergeCell ref="J394:K394"/>
    <mergeCell ref="L394:N394"/>
    <mergeCell ref="D395:E395"/>
    <mergeCell ref="F395:H395"/>
    <mergeCell ref="J395:K395"/>
    <mergeCell ref="L395:N395"/>
    <mergeCell ref="D389:I389"/>
    <mergeCell ref="J389:M389"/>
    <mergeCell ref="D393:E393"/>
    <mergeCell ref="F393:I393"/>
    <mergeCell ref="J393:K393"/>
    <mergeCell ref="L393:O393"/>
    <mergeCell ref="D379:F381"/>
    <mergeCell ref="G379:I380"/>
    <mergeCell ref="X379:Y381"/>
    <mergeCell ref="J380:K380"/>
    <mergeCell ref="O380:P380"/>
    <mergeCell ref="Q380:W380"/>
    <mergeCell ref="G381:I381"/>
    <mergeCell ref="J381:P381"/>
    <mergeCell ref="D376:F378"/>
    <mergeCell ref="G376:I377"/>
    <mergeCell ref="X376:Y378"/>
    <mergeCell ref="J377:K377"/>
    <mergeCell ref="O377:P377"/>
    <mergeCell ref="Q377:W377"/>
    <mergeCell ref="G378:I378"/>
    <mergeCell ref="J378:P378"/>
    <mergeCell ref="D373:F375"/>
    <mergeCell ref="G373:I374"/>
    <mergeCell ref="X373:Y375"/>
    <mergeCell ref="J374:K374"/>
    <mergeCell ref="O374:P374"/>
    <mergeCell ref="Q374:W374"/>
    <mergeCell ref="G375:I375"/>
    <mergeCell ref="J375:P375"/>
    <mergeCell ref="D370:F372"/>
    <mergeCell ref="G370:I371"/>
    <mergeCell ref="X370:Y372"/>
    <mergeCell ref="J371:K371"/>
    <mergeCell ref="O371:P371"/>
    <mergeCell ref="Q371:W371"/>
    <mergeCell ref="G372:I372"/>
    <mergeCell ref="J372:P372"/>
    <mergeCell ref="X367:Y369"/>
    <mergeCell ref="J368:P368"/>
    <mergeCell ref="Q368:W368"/>
    <mergeCell ref="G369:I369"/>
    <mergeCell ref="J369:P369"/>
    <mergeCell ref="Q369:W369"/>
    <mergeCell ref="D361:G361"/>
    <mergeCell ref="H361:L361"/>
    <mergeCell ref="M361:Q361"/>
    <mergeCell ref="I365:L365"/>
    <mergeCell ref="D367:F369"/>
    <mergeCell ref="G367:I368"/>
    <mergeCell ref="J367:P367"/>
    <mergeCell ref="Q367:W367"/>
    <mergeCell ref="D354:F354"/>
    <mergeCell ref="D360:G360"/>
    <mergeCell ref="H360:L360"/>
    <mergeCell ref="M360:Q360"/>
    <mergeCell ref="N354:O354"/>
    <mergeCell ref="P354:Q354"/>
    <mergeCell ref="R354:T354"/>
    <mergeCell ref="P350:R350"/>
    <mergeCell ref="S350:X350"/>
    <mergeCell ref="D353:F353"/>
    <mergeCell ref="J329:Q329"/>
    <mergeCell ref="N333:Y333"/>
    <mergeCell ref="R340:T340"/>
    <mergeCell ref="R341:T341"/>
    <mergeCell ref="R342:T342"/>
    <mergeCell ref="R343:T343"/>
    <mergeCell ref="R344:T344"/>
    <mergeCell ref="R345:T345"/>
    <mergeCell ref="G353:M353"/>
    <mergeCell ref="N353:O353"/>
    <mergeCell ref="P353:Q353"/>
    <mergeCell ref="R353:T353"/>
    <mergeCell ref="D339:K339"/>
    <mergeCell ref="M339:T339"/>
    <mergeCell ref="I340:K340"/>
    <mergeCell ref="I341:K341"/>
    <mergeCell ref="I342:K342"/>
    <mergeCell ref="I343:K343"/>
    <mergeCell ref="I344:K344"/>
    <mergeCell ref="I345:K345"/>
    <mergeCell ref="I320:K320"/>
    <mergeCell ref="L320:N320"/>
    <mergeCell ref="O320:Q320"/>
    <mergeCell ref="R320:T320"/>
    <mergeCell ref="U320:W320"/>
    <mergeCell ref="J326:Q326"/>
    <mergeCell ref="D311:H311"/>
    <mergeCell ref="E313:Y313"/>
    <mergeCell ref="I319:K319"/>
    <mergeCell ref="L319:N319"/>
    <mergeCell ref="O319:Q319"/>
    <mergeCell ref="R319:T319"/>
    <mergeCell ref="U319:W319"/>
    <mergeCell ref="E298:Y298"/>
    <mergeCell ref="P300:R300"/>
    <mergeCell ref="S300:X300"/>
    <mergeCell ref="D306:H306"/>
    <mergeCell ref="I306:O306"/>
    <mergeCell ref="I310:O310"/>
    <mergeCell ref="T293:V293"/>
    <mergeCell ref="W293:Y293"/>
    <mergeCell ref="E294:J294"/>
    <mergeCell ref="K294:M294"/>
    <mergeCell ref="N294:P294"/>
    <mergeCell ref="Q294:S294"/>
    <mergeCell ref="T294:V294"/>
    <mergeCell ref="W294:Y294"/>
    <mergeCell ref="W291:Y291"/>
    <mergeCell ref="E292:J292"/>
    <mergeCell ref="K292:M292"/>
    <mergeCell ref="N292:P292"/>
    <mergeCell ref="Q292:S292"/>
    <mergeCell ref="T292:V292"/>
    <mergeCell ref="W292:Y292"/>
    <mergeCell ref="D291:D294"/>
    <mergeCell ref="E291:J291"/>
    <mergeCell ref="K291:M291"/>
    <mergeCell ref="N291:P291"/>
    <mergeCell ref="Q291:S291"/>
    <mergeCell ref="T291:V291"/>
    <mergeCell ref="E293:J293"/>
    <mergeCell ref="K293:M293"/>
    <mergeCell ref="N293:P293"/>
    <mergeCell ref="Q293:S293"/>
    <mergeCell ref="K286:M286"/>
    <mergeCell ref="N286:P286"/>
    <mergeCell ref="Q286:S286"/>
    <mergeCell ref="T286:V286"/>
    <mergeCell ref="W286:Y286"/>
    <mergeCell ref="K284:M284"/>
    <mergeCell ref="N284:P284"/>
    <mergeCell ref="Q284:S284"/>
    <mergeCell ref="T284:V284"/>
    <mergeCell ref="W284:Y284"/>
    <mergeCell ref="E290:J290"/>
    <mergeCell ref="K290:M290"/>
    <mergeCell ref="N290:P290"/>
    <mergeCell ref="Q290:S290"/>
    <mergeCell ref="T290:V290"/>
    <mergeCell ref="W290:Y290"/>
    <mergeCell ref="E289:J289"/>
    <mergeCell ref="K289:M289"/>
    <mergeCell ref="N289:P289"/>
    <mergeCell ref="Q289:S289"/>
    <mergeCell ref="T289:V289"/>
    <mergeCell ref="W289:Y289"/>
    <mergeCell ref="E288:J288"/>
    <mergeCell ref="K288:M288"/>
    <mergeCell ref="N288:P288"/>
    <mergeCell ref="Q288:S288"/>
    <mergeCell ref="T288:V288"/>
    <mergeCell ref="W288:Y288"/>
    <mergeCell ref="D285:D290"/>
    <mergeCell ref="E285:J285"/>
    <mergeCell ref="K285:M285"/>
    <mergeCell ref="N285:P285"/>
    <mergeCell ref="Q285:S285"/>
    <mergeCell ref="K282:M282"/>
    <mergeCell ref="N282:P282"/>
    <mergeCell ref="Q282:S282"/>
    <mergeCell ref="T282:V282"/>
    <mergeCell ref="W282:Y282"/>
    <mergeCell ref="K283:M283"/>
    <mergeCell ref="N283:P283"/>
    <mergeCell ref="Q283:S283"/>
    <mergeCell ref="T283:V283"/>
    <mergeCell ref="W283:Y283"/>
    <mergeCell ref="T277:V277"/>
    <mergeCell ref="W277:Y277"/>
    <mergeCell ref="E278:J278"/>
    <mergeCell ref="K278:M278"/>
    <mergeCell ref="N278:P278"/>
    <mergeCell ref="Q278:S278"/>
    <mergeCell ref="T278:V278"/>
    <mergeCell ref="W278:Y278"/>
    <mergeCell ref="E287:J287"/>
    <mergeCell ref="K287:M287"/>
    <mergeCell ref="N287:P287"/>
    <mergeCell ref="Q287:S287"/>
    <mergeCell ref="T287:V287"/>
    <mergeCell ref="W287:Y287"/>
    <mergeCell ref="T285:V285"/>
    <mergeCell ref="W285:Y285"/>
    <mergeCell ref="E286:J286"/>
    <mergeCell ref="K272:M272"/>
    <mergeCell ref="N272:P272"/>
    <mergeCell ref="Q272:S272"/>
    <mergeCell ref="T272:V272"/>
    <mergeCell ref="W272:Y272"/>
    <mergeCell ref="W275:Y275"/>
    <mergeCell ref="E276:J276"/>
    <mergeCell ref="K276:M276"/>
    <mergeCell ref="N276:P276"/>
    <mergeCell ref="Q276:S276"/>
    <mergeCell ref="T276:V276"/>
    <mergeCell ref="W276:Y276"/>
    <mergeCell ref="D275:D278"/>
    <mergeCell ref="E275:J275"/>
    <mergeCell ref="K275:M275"/>
    <mergeCell ref="N275:P275"/>
    <mergeCell ref="Q275:S275"/>
    <mergeCell ref="T275:V275"/>
    <mergeCell ref="E277:J277"/>
    <mergeCell ref="K277:M277"/>
    <mergeCell ref="N277:P277"/>
    <mergeCell ref="Q277:S277"/>
    <mergeCell ref="W269:Y269"/>
    <mergeCell ref="E270:J270"/>
    <mergeCell ref="K270:M270"/>
    <mergeCell ref="N270:P270"/>
    <mergeCell ref="Q270:S270"/>
    <mergeCell ref="T270:V270"/>
    <mergeCell ref="W270:Y270"/>
    <mergeCell ref="D269:D274"/>
    <mergeCell ref="E269:J269"/>
    <mergeCell ref="K269:M269"/>
    <mergeCell ref="N269:P269"/>
    <mergeCell ref="Q269:S269"/>
    <mergeCell ref="T269:V269"/>
    <mergeCell ref="E271:J271"/>
    <mergeCell ref="K271:M271"/>
    <mergeCell ref="N271:P271"/>
    <mergeCell ref="Q271:S271"/>
    <mergeCell ref="E274:J274"/>
    <mergeCell ref="K274:M274"/>
    <mergeCell ref="N274:P274"/>
    <mergeCell ref="Q274:S274"/>
    <mergeCell ref="T274:V274"/>
    <mergeCell ref="W274:Y274"/>
    <mergeCell ref="E273:J273"/>
    <mergeCell ref="K273:M273"/>
    <mergeCell ref="N273:P273"/>
    <mergeCell ref="Q273:S273"/>
    <mergeCell ref="T273:V273"/>
    <mergeCell ref="W273:Y273"/>
    <mergeCell ref="T271:V271"/>
    <mergeCell ref="W271:Y271"/>
    <mergeCell ref="E272:J272"/>
    <mergeCell ref="D251:D254"/>
    <mergeCell ref="E251:J251"/>
    <mergeCell ref="K251:M251"/>
    <mergeCell ref="N251:P251"/>
    <mergeCell ref="Q251:S251"/>
    <mergeCell ref="T251:V251"/>
    <mergeCell ref="E253:J253"/>
    <mergeCell ref="K253:M253"/>
    <mergeCell ref="N253:P253"/>
    <mergeCell ref="Q253:S253"/>
    <mergeCell ref="K267:M267"/>
    <mergeCell ref="N267:P267"/>
    <mergeCell ref="Q267:S267"/>
    <mergeCell ref="T267:V267"/>
    <mergeCell ref="W267:Y267"/>
    <mergeCell ref="K268:M268"/>
    <mergeCell ref="N268:P268"/>
    <mergeCell ref="Q268:S268"/>
    <mergeCell ref="T268:V268"/>
    <mergeCell ref="W268:Y268"/>
    <mergeCell ref="P260:R260"/>
    <mergeCell ref="S260:X260"/>
    <mergeCell ref="K266:M266"/>
    <mergeCell ref="N266:P266"/>
    <mergeCell ref="Q266:S266"/>
    <mergeCell ref="T266:V266"/>
    <mergeCell ref="W266:Y266"/>
    <mergeCell ref="K248:M248"/>
    <mergeCell ref="N248:P248"/>
    <mergeCell ref="Q248:S248"/>
    <mergeCell ref="T248:V248"/>
    <mergeCell ref="W248:Y248"/>
    <mergeCell ref="T253:V253"/>
    <mergeCell ref="W253:Y253"/>
    <mergeCell ref="E254:J254"/>
    <mergeCell ref="K254:M254"/>
    <mergeCell ref="N254:P254"/>
    <mergeCell ref="Q254:S254"/>
    <mergeCell ref="T254:V254"/>
    <mergeCell ref="W254:Y254"/>
    <mergeCell ref="W251:Y251"/>
    <mergeCell ref="E252:J252"/>
    <mergeCell ref="K252:M252"/>
    <mergeCell ref="N252:P252"/>
    <mergeCell ref="Q252:S252"/>
    <mergeCell ref="T252:V252"/>
    <mergeCell ref="W252:Y252"/>
    <mergeCell ref="W245:Y245"/>
    <mergeCell ref="E246:J246"/>
    <mergeCell ref="K246:M246"/>
    <mergeCell ref="N246:P246"/>
    <mergeCell ref="Q246:S246"/>
    <mergeCell ref="T246:V246"/>
    <mergeCell ref="W246:Y246"/>
    <mergeCell ref="D245:D250"/>
    <mergeCell ref="E245:J245"/>
    <mergeCell ref="K245:M245"/>
    <mergeCell ref="N245:P245"/>
    <mergeCell ref="Q245:S245"/>
    <mergeCell ref="T245:V245"/>
    <mergeCell ref="E247:J247"/>
    <mergeCell ref="K247:M247"/>
    <mergeCell ref="N247:P247"/>
    <mergeCell ref="Q247:S247"/>
    <mergeCell ref="E250:J250"/>
    <mergeCell ref="K250:M250"/>
    <mergeCell ref="N250:P250"/>
    <mergeCell ref="Q250:S250"/>
    <mergeCell ref="T250:V250"/>
    <mergeCell ref="W250:Y250"/>
    <mergeCell ref="E249:J249"/>
    <mergeCell ref="K249:M249"/>
    <mergeCell ref="N249:P249"/>
    <mergeCell ref="Q249:S249"/>
    <mergeCell ref="T249:V249"/>
    <mergeCell ref="W249:Y249"/>
    <mergeCell ref="T247:V247"/>
    <mergeCell ref="W247:Y247"/>
    <mergeCell ref="E248:J248"/>
    <mergeCell ref="K243:M243"/>
    <mergeCell ref="N243:P243"/>
    <mergeCell ref="Q243:S243"/>
    <mergeCell ref="T243:V243"/>
    <mergeCell ref="W243:Y243"/>
    <mergeCell ref="K244:M244"/>
    <mergeCell ref="N244:P244"/>
    <mergeCell ref="Q244:S244"/>
    <mergeCell ref="T244:V244"/>
    <mergeCell ref="W244:Y244"/>
    <mergeCell ref="T238:V238"/>
    <mergeCell ref="W238:Y238"/>
    <mergeCell ref="E239:J239"/>
    <mergeCell ref="K239:M239"/>
    <mergeCell ref="N239:P239"/>
    <mergeCell ref="Q239:S239"/>
    <mergeCell ref="T239:V239"/>
    <mergeCell ref="W239:Y239"/>
    <mergeCell ref="K233:M233"/>
    <mergeCell ref="N233:P233"/>
    <mergeCell ref="Q233:S233"/>
    <mergeCell ref="T233:V233"/>
    <mergeCell ref="W233:Y233"/>
    <mergeCell ref="W236:Y236"/>
    <mergeCell ref="E237:J237"/>
    <mergeCell ref="K237:M237"/>
    <mergeCell ref="N237:P237"/>
    <mergeCell ref="Q237:S237"/>
    <mergeCell ref="T237:V237"/>
    <mergeCell ref="W237:Y237"/>
    <mergeCell ref="D236:D239"/>
    <mergeCell ref="E236:J236"/>
    <mergeCell ref="K236:M236"/>
    <mergeCell ref="N236:P236"/>
    <mergeCell ref="Q236:S236"/>
    <mergeCell ref="T236:V236"/>
    <mergeCell ref="E238:J238"/>
    <mergeCell ref="K238:M238"/>
    <mergeCell ref="N238:P238"/>
    <mergeCell ref="Q238:S238"/>
    <mergeCell ref="W230:Y230"/>
    <mergeCell ref="E231:J231"/>
    <mergeCell ref="K231:M231"/>
    <mergeCell ref="N231:P231"/>
    <mergeCell ref="Q231:S231"/>
    <mergeCell ref="T231:V231"/>
    <mergeCell ref="W231:Y231"/>
    <mergeCell ref="D230:D235"/>
    <mergeCell ref="E230:J230"/>
    <mergeCell ref="K230:M230"/>
    <mergeCell ref="N230:P230"/>
    <mergeCell ref="Q230:S230"/>
    <mergeCell ref="T230:V230"/>
    <mergeCell ref="E232:J232"/>
    <mergeCell ref="K232:M232"/>
    <mergeCell ref="N232:P232"/>
    <mergeCell ref="Q232:S232"/>
    <mergeCell ref="E235:J235"/>
    <mergeCell ref="K235:M235"/>
    <mergeCell ref="N235:P235"/>
    <mergeCell ref="Q235:S235"/>
    <mergeCell ref="T235:V235"/>
    <mergeCell ref="W235:Y235"/>
    <mergeCell ref="E234:J234"/>
    <mergeCell ref="K234:M234"/>
    <mergeCell ref="N234:P234"/>
    <mergeCell ref="Q234:S234"/>
    <mergeCell ref="T234:V234"/>
    <mergeCell ref="W234:Y234"/>
    <mergeCell ref="T232:V232"/>
    <mergeCell ref="W232:Y232"/>
    <mergeCell ref="E233:J233"/>
    <mergeCell ref="K228:M228"/>
    <mergeCell ref="N228:P228"/>
    <mergeCell ref="Q228:S228"/>
    <mergeCell ref="T228:V228"/>
    <mergeCell ref="W228:Y228"/>
    <mergeCell ref="K229:M229"/>
    <mergeCell ref="N229:P229"/>
    <mergeCell ref="Q229:S229"/>
    <mergeCell ref="T229:V229"/>
    <mergeCell ref="W229:Y229"/>
    <mergeCell ref="D213:F213"/>
    <mergeCell ref="G213:J213"/>
    <mergeCell ref="K213:L213"/>
    <mergeCell ref="M213:N213"/>
    <mergeCell ref="O213:T213"/>
    <mergeCell ref="D214:F214"/>
    <mergeCell ref="G214:J214"/>
    <mergeCell ref="P221:R221"/>
    <mergeCell ref="S221:X221"/>
    <mergeCell ref="E216:Y216"/>
    <mergeCell ref="D209:E209"/>
    <mergeCell ref="F209:H209"/>
    <mergeCell ref="I209:J209"/>
    <mergeCell ref="R209:Y209"/>
    <mergeCell ref="D210:E210"/>
    <mergeCell ref="F210:H210"/>
    <mergeCell ref="I210:J210"/>
    <mergeCell ref="R210:Y210"/>
    <mergeCell ref="D207:E207"/>
    <mergeCell ref="F207:H207"/>
    <mergeCell ref="I207:J207"/>
    <mergeCell ref="K207:Q207"/>
    <mergeCell ref="R207:Y207"/>
    <mergeCell ref="D208:E208"/>
    <mergeCell ref="F208:H208"/>
    <mergeCell ref="I208:J208"/>
    <mergeCell ref="R208:Y208"/>
    <mergeCell ref="E187:X187"/>
    <mergeCell ref="E197:J197"/>
    <mergeCell ref="E202:G202"/>
    <mergeCell ref="I204:R204"/>
    <mergeCell ref="P191:R191"/>
    <mergeCell ref="S191:X191"/>
    <mergeCell ref="N180:O180"/>
    <mergeCell ref="N181:O181"/>
    <mergeCell ref="N183:O183"/>
    <mergeCell ref="N184:O184"/>
    <mergeCell ref="N185:O185"/>
    <mergeCell ref="E186:X186"/>
    <mergeCell ref="D165:D170"/>
    <mergeCell ref="I165:I166"/>
    <mergeCell ref="I169:I170"/>
    <mergeCell ref="N179:O179"/>
    <mergeCell ref="E171:Y171"/>
    <mergeCell ref="D155:I155"/>
    <mergeCell ref="J155:N155"/>
    <mergeCell ref="E157:U157"/>
    <mergeCell ref="I164:J164"/>
    <mergeCell ref="K164:Q164"/>
    <mergeCell ref="D142:F142"/>
    <mergeCell ref="D145:F145"/>
    <mergeCell ref="G145:M145"/>
    <mergeCell ref="D147:F147"/>
    <mergeCell ref="D148:F148"/>
    <mergeCell ref="D154:I154"/>
    <mergeCell ref="J154:N154"/>
    <mergeCell ref="P135:R135"/>
    <mergeCell ref="S135:X135"/>
    <mergeCell ref="D138:F138"/>
    <mergeCell ref="G138:M138"/>
    <mergeCell ref="D140:F140"/>
    <mergeCell ref="D141:F141"/>
    <mergeCell ref="D160:R160"/>
    <mergeCell ref="D161:R161"/>
    <mergeCell ref="D162:R162"/>
    <mergeCell ref="G125:H126"/>
    <mergeCell ref="I125:I126"/>
    <mergeCell ref="T125:V126"/>
    <mergeCell ref="D127:F128"/>
    <mergeCell ref="G127:G128"/>
    <mergeCell ref="I127:I128"/>
    <mergeCell ref="K127:L128"/>
    <mergeCell ref="T127:V128"/>
    <mergeCell ref="D121:D124"/>
    <mergeCell ref="G121:G122"/>
    <mergeCell ref="I121:I122"/>
    <mergeCell ref="K121:K126"/>
    <mergeCell ref="L121:L126"/>
    <mergeCell ref="T121:V122"/>
    <mergeCell ref="G123:G124"/>
    <mergeCell ref="I123:I124"/>
    <mergeCell ref="T123:V124"/>
    <mergeCell ref="D125:F126"/>
    <mergeCell ref="E117:F117"/>
    <mergeCell ref="N117:W117"/>
    <mergeCell ref="G120:H120"/>
    <mergeCell ref="I120:J120"/>
    <mergeCell ref="K120:L120"/>
    <mergeCell ref="M120:S120"/>
    <mergeCell ref="T120:V120"/>
    <mergeCell ref="D94:G94"/>
    <mergeCell ref="D95:G95"/>
    <mergeCell ref="D98:G98"/>
    <mergeCell ref="D99:G99"/>
    <mergeCell ref="D105:H105"/>
    <mergeCell ref="D106:H106"/>
    <mergeCell ref="C81:I81"/>
    <mergeCell ref="J81:X81"/>
    <mergeCell ref="P84:R84"/>
    <mergeCell ref="S84:X84"/>
    <mergeCell ref="D89:G89"/>
    <mergeCell ref="D90:G90"/>
    <mergeCell ref="C78:I78"/>
    <mergeCell ref="J78:X78"/>
    <mergeCell ref="C79:I79"/>
    <mergeCell ref="J79:X79"/>
    <mergeCell ref="C80:I80"/>
    <mergeCell ref="J80:X80"/>
    <mergeCell ref="C75:I75"/>
    <mergeCell ref="J75:X75"/>
    <mergeCell ref="C76:I76"/>
    <mergeCell ref="J76:X76"/>
    <mergeCell ref="C77:I77"/>
    <mergeCell ref="J77:X77"/>
    <mergeCell ref="C72:I72"/>
    <mergeCell ref="J72:X72"/>
    <mergeCell ref="C73:I73"/>
    <mergeCell ref="J73:X73"/>
    <mergeCell ref="C74:I74"/>
    <mergeCell ref="J74:X74"/>
    <mergeCell ref="C69:I69"/>
    <mergeCell ref="J69:X69"/>
    <mergeCell ref="C70:I70"/>
    <mergeCell ref="J70:X70"/>
    <mergeCell ref="C71:I71"/>
    <mergeCell ref="J71:X71"/>
    <mergeCell ref="C66:I66"/>
    <mergeCell ref="J66:X66"/>
    <mergeCell ref="C67:I67"/>
    <mergeCell ref="J67:X67"/>
    <mergeCell ref="C68:I68"/>
    <mergeCell ref="J68:X68"/>
    <mergeCell ref="C63:I63"/>
    <mergeCell ref="J63:X63"/>
    <mergeCell ref="C64:I64"/>
    <mergeCell ref="J64:X64"/>
    <mergeCell ref="C65:I65"/>
    <mergeCell ref="J65:X65"/>
    <mergeCell ref="N13:P13"/>
    <mergeCell ref="Q13:X13"/>
    <mergeCell ref="N14:P14"/>
    <mergeCell ref="Q14:X14"/>
    <mergeCell ref="C60:I60"/>
    <mergeCell ref="J60:X60"/>
    <mergeCell ref="C61:I61"/>
    <mergeCell ref="J61:X61"/>
    <mergeCell ref="C62:I62"/>
    <mergeCell ref="J62:X62"/>
    <mergeCell ref="C57:I57"/>
    <mergeCell ref="J57:X57"/>
    <mergeCell ref="C58:I58"/>
    <mergeCell ref="J58:X58"/>
    <mergeCell ref="C59:I59"/>
    <mergeCell ref="J59:X59"/>
    <mergeCell ref="M24:P26"/>
    <mergeCell ref="Q24:X24"/>
    <mergeCell ref="Q25:X25"/>
    <mergeCell ref="Q26:X26"/>
    <mergeCell ref="D45:E45"/>
    <mergeCell ref="R51:X51"/>
    <mergeCell ref="O712:Q717"/>
    <mergeCell ref="R712:X717"/>
    <mergeCell ref="D718:N723"/>
    <mergeCell ref="O718:Q723"/>
    <mergeCell ref="P672:R672"/>
    <mergeCell ref="S672:X672"/>
    <mergeCell ref="R4:T4"/>
    <mergeCell ref="U4:W4"/>
    <mergeCell ref="R5:T5"/>
    <mergeCell ref="U5:W5"/>
    <mergeCell ref="R6:T6"/>
    <mergeCell ref="U6:W6"/>
    <mergeCell ref="M20:P22"/>
    <mergeCell ref="R20:S20"/>
    <mergeCell ref="U20:X20"/>
    <mergeCell ref="R21:S21"/>
    <mergeCell ref="U21:X21"/>
    <mergeCell ref="R22:S22"/>
    <mergeCell ref="U22:X22"/>
    <mergeCell ref="N15:P15"/>
    <mergeCell ref="Q15:X15"/>
    <mergeCell ref="N16:P16"/>
    <mergeCell ref="Q16:X16"/>
    <mergeCell ref="M17:P17"/>
    <mergeCell ref="R17:S17"/>
    <mergeCell ref="U17:X17"/>
    <mergeCell ref="C8:W8"/>
    <mergeCell ref="M11:P11"/>
    <mergeCell ref="Q11:X11"/>
    <mergeCell ref="M12:P12"/>
    <mergeCell ref="Q12:X12"/>
    <mergeCell ref="M13:M16"/>
    <mergeCell ref="F540:I540"/>
    <mergeCell ref="J540:X540"/>
    <mergeCell ref="D541:E541"/>
    <mergeCell ref="F541:I541"/>
    <mergeCell ref="J541:X541"/>
    <mergeCell ref="D547:E547"/>
    <mergeCell ref="F547:P547"/>
    <mergeCell ref="D549:E549"/>
    <mergeCell ref="F549:I549"/>
    <mergeCell ref="J549:X549"/>
    <mergeCell ref="D550:E550"/>
    <mergeCell ref="F550:I550"/>
    <mergeCell ref="J550:X550"/>
    <mergeCell ref="D551:E551"/>
    <mergeCell ref="F551:I551"/>
    <mergeCell ref="J551:X551"/>
    <mergeCell ref="D552:E552"/>
    <mergeCell ref="F552:I552"/>
    <mergeCell ref="J552:X552"/>
    <mergeCell ref="D553:E553"/>
    <mergeCell ref="F553:I553"/>
    <mergeCell ref="J553:X553"/>
    <mergeCell ref="D554:E554"/>
    <mergeCell ref="F554:I554"/>
    <mergeCell ref="J554:X554"/>
    <mergeCell ref="D555:E555"/>
    <mergeCell ref="F555:I555"/>
    <mergeCell ref="J555:X555"/>
    <mergeCell ref="D557:E557"/>
    <mergeCell ref="F557:P557"/>
    <mergeCell ref="D559:E559"/>
    <mergeCell ref="F559:I559"/>
    <mergeCell ref="J559:X559"/>
    <mergeCell ref="D560:E560"/>
    <mergeCell ref="F560:I560"/>
    <mergeCell ref="J560:X560"/>
    <mergeCell ref="D561:E561"/>
    <mergeCell ref="F561:I561"/>
    <mergeCell ref="J561:X561"/>
    <mergeCell ref="D562:E562"/>
    <mergeCell ref="F562:I562"/>
    <mergeCell ref="J562:X562"/>
    <mergeCell ref="D563:E563"/>
    <mergeCell ref="F563:I563"/>
    <mergeCell ref="J563:X563"/>
    <mergeCell ref="D564:E564"/>
    <mergeCell ref="F564:I564"/>
    <mergeCell ref="J564:X564"/>
    <mergeCell ref="D565:E565"/>
    <mergeCell ref="F565:I565"/>
    <mergeCell ref="J565:X565"/>
    <mergeCell ref="P590:R590"/>
    <mergeCell ref="S590:X590"/>
    <mergeCell ref="D585:H585"/>
    <mergeCell ref="I585:M585"/>
    <mergeCell ref="D586:H586"/>
    <mergeCell ref="D587:H587"/>
    <mergeCell ref="D578:E578"/>
    <mergeCell ref="F578:H578"/>
    <mergeCell ref="I578:M578"/>
    <mergeCell ref="D579:E581"/>
    <mergeCell ref="F579:H579"/>
    <mergeCell ref="I579:M579"/>
    <mergeCell ref="F580:H580"/>
    <mergeCell ref="I580:M580"/>
    <mergeCell ref="F581:H581"/>
    <mergeCell ref="I581:M581"/>
    <mergeCell ref="D576:E576"/>
    <mergeCell ref="D636:Y636"/>
    <mergeCell ref="D609:G609"/>
    <mergeCell ref="D610:G610"/>
    <mergeCell ref="H610:S610"/>
    <mergeCell ref="F576:H576"/>
    <mergeCell ref="I576:M576"/>
    <mergeCell ref="N576:T576"/>
    <mergeCell ref="D577:E577"/>
    <mergeCell ref="F577:H577"/>
    <mergeCell ref="I577:M577"/>
    <mergeCell ref="D571:F571"/>
    <mergeCell ref="G571:N571"/>
    <mergeCell ref="Q571:Y571"/>
    <mergeCell ref="D572:F572"/>
    <mergeCell ref="G572:N572"/>
    <mergeCell ref="Q572:Y572"/>
    <mergeCell ref="D593:L593"/>
    <mergeCell ref="M593:S593"/>
    <mergeCell ref="D597:F597"/>
    <mergeCell ref="G597:I597"/>
    <mergeCell ref="D598:F598"/>
    <mergeCell ref="G598:I598"/>
    <mergeCell ref="D592:L592"/>
    <mergeCell ref="M592:S592"/>
  </mergeCells>
  <phoneticPr fontId="1"/>
  <dataValidations count="5">
    <dataValidation type="list" allowBlank="1" showInputMessage="1" showErrorMessage="1" sqref="I341:K345 R341:T345" xr:uid="{805AE196-7ACC-4F50-B577-0F2B0B25A258}">
      <formula1>"1記載有,2記載無"</formula1>
    </dataValidation>
    <dataValidation type="whole" imeMode="off" operator="greaterThanOrEqual" allowBlank="1" showInputMessage="1" showErrorMessage="1" sqref="F341:H345 O341:Q345" xr:uid="{78516ADE-870A-4AAF-B031-D299C11769CC}">
      <formula1>0</formula1>
    </dataValidation>
    <dataValidation type="list" allowBlank="1" showInputMessage="1" showErrorMessage="1" sqref="F560:I565 F550:I555 F533:I541" xr:uid="{9D0C4669-4CE2-430B-9C35-A3FD62FB8F96}">
      <formula1>"1公表している,2一部公表している,3公表していない"</formula1>
    </dataValidation>
    <dataValidation type="list" allowBlank="1" showInputMessage="1" showErrorMessage="1" sqref="S618:U618" xr:uid="{EDE980DC-B47F-4E4D-ABD8-A8E7E6B3126C}">
      <formula1>"1規定有,2規定なし"</formula1>
    </dataValidation>
    <dataValidation type="list" allowBlank="1" showInputMessage="1" showErrorMessage="1" sqref="Q615:R615" xr:uid="{5598186D-51AB-4658-8DB2-7A782C4BD5C4}">
      <formula1>"1登録済,2未登録"</formula1>
    </dataValidation>
  </dataValidations>
  <hyperlinks>
    <hyperlink ref="T1459:U1459" location="別紙10!B2" display="別紙１０" xr:uid="{DFFDC26C-4E8E-4B7D-875F-3DC7D913D8E9}"/>
    <hyperlink ref="E197:J197" location="別紙１!B1" display="別紙１「役員・評議員名簿」" xr:uid="{B99EDB72-EC08-4D79-A206-9D6D9A34599C}"/>
    <hyperlink ref="E202:G202" location="別紙１参考!B1" display="別紙１参考" xr:uid="{325554D1-2A5F-4EBF-85F2-4CAEDD679594}"/>
    <hyperlink ref="K423:L423" location="別紙2!A1" display="別紙２" xr:uid="{630F9C78-F7CB-4FB8-B9FB-EBEDB8E80AEE}"/>
    <hyperlink ref="I435:J435" location="別紙3!A1" display="別紙３" xr:uid="{93B25DD7-1F7D-4D20-9078-144AAD88699F}"/>
    <hyperlink ref="D521:E521" location="別紙4!A1" display="別紙４" xr:uid="{B74A9EDD-220C-4F3A-878B-20E6D05F89BE}"/>
    <hyperlink ref="K972:L972" location="別紙5!A1" display="別紙５" xr:uid="{873C64C5-ED24-4E09-BAAB-125C332BCD33}"/>
    <hyperlink ref="N117:U117" r:id="rId1" display="私立学校法の改正に関する説明資料" xr:uid="{86A634AD-AD70-4006-A3FA-2DBA2C79B3FB}"/>
    <hyperlink ref="T517:V517" location="参考!C38" display="学校教育法等" xr:uid="{E4760923-B409-4C1A-84D5-EEE33BCF35DD}"/>
    <hyperlink ref="P877:R877" r:id="rId2" display="厚生労働省HP" xr:uid="{21485521-A39C-4CF4-9F5F-12A227724B35}"/>
    <hyperlink ref="S1414:U1414" location="参考!C62" display="学校教育法等" xr:uid="{E47F1B37-C76E-4E95-89D4-868ACD4E28BE}"/>
    <hyperlink ref="S1414:W1414" location="参考!C29" display="学校教育法等【抜粋】" xr:uid="{7202081E-CEEE-4D4F-A652-28CA72E69C44}"/>
    <hyperlink ref="S1118:W1118" location="参考!C75" display="学校保健安全法等" xr:uid="{3DD8AAA8-EC60-459B-A43B-D5C84206F6C9}"/>
    <hyperlink ref="S1118:X1118" location="参考!C34" display="学校保健安全法等【抜粋】" xr:uid="{67A2B075-1039-4BC3-994C-91FFDAB2D0E1}"/>
    <hyperlink ref="S1163:W1163" location="参考!C116" display="学校保健安全法等" xr:uid="{BCD1146C-5C5B-4527-B4FA-DA41FFCF1222}"/>
    <hyperlink ref="S1163:X1163" location="参考!C75" display="学校保健安全法等【抜粋】" xr:uid="{9B241BE9-AD2F-4C18-96F0-CF534F8FE2DD}"/>
    <hyperlink ref="T1209:X1209" location="参考!C143" display="学校保健安全法等【抜粋】" xr:uid="{9A782736-D7C6-4A70-8BD9-6DD163AE6D6C}"/>
    <hyperlink ref="E1260:I1260" r:id="rId3" display="学校環境衛生管理マニュアル" xr:uid="{F9B312F1-081E-4B18-B44A-2937BE87A406}"/>
    <hyperlink ref="R1308:V1308" location="参考!C214" display="学校環境衛生管理マニュアル" xr:uid="{14B91AFE-3EF5-4818-8861-6B110CBBA575}"/>
    <hyperlink ref="R1308:X1308" location="参考!C226" display="学校環境衛生管理マニュアル【抜粋】" xr:uid="{0FC176CC-92AE-41C6-91A1-33F0253DA1E5}"/>
    <hyperlink ref="T1375:X1375" location="参考!C245" display="学校保健安全法等【抜粋】" xr:uid="{9F4FA5DF-FD76-4E21-ADE8-D984CA6065EF}"/>
    <hyperlink ref="T517:X517" location="参考!C3" display="学校教育法等【抜粋】" xr:uid="{428DE57B-1AB5-4F6F-8110-5C42B25A3DF0}"/>
    <hyperlink ref="T1219:X1219" location="参考!C197" display="学校保健安全法等【抜粋】" xr:uid="{E74148B0-29CC-43A0-8CC4-D25FEC2CDED8}"/>
    <hyperlink ref="S1414:X1414" location="参考!C301" display="学校保健安全法施行規則等【抜粋】" xr:uid="{5425F75F-A7EB-4472-BFF2-8AF326160CE0}"/>
    <hyperlink ref="E1529:M1529" r:id="rId4" display="学校施設の非構造部材の耐震化ガイドブック" xr:uid="{B660378D-E3EC-49D8-ADDC-1FD9E76A1EE2}"/>
    <hyperlink ref="R1283:S1283" location="別紙6・7・8・9!B3" display="別紙６" xr:uid="{AFB6B5B2-5C38-4DA8-823E-6FD6219B8D6C}"/>
    <hyperlink ref="R1284:S1284" location="別紙6・7・8・9!B28" display="別紙７" xr:uid="{BF0DBD9D-1BA8-4AC2-832A-D2110BAA061C}"/>
    <hyperlink ref="R1293:S1293" location="別紙6・7・8・9!B103" display="別紙９" xr:uid="{8B907D9D-6836-4167-9C76-AF88F9D1388C}"/>
    <hyperlink ref="R1288:S1288" location="別紙6・7・8・9!B75" display="別紙８" xr:uid="{B37E6ABE-54B2-4595-951D-57A89670A0E5}"/>
    <hyperlink ref="U1306:X1306" location="別紙6・7・8・9!B28" display="別紙７（イ）" xr:uid="{55BBD2C6-0CAB-47DA-AF26-B19B0DC66F5D}"/>
  </hyperlinks>
  <printOptions horizontalCentered="1"/>
  <pageMargins left="0.11811023622047245" right="0.11811023622047245" top="0.55118110236220474" bottom="0.35433070866141736" header="0.31496062992125984" footer="0.31496062992125984"/>
  <pageSetup paperSize="9" scale="57" fitToHeight="0" orientation="landscape" r:id="rId5"/>
  <headerFooter>
    <oddFooter>&amp;P ページ</oddFooter>
  </headerFooter>
  <rowBreaks count="34" manualBreakCount="34">
    <brk id="29" max="25" man="1"/>
    <brk id="48" max="25" man="1"/>
    <brk id="82" max="25" man="1"/>
    <brk id="134" max="25" man="1"/>
    <brk id="189" max="25" man="1"/>
    <brk id="219" max="25" man="1"/>
    <brk id="258" max="25" man="1"/>
    <brk id="298" max="25" man="1"/>
    <brk id="348" max="25" man="1"/>
    <brk id="405" max="25" man="1"/>
    <brk id="455" max="25" man="1"/>
    <brk id="472" max="25" man="1"/>
    <brk id="524" max="25" man="1"/>
    <brk id="589" max="25" man="1"/>
    <brk id="636" max="25" man="1"/>
    <brk id="671" max="25" man="1"/>
    <brk id="726" max="25" man="1"/>
    <brk id="755" max="25" man="1"/>
    <brk id="792" max="25" man="1"/>
    <brk id="855" max="25" man="1"/>
    <brk id="896" max="25" man="1"/>
    <brk id="948" max="25" man="1"/>
    <brk id="993" max="25" man="1"/>
    <brk id="1045" max="25" man="1"/>
    <brk id="1094" max="25" man="1"/>
    <brk id="1119" max="25" man="1"/>
    <brk id="1164" max="25" man="1"/>
    <brk id="1215" max="25" man="1"/>
    <brk id="1260" max="25" man="1"/>
    <brk id="1296" max="25" man="1"/>
    <brk id="1344" max="25" man="1"/>
    <brk id="1376" max="25" man="1"/>
    <brk id="1427" max="25" man="1"/>
    <brk id="1478"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CBFB-170B-453A-B252-DBFDEFE0237B}">
  <sheetPr codeName="Sheet4"/>
  <dimension ref="B1:AV51"/>
  <sheetViews>
    <sheetView showGridLines="0" view="pageBreakPreview" zoomScale="40" zoomScaleNormal="55" zoomScaleSheetLayoutView="40" workbookViewId="0">
      <selection activeCell="U61" sqref="U61"/>
    </sheetView>
  </sheetViews>
  <sheetFormatPr defaultRowHeight="13.5" x14ac:dyDescent="0.15"/>
  <cols>
    <col min="1" max="1" width="2.75" customWidth="1"/>
    <col min="2" max="3" width="9.875" customWidth="1"/>
    <col min="4" max="4" width="10.125" customWidth="1"/>
    <col min="5" max="5" width="6.625" customWidth="1"/>
    <col min="6" max="6" width="27.75" customWidth="1"/>
    <col min="7" max="16" width="8.75" customWidth="1"/>
    <col min="17" max="17" width="1.875" customWidth="1"/>
    <col min="18" max="20" width="8.75" customWidth="1"/>
    <col min="21" max="21" width="1.875" customWidth="1"/>
    <col min="22" max="36" width="8.75" customWidth="1"/>
    <col min="37" max="37" width="2.75" customWidth="1"/>
    <col min="38" max="43" width="7.5" customWidth="1"/>
    <col min="44" max="44" width="3.125" customWidth="1"/>
    <col min="45" max="48" width="9.5" customWidth="1"/>
  </cols>
  <sheetData>
    <row r="1" spans="2:48" ht="38.25" customHeight="1" x14ac:dyDescent="0.15">
      <c r="B1" s="239" t="s">
        <v>693</v>
      </c>
      <c r="C1" s="239"/>
      <c r="D1" s="134" t="s">
        <v>1398</v>
      </c>
      <c r="E1" s="134"/>
      <c r="F1" s="134"/>
      <c r="G1" s="134"/>
      <c r="H1" s="134"/>
      <c r="I1" s="134"/>
      <c r="J1" s="134"/>
      <c r="K1" s="134"/>
      <c r="L1" s="134"/>
      <c r="M1" s="134"/>
      <c r="N1" s="134"/>
      <c r="O1" s="134"/>
      <c r="P1" s="134"/>
      <c r="Q1" s="134"/>
      <c r="R1" s="134"/>
      <c r="S1" s="134"/>
      <c r="T1" s="134"/>
      <c r="U1" s="134"/>
      <c r="V1" s="134"/>
      <c r="W1" s="134"/>
      <c r="X1" s="134"/>
      <c r="Y1" s="134"/>
      <c r="Z1" s="134"/>
      <c r="AA1" s="134"/>
      <c r="AB1" s="134"/>
      <c r="AC1" s="102"/>
      <c r="AD1" s="102"/>
      <c r="AE1" s="102"/>
      <c r="AF1" s="102"/>
      <c r="AG1" s="102"/>
      <c r="AH1" s="102"/>
      <c r="AI1" s="102"/>
      <c r="AJ1" s="102"/>
      <c r="AK1" s="85"/>
      <c r="AL1" s="102"/>
      <c r="AM1" s="102"/>
      <c r="AN1" s="102"/>
      <c r="AO1" s="102"/>
      <c r="AP1" s="102"/>
    </row>
    <row r="2" spans="2:48" ht="31.5" customHeight="1" x14ac:dyDescent="0.15">
      <c r="B2" s="133"/>
      <c r="C2" s="133"/>
      <c r="D2" s="134"/>
      <c r="E2" s="134"/>
      <c r="F2" s="134"/>
      <c r="G2" s="134"/>
      <c r="H2" s="134"/>
      <c r="I2" s="134"/>
      <c r="J2" s="134"/>
      <c r="K2" s="134"/>
      <c r="L2" s="134"/>
      <c r="M2" s="134"/>
      <c r="N2" s="134"/>
      <c r="O2" s="134"/>
      <c r="P2" s="134"/>
      <c r="Q2" s="134"/>
      <c r="R2" s="134"/>
      <c r="S2" s="134"/>
      <c r="T2" s="134"/>
      <c r="U2" s="134"/>
      <c r="V2" s="134"/>
      <c r="W2" s="134"/>
      <c r="X2" s="134"/>
      <c r="Y2" s="134"/>
      <c r="Z2" s="2478" t="s">
        <v>30</v>
      </c>
      <c r="AA2" s="2286"/>
      <c r="AB2" s="2479">
        <f>調書!Q9</f>
        <v>0</v>
      </c>
      <c r="AC2" s="1848"/>
      <c r="AD2" s="1848"/>
      <c r="AE2" s="1848"/>
      <c r="AF2" s="1848"/>
      <c r="AG2" s="1848"/>
      <c r="AH2" s="1848"/>
      <c r="AI2" s="1848"/>
      <c r="AJ2" s="2295"/>
      <c r="AK2" s="85"/>
    </row>
    <row r="3" spans="2:48" ht="6.6" customHeight="1" x14ac:dyDescent="0.15"/>
    <row r="4" spans="2:48" ht="24" customHeight="1" x14ac:dyDescent="0.15">
      <c r="D4" s="612" t="s">
        <v>1948</v>
      </c>
      <c r="X4" s="240"/>
      <c r="Y4" s="240"/>
      <c r="Z4" s="240"/>
      <c r="AA4" s="240"/>
      <c r="AB4" s="240"/>
      <c r="AC4" s="135"/>
      <c r="AD4" s="240" t="s">
        <v>557</v>
      </c>
      <c r="AE4" s="323"/>
      <c r="AF4" s="135" t="s">
        <v>19</v>
      </c>
      <c r="AG4" s="323"/>
      <c r="AH4" s="135" t="s">
        <v>20</v>
      </c>
      <c r="AI4" s="323"/>
      <c r="AJ4" s="241" t="s">
        <v>648</v>
      </c>
    </row>
    <row r="5" spans="2:48" ht="24" customHeight="1" thickBot="1" x14ac:dyDescent="0.2">
      <c r="D5" s="612" t="s">
        <v>1949</v>
      </c>
      <c r="X5" s="240"/>
      <c r="Y5" s="240"/>
      <c r="Z5" s="240"/>
      <c r="AA5" s="240"/>
      <c r="AB5" s="240"/>
      <c r="AC5" s="135"/>
      <c r="AD5" s="135"/>
      <c r="AE5" s="135"/>
      <c r="AF5" s="135"/>
      <c r="AG5" s="135"/>
      <c r="AH5" s="135"/>
      <c r="AI5" s="135"/>
      <c r="AJ5" s="135"/>
    </row>
    <row r="6" spans="2:48" ht="24" customHeight="1" x14ac:dyDescent="0.15">
      <c r="D6" s="612" t="s">
        <v>1950</v>
      </c>
      <c r="X6" s="240"/>
      <c r="Y6" s="240"/>
      <c r="Z6" s="240"/>
      <c r="AA6" s="240"/>
      <c r="AB6" s="240"/>
      <c r="AC6" s="135"/>
      <c r="AD6" s="135"/>
      <c r="AE6" s="135"/>
      <c r="AF6" s="135"/>
      <c r="AG6" s="135"/>
      <c r="AH6" s="135"/>
      <c r="AI6" s="135"/>
      <c r="AJ6" s="241"/>
      <c r="AL6" s="2480" t="s">
        <v>1399</v>
      </c>
      <c r="AM6" s="2481"/>
      <c r="AN6" s="2482"/>
      <c r="AO6" s="2482"/>
      <c r="AP6" s="2482"/>
      <c r="AQ6" s="2483"/>
    </row>
    <row r="7" spans="2:48" ht="6.6" customHeight="1" thickBot="1" x14ac:dyDescent="0.2">
      <c r="AL7" s="2484"/>
      <c r="AM7" s="2485"/>
      <c r="AN7" s="2485"/>
      <c r="AO7" s="2485"/>
      <c r="AP7" s="2485"/>
      <c r="AQ7" s="2486"/>
    </row>
    <row r="8" spans="2:48" ht="27.95" customHeight="1" thickBot="1" x14ac:dyDescent="0.2">
      <c r="D8" s="324"/>
      <c r="E8" s="136"/>
      <c r="F8" s="137"/>
      <c r="G8" s="325" t="s">
        <v>48</v>
      </c>
      <c r="H8" s="325" t="s">
        <v>49</v>
      </c>
      <c r="I8" s="325" t="s">
        <v>50</v>
      </c>
      <c r="J8" s="325" t="s">
        <v>51</v>
      </c>
      <c r="K8" s="325" t="s">
        <v>52</v>
      </c>
      <c r="L8" s="325" t="s">
        <v>53</v>
      </c>
      <c r="M8" s="325" t="s">
        <v>54</v>
      </c>
      <c r="N8" s="325" t="s">
        <v>55</v>
      </c>
      <c r="O8" s="325" t="s">
        <v>1400</v>
      </c>
      <c r="P8" s="325" t="s">
        <v>1401</v>
      </c>
      <c r="Q8" s="326"/>
      <c r="R8" s="327" t="s">
        <v>56</v>
      </c>
      <c r="S8" s="327" t="s">
        <v>57</v>
      </c>
      <c r="T8" s="327" t="s">
        <v>58</v>
      </c>
      <c r="U8" s="326"/>
      <c r="V8" s="328" t="s">
        <v>59</v>
      </c>
      <c r="W8" s="328" t="s">
        <v>60</v>
      </c>
      <c r="X8" s="328" t="s">
        <v>61</v>
      </c>
      <c r="Y8" s="328" t="s">
        <v>62</v>
      </c>
      <c r="Z8" s="328" t="s">
        <v>63</v>
      </c>
      <c r="AA8" s="328" t="s">
        <v>64</v>
      </c>
      <c r="AB8" s="328" t="s">
        <v>65</v>
      </c>
      <c r="AC8" s="328" t="s">
        <v>66</v>
      </c>
      <c r="AD8" s="328" t="s">
        <v>67</v>
      </c>
      <c r="AE8" s="328" t="s">
        <v>1110</v>
      </c>
      <c r="AF8" s="328" t="s">
        <v>1402</v>
      </c>
      <c r="AG8" s="328" t="s">
        <v>1403</v>
      </c>
      <c r="AH8" s="328" t="s">
        <v>1404</v>
      </c>
      <c r="AI8" s="328" t="s">
        <v>1405</v>
      </c>
      <c r="AJ8" s="328" t="s">
        <v>1406</v>
      </c>
      <c r="AL8" s="2487" t="s">
        <v>1407</v>
      </c>
      <c r="AM8" s="2488"/>
      <c r="AN8" s="2489" t="s">
        <v>1408</v>
      </c>
      <c r="AO8" s="2488"/>
      <c r="AP8" s="2490" t="s">
        <v>1409</v>
      </c>
      <c r="AQ8" s="2491"/>
      <c r="AS8" s="2475" t="s">
        <v>1410</v>
      </c>
      <c r="AT8" s="2476"/>
      <c r="AU8" s="2476"/>
      <c r="AV8" s="2477"/>
    </row>
    <row r="9" spans="2:48" ht="26.25" customHeight="1" thickTop="1" thickBot="1" x14ac:dyDescent="0.2">
      <c r="D9" s="329" t="s">
        <v>48</v>
      </c>
      <c r="E9" s="19" t="s">
        <v>69</v>
      </c>
      <c r="F9" s="503"/>
      <c r="G9" s="404"/>
      <c r="H9" s="330"/>
      <c r="I9" s="330"/>
      <c r="J9" s="330"/>
      <c r="K9" s="330"/>
      <c r="L9" s="330"/>
      <c r="M9" s="330"/>
      <c r="N9" s="330"/>
      <c r="O9" s="330"/>
      <c r="P9" s="330"/>
      <c r="Q9" s="331"/>
      <c r="R9" s="330"/>
      <c r="S9" s="330"/>
      <c r="T9" s="330"/>
      <c r="U9" s="331"/>
      <c r="V9" s="330"/>
      <c r="W9" s="330"/>
      <c r="X9" s="330"/>
      <c r="Y9" s="330"/>
      <c r="Z9" s="330"/>
      <c r="AA9" s="330"/>
      <c r="AB9" s="330"/>
      <c r="AC9" s="330"/>
      <c r="AD9" s="330"/>
      <c r="AE9" s="330"/>
      <c r="AF9" s="330"/>
      <c r="AG9" s="330"/>
      <c r="AH9" s="330"/>
      <c r="AI9" s="330"/>
      <c r="AJ9" s="332"/>
      <c r="AL9" s="333">
        <f t="shared" ref="AL9:AL17" si="0">COUNTIF(G9:P9,"○")</f>
        <v>0</v>
      </c>
      <c r="AM9" s="334" t="str">
        <f>IF(AL9&lt;2,"○","×")</f>
        <v>○</v>
      </c>
      <c r="AN9" s="333">
        <f>COUNTIF(R9:T9,"○")</f>
        <v>0</v>
      </c>
      <c r="AO9" s="334" t="str">
        <f>IF(AN9=0,"○","×")</f>
        <v>○</v>
      </c>
      <c r="AP9" s="333">
        <f>COUNTIF(V9:AJ9,"○")</f>
        <v>0</v>
      </c>
      <c r="AQ9" s="334" t="str">
        <f>IF(AP9&lt;3,"○","×")</f>
        <v>○</v>
      </c>
      <c r="AS9" s="405" t="s">
        <v>1411</v>
      </c>
      <c r="AT9" s="246" t="s">
        <v>1412</v>
      </c>
      <c r="AU9" s="246" t="s">
        <v>1413</v>
      </c>
      <c r="AV9" s="406" t="s">
        <v>1414</v>
      </c>
    </row>
    <row r="10" spans="2:48" ht="26.25" customHeight="1" thickBot="1" x14ac:dyDescent="0.2">
      <c r="D10" s="329" t="s">
        <v>49</v>
      </c>
      <c r="E10" s="19" t="s">
        <v>69</v>
      </c>
      <c r="F10" s="503"/>
      <c r="G10" s="407" t="str">
        <f>IF(H$9="○","○","")</f>
        <v/>
      </c>
      <c r="H10" s="408"/>
      <c r="I10" s="335"/>
      <c r="J10" s="335"/>
      <c r="K10" s="335"/>
      <c r="L10" s="335"/>
      <c r="M10" s="335"/>
      <c r="N10" s="335"/>
      <c r="O10" s="335"/>
      <c r="P10" s="335"/>
      <c r="Q10" s="336"/>
      <c r="R10" s="335"/>
      <c r="S10" s="335"/>
      <c r="T10" s="335"/>
      <c r="U10" s="336"/>
      <c r="V10" s="335"/>
      <c r="W10" s="335"/>
      <c r="X10" s="335"/>
      <c r="Y10" s="335"/>
      <c r="Z10" s="335"/>
      <c r="AA10" s="335"/>
      <c r="AB10" s="335"/>
      <c r="AC10" s="335"/>
      <c r="AD10" s="335"/>
      <c r="AE10" s="335"/>
      <c r="AF10" s="335"/>
      <c r="AG10" s="335"/>
      <c r="AH10" s="335"/>
      <c r="AI10" s="335"/>
      <c r="AJ10" s="337"/>
      <c r="AL10" s="333">
        <f t="shared" si="0"/>
        <v>0</v>
      </c>
      <c r="AM10" s="334" t="str">
        <f t="shared" ref="AM10:AM18" si="1">IF(AL10&lt;2,"○","×")</f>
        <v>○</v>
      </c>
      <c r="AN10" s="333">
        <f t="shared" ref="AN10:AN18" si="2">COUNTIF(R10:T10,"○")</f>
        <v>0</v>
      </c>
      <c r="AO10" s="334" t="str">
        <f t="shared" ref="AO10:AO22" si="3">IF(AN10=0,"○","×")</f>
        <v>○</v>
      </c>
      <c r="AP10" s="333">
        <f t="shared" ref="AP10:AP18" si="4">COUNTIF(V10:AJ10,"○")</f>
        <v>0</v>
      </c>
      <c r="AQ10" s="334" t="str">
        <f t="shared" ref="AQ10:AQ38" si="5">IF(AP10&lt;3,"○","×")</f>
        <v>○</v>
      </c>
      <c r="AS10" s="409">
        <f>COUNTIF(AL9:AL18,"&gt;0")</f>
        <v>0</v>
      </c>
      <c r="AT10" s="410">
        <f>COUNTA(F9:F18)</f>
        <v>0</v>
      </c>
      <c r="AU10" s="411" t="str">
        <f>IFERROR(AS10/AT10,"")</f>
        <v/>
      </c>
      <c r="AV10" s="412" t="str">
        <f>IF(AU10&lt;=1/3,"○","×")</f>
        <v>×</v>
      </c>
    </row>
    <row r="11" spans="2:48" ht="26.25" customHeight="1" thickBot="1" x14ac:dyDescent="0.2">
      <c r="D11" s="329" t="s">
        <v>50</v>
      </c>
      <c r="E11" s="19" t="s">
        <v>69</v>
      </c>
      <c r="F11" s="503"/>
      <c r="G11" s="407" t="str">
        <f>IF(I$9="○","○","")</f>
        <v/>
      </c>
      <c r="H11" s="413" t="str">
        <f>IF(I$10="○","○","")</f>
        <v/>
      </c>
      <c r="I11" s="408"/>
      <c r="J11" s="335"/>
      <c r="K11" s="335"/>
      <c r="L11" s="335"/>
      <c r="M11" s="335"/>
      <c r="N11" s="335"/>
      <c r="O11" s="335"/>
      <c r="P11" s="335"/>
      <c r="Q11" s="336"/>
      <c r="R11" s="335"/>
      <c r="S11" s="335"/>
      <c r="T11" s="335"/>
      <c r="U11" s="336"/>
      <c r="V11" s="335"/>
      <c r="W11" s="335"/>
      <c r="X11" s="335"/>
      <c r="Y11" s="335"/>
      <c r="Z11" s="335"/>
      <c r="AA11" s="335"/>
      <c r="AB11" s="335"/>
      <c r="AC11" s="335"/>
      <c r="AD11" s="335"/>
      <c r="AE11" s="335"/>
      <c r="AF11" s="335"/>
      <c r="AG11" s="335"/>
      <c r="AH11" s="335"/>
      <c r="AI11" s="335"/>
      <c r="AJ11" s="337"/>
      <c r="AL11" s="333">
        <f t="shared" si="0"/>
        <v>0</v>
      </c>
      <c r="AM11" s="334" t="str">
        <f t="shared" si="1"/>
        <v>○</v>
      </c>
      <c r="AN11" s="333">
        <f t="shared" si="2"/>
        <v>0</v>
      </c>
      <c r="AO11" s="334" t="str">
        <f t="shared" si="3"/>
        <v>○</v>
      </c>
      <c r="AP11" s="333">
        <f t="shared" si="4"/>
        <v>0</v>
      </c>
      <c r="AQ11" s="334" t="str">
        <f t="shared" si="5"/>
        <v>○</v>
      </c>
    </row>
    <row r="12" spans="2:48" ht="26.25" customHeight="1" thickBot="1" x14ac:dyDescent="0.2">
      <c r="D12" s="329" t="s">
        <v>51</v>
      </c>
      <c r="E12" s="19" t="s">
        <v>69</v>
      </c>
      <c r="F12" s="503"/>
      <c r="G12" s="407" t="str">
        <f>IF(J$9="○","○","")</f>
        <v/>
      </c>
      <c r="H12" s="413" t="str">
        <f>IF(J$10="○","○","")</f>
        <v/>
      </c>
      <c r="I12" s="413" t="str">
        <f>IF(J$11="○","○","")</f>
        <v/>
      </c>
      <c r="J12" s="408"/>
      <c r="K12" s="335"/>
      <c r="L12" s="335"/>
      <c r="M12" s="335"/>
      <c r="N12" s="335"/>
      <c r="O12" s="335"/>
      <c r="P12" s="335"/>
      <c r="Q12" s="336"/>
      <c r="R12" s="335"/>
      <c r="S12" s="335"/>
      <c r="T12" s="335"/>
      <c r="U12" s="336"/>
      <c r="V12" s="335"/>
      <c r="W12" s="335"/>
      <c r="X12" s="335"/>
      <c r="Y12" s="335"/>
      <c r="Z12" s="335"/>
      <c r="AA12" s="335"/>
      <c r="AB12" s="335"/>
      <c r="AC12" s="335"/>
      <c r="AD12" s="335"/>
      <c r="AE12" s="335"/>
      <c r="AF12" s="335"/>
      <c r="AG12" s="335"/>
      <c r="AH12" s="335"/>
      <c r="AI12" s="335"/>
      <c r="AJ12" s="337"/>
      <c r="AL12" s="333">
        <f t="shared" si="0"/>
        <v>0</v>
      </c>
      <c r="AM12" s="334" t="str">
        <f t="shared" si="1"/>
        <v>○</v>
      </c>
      <c r="AN12" s="333">
        <f t="shared" si="2"/>
        <v>0</v>
      </c>
      <c r="AO12" s="334" t="str">
        <f t="shared" si="3"/>
        <v>○</v>
      </c>
      <c r="AP12" s="333">
        <f t="shared" si="4"/>
        <v>0</v>
      </c>
      <c r="AQ12" s="334" t="str">
        <f t="shared" si="5"/>
        <v>○</v>
      </c>
    </row>
    <row r="13" spans="2:48" ht="26.25" customHeight="1" thickBot="1" x14ac:dyDescent="0.2">
      <c r="D13" s="329" t="s">
        <v>52</v>
      </c>
      <c r="E13" s="19" t="s">
        <v>69</v>
      </c>
      <c r="F13" s="503"/>
      <c r="G13" s="407" t="str">
        <f>IF(K$9="○","○","")</f>
        <v/>
      </c>
      <c r="H13" s="413" t="str">
        <f>IF(K$10="○","○","")</f>
        <v/>
      </c>
      <c r="I13" s="413" t="str">
        <f>IF(K$11="○","○","")</f>
        <v/>
      </c>
      <c r="J13" s="413" t="str">
        <f>IF(K$12="○","○","")</f>
        <v/>
      </c>
      <c r="K13" s="408"/>
      <c r="L13" s="335"/>
      <c r="M13" s="335"/>
      <c r="N13" s="335"/>
      <c r="O13" s="335"/>
      <c r="P13" s="335"/>
      <c r="Q13" s="336"/>
      <c r="R13" s="335"/>
      <c r="S13" s="335"/>
      <c r="T13" s="335"/>
      <c r="U13" s="336"/>
      <c r="V13" s="335"/>
      <c r="W13" s="335"/>
      <c r="X13" s="335"/>
      <c r="Y13" s="335"/>
      <c r="Z13" s="335"/>
      <c r="AA13" s="335"/>
      <c r="AB13" s="335"/>
      <c r="AC13" s="335"/>
      <c r="AD13" s="335"/>
      <c r="AE13" s="335"/>
      <c r="AF13" s="335"/>
      <c r="AG13" s="335"/>
      <c r="AH13" s="335"/>
      <c r="AI13" s="335"/>
      <c r="AJ13" s="337"/>
      <c r="AL13" s="333">
        <f t="shared" si="0"/>
        <v>0</v>
      </c>
      <c r="AM13" s="334" t="str">
        <f t="shared" si="1"/>
        <v>○</v>
      </c>
      <c r="AN13" s="333">
        <f t="shared" si="2"/>
        <v>0</v>
      </c>
      <c r="AO13" s="334" t="str">
        <f t="shared" si="3"/>
        <v>○</v>
      </c>
      <c r="AP13" s="333">
        <f t="shared" si="4"/>
        <v>0</v>
      </c>
      <c r="AQ13" s="334" t="str">
        <f t="shared" si="5"/>
        <v>○</v>
      </c>
    </row>
    <row r="14" spans="2:48" ht="26.25" customHeight="1" thickBot="1" x14ac:dyDescent="0.2">
      <c r="D14" s="329" t="s">
        <v>53</v>
      </c>
      <c r="E14" s="19" t="s">
        <v>69</v>
      </c>
      <c r="F14" s="504"/>
      <c r="G14" s="407" t="str">
        <f>IF(L$9="○","○","")</f>
        <v/>
      </c>
      <c r="H14" s="413" t="str">
        <f>IF(L$10="○","○","")</f>
        <v/>
      </c>
      <c r="I14" s="413" t="str">
        <f>IF(L$11="○","○","")</f>
        <v/>
      </c>
      <c r="J14" s="413" t="str">
        <f>IF(L$12="○","○","")</f>
        <v/>
      </c>
      <c r="K14" s="413" t="str">
        <f>IF(L$13="○","○","")</f>
        <v/>
      </c>
      <c r="L14" s="408"/>
      <c r="M14" s="335"/>
      <c r="N14" s="335"/>
      <c r="O14" s="335"/>
      <c r="P14" s="335"/>
      <c r="Q14" s="336"/>
      <c r="R14" s="335"/>
      <c r="S14" s="335"/>
      <c r="T14" s="335"/>
      <c r="U14" s="336"/>
      <c r="V14" s="335"/>
      <c r="W14" s="335"/>
      <c r="X14" s="335"/>
      <c r="Y14" s="335"/>
      <c r="Z14" s="335"/>
      <c r="AA14" s="335"/>
      <c r="AB14" s="335"/>
      <c r="AC14" s="335"/>
      <c r="AD14" s="335"/>
      <c r="AE14" s="335"/>
      <c r="AF14" s="335"/>
      <c r="AG14" s="335"/>
      <c r="AH14" s="335"/>
      <c r="AI14" s="335"/>
      <c r="AJ14" s="337"/>
      <c r="AL14" s="333">
        <f t="shared" si="0"/>
        <v>0</v>
      </c>
      <c r="AM14" s="334" t="str">
        <f t="shared" si="1"/>
        <v>○</v>
      </c>
      <c r="AN14" s="333">
        <f t="shared" si="2"/>
        <v>0</v>
      </c>
      <c r="AO14" s="334" t="str">
        <f t="shared" si="3"/>
        <v>○</v>
      </c>
      <c r="AP14" s="333">
        <f t="shared" si="4"/>
        <v>0</v>
      </c>
      <c r="AQ14" s="334" t="str">
        <f t="shared" si="5"/>
        <v>○</v>
      </c>
    </row>
    <row r="15" spans="2:48" ht="26.25" customHeight="1" thickBot="1" x14ac:dyDescent="0.2">
      <c r="D15" s="329" t="s">
        <v>54</v>
      </c>
      <c r="E15" s="19" t="s">
        <v>69</v>
      </c>
      <c r="F15" s="504"/>
      <c r="G15" s="407" t="str">
        <f>IF(M$9="○","○","")</f>
        <v/>
      </c>
      <c r="H15" s="413" t="str">
        <f>IF(M$10="○","○","")</f>
        <v/>
      </c>
      <c r="I15" s="413" t="str">
        <f>IF(M$11="○","○","")</f>
        <v/>
      </c>
      <c r="J15" s="413" t="str">
        <f>IF(M$12="○","○","")</f>
        <v/>
      </c>
      <c r="K15" s="413" t="str">
        <f>IF(M$13="○","○","")</f>
        <v/>
      </c>
      <c r="L15" s="413" t="str">
        <f>IF(M$14="○","○","")</f>
        <v/>
      </c>
      <c r="M15" s="408"/>
      <c r="N15" s="335"/>
      <c r="O15" s="335"/>
      <c r="P15" s="335"/>
      <c r="Q15" s="336"/>
      <c r="R15" s="335"/>
      <c r="S15" s="335"/>
      <c r="T15" s="335"/>
      <c r="U15" s="336"/>
      <c r="V15" s="335"/>
      <c r="W15" s="335"/>
      <c r="X15" s="335"/>
      <c r="Y15" s="335"/>
      <c r="Z15" s="335"/>
      <c r="AA15" s="335"/>
      <c r="AB15" s="335"/>
      <c r="AC15" s="335"/>
      <c r="AD15" s="335"/>
      <c r="AE15" s="335"/>
      <c r="AF15" s="335"/>
      <c r="AG15" s="335"/>
      <c r="AH15" s="335"/>
      <c r="AI15" s="335"/>
      <c r="AJ15" s="337"/>
      <c r="AL15" s="333">
        <f t="shared" si="0"/>
        <v>0</v>
      </c>
      <c r="AM15" s="334" t="str">
        <f t="shared" si="1"/>
        <v>○</v>
      </c>
      <c r="AN15" s="333">
        <f t="shared" si="2"/>
        <v>0</v>
      </c>
      <c r="AO15" s="334" t="str">
        <f t="shared" si="3"/>
        <v>○</v>
      </c>
      <c r="AP15" s="333">
        <f t="shared" si="4"/>
        <v>0</v>
      </c>
      <c r="AQ15" s="334" t="str">
        <f t="shared" si="5"/>
        <v>○</v>
      </c>
    </row>
    <row r="16" spans="2:48" ht="26.25" customHeight="1" thickBot="1" x14ac:dyDescent="0.2">
      <c r="D16" s="329" t="s">
        <v>55</v>
      </c>
      <c r="E16" s="19" t="s">
        <v>69</v>
      </c>
      <c r="F16" s="504"/>
      <c r="G16" s="407" t="str">
        <f>IF(N$9="○","○","")</f>
        <v/>
      </c>
      <c r="H16" s="413" t="str">
        <f>IF(N$10="○","○","")</f>
        <v/>
      </c>
      <c r="I16" s="413" t="str">
        <f>IF(N$11="○","○","")</f>
        <v/>
      </c>
      <c r="J16" s="413" t="str">
        <f>IF(N$12="○","○","")</f>
        <v/>
      </c>
      <c r="K16" s="413" t="str">
        <f>IF(N$13="○","○","")</f>
        <v/>
      </c>
      <c r="L16" s="413" t="str">
        <f>IF(N$14="○","○","")</f>
        <v/>
      </c>
      <c r="M16" s="413" t="str">
        <f>IF(N$15="○","○","")</f>
        <v/>
      </c>
      <c r="N16" s="408"/>
      <c r="O16" s="335"/>
      <c r="P16" s="335"/>
      <c r="Q16" s="336"/>
      <c r="R16" s="335"/>
      <c r="S16" s="335"/>
      <c r="T16" s="335"/>
      <c r="U16" s="336"/>
      <c r="V16" s="335"/>
      <c r="W16" s="335"/>
      <c r="X16" s="335"/>
      <c r="Y16" s="335"/>
      <c r="Z16" s="335"/>
      <c r="AA16" s="335"/>
      <c r="AB16" s="335"/>
      <c r="AC16" s="335"/>
      <c r="AD16" s="335"/>
      <c r="AE16" s="335"/>
      <c r="AF16" s="335"/>
      <c r="AG16" s="335"/>
      <c r="AH16" s="335"/>
      <c r="AI16" s="335"/>
      <c r="AJ16" s="337"/>
      <c r="AL16" s="333">
        <f t="shared" si="0"/>
        <v>0</v>
      </c>
      <c r="AM16" s="334" t="str">
        <f t="shared" si="1"/>
        <v>○</v>
      </c>
      <c r="AN16" s="333">
        <f t="shared" si="2"/>
        <v>0</v>
      </c>
      <c r="AO16" s="334" t="str">
        <f t="shared" si="3"/>
        <v>○</v>
      </c>
      <c r="AP16" s="333">
        <f t="shared" si="4"/>
        <v>0</v>
      </c>
      <c r="AQ16" s="334" t="str">
        <f t="shared" si="5"/>
        <v>○</v>
      </c>
    </row>
    <row r="17" spans="2:48" ht="26.25" customHeight="1" thickBot="1" x14ac:dyDescent="0.2">
      <c r="D17" s="329" t="s">
        <v>1400</v>
      </c>
      <c r="E17" s="19" t="s">
        <v>69</v>
      </c>
      <c r="F17" s="504"/>
      <c r="G17" s="407" t="str">
        <f>IF(O$9="○","○","")</f>
        <v/>
      </c>
      <c r="H17" s="413" t="str">
        <f>IF(O$10="○","○","")</f>
        <v/>
      </c>
      <c r="I17" s="413" t="str">
        <f>IF(O$11="○","○","")</f>
        <v/>
      </c>
      <c r="J17" s="413" t="str">
        <f>IF(O$12="○","○","")</f>
        <v/>
      </c>
      <c r="K17" s="413" t="str">
        <f>IF(O$13="○","○","")</f>
        <v/>
      </c>
      <c r="L17" s="413" t="str">
        <f>IF(O$14="○","○","")</f>
        <v/>
      </c>
      <c r="M17" s="413" t="str">
        <f>IF(O$15="○","○","")</f>
        <v/>
      </c>
      <c r="N17" s="413" t="str">
        <f>IF(O$16="○","○","")</f>
        <v/>
      </c>
      <c r="O17" s="408"/>
      <c r="P17" s="335"/>
      <c r="Q17" s="336"/>
      <c r="R17" s="335"/>
      <c r="S17" s="335"/>
      <c r="T17" s="335"/>
      <c r="U17" s="336"/>
      <c r="V17" s="335"/>
      <c r="W17" s="335"/>
      <c r="X17" s="335"/>
      <c r="Y17" s="335"/>
      <c r="Z17" s="335"/>
      <c r="AA17" s="335"/>
      <c r="AB17" s="335"/>
      <c r="AC17" s="335"/>
      <c r="AD17" s="335"/>
      <c r="AE17" s="335"/>
      <c r="AF17" s="335"/>
      <c r="AG17" s="335"/>
      <c r="AH17" s="335"/>
      <c r="AI17" s="335"/>
      <c r="AJ17" s="337"/>
      <c r="AL17" s="333">
        <f t="shared" si="0"/>
        <v>0</v>
      </c>
      <c r="AM17" s="334" t="str">
        <f t="shared" si="1"/>
        <v>○</v>
      </c>
      <c r="AN17" s="333">
        <f t="shared" si="2"/>
        <v>0</v>
      </c>
      <c r="AO17" s="334" t="str">
        <f t="shared" si="3"/>
        <v>○</v>
      </c>
      <c r="AP17" s="333">
        <f t="shared" si="4"/>
        <v>0</v>
      </c>
      <c r="AQ17" s="334" t="str">
        <f t="shared" si="5"/>
        <v>○</v>
      </c>
    </row>
    <row r="18" spans="2:48" ht="26.25" customHeight="1" thickBot="1" x14ac:dyDescent="0.2">
      <c r="D18" s="329" t="s">
        <v>1401</v>
      </c>
      <c r="E18" s="19" t="s">
        <v>69</v>
      </c>
      <c r="F18" s="504"/>
      <c r="G18" s="414" t="str">
        <f>IF(P$9="○","○","")</f>
        <v/>
      </c>
      <c r="H18" s="415" t="str">
        <f>IF(P$10="○","○","")</f>
        <v/>
      </c>
      <c r="I18" s="415" t="str">
        <f>IF(P$11="○","○","")</f>
        <v/>
      </c>
      <c r="J18" s="415" t="str">
        <f>IF(P$12="○","○","")</f>
        <v/>
      </c>
      <c r="K18" s="415" t="str">
        <f>IF(P$13="○","○","")</f>
        <v/>
      </c>
      <c r="L18" s="415" t="str">
        <f>IF(P$14="○","○","")</f>
        <v/>
      </c>
      <c r="M18" s="415" t="str">
        <f>IF(P$15="○","○","")</f>
        <v/>
      </c>
      <c r="N18" s="415" t="str">
        <f>IF(P$16="○","○","")</f>
        <v/>
      </c>
      <c r="O18" s="415" t="str">
        <f>IF(P$17="○","○","")</f>
        <v/>
      </c>
      <c r="P18" s="416"/>
      <c r="Q18" s="339"/>
      <c r="R18" s="338"/>
      <c r="S18" s="338"/>
      <c r="T18" s="338"/>
      <c r="U18" s="339"/>
      <c r="V18" s="338"/>
      <c r="W18" s="338"/>
      <c r="X18" s="338"/>
      <c r="Y18" s="338"/>
      <c r="Z18" s="338"/>
      <c r="AA18" s="338"/>
      <c r="AB18" s="338"/>
      <c r="AC18" s="338"/>
      <c r="AD18" s="338"/>
      <c r="AE18" s="338"/>
      <c r="AF18" s="338"/>
      <c r="AG18" s="338"/>
      <c r="AH18" s="338"/>
      <c r="AI18" s="338"/>
      <c r="AJ18" s="340"/>
      <c r="AL18" s="333">
        <f>COUNTIF(G18:P18,"○")</f>
        <v>0</v>
      </c>
      <c r="AM18" s="334" t="str">
        <f t="shared" si="1"/>
        <v>○</v>
      </c>
      <c r="AN18" s="333">
        <f t="shared" si="2"/>
        <v>0</v>
      </c>
      <c r="AO18" s="334" t="str">
        <f t="shared" si="3"/>
        <v>○</v>
      </c>
      <c r="AP18" s="333">
        <f t="shared" si="4"/>
        <v>0</v>
      </c>
      <c r="AQ18" s="334" t="str">
        <f t="shared" si="5"/>
        <v>○</v>
      </c>
    </row>
    <row r="19" spans="2:48" ht="15.6" customHeight="1" thickBot="1" x14ac:dyDescent="0.2">
      <c r="D19" s="18"/>
      <c r="E19" s="18"/>
      <c r="F19" s="18"/>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L19" s="342"/>
      <c r="AM19" s="343"/>
      <c r="AN19" s="342"/>
      <c r="AO19" s="344"/>
      <c r="AP19" s="345"/>
      <c r="AQ19" s="344"/>
    </row>
    <row r="20" spans="2:48" ht="26.25" customHeight="1" thickTop="1" thickBot="1" x14ac:dyDescent="0.2">
      <c r="D20" s="375" t="s">
        <v>72</v>
      </c>
      <c r="E20" s="19" t="s">
        <v>69</v>
      </c>
      <c r="F20" s="503"/>
      <c r="G20" s="413" t="str">
        <f>IF(R$9="○","○","")</f>
        <v/>
      </c>
      <c r="H20" s="417" t="str">
        <f>IF($R10="○","○","")</f>
        <v/>
      </c>
      <c r="I20" s="417" t="str">
        <f>IF($R11="○","○","")</f>
        <v/>
      </c>
      <c r="J20" s="417" t="str">
        <f>IF($R12="○","○","")</f>
        <v/>
      </c>
      <c r="K20" s="417" t="str">
        <f>IF($R13="○","○","")</f>
        <v/>
      </c>
      <c r="L20" s="417" t="str">
        <f>IF($R14="○","○","")</f>
        <v/>
      </c>
      <c r="M20" s="417" t="str">
        <f>IF($R15="○","○","")</f>
        <v/>
      </c>
      <c r="N20" s="417" t="str">
        <f>IF($R16="○","○","")</f>
        <v/>
      </c>
      <c r="O20" s="417" t="str">
        <f>IF($R17="○","○","")</f>
        <v/>
      </c>
      <c r="P20" s="417" t="str">
        <f>IF($R18="○","○","")</f>
        <v/>
      </c>
      <c r="Q20" s="418"/>
      <c r="R20" s="404"/>
      <c r="S20" s="346"/>
      <c r="T20" s="346"/>
      <c r="U20" s="331"/>
      <c r="V20" s="330"/>
      <c r="W20" s="346"/>
      <c r="X20" s="346"/>
      <c r="Y20" s="346"/>
      <c r="Z20" s="346"/>
      <c r="AA20" s="346"/>
      <c r="AB20" s="346"/>
      <c r="AC20" s="346"/>
      <c r="AD20" s="346"/>
      <c r="AE20" s="346"/>
      <c r="AF20" s="346"/>
      <c r="AG20" s="346"/>
      <c r="AH20" s="346"/>
      <c r="AI20" s="346"/>
      <c r="AJ20" s="347"/>
      <c r="AL20" s="333">
        <f>COUNTIF(G20:P20,"○")</f>
        <v>0</v>
      </c>
      <c r="AM20" s="334" t="str">
        <f>IF(AL20=0,"○","×")</f>
        <v>○</v>
      </c>
      <c r="AN20" s="333">
        <f>COUNTIF(R20:T20,"○")</f>
        <v>0</v>
      </c>
      <c r="AO20" s="334" t="str">
        <f t="shared" si="3"/>
        <v>○</v>
      </c>
      <c r="AP20" s="333">
        <f>COUNTIF(V20:AJ20,"○")</f>
        <v>0</v>
      </c>
      <c r="AQ20" s="334" t="str">
        <f t="shared" si="5"/>
        <v>○</v>
      </c>
    </row>
    <row r="21" spans="2:48" ht="26.25" customHeight="1" thickBot="1" x14ac:dyDescent="0.2">
      <c r="B21" s="2492" t="s">
        <v>1415</v>
      </c>
      <c r="C21" s="2492" t="s">
        <v>1560</v>
      </c>
      <c r="D21" s="419" t="s">
        <v>73</v>
      </c>
      <c r="E21" s="19" t="s">
        <v>69</v>
      </c>
      <c r="F21" s="503"/>
      <c r="G21" s="413" t="str">
        <f>IF($S9="○","○","")</f>
        <v/>
      </c>
      <c r="H21" s="417" t="str">
        <f>IF($S10="○","○","")</f>
        <v/>
      </c>
      <c r="I21" s="417" t="str">
        <f>IF($S11="○","○","")</f>
        <v/>
      </c>
      <c r="J21" s="417" t="str">
        <f>IF($S12="○","○","")</f>
        <v/>
      </c>
      <c r="K21" s="417" t="str">
        <f>IF($S13="○","○","")</f>
        <v/>
      </c>
      <c r="L21" s="417" t="str">
        <f>IF($S14="○","○","")</f>
        <v/>
      </c>
      <c r="M21" s="417" t="str">
        <f>IF($S15="○","○","")</f>
        <v/>
      </c>
      <c r="N21" s="417" t="str">
        <f>IF($S16="○","○","")</f>
        <v/>
      </c>
      <c r="O21" s="417" t="str">
        <f>IF($S17="○","○","")</f>
        <v/>
      </c>
      <c r="P21" s="413" t="str">
        <f>IF($S18="○","○","")</f>
        <v/>
      </c>
      <c r="Q21" s="336"/>
      <c r="R21" s="407" t="str">
        <f>IF(S$20="○","○","")</f>
        <v/>
      </c>
      <c r="S21" s="408"/>
      <c r="T21" s="348"/>
      <c r="U21" s="336"/>
      <c r="V21" s="335"/>
      <c r="W21" s="348"/>
      <c r="X21" s="348"/>
      <c r="Y21" s="348"/>
      <c r="Z21" s="348"/>
      <c r="AA21" s="348"/>
      <c r="AB21" s="348"/>
      <c r="AC21" s="348"/>
      <c r="AD21" s="348"/>
      <c r="AE21" s="348"/>
      <c r="AF21" s="348"/>
      <c r="AG21" s="348"/>
      <c r="AH21" s="348"/>
      <c r="AI21" s="348"/>
      <c r="AJ21" s="349"/>
      <c r="AL21" s="333">
        <f t="shared" ref="AL21:AL22" si="6">COUNTIF(G21:P21,"○")</f>
        <v>0</v>
      </c>
      <c r="AM21" s="334" t="str">
        <f t="shared" ref="AM21:AM22" si="7">IF(AL21=0,"○","×")</f>
        <v>○</v>
      </c>
      <c r="AN21" s="333">
        <f t="shared" ref="AN21:AN22" si="8">COUNTIF(R21:T21,"○")</f>
        <v>0</v>
      </c>
      <c r="AO21" s="334" t="str">
        <f t="shared" si="3"/>
        <v>○</v>
      </c>
      <c r="AP21" s="333">
        <f t="shared" ref="AP21:AP22" si="9">COUNTIF(V21:AJ21,"○")</f>
        <v>0</v>
      </c>
      <c r="AQ21" s="334" t="str">
        <f t="shared" si="5"/>
        <v>○</v>
      </c>
    </row>
    <row r="22" spans="2:48" ht="26.25" customHeight="1" thickBot="1" x14ac:dyDescent="0.2">
      <c r="B22" s="2493"/>
      <c r="C22" s="2493"/>
      <c r="D22" s="419" t="s">
        <v>74</v>
      </c>
      <c r="E22" s="19" t="s">
        <v>69</v>
      </c>
      <c r="F22" s="504"/>
      <c r="G22" s="413" t="str">
        <f>IF($T9="○","○","")</f>
        <v/>
      </c>
      <c r="H22" s="417" t="str">
        <f>IF($T10="○","○","")</f>
        <v/>
      </c>
      <c r="I22" s="417" t="str">
        <f>IF($T11="○","○","")</f>
        <v/>
      </c>
      <c r="J22" s="417" t="str">
        <f>IF($T12="○","○","")</f>
        <v/>
      </c>
      <c r="K22" s="417" t="str">
        <f>IF($T13="○","○","")</f>
        <v/>
      </c>
      <c r="L22" s="417" t="str">
        <f>IF($T14="○","○","")</f>
        <v/>
      </c>
      <c r="M22" s="417" t="str">
        <f>IF($T15="○","○","")</f>
        <v/>
      </c>
      <c r="N22" s="417" t="str">
        <f>IF($T16="○","○","")</f>
        <v/>
      </c>
      <c r="O22" s="417" t="str">
        <f>IF($T17="○","○","")</f>
        <v/>
      </c>
      <c r="P22" s="413" t="str">
        <f>IF($T18="○","○","")</f>
        <v/>
      </c>
      <c r="Q22" s="420"/>
      <c r="R22" s="414" t="str">
        <f>IF(T$20="○","○","")</f>
        <v/>
      </c>
      <c r="S22" s="421" t="str">
        <f>IF(T$21="○","○","")</f>
        <v/>
      </c>
      <c r="T22" s="416"/>
      <c r="U22" s="339"/>
      <c r="V22" s="338"/>
      <c r="W22" s="350"/>
      <c r="X22" s="350"/>
      <c r="Y22" s="350"/>
      <c r="Z22" s="350"/>
      <c r="AA22" s="350"/>
      <c r="AB22" s="350"/>
      <c r="AC22" s="350"/>
      <c r="AD22" s="350"/>
      <c r="AE22" s="350"/>
      <c r="AF22" s="350"/>
      <c r="AG22" s="350"/>
      <c r="AH22" s="350"/>
      <c r="AI22" s="350"/>
      <c r="AJ22" s="351"/>
      <c r="AL22" s="333">
        <f t="shared" si="6"/>
        <v>0</v>
      </c>
      <c r="AM22" s="334" t="str">
        <f t="shared" si="7"/>
        <v>○</v>
      </c>
      <c r="AN22" s="333">
        <f t="shared" si="8"/>
        <v>0</v>
      </c>
      <c r="AO22" s="334" t="str">
        <f t="shared" si="3"/>
        <v>○</v>
      </c>
      <c r="AP22" s="333">
        <f t="shared" si="9"/>
        <v>0</v>
      </c>
      <c r="AQ22" s="334" t="str">
        <f t="shared" si="5"/>
        <v>○</v>
      </c>
    </row>
    <row r="23" spans="2:48" ht="15.6" customHeight="1" thickBot="1" x14ac:dyDescent="0.2">
      <c r="B23" s="2494"/>
      <c r="C23" s="2494"/>
      <c r="D23" s="18"/>
      <c r="E23" s="18"/>
      <c r="F23" s="18"/>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L23" s="352" t="s">
        <v>1416</v>
      </c>
      <c r="AM23" s="353"/>
      <c r="AN23" s="354"/>
      <c r="AO23" s="353"/>
      <c r="AP23" s="342"/>
      <c r="AQ23" s="344"/>
    </row>
    <row r="24" spans="2:48" ht="26.25" customHeight="1" thickTop="1" thickBot="1" x14ac:dyDescent="0.2">
      <c r="B24" s="355"/>
      <c r="C24" s="355"/>
      <c r="D24" s="356" t="s">
        <v>75</v>
      </c>
      <c r="E24" s="19" t="s">
        <v>69</v>
      </c>
      <c r="F24" s="503"/>
      <c r="G24" s="413" t="str">
        <f>IF($V$9="○","○","")</f>
        <v/>
      </c>
      <c r="H24" s="413" t="str">
        <f>IF(V$10="○","○","")</f>
        <v/>
      </c>
      <c r="I24" s="413" t="str">
        <f>IF(V$11="○","○","")</f>
        <v/>
      </c>
      <c r="J24" s="413" t="str">
        <f>IF(V$12="○","○","")</f>
        <v/>
      </c>
      <c r="K24" s="413" t="str">
        <f>IF(V$13="○","○","")</f>
        <v/>
      </c>
      <c r="L24" s="413" t="str">
        <f>IF(V$14="○","○","")</f>
        <v/>
      </c>
      <c r="M24" s="413" t="str">
        <f>IF(V$15="○","○","")</f>
        <v/>
      </c>
      <c r="N24" s="413" t="str">
        <f>IF(V$16="○","○","")</f>
        <v/>
      </c>
      <c r="O24" s="413" t="str">
        <f>IF(V$17="○","○","")</f>
        <v/>
      </c>
      <c r="P24" s="413" t="str">
        <f>IF(V$18="○","○","")</f>
        <v/>
      </c>
      <c r="Q24" s="418"/>
      <c r="R24" s="413" t="str">
        <f>IF(V$20="○","○","")</f>
        <v/>
      </c>
      <c r="S24" s="413" t="str">
        <f>IF($V$21="○","○","")</f>
        <v/>
      </c>
      <c r="T24" s="413" t="str">
        <f>IF($V22="○","○","")</f>
        <v/>
      </c>
      <c r="U24" s="418"/>
      <c r="V24" s="404"/>
      <c r="W24" s="330"/>
      <c r="X24" s="330"/>
      <c r="Y24" s="330"/>
      <c r="Z24" s="330"/>
      <c r="AA24" s="330"/>
      <c r="AB24" s="330"/>
      <c r="AC24" s="330"/>
      <c r="AD24" s="330"/>
      <c r="AE24" s="330"/>
      <c r="AF24" s="330"/>
      <c r="AG24" s="330"/>
      <c r="AH24" s="330"/>
      <c r="AI24" s="330"/>
      <c r="AJ24" s="332"/>
      <c r="AL24" s="357">
        <f>COUNTIF(G24:AJ24,"○")</f>
        <v>0</v>
      </c>
      <c r="AM24" s="358"/>
      <c r="AN24" s="322"/>
      <c r="AO24" s="358"/>
      <c r="AP24" s="333">
        <f>COUNTIF(V24:AJ24,"○")</f>
        <v>0</v>
      </c>
      <c r="AQ24" s="334" t="str">
        <f t="shared" si="5"/>
        <v>○</v>
      </c>
      <c r="AS24" s="2495" t="s">
        <v>1417</v>
      </c>
      <c r="AT24" s="2496"/>
      <c r="AU24" s="2496"/>
      <c r="AV24" s="2497"/>
    </row>
    <row r="25" spans="2:48" ht="26.25" customHeight="1" thickBot="1" x14ac:dyDescent="0.2">
      <c r="B25" s="355"/>
      <c r="C25" s="355"/>
      <c r="D25" s="356" t="s">
        <v>76</v>
      </c>
      <c r="E25" s="19" t="s">
        <v>69</v>
      </c>
      <c r="F25" s="503"/>
      <c r="G25" s="413" t="str">
        <f>IF($W9="○","○","")</f>
        <v/>
      </c>
      <c r="H25" s="413" t="str">
        <f>IF($W10="○","○","")</f>
        <v/>
      </c>
      <c r="I25" s="413" t="str">
        <f>IF($W11="○","○","")</f>
        <v/>
      </c>
      <c r="J25" s="413" t="str">
        <f>IF($W12="○","○","")</f>
        <v/>
      </c>
      <c r="K25" s="413" t="str">
        <f>IF($W13="○","○","")</f>
        <v/>
      </c>
      <c r="L25" s="413" t="str">
        <f>IF($W14="○","○","")</f>
        <v/>
      </c>
      <c r="M25" s="413" t="str">
        <f>IF($W15="○","○","")</f>
        <v/>
      </c>
      <c r="N25" s="413" t="str">
        <f>IF($W16="○","○","")</f>
        <v/>
      </c>
      <c r="O25" s="413" t="str">
        <f>IF($W17="○","○","")</f>
        <v/>
      </c>
      <c r="P25" s="413" t="str">
        <f>IF($W18="○","○","")</f>
        <v/>
      </c>
      <c r="Q25" s="336"/>
      <c r="R25" s="413" t="str">
        <f>IF($W20="○","○","")</f>
        <v/>
      </c>
      <c r="S25" s="413" t="str">
        <f>IF($W21="○","○","")</f>
        <v/>
      </c>
      <c r="T25" s="413" t="str">
        <f>IF($W22="○","○","")</f>
        <v/>
      </c>
      <c r="U25" s="336"/>
      <c r="V25" s="407" t="str">
        <f>IF(W$24="○","○","")</f>
        <v/>
      </c>
      <c r="W25" s="408"/>
      <c r="X25" s="335"/>
      <c r="Y25" s="335"/>
      <c r="Z25" s="335"/>
      <c r="AA25" s="335"/>
      <c r="AB25" s="335"/>
      <c r="AC25" s="335"/>
      <c r="AD25" s="335"/>
      <c r="AE25" s="335"/>
      <c r="AF25" s="335"/>
      <c r="AG25" s="335"/>
      <c r="AH25" s="335"/>
      <c r="AI25" s="335"/>
      <c r="AJ25" s="337"/>
      <c r="AL25" s="357">
        <f t="shared" ref="AL25:AL38" si="10">COUNTIF(G25:AJ25,"○")</f>
        <v>0</v>
      </c>
      <c r="AM25" s="358"/>
      <c r="AN25" s="322"/>
      <c r="AO25" s="358"/>
      <c r="AP25" s="333">
        <f t="shared" ref="AP25:AP38" si="11">COUNTIF(V25:AJ25,"○")</f>
        <v>0</v>
      </c>
      <c r="AQ25" s="334" t="str">
        <f t="shared" si="5"/>
        <v>○</v>
      </c>
      <c r="AS25" s="405" t="s">
        <v>1411</v>
      </c>
      <c r="AT25" s="246" t="s">
        <v>1412</v>
      </c>
      <c r="AU25" s="246" t="s">
        <v>1413</v>
      </c>
      <c r="AV25" s="406" t="s">
        <v>1414</v>
      </c>
    </row>
    <row r="26" spans="2:48" ht="26.25" customHeight="1" thickBot="1" x14ac:dyDescent="0.2">
      <c r="B26" s="355"/>
      <c r="C26" s="355"/>
      <c r="D26" s="356" t="s">
        <v>77</v>
      </c>
      <c r="E26" s="19" t="s">
        <v>69</v>
      </c>
      <c r="F26" s="503"/>
      <c r="G26" s="413" t="str">
        <f>IF($X9="○","○","")</f>
        <v/>
      </c>
      <c r="H26" s="413" t="str">
        <f>IF($X10="○","○","")</f>
        <v/>
      </c>
      <c r="I26" s="413" t="str">
        <f>IF($X11="○","○","")</f>
        <v/>
      </c>
      <c r="J26" s="413" t="str">
        <f>IF($X12="○","○","")</f>
        <v/>
      </c>
      <c r="K26" s="413" t="str">
        <f>IF($X13="○","○","")</f>
        <v/>
      </c>
      <c r="L26" s="413" t="str">
        <f>IF($X14="○","○","")</f>
        <v/>
      </c>
      <c r="M26" s="413" t="str">
        <f>IF($X15="○","○","")</f>
        <v/>
      </c>
      <c r="N26" s="413" t="str">
        <f>IF($X16="○","○","")</f>
        <v/>
      </c>
      <c r="O26" s="413" t="str">
        <f>IF($X17="○","○","")</f>
        <v/>
      </c>
      <c r="P26" s="413" t="str">
        <f>IF($X18="○","○","")</f>
        <v/>
      </c>
      <c r="Q26" s="336"/>
      <c r="R26" s="413" t="str">
        <f>IF($X20="○","○","")</f>
        <v/>
      </c>
      <c r="S26" s="413" t="str">
        <f>IF($X21="○","○","")</f>
        <v/>
      </c>
      <c r="T26" s="413" t="str">
        <f>IF($X22="○","○","")</f>
        <v/>
      </c>
      <c r="U26" s="336"/>
      <c r="V26" s="407" t="str">
        <f>IF(X$24="○","○","")</f>
        <v/>
      </c>
      <c r="W26" s="413" t="str">
        <f>IF(X$25="○","○","")</f>
        <v/>
      </c>
      <c r="X26" s="422"/>
      <c r="Y26" s="335"/>
      <c r="Z26" s="335"/>
      <c r="AA26" s="335"/>
      <c r="AB26" s="335"/>
      <c r="AC26" s="335"/>
      <c r="AD26" s="335"/>
      <c r="AE26" s="335"/>
      <c r="AF26" s="335"/>
      <c r="AG26" s="335"/>
      <c r="AH26" s="335"/>
      <c r="AI26" s="335"/>
      <c r="AJ26" s="337"/>
      <c r="AL26" s="357">
        <f t="shared" si="10"/>
        <v>0</v>
      </c>
      <c r="AM26" s="358"/>
      <c r="AN26" s="322"/>
      <c r="AO26" s="358"/>
      <c r="AP26" s="333">
        <f t="shared" si="11"/>
        <v>0</v>
      </c>
      <c r="AQ26" s="334" t="str">
        <f t="shared" si="5"/>
        <v>○</v>
      </c>
      <c r="AS26" s="423">
        <f>COUNTIF(AL24:AL38,"&gt;0")</f>
        <v>0</v>
      </c>
      <c r="AT26" s="424">
        <f>COUNTA(F24:F38)</f>
        <v>0</v>
      </c>
      <c r="AU26" s="425" t="str">
        <f>IFERROR(AS26/AT26,"")</f>
        <v/>
      </c>
      <c r="AV26" s="412" t="str">
        <f>IF(AU26&lt;=1/3,"○","×")</f>
        <v>×</v>
      </c>
    </row>
    <row r="27" spans="2:48" ht="26.25" customHeight="1" thickBot="1" x14ac:dyDescent="0.2">
      <c r="B27" s="355"/>
      <c r="C27" s="355"/>
      <c r="D27" s="356" t="s">
        <v>78</v>
      </c>
      <c r="E27" s="19" t="s">
        <v>69</v>
      </c>
      <c r="F27" s="503"/>
      <c r="G27" s="413" t="str">
        <f>IF($Y$9="○","○","")</f>
        <v/>
      </c>
      <c r="H27" s="413" t="str">
        <f>IF($Y$10="○","○","")</f>
        <v/>
      </c>
      <c r="I27" s="413" t="str">
        <f>IF($Y$11="○","○","")</f>
        <v/>
      </c>
      <c r="J27" s="413" t="str">
        <f>IF($Y$12="○","○","")</f>
        <v/>
      </c>
      <c r="K27" s="413" t="str">
        <f>IF($Y$13="○","○","")</f>
        <v/>
      </c>
      <c r="L27" s="413" t="str">
        <f>IF($Y$14="○","○","")</f>
        <v/>
      </c>
      <c r="M27" s="413" t="str">
        <f>IF($Y$15="○","○","")</f>
        <v/>
      </c>
      <c r="N27" s="413" t="str">
        <f>IF($Y$16="○","○","")</f>
        <v/>
      </c>
      <c r="O27" s="413" t="str">
        <f>IF($Y$17="○","○","")</f>
        <v/>
      </c>
      <c r="P27" s="413" t="str">
        <f>IF($Y$18="○","○","")</f>
        <v/>
      </c>
      <c r="Q27" s="336"/>
      <c r="R27" s="413" t="str">
        <f>IF($Y$20="○","○","")</f>
        <v/>
      </c>
      <c r="S27" s="413" t="str">
        <f>IF($Y$21="○","○","")</f>
        <v/>
      </c>
      <c r="T27" s="413" t="str">
        <f>IF($Y$22="○","○","")</f>
        <v/>
      </c>
      <c r="U27" s="336"/>
      <c r="V27" s="407" t="str">
        <f>IF(Y$24="○","○","")</f>
        <v/>
      </c>
      <c r="W27" s="413" t="str">
        <f>IF(Y$25="○","○","")</f>
        <v/>
      </c>
      <c r="X27" s="413" t="str">
        <f>IF(Y$26="○","○","")</f>
        <v/>
      </c>
      <c r="Y27" s="408"/>
      <c r="Z27" s="335"/>
      <c r="AA27" s="335"/>
      <c r="AB27" s="335"/>
      <c r="AC27" s="335"/>
      <c r="AD27" s="335"/>
      <c r="AE27" s="335"/>
      <c r="AF27" s="335"/>
      <c r="AG27" s="335"/>
      <c r="AH27" s="335"/>
      <c r="AI27" s="335"/>
      <c r="AJ27" s="337"/>
      <c r="AL27" s="357">
        <f t="shared" si="10"/>
        <v>0</v>
      </c>
      <c r="AM27" s="358"/>
      <c r="AN27" s="322"/>
      <c r="AO27" s="358"/>
      <c r="AP27" s="333">
        <f t="shared" si="11"/>
        <v>0</v>
      </c>
      <c r="AQ27" s="334" t="str">
        <f t="shared" si="5"/>
        <v>○</v>
      </c>
      <c r="AS27" s="359" t="str">
        <f>IF(AL27&gt;0,"該当","")</f>
        <v/>
      </c>
    </row>
    <row r="28" spans="2:48" ht="26.25" customHeight="1" thickBot="1" x14ac:dyDescent="0.2">
      <c r="B28" s="355"/>
      <c r="C28" s="355"/>
      <c r="D28" s="356" t="s">
        <v>79</v>
      </c>
      <c r="E28" s="19" t="s">
        <v>69</v>
      </c>
      <c r="F28" s="503"/>
      <c r="G28" s="413" t="str">
        <f>IF($Z$9="○","○","")</f>
        <v/>
      </c>
      <c r="H28" s="413" t="str">
        <f>IF($Z$10="○","○","")</f>
        <v/>
      </c>
      <c r="I28" s="413" t="str">
        <f>IF($Z$11="○","○","")</f>
        <v/>
      </c>
      <c r="J28" s="413" t="str">
        <f>IF($Z$12="○","○","")</f>
        <v/>
      </c>
      <c r="K28" s="413" t="str">
        <f>IF($Z$13="○","○","")</f>
        <v/>
      </c>
      <c r="L28" s="413" t="str">
        <f>IF($Z$14="○","○","")</f>
        <v/>
      </c>
      <c r="M28" s="413" t="str">
        <f>IF($Z$15="○","○","")</f>
        <v/>
      </c>
      <c r="N28" s="413" t="str">
        <f>IF($Z$16="○","○","")</f>
        <v/>
      </c>
      <c r="O28" s="413" t="str">
        <f>IF($Z$17="○","○","")</f>
        <v/>
      </c>
      <c r="P28" s="413" t="str">
        <f>IF($Z$18="○","○","")</f>
        <v/>
      </c>
      <c r="Q28" s="336"/>
      <c r="R28" s="413" t="str">
        <f>IF($Z$20="○","○","")</f>
        <v/>
      </c>
      <c r="S28" s="413" t="str">
        <f>IF($Z$21="○","○","")</f>
        <v/>
      </c>
      <c r="T28" s="413" t="str">
        <f>IF($Z$22="○","○","")</f>
        <v/>
      </c>
      <c r="U28" s="336"/>
      <c r="V28" s="407" t="str">
        <f>IF(Z$24="○","○","")</f>
        <v/>
      </c>
      <c r="W28" s="413" t="str">
        <f>IF(Z$25="○","○","")</f>
        <v/>
      </c>
      <c r="X28" s="413" t="str">
        <f>IF(Z$26="○","○","")</f>
        <v/>
      </c>
      <c r="Y28" s="413" t="str">
        <f>IF(Z$27="○","○","")</f>
        <v/>
      </c>
      <c r="Z28" s="408"/>
      <c r="AA28" s="335"/>
      <c r="AB28" s="335"/>
      <c r="AC28" s="335"/>
      <c r="AD28" s="335"/>
      <c r="AE28" s="335"/>
      <c r="AF28" s="335"/>
      <c r="AG28" s="335"/>
      <c r="AH28" s="335"/>
      <c r="AI28" s="335"/>
      <c r="AJ28" s="337"/>
      <c r="AL28" s="357">
        <f t="shared" si="10"/>
        <v>0</v>
      </c>
      <c r="AM28" s="358"/>
      <c r="AN28" s="322"/>
      <c r="AO28" s="358"/>
      <c r="AP28" s="333">
        <f t="shared" si="11"/>
        <v>0</v>
      </c>
      <c r="AQ28" s="334" t="str">
        <f t="shared" si="5"/>
        <v>○</v>
      </c>
      <c r="AS28" s="2495" t="s">
        <v>1418</v>
      </c>
      <c r="AT28" s="2496"/>
      <c r="AU28" s="2496"/>
      <c r="AV28" s="2497"/>
    </row>
    <row r="29" spans="2:48" ht="26.25" customHeight="1" thickBot="1" x14ac:dyDescent="0.2">
      <c r="B29" s="355"/>
      <c r="C29" s="355"/>
      <c r="D29" s="356" t="s">
        <v>80</v>
      </c>
      <c r="E29" s="19" t="s">
        <v>69</v>
      </c>
      <c r="F29" s="503"/>
      <c r="G29" s="413" t="str">
        <f>IF($AA$9="○","○","")</f>
        <v/>
      </c>
      <c r="H29" s="413" t="str">
        <f>IF($AA$10="○","○","")</f>
        <v/>
      </c>
      <c r="I29" s="413" t="str">
        <f>IF($AA$11="○","○","")</f>
        <v/>
      </c>
      <c r="J29" s="413" t="str">
        <f>IF($AA$12="○","○","")</f>
        <v/>
      </c>
      <c r="K29" s="413" t="str">
        <f>IF($AA$13="○","○","")</f>
        <v/>
      </c>
      <c r="L29" s="413" t="str">
        <f>IF($AA$14="○","○","")</f>
        <v/>
      </c>
      <c r="M29" s="413" t="str">
        <f>IF($AA$15="○","○","")</f>
        <v/>
      </c>
      <c r="N29" s="413" t="str">
        <f>IF($AA$16="○","○","")</f>
        <v/>
      </c>
      <c r="O29" s="413" t="str">
        <f>IF($AA$17="○","○","")</f>
        <v/>
      </c>
      <c r="P29" s="413" t="str">
        <f>IF($AA$18="○","○","")</f>
        <v/>
      </c>
      <c r="Q29" s="336"/>
      <c r="R29" s="413" t="str">
        <f>IF($AA$20="○","○","")</f>
        <v/>
      </c>
      <c r="S29" s="413" t="str">
        <f>IF($AA$21="○","○","")</f>
        <v/>
      </c>
      <c r="T29" s="413" t="str">
        <f>IF($AA$22="○","○","")</f>
        <v/>
      </c>
      <c r="U29" s="336"/>
      <c r="V29" s="407" t="str">
        <f>IF(AA$24="○","○","")</f>
        <v/>
      </c>
      <c r="W29" s="413" t="str">
        <f>IF(AA$25="○","○","")</f>
        <v/>
      </c>
      <c r="X29" s="413" t="str">
        <f>IF(AA$26="○","○","")</f>
        <v/>
      </c>
      <c r="Y29" s="413" t="str">
        <f>IF(AA$27="○","○","")</f>
        <v/>
      </c>
      <c r="Z29" s="413" t="str">
        <f>IF(AA$28="○","○","")</f>
        <v/>
      </c>
      <c r="AA29" s="408"/>
      <c r="AB29" s="335"/>
      <c r="AC29" s="335"/>
      <c r="AD29" s="335"/>
      <c r="AE29" s="335"/>
      <c r="AF29" s="335"/>
      <c r="AG29" s="335"/>
      <c r="AH29" s="335"/>
      <c r="AI29" s="335"/>
      <c r="AJ29" s="337"/>
      <c r="AL29" s="357">
        <f t="shared" si="10"/>
        <v>0</v>
      </c>
      <c r="AM29" s="358"/>
      <c r="AN29" s="322"/>
      <c r="AO29" s="358"/>
      <c r="AP29" s="333">
        <f t="shared" si="11"/>
        <v>0</v>
      </c>
      <c r="AQ29" s="334" t="str">
        <f t="shared" si="5"/>
        <v>○</v>
      </c>
      <c r="AS29" s="405" t="s">
        <v>1411</v>
      </c>
      <c r="AT29" s="246" t="s">
        <v>1412</v>
      </c>
      <c r="AU29" s="246" t="s">
        <v>1413</v>
      </c>
      <c r="AV29" s="406" t="s">
        <v>1414</v>
      </c>
    </row>
    <row r="30" spans="2:48" ht="26.25" customHeight="1" thickBot="1" x14ac:dyDescent="0.2">
      <c r="B30" s="355"/>
      <c r="C30" s="355"/>
      <c r="D30" s="356" t="s">
        <v>81</v>
      </c>
      <c r="E30" s="19" t="s">
        <v>69</v>
      </c>
      <c r="F30" s="504"/>
      <c r="G30" s="413" t="str">
        <f>IF($AB$9="○","○","")</f>
        <v/>
      </c>
      <c r="H30" s="413" t="str">
        <f>IF($AB$10="○","○","")</f>
        <v/>
      </c>
      <c r="I30" s="413" t="str">
        <f>IF($AB$11="○","○","")</f>
        <v/>
      </c>
      <c r="J30" s="413" t="str">
        <f>IF($AB$12="○","○","")</f>
        <v/>
      </c>
      <c r="K30" s="413" t="str">
        <f>IF($AB$13="○","○","")</f>
        <v/>
      </c>
      <c r="L30" s="413" t="str">
        <f>IF($AB$14="○","○","")</f>
        <v/>
      </c>
      <c r="M30" s="413" t="str">
        <f>IF($AB$15="○","○","")</f>
        <v/>
      </c>
      <c r="N30" s="413" t="str">
        <f>IF($AB$16="○","○","")</f>
        <v/>
      </c>
      <c r="O30" s="413" t="str">
        <f>IF($AB$17="○","○","")</f>
        <v/>
      </c>
      <c r="P30" s="413" t="str">
        <f>IF($AB$18="○","○","")</f>
        <v/>
      </c>
      <c r="Q30" s="336"/>
      <c r="R30" s="413" t="str">
        <f>IF($AB$20="○","○","")</f>
        <v/>
      </c>
      <c r="S30" s="413" t="str">
        <f>IF($AB$21="○","○","")</f>
        <v/>
      </c>
      <c r="T30" s="413" t="str">
        <f>IF($AB$22="○","○","")</f>
        <v/>
      </c>
      <c r="U30" s="336"/>
      <c r="V30" s="407" t="str">
        <f>IF(AB$24="○","○","")</f>
        <v/>
      </c>
      <c r="W30" s="413" t="str">
        <f>IF(AB$25="○","○","")</f>
        <v/>
      </c>
      <c r="X30" s="413" t="str">
        <f>IF(AB$26="○","○","")</f>
        <v/>
      </c>
      <c r="Y30" s="413" t="str">
        <f>IF(AB$27="○","○","")</f>
        <v/>
      </c>
      <c r="Z30" s="413" t="str">
        <f>IF(AB$28="○","○","")</f>
        <v/>
      </c>
      <c r="AA30" s="413" t="str">
        <f>IF(AB$29="○","○","")</f>
        <v/>
      </c>
      <c r="AB30" s="408"/>
      <c r="AC30" s="335"/>
      <c r="AD30" s="335"/>
      <c r="AE30" s="335"/>
      <c r="AF30" s="335"/>
      <c r="AG30" s="335"/>
      <c r="AH30" s="335"/>
      <c r="AI30" s="335"/>
      <c r="AJ30" s="337"/>
      <c r="AL30" s="357">
        <f t="shared" si="10"/>
        <v>0</v>
      </c>
      <c r="AM30" s="358"/>
      <c r="AN30" s="322"/>
      <c r="AO30" s="358"/>
      <c r="AP30" s="333">
        <f t="shared" si="11"/>
        <v>0</v>
      </c>
      <c r="AQ30" s="334" t="str">
        <f t="shared" si="5"/>
        <v>○</v>
      </c>
      <c r="AS30" s="423">
        <f>COUNTA(C24:C38)</f>
        <v>0</v>
      </c>
      <c r="AT30" s="424">
        <f>COUNTA(F24:F38)</f>
        <v>0</v>
      </c>
      <c r="AU30" s="425" t="str">
        <f>IFERROR(AS30/AT30,"")</f>
        <v/>
      </c>
      <c r="AV30" s="412" t="str">
        <f>IF(AU30&lt;=1/3,"○","×")</f>
        <v>×</v>
      </c>
    </row>
    <row r="31" spans="2:48" ht="26.25" customHeight="1" thickBot="1" x14ac:dyDescent="0.2">
      <c r="B31" s="355"/>
      <c r="C31" s="355"/>
      <c r="D31" s="356" t="s">
        <v>82</v>
      </c>
      <c r="E31" s="19" t="s">
        <v>69</v>
      </c>
      <c r="F31" s="504"/>
      <c r="G31" s="413" t="str">
        <f>IF($AC$9="○","○","")</f>
        <v/>
      </c>
      <c r="H31" s="413" t="str">
        <f>IF($AC$10="○","○","")</f>
        <v/>
      </c>
      <c r="I31" s="413" t="str">
        <f>IF($AC$11="○","○","")</f>
        <v/>
      </c>
      <c r="J31" s="413" t="str">
        <f>IF($AC$12="○","○","")</f>
        <v/>
      </c>
      <c r="K31" s="413" t="str">
        <f>IF($AC$13="○","○","")</f>
        <v/>
      </c>
      <c r="L31" s="413" t="str">
        <f>IF($AC$14="○","○","")</f>
        <v/>
      </c>
      <c r="M31" s="413" t="str">
        <f>IF($AC$15="○","○","")</f>
        <v/>
      </c>
      <c r="N31" s="413" t="str">
        <f>IF($AC$16="○","○","")</f>
        <v/>
      </c>
      <c r="O31" s="413" t="str">
        <f>IF($AC$17="○","○","")</f>
        <v/>
      </c>
      <c r="P31" s="413" t="str">
        <f>IF($AC$18="○","○","")</f>
        <v/>
      </c>
      <c r="Q31" s="336"/>
      <c r="R31" s="413" t="str">
        <f>IF($AC$20="○","○","")</f>
        <v/>
      </c>
      <c r="S31" s="413" t="str">
        <f>IF($AC$21="○","○","")</f>
        <v/>
      </c>
      <c r="T31" s="413" t="str">
        <f>IF($AC$22="○","○","")</f>
        <v/>
      </c>
      <c r="U31" s="336"/>
      <c r="V31" s="407" t="str">
        <f>IF(AC$24="○","○","")</f>
        <v/>
      </c>
      <c r="W31" s="413" t="str">
        <f>IF(AC$25="○","○","")</f>
        <v/>
      </c>
      <c r="X31" s="413" t="str">
        <f>IF(AC$26="○","○","")</f>
        <v/>
      </c>
      <c r="Y31" s="413" t="str">
        <f>IF(AC$27="○","○","")</f>
        <v/>
      </c>
      <c r="Z31" s="413" t="str">
        <f>IF(AC$28="○","○","")</f>
        <v/>
      </c>
      <c r="AA31" s="413" t="str">
        <f>IF(AC$29="○","○","")</f>
        <v/>
      </c>
      <c r="AB31" s="413" t="str">
        <f>IF(AC$30="○","○","")</f>
        <v/>
      </c>
      <c r="AC31" s="408"/>
      <c r="AD31" s="335"/>
      <c r="AE31" s="335"/>
      <c r="AF31" s="335"/>
      <c r="AG31" s="335"/>
      <c r="AH31" s="335"/>
      <c r="AI31" s="335"/>
      <c r="AJ31" s="337"/>
      <c r="AL31" s="357">
        <f t="shared" si="10"/>
        <v>0</v>
      </c>
      <c r="AM31" s="358"/>
      <c r="AN31" s="322"/>
      <c r="AO31" s="358"/>
      <c r="AP31" s="333">
        <f t="shared" si="11"/>
        <v>0</v>
      </c>
      <c r="AQ31" s="334" t="str">
        <f t="shared" si="5"/>
        <v>○</v>
      </c>
      <c r="AS31" s="359" t="str">
        <f>IF(AL32&gt;0,"該当","")</f>
        <v/>
      </c>
    </row>
    <row r="32" spans="2:48" ht="26.25" customHeight="1" thickBot="1" x14ac:dyDescent="0.2">
      <c r="B32" s="355"/>
      <c r="C32" s="355"/>
      <c r="D32" s="356" t="s">
        <v>83</v>
      </c>
      <c r="E32" s="19" t="s">
        <v>69</v>
      </c>
      <c r="F32" s="504"/>
      <c r="G32" s="413" t="str">
        <f>IF($AD$9="○","○","")</f>
        <v/>
      </c>
      <c r="H32" s="413" t="str">
        <f>IF($AD$10="○","○","")</f>
        <v/>
      </c>
      <c r="I32" s="413" t="str">
        <f>IF($AD$11="○","○","")</f>
        <v/>
      </c>
      <c r="J32" s="413" t="str">
        <f>IF($AD$12="○","○","")</f>
        <v/>
      </c>
      <c r="K32" s="413" t="str">
        <f>IF($AD$13="○","○","")</f>
        <v/>
      </c>
      <c r="L32" s="413" t="str">
        <f>IF($AD$14="○","○","")</f>
        <v/>
      </c>
      <c r="M32" s="413" t="str">
        <f>IF($AD$15="○","○","")</f>
        <v/>
      </c>
      <c r="N32" s="413" t="str">
        <f>IF($AD$16="○","○","")</f>
        <v/>
      </c>
      <c r="O32" s="413" t="str">
        <f>IF($AD$17="○","○","")</f>
        <v/>
      </c>
      <c r="P32" s="413" t="str">
        <f>IF($AD$18="○","○","")</f>
        <v/>
      </c>
      <c r="Q32" s="336"/>
      <c r="R32" s="413" t="str">
        <f>IF($AD$20="○","○","")</f>
        <v/>
      </c>
      <c r="S32" s="413" t="str">
        <f>IF($AD$21="○","○","")</f>
        <v/>
      </c>
      <c r="T32" s="413" t="str">
        <f>IF($AD$22="○","○","")</f>
        <v/>
      </c>
      <c r="U32" s="336"/>
      <c r="V32" s="407" t="str">
        <f>IF(AD$24="○","○","")</f>
        <v/>
      </c>
      <c r="W32" s="413" t="str">
        <f>IF(AD$25="○","○","")</f>
        <v/>
      </c>
      <c r="X32" s="413" t="str">
        <f>IF(AD$26="○","○","")</f>
        <v/>
      </c>
      <c r="Y32" s="413" t="str">
        <f>IF(AD$27="○","○","")</f>
        <v/>
      </c>
      <c r="Z32" s="413" t="str">
        <f>IF(AD$28="○","○","")</f>
        <v/>
      </c>
      <c r="AA32" s="413" t="str">
        <f>IF(AD$29="○","○","")</f>
        <v/>
      </c>
      <c r="AB32" s="413" t="str">
        <f>IF(AD$30="○","○","")</f>
        <v/>
      </c>
      <c r="AC32" s="413" t="str">
        <f>IF(AD$31="○","○","")</f>
        <v/>
      </c>
      <c r="AD32" s="408"/>
      <c r="AE32" s="335"/>
      <c r="AF32" s="335"/>
      <c r="AG32" s="335"/>
      <c r="AH32" s="335"/>
      <c r="AI32" s="335"/>
      <c r="AJ32" s="337"/>
      <c r="AL32" s="357">
        <f t="shared" si="10"/>
        <v>0</v>
      </c>
      <c r="AM32" s="358"/>
      <c r="AN32" s="322"/>
      <c r="AO32" s="358"/>
      <c r="AP32" s="333">
        <f t="shared" si="11"/>
        <v>0</v>
      </c>
      <c r="AQ32" s="334" t="str">
        <f t="shared" si="5"/>
        <v>○</v>
      </c>
      <c r="AS32" s="2495" t="s">
        <v>1419</v>
      </c>
      <c r="AT32" s="2496"/>
      <c r="AU32" s="2496"/>
      <c r="AV32" s="2497"/>
    </row>
    <row r="33" spans="2:48" ht="26.25" customHeight="1" thickBot="1" x14ac:dyDescent="0.2">
      <c r="B33" s="355"/>
      <c r="C33" s="355"/>
      <c r="D33" s="360" t="s">
        <v>1420</v>
      </c>
      <c r="E33" s="19" t="s">
        <v>69</v>
      </c>
      <c r="F33" s="504"/>
      <c r="G33" s="413" t="str">
        <f>IF($AE$9="○","○","")</f>
        <v/>
      </c>
      <c r="H33" s="413" t="str">
        <f>IF($AE$10="○","○","")</f>
        <v/>
      </c>
      <c r="I33" s="413" t="str">
        <f>IF($AE$11="○","○","")</f>
        <v/>
      </c>
      <c r="J33" s="413" t="str">
        <f>IF($AE$12="○","○","")</f>
        <v/>
      </c>
      <c r="K33" s="413" t="str">
        <f>IF($AE$13="○","○","")</f>
        <v/>
      </c>
      <c r="L33" s="413" t="str">
        <f>IF($AE$14="○","○","")</f>
        <v/>
      </c>
      <c r="M33" s="413" t="str">
        <f>IF($AE$15="○","○","")</f>
        <v/>
      </c>
      <c r="N33" s="413" t="str">
        <f>IF($AE$16="○","○","")</f>
        <v/>
      </c>
      <c r="O33" s="413" t="str">
        <f>IF($AE$17="○","○","")</f>
        <v/>
      </c>
      <c r="P33" s="413" t="str">
        <f>IF($AE$18="○","○","")</f>
        <v/>
      </c>
      <c r="Q33" s="336"/>
      <c r="R33" s="413" t="str">
        <f>IF($AE$20="○","○","")</f>
        <v/>
      </c>
      <c r="S33" s="413" t="str">
        <f>IF($AE$21="○","○","")</f>
        <v/>
      </c>
      <c r="T33" s="413" t="str">
        <f>IF($AE$22="○","○","")</f>
        <v/>
      </c>
      <c r="U33" s="336"/>
      <c r="V33" s="407" t="str">
        <f>IF(AE$24="○","○","")</f>
        <v/>
      </c>
      <c r="W33" s="413" t="str">
        <f>IF(AE$25="○","○","")</f>
        <v/>
      </c>
      <c r="X33" s="413" t="str">
        <f>IF(AE$26="○","○","")</f>
        <v/>
      </c>
      <c r="Y33" s="413" t="str">
        <f>IF(AE$27="○","○","")</f>
        <v/>
      </c>
      <c r="Z33" s="413" t="str">
        <f>IF(AE$28="○","○","")</f>
        <v/>
      </c>
      <c r="AA33" s="413" t="str">
        <f>IF(AE$29="○","○","")</f>
        <v/>
      </c>
      <c r="AB33" s="413" t="str">
        <f>IF(AE$30="○","○","")</f>
        <v/>
      </c>
      <c r="AC33" s="413" t="str">
        <f>IF(AE$31="○","○","")</f>
        <v/>
      </c>
      <c r="AD33" s="413" t="str">
        <f>IF(AE$32="○","○","")</f>
        <v/>
      </c>
      <c r="AE33" s="408"/>
      <c r="AF33" s="335"/>
      <c r="AG33" s="335"/>
      <c r="AH33" s="335"/>
      <c r="AI33" s="335"/>
      <c r="AJ33" s="337"/>
      <c r="AL33" s="357">
        <f t="shared" si="10"/>
        <v>0</v>
      </c>
      <c r="AM33" s="358"/>
      <c r="AN33" s="322"/>
      <c r="AO33" s="358"/>
      <c r="AP33" s="333">
        <f t="shared" si="11"/>
        <v>0</v>
      </c>
      <c r="AQ33" s="334" t="str">
        <f t="shared" si="5"/>
        <v>○</v>
      </c>
      <c r="AS33" s="405" t="s">
        <v>1411</v>
      </c>
      <c r="AT33" s="246" t="s">
        <v>1412</v>
      </c>
      <c r="AU33" s="246" t="s">
        <v>1413</v>
      </c>
      <c r="AV33" s="406" t="s">
        <v>1414</v>
      </c>
    </row>
    <row r="34" spans="2:48" ht="26.25" customHeight="1" thickBot="1" x14ac:dyDescent="0.2">
      <c r="B34" s="355"/>
      <c r="C34" s="355"/>
      <c r="D34" s="360" t="s">
        <v>1421</v>
      </c>
      <c r="E34" s="19" t="s">
        <v>69</v>
      </c>
      <c r="F34" s="504"/>
      <c r="G34" s="413" t="str">
        <f>IF($AF$9="○","○","")</f>
        <v/>
      </c>
      <c r="H34" s="413" t="str">
        <f>IF($AF$10="○","○","")</f>
        <v/>
      </c>
      <c r="I34" s="413" t="str">
        <f>IF($AF$11="○","○","")</f>
        <v/>
      </c>
      <c r="J34" s="413" t="str">
        <f>IF($AF$12="○","○","")</f>
        <v/>
      </c>
      <c r="K34" s="413" t="str">
        <f>IF($AF$13="○","○","")</f>
        <v/>
      </c>
      <c r="L34" s="413" t="str">
        <f>IF($AF$14="○","○","")</f>
        <v/>
      </c>
      <c r="M34" s="413" t="str">
        <f>IF($AF$15="○","○","")</f>
        <v/>
      </c>
      <c r="N34" s="413" t="str">
        <f>IF($AF16="○","○","")</f>
        <v/>
      </c>
      <c r="O34" s="413" t="str">
        <f>IF($AF$17="○","○","")</f>
        <v/>
      </c>
      <c r="P34" s="413" t="str">
        <f>IF($AF$18="○","○","")</f>
        <v/>
      </c>
      <c r="Q34" s="336"/>
      <c r="R34" s="413" t="str">
        <f>IF($AF$20="○","○","")</f>
        <v/>
      </c>
      <c r="S34" s="413" t="str">
        <f>IF($AF$21="○","○","")</f>
        <v/>
      </c>
      <c r="T34" s="413" t="str">
        <f>IF($AF$22="○","○","")</f>
        <v/>
      </c>
      <c r="U34" s="336"/>
      <c r="V34" s="407" t="str">
        <f>IF(AF$24="○","○","")</f>
        <v/>
      </c>
      <c r="W34" s="413" t="str">
        <f>IF(AF$25="○","○","")</f>
        <v/>
      </c>
      <c r="X34" s="413" t="str">
        <f>IF(AF$26="○","○","")</f>
        <v/>
      </c>
      <c r="Y34" s="413" t="str">
        <f>IF(AF$27="○","○","")</f>
        <v/>
      </c>
      <c r="Z34" s="413" t="str">
        <f>IF(AF$28="○","○","")</f>
        <v/>
      </c>
      <c r="AA34" s="413" t="str">
        <f>IF(AF$29="○","○","")</f>
        <v/>
      </c>
      <c r="AB34" s="413" t="str">
        <f>IF(AF$30="○","○","")</f>
        <v/>
      </c>
      <c r="AC34" s="413" t="str">
        <f>IF(AF$31="○","○","")</f>
        <v/>
      </c>
      <c r="AD34" s="413" t="str">
        <f>IF(AF$32="○","○","")</f>
        <v/>
      </c>
      <c r="AE34" s="413" t="str">
        <f>IF(AF$33="○","○","")</f>
        <v/>
      </c>
      <c r="AF34" s="408"/>
      <c r="AG34" s="335"/>
      <c r="AH34" s="335"/>
      <c r="AI34" s="335"/>
      <c r="AJ34" s="337"/>
      <c r="AL34" s="357">
        <f t="shared" si="10"/>
        <v>0</v>
      </c>
      <c r="AM34" s="358"/>
      <c r="AN34" s="322"/>
      <c r="AO34" s="358"/>
      <c r="AP34" s="333">
        <f t="shared" si="11"/>
        <v>0</v>
      </c>
      <c r="AQ34" s="334" t="str">
        <f t="shared" si="5"/>
        <v>○</v>
      </c>
      <c r="AS34" s="423">
        <f>COUNTA(B24:B38)</f>
        <v>0</v>
      </c>
      <c r="AT34" s="424">
        <f>COUNTA(F24:F38)</f>
        <v>0</v>
      </c>
      <c r="AU34" s="425" t="str">
        <f>IFERROR(AS34/AT34,"")</f>
        <v/>
      </c>
      <c r="AV34" s="412" t="str">
        <f>IF(AU34&lt;=1/2,"○","×")</f>
        <v>×</v>
      </c>
    </row>
    <row r="35" spans="2:48" ht="26.25" customHeight="1" thickBot="1" x14ac:dyDescent="0.2">
      <c r="B35" s="355"/>
      <c r="C35" s="355"/>
      <c r="D35" s="360" t="s">
        <v>1422</v>
      </c>
      <c r="E35" s="19" t="s">
        <v>69</v>
      </c>
      <c r="F35" s="504"/>
      <c r="G35" s="413" t="str">
        <f>IF($AG$9="○","○","")</f>
        <v/>
      </c>
      <c r="H35" s="413" t="str">
        <f>IF($AG$10="○","○","")</f>
        <v/>
      </c>
      <c r="I35" s="413" t="str">
        <f>IF($AG$11="○","○","")</f>
        <v/>
      </c>
      <c r="J35" s="413" t="str">
        <f>IF($AG$12="○","○","")</f>
        <v/>
      </c>
      <c r="K35" s="413" t="str">
        <f>IF($AG$13="○","○","")</f>
        <v/>
      </c>
      <c r="L35" s="413" t="str">
        <f>IF($AG$14="○","○","")</f>
        <v/>
      </c>
      <c r="M35" s="413" t="str">
        <f>IF($AG$15="○","○","")</f>
        <v/>
      </c>
      <c r="N35" s="413" t="str">
        <f>IF($AG$16="○","○","")</f>
        <v/>
      </c>
      <c r="O35" s="413" t="str">
        <f>IF($AG$17="○","○","")</f>
        <v/>
      </c>
      <c r="P35" s="413" t="str">
        <f>IF($AG$18="○","○","")</f>
        <v/>
      </c>
      <c r="Q35" s="336"/>
      <c r="R35" s="413" t="str">
        <f>IF($AG$20="○","○","")</f>
        <v/>
      </c>
      <c r="S35" s="413" t="str">
        <f>IF($AG$21="○","○","")</f>
        <v/>
      </c>
      <c r="T35" s="413" t="str">
        <f>IF($AG$22="○","○","")</f>
        <v/>
      </c>
      <c r="U35" s="336"/>
      <c r="V35" s="407" t="str">
        <f>IF(AG$24="○","○","")</f>
        <v/>
      </c>
      <c r="W35" s="413" t="str">
        <f>IF(AG$25="○","○","")</f>
        <v/>
      </c>
      <c r="X35" s="413" t="str">
        <f>IF(AG$26="○","○","")</f>
        <v/>
      </c>
      <c r="Y35" s="413" t="str">
        <f>IF(AG$27="○","○","")</f>
        <v/>
      </c>
      <c r="Z35" s="413" t="str">
        <f>IF(AG$28="○","○","")</f>
        <v/>
      </c>
      <c r="AA35" s="413" t="str">
        <f>IF(AG$29="○","○","")</f>
        <v/>
      </c>
      <c r="AB35" s="413" t="str">
        <f>IF(AG$30="○","○","")</f>
        <v/>
      </c>
      <c r="AC35" s="413" t="str">
        <f>IF(AG$31="○","○","")</f>
        <v/>
      </c>
      <c r="AD35" s="413" t="str">
        <f>IF(AG$32="○","○","")</f>
        <v/>
      </c>
      <c r="AE35" s="413" t="str">
        <f>IF(AG$33="○","○","")</f>
        <v/>
      </c>
      <c r="AF35" s="413" t="str">
        <f>IF(AG$34="○","○","")</f>
        <v/>
      </c>
      <c r="AG35" s="408"/>
      <c r="AH35" s="335"/>
      <c r="AI35" s="335"/>
      <c r="AJ35" s="337"/>
      <c r="AL35" s="357">
        <f t="shared" si="10"/>
        <v>0</v>
      </c>
      <c r="AM35" s="358"/>
      <c r="AN35" s="322"/>
      <c r="AO35" s="358"/>
      <c r="AP35" s="333">
        <f t="shared" si="11"/>
        <v>0</v>
      </c>
      <c r="AQ35" s="334" t="str">
        <f t="shared" si="5"/>
        <v>○</v>
      </c>
    </row>
    <row r="36" spans="2:48" ht="26.25" customHeight="1" thickBot="1" x14ac:dyDescent="0.2">
      <c r="B36" s="355"/>
      <c r="C36" s="355"/>
      <c r="D36" s="360" t="s">
        <v>1423</v>
      </c>
      <c r="E36" s="19" t="s">
        <v>69</v>
      </c>
      <c r="F36" s="504"/>
      <c r="G36" s="413" t="str">
        <f>IF($AH$9="○","○","")</f>
        <v/>
      </c>
      <c r="H36" s="413" t="str">
        <f>IF($AH$10="○","○","")</f>
        <v/>
      </c>
      <c r="I36" s="413" t="str">
        <f>IF($AH$11="○","○","")</f>
        <v/>
      </c>
      <c r="J36" s="413" t="str">
        <f>IF($AH$12="○","○","")</f>
        <v/>
      </c>
      <c r="K36" s="413" t="str">
        <f>IF($AH$13="○","○","")</f>
        <v/>
      </c>
      <c r="L36" s="413" t="str">
        <f>IF($AH$14="○","○","")</f>
        <v/>
      </c>
      <c r="M36" s="413" t="str">
        <f>IF($AH$15="○","○","")</f>
        <v/>
      </c>
      <c r="N36" s="413" t="str">
        <f>IF($AH$16="○","○","")</f>
        <v/>
      </c>
      <c r="O36" s="413" t="str">
        <f>IF($AH$17="○","○","")</f>
        <v/>
      </c>
      <c r="P36" s="413" t="str">
        <f>IF($AH$18="○","○","")</f>
        <v/>
      </c>
      <c r="Q36" s="336"/>
      <c r="R36" s="413" t="str">
        <f>IF($AH$20="○","○","")</f>
        <v/>
      </c>
      <c r="S36" s="413" t="str">
        <f>IF($AH$21="○","○","")</f>
        <v/>
      </c>
      <c r="T36" s="413" t="str">
        <f>IF($AH$22="○","○","")</f>
        <v/>
      </c>
      <c r="U36" s="336"/>
      <c r="V36" s="407" t="str">
        <f>IF(AH$24="○","○","")</f>
        <v/>
      </c>
      <c r="W36" s="413" t="str">
        <f>IF(AH$25="○","○","")</f>
        <v/>
      </c>
      <c r="X36" s="413" t="str">
        <f>IF(AH$26="○","○","")</f>
        <v/>
      </c>
      <c r="Y36" s="413" t="str">
        <f>IF(AH$27="○","○","")</f>
        <v/>
      </c>
      <c r="Z36" s="413" t="str">
        <f>IF(AH$28="○","○","")</f>
        <v/>
      </c>
      <c r="AA36" s="413" t="str">
        <f>IF(AH$29="○","○","")</f>
        <v/>
      </c>
      <c r="AB36" s="413" t="str">
        <f>IF(AH$30="○","○","")</f>
        <v/>
      </c>
      <c r="AC36" s="413" t="str">
        <f>IF(AH$31="○","○","")</f>
        <v/>
      </c>
      <c r="AD36" s="413" t="str">
        <f>IF(AH$32="○","○","")</f>
        <v/>
      </c>
      <c r="AE36" s="413" t="str">
        <f>IF(AH$33="○","○","")</f>
        <v/>
      </c>
      <c r="AF36" s="413" t="str">
        <f>IF(AH$34="○","○","")</f>
        <v/>
      </c>
      <c r="AG36" s="413" t="str">
        <f>IF(AH$35="○","○","")</f>
        <v/>
      </c>
      <c r="AH36" s="408"/>
      <c r="AI36" s="335"/>
      <c r="AJ36" s="337"/>
      <c r="AL36" s="357">
        <f t="shared" si="10"/>
        <v>0</v>
      </c>
      <c r="AM36" s="358"/>
      <c r="AN36" s="322"/>
      <c r="AO36" s="358"/>
      <c r="AP36" s="333">
        <f t="shared" si="11"/>
        <v>0</v>
      </c>
      <c r="AQ36" s="334" t="str">
        <f t="shared" si="5"/>
        <v>○</v>
      </c>
    </row>
    <row r="37" spans="2:48" ht="26.25" customHeight="1" thickBot="1" x14ac:dyDescent="0.2">
      <c r="B37" s="355"/>
      <c r="C37" s="355"/>
      <c r="D37" s="360" t="s">
        <v>1424</v>
      </c>
      <c r="E37" s="19" t="s">
        <v>69</v>
      </c>
      <c r="F37" s="504"/>
      <c r="G37" s="413" t="str">
        <f>IF($AI$9="○","○","")</f>
        <v/>
      </c>
      <c r="H37" s="413" t="str">
        <f>IF($AI$10="○","○","")</f>
        <v/>
      </c>
      <c r="I37" s="413" t="str">
        <f>IF($AI$11="○","○","")</f>
        <v/>
      </c>
      <c r="J37" s="413" t="str">
        <f>IF($AI$12="○","○","")</f>
        <v/>
      </c>
      <c r="K37" s="413" t="str">
        <f>IF($AI$13="○","○","")</f>
        <v/>
      </c>
      <c r="L37" s="413" t="str">
        <f>IF($AI$14="○","○","")</f>
        <v/>
      </c>
      <c r="M37" s="413" t="str">
        <f>IF($AI$15="○","○","")</f>
        <v/>
      </c>
      <c r="N37" s="413" t="str">
        <f>IF($AI$16="○","○","")</f>
        <v/>
      </c>
      <c r="O37" s="413" t="str">
        <f>IF($AI$17="○","○","")</f>
        <v/>
      </c>
      <c r="P37" s="413" t="str">
        <f>IF($AI18="○","○","")</f>
        <v/>
      </c>
      <c r="Q37" s="336"/>
      <c r="R37" s="413" t="str">
        <f>IF($AI$20="○","○","")</f>
        <v/>
      </c>
      <c r="S37" s="413" t="str">
        <f>IF($AI$21="○","○","")</f>
        <v/>
      </c>
      <c r="T37" s="413" t="str">
        <f>IF($AI$22="○","○","")</f>
        <v/>
      </c>
      <c r="U37" s="336"/>
      <c r="V37" s="407" t="str">
        <f>IF(AI$24="○","○","")</f>
        <v/>
      </c>
      <c r="W37" s="413" t="str">
        <f>IF(AI$25="○","○","")</f>
        <v/>
      </c>
      <c r="X37" s="413" t="str">
        <f>IF(AI$26="○","○","")</f>
        <v/>
      </c>
      <c r="Y37" s="413" t="str">
        <f>IF(AI$27="○","○","")</f>
        <v/>
      </c>
      <c r="Z37" s="413" t="str">
        <f>IF(AI$28="○","○","")</f>
        <v/>
      </c>
      <c r="AA37" s="413" t="str">
        <f>IF(AI$29="○","○","")</f>
        <v/>
      </c>
      <c r="AB37" s="413" t="str">
        <f>IF(AI$30="○","○","")</f>
        <v/>
      </c>
      <c r="AC37" s="413" t="str">
        <f>IF(AI$31="○","○","")</f>
        <v/>
      </c>
      <c r="AD37" s="413" t="str">
        <f>IF(AI$32="○","○","")</f>
        <v/>
      </c>
      <c r="AE37" s="413" t="str">
        <f>IF(AI$33="○","○","")</f>
        <v/>
      </c>
      <c r="AF37" s="413" t="str">
        <f>IF(AI$34="○","○","")</f>
        <v/>
      </c>
      <c r="AG37" s="413" t="str">
        <f>IF(AI$35="○","○","")</f>
        <v/>
      </c>
      <c r="AH37" s="413" t="str">
        <f>IF(AI$36="○","○","")</f>
        <v/>
      </c>
      <c r="AI37" s="408"/>
      <c r="AJ37" s="337"/>
      <c r="AL37" s="357">
        <f t="shared" si="10"/>
        <v>0</v>
      </c>
      <c r="AM37" s="358"/>
      <c r="AN37" s="322"/>
      <c r="AO37" s="358"/>
      <c r="AP37" s="333">
        <f t="shared" si="11"/>
        <v>0</v>
      </c>
      <c r="AQ37" s="334" t="str">
        <f t="shared" si="5"/>
        <v>○</v>
      </c>
    </row>
    <row r="38" spans="2:48" ht="26.25" customHeight="1" thickBot="1" x14ac:dyDescent="0.2">
      <c r="B38" s="355"/>
      <c r="C38" s="355"/>
      <c r="D38" s="360" t="s">
        <v>1425</v>
      </c>
      <c r="E38" s="19" t="s">
        <v>69</v>
      </c>
      <c r="F38" s="504"/>
      <c r="G38" s="413" t="str">
        <f>IF($AJ$9="○","○","")</f>
        <v/>
      </c>
      <c r="H38" s="413" t="str">
        <f>IF($AJ$10="○","○","")</f>
        <v/>
      </c>
      <c r="I38" s="413" t="str">
        <f>IF($AJ$11="○","○","")</f>
        <v/>
      </c>
      <c r="J38" s="413" t="str">
        <f>IF($AJ$12="○","○","")</f>
        <v/>
      </c>
      <c r="K38" s="413" t="str">
        <f>IF($AJ$13="○","○","")</f>
        <v/>
      </c>
      <c r="L38" s="413" t="str">
        <f>IF($AJ$14="○","○","")</f>
        <v/>
      </c>
      <c r="M38" s="413" t="str">
        <f>IF($AJ$15="○","○","")</f>
        <v/>
      </c>
      <c r="N38" s="413" t="str">
        <f>IF($AJ$16="○","○","")</f>
        <v/>
      </c>
      <c r="O38" s="413" t="str">
        <f>IF($AJ$17="○","○","")</f>
        <v/>
      </c>
      <c r="P38" s="413" t="str">
        <f>IF($AJ$18="○","○","")</f>
        <v/>
      </c>
      <c r="Q38" s="420"/>
      <c r="R38" s="413" t="str">
        <f>IF($AJ$20="○","○","")</f>
        <v/>
      </c>
      <c r="S38" s="413" t="str">
        <f>IF($AJ$21="○","○","")</f>
        <v/>
      </c>
      <c r="T38" s="413" t="str">
        <f>IF($AJ$22="○","○","")</f>
        <v/>
      </c>
      <c r="U38" s="420"/>
      <c r="V38" s="414" t="str">
        <f>IF(AJ$24="○","○","")</f>
        <v/>
      </c>
      <c r="W38" s="415" t="str">
        <f>IF(AJ$25="○","○","")</f>
        <v/>
      </c>
      <c r="X38" s="415" t="str">
        <f>IF(AJ$26="○","○","")</f>
        <v/>
      </c>
      <c r="Y38" s="415" t="str">
        <f>IF(AJ$27="○","○","")</f>
        <v/>
      </c>
      <c r="Z38" s="415" t="str">
        <f>IF(AJ$28="○","○","")</f>
        <v/>
      </c>
      <c r="AA38" s="415" t="str">
        <f>IF(AJ$29="○","○","")</f>
        <v/>
      </c>
      <c r="AB38" s="415" t="str">
        <f>IF(AJ$30="○","○","")</f>
        <v/>
      </c>
      <c r="AC38" s="415" t="str">
        <f>IF(AJ$31="○","○","")</f>
        <v/>
      </c>
      <c r="AD38" s="415" t="str">
        <f>IF(AJ$32="○","○","")</f>
        <v/>
      </c>
      <c r="AE38" s="415" t="str">
        <f>IF(AJ$33="○","○","")</f>
        <v/>
      </c>
      <c r="AF38" s="415" t="str">
        <f>IF(AJ$34="○","○","")</f>
        <v/>
      </c>
      <c r="AG38" s="415" t="str">
        <f>IF(AJ$35="○","○","")</f>
        <v/>
      </c>
      <c r="AH38" s="415" t="str">
        <f>IF(AJ$36="○","○","")</f>
        <v/>
      </c>
      <c r="AI38" s="415" t="str">
        <f>IF(AJ$37="○","○","")</f>
        <v/>
      </c>
      <c r="AJ38" s="426"/>
      <c r="AL38" s="357">
        <f t="shared" si="10"/>
        <v>0</v>
      </c>
      <c r="AM38" s="358"/>
      <c r="AN38" s="322"/>
      <c r="AO38" s="358"/>
      <c r="AP38" s="333">
        <f t="shared" si="11"/>
        <v>0</v>
      </c>
      <c r="AQ38" s="334" t="str">
        <f t="shared" si="5"/>
        <v>○</v>
      </c>
    </row>
    <row r="39" spans="2:48" ht="10.5" customHeight="1" x14ac:dyDescent="0.15"/>
    <row r="40" spans="2:48" ht="21.95" customHeight="1" x14ac:dyDescent="0.15">
      <c r="D40" s="612" t="s">
        <v>1951</v>
      </c>
      <c r="E40" s="135"/>
    </row>
    <row r="41" spans="2:48" ht="21.95" customHeight="1" x14ac:dyDescent="0.15">
      <c r="D41" s="135"/>
      <c r="E41" s="135" t="s">
        <v>1561</v>
      </c>
    </row>
    <row r="42" spans="2:48" ht="10.5" customHeight="1" thickBot="1" x14ac:dyDescent="0.2">
      <c r="L42" s="2505" t="s">
        <v>1426</v>
      </c>
      <c r="M42" s="1031"/>
      <c r="N42" s="1031"/>
      <c r="O42" s="2026"/>
      <c r="P42" s="2027"/>
      <c r="Q42" s="2507" t="s">
        <v>1427</v>
      </c>
      <c r="R42" s="2508"/>
      <c r="S42" s="2508"/>
      <c r="T42" s="2508"/>
      <c r="U42" s="2508"/>
      <c r="V42" s="2508"/>
      <c r="W42" s="2508"/>
      <c r="X42" s="2508"/>
      <c r="Y42" s="2508"/>
      <c r="Z42" s="2508"/>
      <c r="AA42" s="2508"/>
      <c r="AB42" s="2508"/>
      <c r="AC42" s="2508"/>
      <c r="AD42" s="2508"/>
      <c r="AE42" s="2508"/>
      <c r="AF42" s="2266"/>
      <c r="AG42" s="362"/>
      <c r="AH42" s="362"/>
      <c r="AI42" s="362"/>
      <c r="AJ42" s="362"/>
    </row>
    <row r="43" spans="2:48" ht="27" customHeight="1" thickBot="1" x14ac:dyDescent="0.2">
      <c r="F43" s="139"/>
      <c r="G43" s="16" t="s">
        <v>48</v>
      </c>
      <c r="H43" s="16" t="s">
        <v>49</v>
      </c>
      <c r="I43" s="16" t="s">
        <v>50</v>
      </c>
      <c r="J43" s="142"/>
      <c r="L43" s="1433"/>
      <c r="M43" s="1033"/>
      <c r="N43" s="1033"/>
      <c r="O43" s="2032"/>
      <c r="P43" s="2506"/>
      <c r="Q43" s="2509"/>
      <c r="R43" s="2510"/>
      <c r="S43" s="2510"/>
      <c r="T43" s="2510"/>
      <c r="U43" s="2510"/>
      <c r="V43" s="2510"/>
      <c r="W43" s="2510"/>
      <c r="X43" s="2510"/>
      <c r="Y43" s="2510"/>
      <c r="Z43" s="2510"/>
      <c r="AA43" s="2510"/>
      <c r="AB43" s="2510"/>
      <c r="AC43" s="2510"/>
      <c r="AD43" s="2510"/>
      <c r="AE43" s="2510"/>
      <c r="AF43" s="2511"/>
      <c r="AG43" s="362"/>
      <c r="AH43" s="362"/>
      <c r="AI43" s="362"/>
      <c r="AJ43" s="362"/>
      <c r="AK43" s="3"/>
      <c r="AP43" s="3"/>
    </row>
    <row r="44" spans="2:48" ht="27" customHeight="1" thickBot="1" x14ac:dyDescent="0.2">
      <c r="F44" s="140" t="s">
        <v>84</v>
      </c>
      <c r="G44" s="427"/>
      <c r="H44" s="15"/>
      <c r="I44" s="17" t="s">
        <v>68</v>
      </c>
      <c r="J44" s="97"/>
      <c r="L44" s="363"/>
      <c r="N44" s="364" t="s">
        <v>706</v>
      </c>
      <c r="O44" s="361"/>
      <c r="P44" s="63"/>
      <c r="Q44" s="365"/>
      <c r="R44" s="2512" t="s">
        <v>701</v>
      </c>
      <c r="S44" s="2513"/>
      <c r="T44" s="2513"/>
      <c r="U44" s="2513"/>
      <c r="V44" s="2513"/>
      <c r="W44" s="2513"/>
      <c r="X44" s="2513"/>
      <c r="Y44" s="2513"/>
      <c r="Z44" s="2513"/>
      <c r="AA44" s="2513"/>
      <c r="AB44" s="2514"/>
      <c r="AC44" s="366"/>
      <c r="AD44" s="362"/>
      <c r="AE44" s="362"/>
      <c r="AF44" s="362"/>
      <c r="AG44" s="362"/>
      <c r="AH44" s="362"/>
      <c r="AI44" s="362"/>
      <c r="AJ44" s="362"/>
      <c r="AK44" s="3"/>
      <c r="AL44" s="3"/>
      <c r="AM44" s="3"/>
      <c r="AN44" s="3"/>
      <c r="AO44" s="3"/>
      <c r="AP44" s="3"/>
    </row>
    <row r="45" spans="2:48" ht="27" customHeight="1" thickBot="1" x14ac:dyDescent="0.2">
      <c r="F45" s="140" t="s">
        <v>1111</v>
      </c>
      <c r="G45" s="428"/>
      <c r="H45" s="427"/>
      <c r="I45" s="17"/>
      <c r="J45" s="97"/>
      <c r="K45" s="97"/>
      <c r="L45" s="367"/>
      <c r="N45" s="368" t="s">
        <v>1428</v>
      </c>
      <c r="O45" s="83"/>
      <c r="P45" s="83"/>
      <c r="Q45" s="369"/>
      <c r="R45" s="2515" t="s">
        <v>702</v>
      </c>
      <c r="S45" s="2516"/>
      <c r="T45" s="2516"/>
      <c r="U45" s="2516"/>
      <c r="V45" s="2516"/>
      <c r="W45" s="2516"/>
      <c r="X45" s="2516"/>
      <c r="Y45" s="2516"/>
      <c r="Z45" s="2516"/>
      <c r="AA45" s="2516"/>
      <c r="AB45" s="2517"/>
      <c r="AC45" s="366"/>
      <c r="AD45" s="362"/>
      <c r="AE45" s="362"/>
      <c r="AF45" s="362"/>
      <c r="AG45" s="362"/>
      <c r="AH45" s="362"/>
      <c r="AI45" s="362"/>
      <c r="AJ45" s="362"/>
      <c r="AK45" s="3"/>
      <c r="AL45" s="3"/>
      <c r="AM45" s="3"/>
      <c r="AN45" s="3"/>
      <c r="AO45" s="3"/>
      <c r="AP45" s="3"/>
    </row>
    <row r="46" spans="2:48" ht="27" customHeight="1" thickBot="1" x14ac:dyDescent="0.2">
      <c r="F46" s="140" t="s">
        <v>85</v>
      </c>
      <c r="G46" s="428" t="s">
        <v>68</v>
      </c>
      <c r="H46" s="429"/>
      <c r="I46" s="427"/>
      <c r="J46" s="97"/>
      <c r="K46" s="97"/>
      <c r="L46" s="367"/>
      <c r="M46" s="63"/>
      <c r="N46" s="63"/>
      <c r="O46" s="63"/>
      <c r="P46" s="63"/>
      <c r="Q46" s="369"/>
      <c r="R46" s="2515" t="s">
        <v>703</v>
      </c>
      <c r="S46" s="2516"/>
      <c r="T46" s="2516"/>
      <c r="U46" s="2516"/>
      <c r="V46" s="2516"/>
      <c r="W46" s="2516"/>
      <c r="X46" s="2516"/>
      <c r="Y46" s="2516"/>
      <c r="Z46" s="2516"/>
      <c r="AA46" s="2516"/>
      <c r="AB46" s="2517"/>
      <c r="AC46" s="366"/>
      <c r="AD46" s="362"/>
      <c r="AE46" s="362"/>
      <c r="AF46" s="362"/>
      <c r="AG46" s="362"/>
      <c r="AH46" s="362"/>
      <c r="AI46" s="362"/>
      <c r="AJ46" s="362"/>
      <c r="AK46" s="3"/>
      <c r="AL46" s="3"/>
      <c r="AM46" s="3"/>
      <c r="AN46" s="3"/>
      <c r="AO46" s="3"/>
      <c r="AP46" s="3"/>
    </row>
    <row r="47" spans="2:48" ht="27" customHeight="1" x14ac:dyDescent="0.15">
      <c r="D47" s="3"/>
      <c r="E47" s="3"/>
      <c r="F47" s="3"/>
      <c r="G47" s="3"/>
      <c r="H47" s="3"/>
      <c r="I47" s="3"/>
      <c r="J47" s="141"/>
      <c r="K47" s="141"/>
      <c r="L47" s="366"/>
      <c r="M47" s="362"/>
      <c r="N47" s="362"/>
      <c r="O47" s="362"/>
      <c r="P47" s="362"/>
      <c r="Q47" s="370"/>
      <c r="R47" s="2515" t="s">
        <v>704</v>
      </c>
      <c r="S47" s="2516"/>
      <c r="T47" s="2516"/>
      <c r="U47" s="2516"/>
      <c r="V47" s="2516"/>
      <c r="W47" s="2516"/>
      <c r="X47" s="2516"/>
      <c r="Y47" s="2516"/>
      <c r="Z47" s="2516"/>
      <c r="AA47" s="2516"/>
      <c r="AB47" s="2517"/>
      <c r="AC47" s="366"/>
      <c r="AD47" s="362"/>
      <c r="AE47" s="362"/>
      <c r="AF47" s="362"/>
      <c r="AG47" s="362"/>
      <c r="AH47" s="362"/>
      <c r="AI47" s="362"/>
      <c r="AJ47" s="362"/>
      <c r="AK47" s="3"/>
      <c r="AL47" s="3"/>
      <c r="AM47" s="3"/>
      <c r="AN47" s="3"/>
      <c r="AO47" s="3"/>
      <c r="AP47" s="3"/>
    </row>
    <row r="48" spans="2:48" ht="27" customHeight="1" x14ac:dyDescent="0.15">
      <c r="L48" s="371" t="s">
        <v>1429</v>
      </c>
      <c r="M48" s="372"/>
      <c r="N48" s="373"/>
      <c r="O48" s="373"/>
      <c r="P48" s="373"/>
      <c r="Q48" s="374"/>
      <c r="R48" s="2498" t="s">
        <v>705</v>
      </c>
      <c r="S48" s="2499"/>
      <c r="T48" s="2499"/>
      <c r="U48" s="2499"/>
      <c r="V48" s="2499"/>
      <c r="W48" s="2499"/>
      <c r="X48" s="2499"/>
      <c r="Y48" s="2499"/>
      <c r="Z48" s="2499"/>
      <c r="AA48" s="2499"/>
      <c r="AB48" s="2500"/>
      <c r="AC48" s="367"/>
      <c r="AD48" s="63"/>
      <c r="AE48" s="63"/>
      <c r="AF48" s="63"/>
      <c r="AG48" s="63"/>
      <c r="AH48" s="63"/>
      <c r="AI48" s="63"/>
      <c r="AJ48" s="63"/>
    </row>
    <row r="49" spans="4:19" ht="23.1" customHeight="1" x14ac:dyDescent="0.15">
      <c r="D49" s="135" t="s">
        <v>694</v>
      </c>
    </row>
    <row r="50" spans="4:19" ht="21.95" customHeight="1" x14ac:dyDescent="0.15">
      <c r="D50" s="135" t="s">
        <v>1657</v>
      </c>
      <c r="O50" s="2501" t="s">
        <v>625</v>
      </c>
      <c r="P50" s="2502"/>
      <c r="Q50" s="2502"/>
      <c r="R50" s="2503"/>
      <c r="S50" s="2504"/>
    </row>
    <row r="51" spans="4:19" ht="12.95" customHeight="1" x14ac:dyDescent="0.15"/>
  </sheetData>
  <mergeCells count="20">
    <mergeCell ref="O50:S50"/>
    <mergeCell ref="L42:P43"/>
    <mergeCell ref="Q42:AF43"/>
    <mergeCell ref="R44:AB44"/>
    <mergeCell ref="R45:AB45"/>
    <mergeCell ref="R46:AB46"/>
    <mergeCell ref="R47:AB47"/>
    <mergeCell ref="B21:B23"/>
    <mergeCell ref="C21:C23"/>
    <mergeCell ref="AS24:AV24"/>
    <mergeCell ref="AS28:AV28"/>
    <mergeCell ref="R48:AB48"/>
    <mergeCell ref="AS32:AV32"/>
    <mergeCell ref="AS8:AV8"/>
    <mergeCell ref="Z2:AA2"/>
    <mergeCell ref="AB2:AJ2"/>
    <mergeCell ref="AL6:AQ7"/>
    <mergeCell ref="AL8:AM8"/>
    <mergeCell ref="AN8:AO8"/>
    <mergeCell ref="AP8:AQ8"/>
  </mergeCells>
  <phoneticPr fontId="1"/>
  <dataValidations count="2">
    <dataValidation type="list" allowBlank="1" showInputMessage="1" showErrorMessage="1" sqref="B24:C38" xr:uid="{A8BF7AF6-5EB9-4F5C-8C12-407900D151ED}">
      <formula1>"〇, "</formula1>
    </dataValidation>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2506F418-D816-403B-8B82-DB2479C963FE}">
      <formula1>"○"</formula1>
    </dataValidation>
  </dataValidations>
  <hyperlinks>
    <hyperlink ref="O50" location="別紙１参考!A1" display="別紙１参考" xr:uid="{E07EF97A-2C8A-41F2-9CA1-EF3900BC879F}"/>
    <hyperlink ref="O50:S50" location="別紙１参考!A1" display="別紙１参考" xr:uid="{715EECD0-B46F-4306-B302-DB28EE6BAA8E}"/>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7E244-8B90-4B6B-A194-900EC0353CC3}">
  <sheetPr codeName="Sheet5">
    <pageSetUpPr fitToPage="1"/>
  </sheetPr>
  <dimension ref="B1:B105"/>
  <sheetViews>
    <sheetView showGridLines="0" view="pageBreakPreview" zoomScale="60" zoomScaleNormal="70" workbookViewId="0">
      <selection activeCell="B1" sqref="B1"/>
    </sheetView>
  </sheetViews>
  <sheetFormatPr defaultRowHeight="13.5" x14ac:dyDescent="0.15"/>
  <cols>
    <col min="20" max="20" width="3.125" customWidth="1"/>
  </cols>
  <sheetData>
    <row r="1" spans="2:2" ht="27.95" customHeight="1" x14ac:dyDescent="0.15">
      <c r="B1" s="254" t="s">
        <v>1205</v>
      </c>
    </row>
    <row r="105" ht="8.4499999999999993" customHeight="1" x14ac:dyDescent="0.15"/>
  </sheetData>
  <sheetProtection algorithmName="SHA-512" hashValue="t6tie19YGmfbc0XOZ2qjoX4uAaaQ9gArBTsMQfmzZRXCzPd3Hl5ARBserBVuBmwzou4B+NeGAt2QJi11+jBgcg==" saltValue="+q1IkNIO60XTYXHpVeMNHg==" spinCount="100000" sheet="1" objects="1" scenarios="1"/>
  <phoneticPr fontId="1"/>
  <pageMargins left="0.70866141732283472" right="0.70866141732283472" top="0.35433070866141736" bottom="0.15748031496062992" header="0.31496062992125984" footer="0.31496062992125984"/>
  <pageSetup paperSize="9" scale="75"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6"/>
  <dimension ref="A1:G45"/>
  <sheetViews>
    <sheetView showGridLines="0" view="pageBreakPreview" zoomScale="115" zoomScaleNormal="100" zoomScaleSheetLayoutView="115" workbookViewId="0">
      <selection activeCell="C20" sqref="C20"/>
    </sheetView>
  </sheetViews>
  <sheetFormatPr defaultColWidth="9" defaultRowHeight="13.5" x14ac:dyDescent="0.15"/>
  <cols>
    <col min="1" max="1" width="2.875" style="25" customWidth="1"/>
    <col min="2" max="2" width="25.625" style="25" customWidth="1"/>
    <col min="3" max="4" width="20.625" style="25" customWidth="1"/>
    <col min="5" max="5" width="15.625" style="25" customWidth="1"/>
    <col min="6" max="16384" width="9" style="25"/>
  </cols>
  <sheetData>
    <row r="1" spans="1:5" x14ac:dyDescent="0.15">
      <c r="A1" s="2523" t="s">
        <v>131</v>
      </c>
      <c r="B1" s="2524"/>
      <c r="C1" s="2524"/>
      <c r="D1" s="2525"/>
    </row>
    <row r="2" spans="1:5" ht="9" customHeight="1" x14ac:dyDescent="0.15">
      <c r="A2" s="39"/>
    </row>
    <row r="3" spans="1:5" s="27" customFormat="1" ht="14.25" x14ac:dyDescent="0.15">
      <c r="A3" s="914" t="str">
        <f>"別紙２　現金・預金内訳表（令和"&amp;調書!Y1&amp;"年3月31日現在）"</f>
        <v>別紙２　現金・預金内訳表（令和8年3月31日現在）</v>
      </c>
      <c r="B3" s="105"/>
      <c r="C3" s="105"/>
      <c r="D3" s="105"/>
    </row>
    <row r="4" spans="1:5" s="27" customFormat="1" ht="6.95" customHeight="1" x14ac:dyDescent="0.15">
      <c r="A4" s="103"/>
    </row>
    <row r="5" spans="1:5" x14ac:dyDescent="0.15">
      <c r="A5" s="79" t="s">
        <v>1086</v>
      </c>
      <c r="B5" s="26"/>
      <c r="C5" s="26"/>
      <c r="D5" s="26"/>
      <c r="E5" s="26"/>
    </row>
    <row r="6" spans="1:5" ht="9.6" customHeight="1" x14ac:dyDescent="0.15">
      <c r="A6" s="79"/>
      <c r="B6" s="26"/>
      <c r="C6" s="26"/>
      <c r="D6" s="26"/>
      <c r="E6" s="26"/>
    </row>
    <row r="7" spans="1:5" ht="17.45" customHeight="1" x14ac:dyDescent="0.15">
      <c r="A7" s="79"/>
      <c r="B7" s="26"/>
      <c r="C7" s="242" t="s">
        <v>1112</v>
      </c>
      <c r="D7" s="2526">
        <v>0</v>
      </c>
      <c r="E7" s="2295"/>
    </row>
    <row r="8" spans="1:5" ht="8.4499999999999993" customHeight="1" x14ac:dyDescent="0.15">
      <c r="A8" s="80"/>
      <c r="B8" s="26"/>
      <c r="C8" s="26"/>
      <c r="D8" s="26"/>
      <c r="E8" s="26"/>
    </row>
    <row r="9" spans="1:5" s="105" customFormat="1" ht="17.100000000000001" customHeight="1" thickBot="1" x14ac:dyDescent="0.2">
      <c r="A9" s="104" t="s">
        <v>130</v>
      </c>
      <c r="B9" s="27"/>
      <c r="C9" s="27"/>
      <c r="D9" s="27"/>
      <c r="E9" s="27"/>
    </row>
    <row r="10" spans="1:5" ht="20.100000000000001" customHeight="1" x14ac:dyDescent="0.15">
      <c r="A10" s="26"/>
      <c r="B10" s="38" t="s">
        <v>1952</v>
      </c>
      <c r="C10" s="37" t="s">
        <v>126</v>
      </c>
      <c r="D10" s="36" t="s">
        <v>125</v>
      </c>
      <c r="E10" s="26"/>
    </row>
    <row r="11" spans="1:5" ht="20.100000000000001" customHeight="1" thickBot="1" x14ac:dyDescent="0.2">
      <c r="A11" s="26"/>
      <c r="B11" s="520"/>
      <c r="C11" s="521"/>
      <c r="D11" s="532" t="str">
        <f>IF(B11-C11=0,"0円",B11-C11)</f>
        <v>0円</v>
      </c>
      <c r="E11" s="26"/>
    </row>
    <row r="12" spans="1:5" x14ac:dyDescent="0.15">
      <c r="A12" s="26"/>
      <c r="B12" s="26"/>
      <c r="C12" s="26"/>
      <c r="D12" s="26"/>
      <c r="E12" s="26"/>
    </row>
    <row r="13" spans="1:5" s="105" customFormat="1" ht="17.100000000000001" customHeight="1" thickBot="1" x14ac:dyDescent="0.2">
      <c r="A13" s="104" t="s">
        <v>1098</v>
      </c>
      <c r="B13" s="27"/>
      <c r="C13" s="27"/>
      <c r="D13" s="27"/>
      <c r="E13" s="27"/>
    </row>
    <row r="14" spans="1:5" ht="20.100000000000001" customHeight="1" x14ac:dyDescent="0.15">
      <c r="A14" s="26"/>
      <c r="B14" s="38" t="s">
        <v>128</v>
      </c>
      <c r="C14" s="37" t="s">
        <v>127</v>
      </c>
      <c r="D14" s="37" t="s">
        <v>126</v>
      </c>
      <c r="E14" s="36" t="s">
        <v>125</v>
      </c>
    </row>
    <row r="15" spans="1:5" ht="20.100000000000001" customHeight="1" x14ac:dyDescent="0.15">
      <c r="A15" s="26"/>
      <c r="B15" s="522"/>
      <c r="C15" s="523"/>
      <c r="D15" s="523"/>
      <c r="E15" s="524" t="str">
        <f>IF(C15-D15=0,"0円",C15-D15)</f>
        <v>0円</v>
      </c>
    </row>
    <row r="16" spans="1:5" ht="20.100000000000001" customHeight="1" x14ac:dyDescent="0.15">
      <c r="A16" s="26"/>
      <c r="B16" s="525"/>
      <c r="C16" s="526"/>
      <c r="D16" s="526"/>
      <c r="E16" s="524" t="str">
        <f t="shared" ref="E16:E25" si="0">IF(C16-D16=0,"0円",C16-D16)</f>
        <v>0円</v>
      </c>
    </row>
    <row r="17" spans="1:5" ht="20.100000000000001" customHeight="1" x14ac:dyDescent="0.15">
      <c r="A17" s="26"/>
      <c r="B17" s="525"/>
      <c r="C17" s="526"/>
      <c r="D17" s="526"/>
      <c r="E17" s="524" t="str">
        <f t="shared" si="0"/>
        <v>0円</v>
      </c>
    </row>
    <row r="18" spans="1:5" ht="20.100000000000001" customHeight="1" x14ac:dyDescent="0.15">
      <c r="A18" s="26"/>
      <c r="B18" s="525"/>
      <c r="C18" s="526"/>
      <c r="D18" s="526"/>
      <c r="E18" s="524" t="str">
        <f t="shared" si="0"/>
        <v>0円</v>
      </c>
    </row>
    <row r="19" spans="1:5" ht="20.100000000000001" customHeight="1" x14ac:dyDescent="0.15">
      <c r="A19" s="26"/>
      <c r="B19" s="525"/>
      <c r="C19" s="526"/>
      <c r="D19" s="526"/>
      <c r="E19" s="524" t="str">
        <f t="shared" si="0"/>
        <v>0円</v>
      </c>
    </row>
    <row r="20" spans="1:5" ht="20.100000000000001" customHeight="1" x14ac:dyDescent="0.15">
      <c r="A20" s="26"/>
      <c r="B20" s="525"/>
      <c r="C20" s="526"/>
      <c r="D20" s="526"/>
      <c r="E20" s="524" t="str">
        <f t="shared" si="0"/>
        <v>0円</v>
      </c>
    </row>
    <row r="21" spans="1:5" ht="20.100000000000001" customHeight="1" x14ac:dyDescent="0.15">
      <c r="A21" s="26"/>
      <c r="B21" s="525"/>
      <c r="C21" s="526"/>
      <c r="D21" s="526"/>
      <c r="E21" s="524" t="str">
        <f t="shared" si="0"/>
        <v>0円</v>
      </c>
    </row>
    <row r="22" spans="1:5" ht="20.100000000000001" customHeight="1" x14ac:dyDescent="0.15">
      <c r="A22" s="26"/>
      <c r="B22" s="525"/>
      <c r="C22" s="526"/>
      <c r="D22" s="526"/>
      <c r="E22" s="524" t="str">
        <f t="shared" si="0"/>
        <v>0円</v>
      </c>
    </row>
    <row r="23" spans="1:5" ht="20.100000000000001" customHeight="1" x14ac:dyDescent="0.15">
      <c r="A23" s="26"/>
      <c r="B23" s="525"/>
      <c r="C23" s="526"/>
      <c r="D23" s="526"/>
      <c r="E23" s="524" t="str">
        <f t="shared" si="0"/>
        <v>0円</v>
      </c>
    </row>
    <row r="24" spans="1:5" ht="20.100000000000001" customHeight="1" thickBot="1" x14ac:dyDescent="0.2">
      <c r="A24" s="26"/>
      <c r="B24" s="527"/>
      <c r="C24" s="528"/>
      <c r="D24" s="528"/>
      <c r="E24" s="529" t="str">
        <f t="shared" si="0"/>
        <v>0円</v>
      </c>
    </row>
    <row r="25" spans="1:5" ht="20.100000000000001" customHeight="1" thickTop="1" x14ac:dyDescent="0.15">
      <c r="A25" s="26"/>
      <c r="B25" s="255"/>
      <c r="C25" s="613">
        <f>SUM(C15:C24)</f>
        <v>0</v>
      </c>
      <c r="D25" s="613">
        <f>SUM(D15:D24)</f>
        <v>0</v>
      </c>
      <c r="E25" s="530" t="str">
        <f t="shared" si="0"/>
        <v>0円</v>
      </c>
    </row>
    <row r="26" spans="1:5" ht="20.100000000000001" customHeight="1" x14ac:dyDescent="0.15">
      <c r="A26" s="26"/>
      <c r="B26" s="31" t="s">
        <v>129</v>
      </c>
      <c r="C26" s="256"/>
      <c r="D26" s="526"/>
      <c r="E26" s="257"/>
    </row>
    <row r="27" spans="1:5" ht="20.100000000000001" customHeight="1" thickBot="1" x14ac:dyDescent="0.2">
      <c r="A27" s="26"/>
      <c r="B27" s="29" t="s">
        <v>1953</v>
      </c>
      <c r="C27" s="531">
        <f>C25</f>
        <v>0</v>
      </c>
      <c r="D27" s="531">
        <f>D25+D26</f>
        <v>0</v>
      </c>
      <c r="E27" s="532" t="str">
        <f>IF(C27-D27=0,"0円",C27-D27)</f>
        <v>0円</v>
      </c>
    </row>
    <row r="28" spans="1:5" ht="15.95" customHeight="1" x14ac:dyDescent="0.15">
      <c r="A28" s="26"/>
      <c r="B28" s="614" t="s">
        <v>1206</v>
      </c>
      <c r="C28" s="34"/>
      <c r="D28" s="34"/>
      <c r="E28" s="34"/>
    </row>
    <row r="29" spans="1:5" ht="15.95" customHeight="1" x14ac:dyDescent="0.15">
      <c r="A29" s="26"/>
      <c r="B29" s="614" t="s">
        <v>1207</v>
      </c>
      <c r="C29" s="34"/>
      <c r="D29" s="34"/>
      <c r="E29" s="34"/>
    </row>
    <row r="30" spans="1:5" ht="20.100000000000001" customHeight="1" x14ac:dyDescent="0.15">
      <c r="A30" s="26"/>
      <c r="B30" s="35"/>
      <c r="C30" s="34"/>
      <c r="D30" s="34"/>
      <c r="E30" s="34"/>
    </row>
    <row r="31" spans="1:5" s="105" customFormat="1" ht="17.100000000000001" customHeight="1" thickBot="1" x14ac:dyDescent="0.2">
      <c r="A31" s="104" t="s">
        <v>1099</v>
      </c>
      <c r="B31" s="104"/>
      <c r="C31" s="104"/>
      <c r="D31" s="104"/>
      <c r="E31" s="104"/>
    </row>
    <row r="32" spans="1:5" ht="20.100000000000001" customHeight="1" thickBot="1" x14ac:dyDescent="0.2">
      <c r="A32" s="26"/>
      <c r="B32" s="28" t="s">
        <v>128</v>
      </c>
      <c r="C32" s="33" t="s">
        <v>127</v>
      </c>
      <c r="D32" s="33" t="s">
        <v>126</v>
      </c>
      <c r="E32" s="32" t="s">
        <v>125</v>
      </c>
    </row>
    <row r="33" spans="1:7" ht="20.100000000000001" customHeight="1" x14ac:dyDescent="0.15">
      <c r="A33" s="26"/>
      <c r="B33" s="533"/>
      <c r="C33" s="534"/>
      <c r="D33" s="534"/>
      <c r="E33" s="530" t="str">
        <f t="shared" ref="E33:E38" si="1">IF(C33-D33=0,"0円",C33-D33)</f>
        <v>0円</v>
      </c>
    </row>
    <row r="34" spans="1:7" ht="20.100000000000001" customHeight="1" x14ac:dyDescent="0.15">
      <c r="A34" s="26"/>
      <c r="B34" s="525"/>
      <c r="C34" s="526"/>
      <c r="D34" s="526"/>
      <c r="E34" s="524" t="str">
        <f t="shared" si="1"/>
        <v>0円</v>
      </c>
    </row>
    <row r="35" spans="1:7" ht="20.100000000000001" customHeight="1" x14ac:dyDescent="0.15">
      <c r="A35" s="26"/>
      <c r="B35" s="525"/>
      <c r="C35" s="526"/>
      <c r="D35" s="526"/>
      <c r="E35" s="524" t="str">
        <f t="shared" si="1"/>
        <v>0円</v>
      </c>
    </row>
    <row r="36" spans="1:7" ht="20.100000000000001" customHeight="1" x14ac:dyDescent="0.15">
      <c r="A36" s="26"/>
      <c r="B36" s="525"/>
      <c r="C36" s="526"/>
      <c r="D36" s="526"/>
      <c r="E36" s="524" t="str">
        <f t="shared" si="1"/>
        <v>0円</v>
      </c>
    </row>
    <row r="37" spans="1:7" ht="20.100000000000001" customHeight="1" x14ac:dyDescent="0.15">
      <c r="A37" s="26"/>
      <c r="B37" s="535"/>
      <c r="C37" s="526"/>
      <c r="D37" s="526"/>
      <c r="E37" s="524" t="str">
        <f t="shared" si="1"/>
        <v>0円</v>
      </c>
      <c r="G37" s="30"/>
    </row>
    <row r="38" spans="1:7" ht="20.100000000000001" customHeight="1" thickBot="1" x14ac:dyDescent="0.2">
      <c r="A38" s="26"/>
      <c r="B38" s="29" t="s">
        <v>124</v>
      </c>
      <c r="C38" s="536">
        <f>SUM(C33:C37)</f>
        <v>0</v>
      </c>
      <c r="D38" s="536">
        <f>SUM(D33:D37)</f>
        <v>0</v>
      </c>
      <c r="E38" s="532" t="str">
        <f t="shared" si="1"/>
        <v>0円</v>
      </c>
    </row>
    <row r="39" spans="1:7" x14ac:dyDescent="0.15">
      <c r="A39" s="26"/>
      <c r="B39" s="26"/>
      <c r="C39" s="26"/>
      <c r="D39" s="26"/>
      <c r="E39" s="26"/>
    </row>
    <row r="40" spans="1:7" s="105" customFormat="1" ht="17.100000000000001" customHeight="1" thickBot="1" x14ac:dyDescent="0.2">
      <c r="A40" s="104" t="s">
        <v>1100</v>
      </c>
      <c r="B40" s="27"/>
      <c r="C40" s="27"/>
      <c r="D40" s="27"/>
      <c r="E40" s="27"/>
    </row>
    <row r="41" spans="1:7" ht="20.100000000000001" customHeight="1" thickBot="1" x14ac:dyDescent="0.2">
      <c r="A41" s="26"/>
      <c r="B41" s="28" t="s">
        <v>1954</v>
      </c>
      <c r="C41" s="537">
        <f>B11+C27</f>
        <v>0</v>
      </c>
      <c r="D41" s="537">
        <f>C11+D27</f>
        <v>0</v>
      </c>
      <c r="E41" s="615" t="str">
        <f t="shared" ref="E41" si="2">IF(C41-D41=0,"0円",C41-D41)</f>
        <v>0円</v>
      </c>
    </row>
    <row r="42" spans="1:7" x14ac:dyDescent="0.15">
      <c r="A42" s="26"/>
      <c r="B42" s="26"/>
      <c r="C42" s="26"/>
      <c r="D42" s="26"/>
      <c r="E42" s="26"/>
    </row>
    <row r="43" spans="1:7" s="105" customFormat="1" ht="17.100000000000001" customHeight="1" thickBot="1" x14ac:dyDescent="0.2">
      <c r="A43" s="104" t="s">
        <v>123</v>
      </c>
      <c r="B43" s="27"/>
      <c r="C43" s="27"/>
      <c r="D43" s="27"/>
      <c r="E43" s="27"/>
    </row>
    <row r="44" spans="1:7" ht="56.1" customHeight="1" thickBot="1" x14ac:dyDescent="0.2">
      <c r="A44" s="26"/>
      <c r="B44" s="2520"/>
      <c r="C44" s="2521"/>
      <c r="D44" s="2521"/>
      <c r="E44" s="2522"/>
    </row>
    <row r="45" spans="1:7" ht="10.5" customHeight="1" x14ac:dyDescent="0.15">
      <c r="A45" s="2518"/>
      <c r="B45" s="2519"/>
      <c r="C45" s="2519"/>
      <c r="D45" s="2519"/>
      <c r="E45" s="2519"/>
    </row>
  </sheetData>
  <sheetProtection algorithmName="SHA-512" hashValue="aYWyMj6o5wp5UNXixgWFt1eVbVyHcsgtryt8RVN7w5W55g2Tzd030dMLNJVGox3CbSrqbv1eGZT5Y+sVsg9FYw==" saltValue="bvBV6tV8pF+GTwp74cHk9Q==" spinCount="100000" sheet="1" objects="1" scenarios="1"/>
  <mergeCells count="4">
    <mergeCell ref="A45:E45"/>
    <mergeCell ref="B44:E44"/>
    <mergeCell ref="A1:D1"/>
    <mergeCell ref="D7:E7"/>
  </mergeCells>
  <phoneticPr fontId="1"/>
  <dataValidations count="1">
    <dataValidation imeMode="off" allowBlank="1" showInputMessage="1" showErrorMessage="1" sqref="B11:C11 C33:D37 D26 C15:D24" xr:uid="{C042488E-7700-466D-B441-424A97A5CC7C}"/>
  </dataValidations>
  <printOptions horizontalCentered="1"/>
  <pageMargins left="0.31496062992125984" right="0.31496062992125984" top="0.55118110236220474" bottom="0.15748031496062992"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7"/>
  <dimension ref="A1:P31"/>
  <sheetViews>
    <sheetView showGridLines="0" view="pageBreakPreview" zoomScale="85" zoomScaleNormal="100" zoomScaleSheetLayoutView="85" workbookViewId="0">
      <selection activeCell="O8" sqref="O8:P8"/>
    </sheetView>
  </sheetViews>
  <sheetFormatPr defaultRowHeight="13.5" x14ac:dyDescent="0.15"/>
  <cols>
    <col min="1" max="6" width="5.5" customWidth="1"/>
    <col min="7" max="12" width="4.5" customWidth="1"/>
    <col min="13" max="13" width="13.625" customWidth="1"/>
    <col min="14" max="14" width="3.875" customWidth="1"/>
    <col min="15" max="15" width="13.625" customWidth="1"/>
    <col min="16" max="16" width="3.875" customWidth="1"/>
    <col min="17" max="19" width="5.5" customWidth="1"/>
  </cols>
  <sheetData>
    <row r="1" spans="1:16" ht="17.25" x14ac:dyDescent="0.15">
      <c r="A1" s="107" t="s">
        <v>675</v>
      </c>
    </row>
    <row r="2" spans="1:16" ht="6" customHeight="1" x14ac:dyDescent="0.15">
      <c r="A2" s="107"/>
    </row>
    <row r="3" spans="1:16" ht="14.25" x14ac:dyDescent="0.15">
      <c r="A3" s="80" t="s">
        <v>1208</v>
      </c>
    </row>
    <row r="4" spans="1:16" ht="9.6" customHeight="1" x14ac:dyDescent="0.15">
      <c r="A4" s="80"/>
    </row>
    <row r="5" spans="1:16" ht="17.45" customHeight="1" x14ac:dyDescent="0.15">
      <c r="A5" s="80"/>
      <c r="L5" s="1" t="s">
        <v>1112</v>
      </c>
      <c r="M5" s="1847">
        <f>調書!Q9</f>
        <v>0</v>
      </c>
      <c r="N5" s="1848"/>
      <c r="O5" s="2295"/>
    </row>
    <row r="6" spans="1:16" ht="9.6" customHeight="1" x14ac:dyDescent="0.15">
      <c r="A6" s="79"/>
    </row>
    <row r="7" spans="1:16" ht="14.25" thickBot="1" x14ac:dyDescent="0.2">
      <c r="A7" s="77" t="s">
        <v>134</v>
      </c>
    </row>
    <row r="8" spans="1:16" ht="24" customHeight="1" thickBot="1" x14ac:dyDescent="0.2">
      <c r="A8" s="2534" t="s">
        <v>135</v>
      </c>
      <c r="B8" s="2535"/>
      <c r="C8" s="2535"/>
      <c r="D8" s="2535"/>
      <c r="E8" s="2535"/>
      <c r="F8" s="2536"/>
      <c r="G8" s="2531" t="s">
        <v>136</v>
      </c>
      <c r="H8" s="2532"/>
      <c r="I8" s="2533"/>
      <c r="J8" s="2534" t="s">
        <v>137</v>
      </c>
      <c r="K8" s="2535"/>
      <c r="L8" s="2536"/>
      <c r="M8" s="2534" t="s">
        <v>138</v>
      </c>
      <c r="N8" s="2536"/>
      <c r="O8" s="2534" t="str">
        <f>"時価(R"&amp;調書!Y1&amp;".3.31)"</f>
        <v>時価(R8.3.31)</v>
      </c>
      <c r="P8" s="2536"/>
    </row>
    <row r="9" spans="1:16" ht="24" customHeight="1" thickBot="1" x14ac:dyDescent="0.2">
      <c r="A9" s="2527"/>
      <c r="B9" s="2528"/>
      <c r="C9" s="2528"/>
      <c r="D9" s="2528"/>
      <c r="E9" s="2528"/>
      <c r="F9" s="2537"/>
      <c r="G9" s="538"/>
      <c r="H9" s="539"/>
      <c r="I9" s="540"/>
      <c r="J9" s="538"/>
      <c r="K9" s="539"/>
      <c r="L9" s="540"/>
      <c r="M9" s="505"/>
      <c r="N9" s="108" t="s">
        <v>115</v>
      </c>
      <c r="O9" s="505"/>
      <c r="P9" s="108" t="s">
        <v>115</v>
      </c>
    </row>
    <row r="10" spans="1:16" ht="24" customHeight="1" thickBot="1" x14ac:dyDescent="0.2">
      <c r="A10" s="2527"/>
      <c r="B10" s="2528"/>
      <c r="C10" s="2528"/>
      <c r="D10" s="2528"/>
      <c r="E10" s="2529"/>
      <c r="F10" s="2530"/>
      <c r="G10" s="538"/>
      <c r="H10" s="539"/>
      <c r="I10" s="540"/>
      <c r="J10" s="538"/>
      <c r="K10" s="539"/>
      <c r="L10" s="540"/>
      <c r="M10" s="505"/>
      <c r="N10" s="108" t="s">
        <v>115</v>
      </c>
      <c r="O10" s="505"/>
      <c r="P10" s="108" t="s">
        <v>115</v>
      </c>
    </row>
    <row r="11" spans="1:16" ht="24" customHeight="1" thickBot="1" x14ac:dyDescent="0.2">
      <c r="A11" s="2527"/>
      <c r="B11" s="2528"/>
      <c r="C11" s="2528"/>
      <c r="D11" s="2528"/>
      <c r="E11" s="2529"/>
      <c r="F11" s="2530"/>
      <c r="G11" s="538"/>
      <c r="H11" s="539"/>
      <c r="I11" s="540"/>
      <c r="J11" s="538"/>
      <c r="K11" s="539"/>
      <c r="L11" s="540"/>
      <c r="M11" s="505"/>
      <c r="N11" s="108" t="s">
        <v>115</v>
      </c>
      <c r="O11" s="505"/>
      <c r="P11" s="108" t="s">
        <v>115</v>
      </c>
    </row>
    <row r="12" spans="1:16" ht="24" customHeight="1" thickBot="1" x14ac:dyDescent="0.2">
      <c r="A12" s="2527"/>
      <c r="B12" s="2528"/>
      <c r="C12" s="2528"/>
      <c r="D12" s="2528"/>
      <c r="E12" s="2529"/>
      <c r="F12" s="2530"/>
      <c r="G12" s="538"/>
      <c r="H12" s="539"/>
      <c r="I12" s="540"/>
      <c r="J12" s="538"/>
      <c r="K12" s="539"/>
      <c r="L12" s="540"/>
      <c r="M12" s="505"/>
      <c r="N12" s="108" t="s">
        <v>115</v>
      </c>
      <c r="O12" s="505"/>
      <c r="P12" s="108" t="s">
        <v>115</v>
      </c>
    </row>
    <row r="13" spans="1:16" ht="24" customHeight="1" thickBot="1" x14ac:dyDescent="0.2">
      <c r="A13" s="2527"/>
      <c r="B13" s="2528"/>
      <c r="C13" s="2528"/>
      <c r="D13" s="2528"/>
      <c r="E13" s="2529"/>
      <c r="F13" s="2530"/>
      <c r="G13" s="538"/>
      <c r="H13" s="539"/>
      <c r="I13" s="540"/>
      <c r="J13" s="538"/>
      <c r="K13" s="539"/>
      <c r="L13" s="540"/>
      <c r="M13" s="505"/>
      <c r="N13" s="108" t="s">
        <v>115</v>
      </c>
      <c r="O13" s="505"/>
      <c r="P13" s="108" t="s">
        <v>115</v>
      </c>
    </row>
    <row r="14" spans="1:16" ht="24" customHeight="1" thickBot="1" x14ac:dyDescent="0.2">
      <c r="A14" s="2527"/>
      <c r="B14" s="2528"/>
      <c r="C14" s="2528"/>
      <c r="D14" s="2528"/>
      <c r="E14" s="2529"/>
      <c r="F14" s="2530"/>
      <c r="G14" s="538"/>
      <c r="H14" s="539"/>
      <c r="I14" s="540"/>
      <c r="J14" s="538"/>
      <c r="K14" s="539"/>
      <c r="L14" s="540"/>
      <c r="M14" s="505"/>
      <c r="N14" s="108" t="s">
        <v>115</v>
      </c>
      <c r="O14" s="505"/>
      <c r="P14" s="108" t="s">
        <v>115</v>
      </c>
    </row>
    <row r="15" spans="1:16" ht="24" customHeight="1" thickBot="1" x14ac:dyDescent="0.2">
      <c r="A15" s="541"/>
      <c r="B15" s="542"/>
      <c r="C15" s="542"/>
      <c r="D15" s="542"/>
      <c r="E15" s="543"/>
      <c r="F15" s="544"/>
      <c r="G15" s="538"/>
      <c r="H15" s="539"/>
      <c r="I15" s="540"/>
      <c r="J15" s="538"/>
      <c r="K15" s="539"/>
      <c r="L15" s="540"/>
      <c r="M15" s="505"/>
      <c r="N15" s="108" t="s">
        <v>115</v>
      </c>
      <c r="O15" s="505"/>
      <c r="P15" s="108" t="s">
        <v>115</v>
      </c>
    </row>
    <row r="16" spans="1:16" ht="24" customHeight="1" thickBot="1" x14ac:dyDescent="0.2">
      <c r="A16" s="541"/>
      <c r="B16" s="542"/>
      <c r="C16" s="542"/>
      <c r="D16" s="542"/>
      <c r="E16" s="543"/>
      <c r="F16" s="544"/>
      <c r="G16" s="538"/>
      <c r="H16" s="539"/>
      <c r="I16" s="540"/>
      <c r="J16" s="538"/>
      <c r="K16" s="539"/>
      <c r="L16" s="540"/>
      <c r="M16" s="505"/>
      <c r="N16" s="108" t="s">
        <v>115</v>
      </c>
      <c r="O16" s="505"/>
      <c r="P16" s="108" t="s">
        <v>115</v>
      </c>
    </row>
    <row r="17" spans="1:16" ht="24" customHeight="1" thickBot="1" x14ac:dyDescent="0.2">
      <c r="A17" s="2527"/>
      <c r="B17" s="2528"/>
      <c r="C17" s="2528"/>
      <c r="D17" s="2528"/>
      <c r="E17" s="2529"/>
      <c r="F17" s="2530"/>
      <c r="G17" s="538"/>
      <c r="H17" s="539"/>
      <c r="I17" s="540"/>
      <c r="J17" s="538"/>
      <c r="K17" s="539"/>
      <c r="L17" s="540"/>
      <c r="M17" s="505"/>
      <c r="N17" s="108" t="s">
        <v>115</v>
      </c>
      <c r="O17" s="505"/>
      <c r="P17" s="108" t="s">
        <v>115</v>
      </c>
    </row>
    <row r="18" spans="1:16" ht="24" customHeight="1" thickBot="1" x14ac:dyDescent="0.2">
      <c r="A18" s="2527"/>
      <c r="B18" s="2528"/>
      <c r="C18" s="2528"/>
      <c r="D18" s="2528"/>
      <c r="E18" s="2529"/>
      <c r="F18" s="2530"/>
      <c r="G18" s="538"/>
      <c r="H18" s="539"/>
      <c r="I18" s="540"/>
      <c r="J18" s="538"/>
      <c r="K18" s="539"/>
      <c r="L18" s="540"/>
      <c r="M18" s="505"/>
      <c r="N18" s="108" t="s">
        <v>115</v>
      </c>
      <c r="O18" s="505"/>
      <c r="P18" s="108" t="s">
        <v>115</v>
      </c>
    </row>
    <row r="19" spans="1:16" ht="24" customHeight="1" thickBot="1" x14ac:dyDescent="0.2">
      <c r="A19" s="2527"/>
      <c r="B19" s="2528"/>
      <c r="C19" s="2528"/>
      <c r="D19" s="2528"/>
      <c r="E19" s="2529"/>
      <c r="F19" s="2530"/>
      <c r="G19" s="538"/>
      <c r="H19" s="539"/>
      <c r="I19" s="540"/>
      <c r="J19" s="538"/>
      <c r="K19" s="539"/>
      <c r="L19" s="540"/>
      <c r="M19" s="505"/>
      <c r="N19" s="108" t="s">
        <v>115</v>
      </c>
      <c r="O19" s="505"/>
      <c r="P19" s="108" t="s">
        <v>115</v>
      </c>
    </row>
    <row r="20" spans="1:16" ht="24" customHeight="1" thickBot="1" x14ac:dyDescent="0.2">
      <c r="A20" s="2527"/>
      <c r="B20" s="2528"/>
      <c r="C20" s="2528"/>
      <c r="D20" s="2528"/>
      <c r="E20" s="2529"/>
      <c r="F20" s="2530"/>
      <c r="G20" s="538"/>
      <c r="H20" s="539"/>
      <c r="I20" s="540"/>
      <c r="J20" s="538"/>
      <c r="K20" s="539"/>
      <c r="L20" s="540"/>
      <c r="M20" s="505"/>
      <c r="N20" s="108" t="s">
        <v>115</v>
      </c>
      <c r="O20" s="505"/>
      <c r="P20" s="108" t="s">
        <v>115</v>
      </c>
    </row>
    <row r="21" spans="1:16" ht="24" customHeight="1" thickBot="1" x14ac:dyDescent="0.2">
      <c r="A21" s="2527"/>
      <c r="B21" s="2528"/>
      <c r="C21" s="2528"/>
      <c r="D21" s="2528"/>
      <c r="E21" s="2529"/>
      <c r="F21" s="2530"/>
      <c r="G21" s="538"/>
      <c r="H21" s="539"/>
      <c r="I21" s="540"/>
      <c r="J21" s="538"/>
      <c r="K21" s="539"/>
      <c r="L21" s="540"/>
      <c r="M21" s="505"/>
      <c r="N21" s="108" t="s">
        <v>115</v>
      </c>
      <c r="O21" s="505"/>
      <c r="P21" s="108" t="s">
        <v>115</v>
      </c>
    </row>
    <row r="22" spans="1:16" ht="24" customHeight="1" thickBot="1" x14ac:dyDescent="0.2">
      <c r="A22" s="541"/>
      <c r="B22" s="542"/>
      <c r="C22" s="542"/>
      <c r="D22" s="542"/>
      <c r="E22" s="543"/>
      <c r="F22" s="544"/>
      <c r="G22" s="538"/>
      <c r="H22" s="539"/>
      <c r="I22" s="540"/>
      <c r="J22" s="538"/>
      <c r="K22" s="539"/>
      <c r="L22" s="540"/>
      <c r="M22" s="505"/>
      <c r="N22" s="108" t="s">
        <v>115</v>
      </c>
      <c r="O22" s="505"/>
      <c r="P22" s="108" t="s">
        <v>115</v>
      </c>
    </row>
    <row r="23" spans="1:16" ht="24" customHeight="1" thickBot="1" x14ac:dyDescent="0.2">
      <c r="A23" s="541"/>
      <c r="B23" s="542"/>
      <c r="C23" s="542"/>
      <c r="D23" s="542"/>
      <c r="E23" s="543"/>
      <c r="F23" s="544"/>
      <c r="G23" s="538"/>
      <c r="H23" s="539"/>
      <c r="I23" s="540"/>
      <c r="J23" s="538"/>
      <c r="K23" s="539"/>
      <c r="L23" s="540"/>
      <c r="M23" s="505"/>
      <c r="N23" s="108" t="s">
        <v>115</v>
      </c>
      <c r="O23" s="505"/>
      <c r="P23" s="108" t="s">
        <v>115</v>
      </c>
    </row>
    <row r="24" spans="1:16" ht="24" customHeight="1" thickBot="1" x14ac:dyDescent="0.2">
      <c r="A24" s="2527"/>
      <c r="B24" s="2528"/>
      <c r="C24" s="2528"/>
      <c r="D24" s="2528"/>
      <c r="E24" s="2529"/>
      <c r="F24" s="2530"/>
      <c r="G24" s="538"/>
      <c r="H24" s="539"/>
      <c r="I24" s="540"/>
      <c r="J24" s="538"/>
      <c r="K24" s="539"/>
      <c r="L24" s="540"/>
      <c r="M24" s="505"/>
      <c r="N24" s="108" t="s">
        <v>115</v>
      </c>
      <c r="O24" s="505"/>
      <c r="P24" s="108" t="s">
        <v>115</v>
      </c>
    </row>
    <row r="25" spans="1:16" ht="24" customHeight="1" thickBot="1" x14ac:dyDescent="0.2">
      <c r="A25" s="2527"/>
      <c r="B25" s="2528"/>
      <c r="C25" s="2528"/>
      <c r="D25" s="2528"/>
      <c r="E25" s="2529"/>
      <c r="F25" s="2530"/>
      <c r="G25" s="538"/>
      <c r="H25" s="539"/>
      <c r="I25" s="540"/>
      <c r="J25" s="538"/>
      <c r="K25" s="539"/>
      <c r="L25" s="540"/>
      <c r="M25" s="505"/>
      <c r="N25" s="108" t="s">
        <v>115</v>
      </c>
      <c r="O25" s="505"/>
      <c r="P25" s="108" t="s">
        <v>115</v>
      </c>
    </row>
    <row r="26" spans="1:16" ht="24" customHeight="1" thickBot="1" x14ac:dyDescent="0.2">
      <c r="A26" s="2527"/>
      <c r="B26" s="2528"/>
      <c r="C26" s="2528"/>
      <c r="D26" s="2528"/>
      <c r="E26" s="2529"/>
      <c r="F26" s="2530"/>
      <c r="G26" s="538"/>
      <c r="H26" s="539"/>
      <c r="I26" s="540"/>
      <c r="J26" s="538"/>
      <c r="K26" s="539"/>
      <c r="L26" s="540"/>
      <c r="M26" s="505"/>
      <c r="N26" s="108" t="s">
        <v>115</v>
      </c>
      <c r="O26" s="505"/>
      <c r="P26" s="108" t="s">
        <v>115</v>
      </c>
    </row>
    <row r="27" spans="1:16" ht="24" customHeight="1" thickBot="1" x14ac:dyDescent="0.2">
      <c r="A27" s="2527"/>
      <c r="B27" s="2528"/>
      <c r="C27" s="2528"/>
      <c r="D27" s="2528"/>
      <c r="E27" s="2529"/>
      <c r="F27" s="2530"/>
      <c r="G27" s="538"/>
      <c r="H27" s="539"/>
      <c r="I27" s="540"/>
      <c r="J27" s="538"/>
      <c r="K27" s="539"/>
      <c r="L27" s="540"/>
      <c r="M27" s="505"/>
      <c r="N27" s="108" t="s">
        <v>115</v>
      </c>
      <c r="O27" s="505"/>
      <c r="P27" s="108" t="s">
        <v>115</v>
      </c>
    </row>
    <row r="28" spans="1:16" ht="24" customHeight="1" thickBot="1" x14ac:dyDescent="0.2">
      <c r="A28" s="2527"/>
      <c r="B28" s="2528"/>
      <c r="C28" s="2528"/>
      <c r="D28" s="2528"/>
      <c r="E28" s="2529"/>
      <c r="F28" s="2530"/>
      <c r="G28" s="538"/>
      <c r="H28" s="539"/>
      <c r="I28" s="540"/>
      <c r="J28" s="538"/>
      <c r="K28" s="539"/>
      <c r="L28" s="540"/>
      <c r="M28" s="505"/>
      <c r="N28" s="108" t="s">
        <v>115</v>
      </c>
      <c r="O28" s="505"/>
      <c r="P28" s="108" t="s">
        <v>115</v>
      </c>
    </row>
    <row r="29" spans="1:16" ht="24" customHeight="1" thickBot="1" x14ac:dyDescent="0.2">
      <c r="A29" s="2527"/>
      <c r="B29" s="2528"/>
      <c r="C29" s="2528"/>
      <c r="D29" s="2528"/>
      <c r="E29" s="2529"/>
      <c r="F29" s="2530"/>
      <c r="G29" s="538"/>
      <c r="H29" s="539"/>
      <c r="I29" s="540"/>
      <c r="J29" s="538"/>
      <c r="K29" s="539"/>
      <c r="L29" s="540"/>
      <c r="M29" s="505"/>
      <c r="N29" s="108" t="s">
        <v>115</v>
      </c>
      <c r="O29" s="505"/>
      <c r="P29" s="108" t="s">
        <v>115</v>
      </c>
    </row>
    <row r="30" spans="1:16" ht="24" customHeight="1" thickBot="1" x14ac:dyDescent="0.2">
      <c r="A30" s="2527"/>
      <c r="B30" s="2528"/>
      <c r="C30" s="2528"/>
      <c r="D30" s="2528"/>
      <c r="E30" s="2529"/>
      <c r="F30" s="2530"/>
      <c r="G30" s="538"/>
      <c r="H30" s="539"/>
      <c r="I30" s="540"/>
      <c r="J30" s="538"/>
      <c r="K30" s="539"/>
      <c r="L30" s="540"/>
      <c r="M30" s="505"/>
      <c r="N30" s="108" t="s">
        <v>115</v>
      </c>
      <c r="O30" s="505"/>
      <c r="P30" s="108" t="s">
        <v>115</v>
      </c>
    </row>
    <row r="31" spans="1:16" x14ac:dyDescent="0.15">
      <c r="A31" s="78" t="s">
        <v>368</v>
      </c>
    </row>
  </sheetData>
  <sheetProtection insertRows="0"/>
  <mergeCells count="24">
    <mergeCell ref="A18:F18"/>
    <mergeCell ref="A19:F19"/>
    <mergeCell ref="A20:F20"/>
    <mergeCell ref="J8:L8"/>
    <mergeCell ref="O8:P8"/>
    <mergeCell ref="M8:N8"/>
    <mergeCell ref="A8:F8"/>
    <mergeCell ref="A9:F9"/>
    <mergeCell ref="M5:O5"/>
    <mergeCell ref="A27:F27"/>
    <mergeCell ref="A28:F28"/>
    <mergeCell ref="A29:F29"/>
    <mergeCell ref="A30:F30"/>
    <mergeCell ref="G8:I8"/>
    <mergeCell ref="A10:F10"/>
    <mergeCell ref="A21:F21"/>
    <mergeCell ref="A24:F24"/>
    <mergeCell ref="A25:F25"/>
    <mergeCell ref="A26:F26"/>
    <mergeCell ref="A11:F11"/>
    <mergeCell ref="A12:F12"/>
    <mergeCell ref="A13:F13"/>
    <mergeCell ref="A14:F14"/>
    <mergeCell ref="A17:F17"/>
  </mergeCells>
  <phoneticPr fontId="1"/>
  <dataValidations count="1">
    <dataValidation imeMode="off" allowBlank="1" showInputMessage="1" showErrorMessage="1" sqref="G9:M30 O9:O30" xr:uid="{6B6DC26C-149A-4124-B082-7D281340336D}"/>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77BA5-A714-47A6-AC30-8BE28F526809}">
  <sheetPr codeName="Sheet8"/>
  <dimension ref="A1:AQ81"/>
  <sheetViews>
    <sheetView showGridLines="0" tabSelected="1" view="pageBreakPreview" zoomScale="80" zoomScaleNormal="100" zoomScaleSheetLayoutView="80" workbookViewId="0">
      <selection activeCell="S15" sqref="S15"/>
    </sheetView>
  </sheetViews>
  <sheetFormatPr defaultColWidth="8.75" defaultRowHeight="13.5" x14ac:dyDescent="0.1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x14ac:dyDescent="0.15">
      <c r="A1" s="923" t="s">
        <v>1072</v>
      </c>
      <c r="B1" s="924"/>
      <c r="C1" s="924"/>
      <c r="D1" s="924"/>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25"/>
      <c r="AL1" s="925"/>
      <c r="AM1" s="925"/>
      <c r="AN1" s="925"/>
      <c r="AO1" s="925"/>
      <c r="AP1" s="925"/>
      <c r="AQ1" s="925"/>
    </row>
    <row r="2" spans="1:43" ht="22.5" customHeight="1" x14ac:dyDescent="0.15">
      <c r="A2" s="442" t="s">
        <v>876</v>
      </c>
      <c r="B2" s="553"/>
      <c r="C2" s="553"/>
      <c r="D2" s="553"/>
      <c r="E2" s="553"/>
      <c r="F2" s="553"/>
      <c r="G2" s="553"/>
      <c r="H2" s="553"/>
      <c r="I2" s="553"/>
      <c r="J2" s="553"/>
      <c r="K2" s="553"/>
      <c r="L2" s="553"/>
      <c r="M2" s="553"/>
      <c r="N2" s="553"/>
      <c r="O2" s="553" t="s">
        <v>2151</v>
      </c>
      <c r="P2" s="553"/>
      <c r="Q2" s="553"/>
      <c r="R2" s="553"/>
      <c r="S2" s="553"/>
      <c r="T2" s="553"/>
      <c r="U2" s="553"/>
      <c r="V2" s="553"/>
      <c r="W2" s="553"/>
      <c r="X2" s="553"/>
      <c r="Y2" s="553"/>
      <c r="Z2" s="553"/>
      <c r="AA2" s="553"/>
      <c r="AB2" s="553"/>
      <c r="AC2" s="553"/>
      <c r="AD2" s="553"/>
      <c r="AE2" s="553"/>
      <c r="AF2" s="553"/>
      <c r="AG2" s="553"/>
      <c r="AH2" s="553"/>
      <c r="AI2" s="553"/>
      <c r="AJ2" s="553"/>
      <c r="AK2" s="925"/>
      <c r="AL2" s="925"/>
      <c r="AM2" s="925"/>
      <c r="AN2" s="925"/>
      <c r="AO2" s="925"/>
      <c r="AP2" s="925"/>
      <c r="AQ2" s="925"/>
    </row>
    <row r="3" spans="1:43" ht="7.5" customHeight="1" thickBot="1" x14ac:dyDescent="0.2">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x14ac:dyDescent="0.2">
      <c r="A4" s="553"/>
      <c r="B4" s="443" t="s">
        <v>875</v>
      </c>
      <c r="C4" s="926">
        <f>調書!Q11</f>
        <v>0</v>
      </c>
      <c r="D4" s="927"/>
      <c r="E4" s="443" t="s">
        <v>874</v>
      </c>
      <c r="F4" s="926"/>
      <c r="G4" s="928"/>
      <c r="H4" s="927"/>
      <c r="I4" s="443" t="s">
        <v>873</v>
      </c>
      <c r="J4" s="929"/>
      <c r="K4" s="930"/>
      <c r="L4" s="931"/>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x14ac:dyDescent="0.2">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x14ac:dyDescent="0.15">
      <c r="A6" s="553"/>
      <c r="B6" s="918" t="s">
        <v>804</v>
      </c>
      <c r="C6" s="920" t="s">
        <v>803</v>
      </c>
      <c r="D6" s="920" t="s">
        <v>802</v>
      </c>
      <c r="E6" s="922" t="s">
        <v>801</v>
      </c>
      <c r="F6" s="920">
        <v>1</v>
      </c>
      <c r="G6" s="920"/>
      <c r="H6" s="920">
        <v>2</v>
      </c>
      <c r="I6" s="920"/>
      <c r="J6" s="920">
        <v>3</v>
      </c>
      <c r="K6" s="920"/>
      <c r="L6" s="920">
        <v>4</v>
      </c>
      <c r="M6" s="920"/>
      <c r="N6" s="920">
        <v>5</v>
      </c>
      <c r="O6" s="920"/>
      <c r="P6" s="920">
        <v>6</v>
      </c>
      <c r="Q6" s="920"/>
      <c r="R6" s="920">
        <v>7</v>
      </c>
      <c r="S6" s="920"/>
      <c r="T6" s="920">
        <v>8</v>
      </c>
      <c r="U6" s="920"/>
      <c r="V6" s="920">
        <v>9</v>
      </c>
      <c r="W6" s="920"/>
      <c r="X6" s="920">
        <v>10</v>
      </c>
      <c r="Y6" s="920"/>
      <c r="Z6" s="920">
        <v>11</v>
      </c>
      <c r="AA6" s="920"/>
      <c r="AB6" s="920">
        <v>12</v>
      </c>
      <c r="AC6" s="920"/>
      <c r="AD6" s="920">
        <v>13</v>
      </c>
      <c r="AE6" s="920"/>
      <c r="AF6" s="920">
        <v>14</v>
      </c>
      <c r="AG6" s="920"/>
      <c r="AH6" s="920">
        <v>15</v>
      </c>
      <c r="AI6" s="920"/>
      <c r="AJ6" s="920">
        <v>16</v>
      </c>
      <c r="AK6" s="920"/>
      <c r="AL6" s="920">
        <v>17</v>
      </c>
      <c r="AM6" s="920"/>
      <c r="AN6" s="920">
        <v>18</v>
      </c>
      <c r="AO6" s="920"/>
      <c r="AP6" s="920" t="s">
        <v>800</v>
      </c>
      <c r="AQ6" s="932"/>
    </row>
    <row r="7" spans="1:43" ht="17.25" customHeight="1" thickBot="1" x14ac:dyDescent="0.2">
      <c r="A7" s="553"/>
      <c r="B7" s="919"/>
      <c r="C7" s="921"/>
      <c r="D7" s="921"/>
      <c r="E7" s="921"/>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x14ac:dyDescent="0.15">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x14ac:dyDescent="0.15">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x14ac:dyDescent="0.15">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x14ac:dyDescent="0.15">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x14ac:dyDescent="0.15">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x14ac:dyDescent="0.15">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x14ac:dyDescent="0.15">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x14ac:dyDescent="0.15">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x14ac:dyDescent="0.15">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x14ac:dyDescent="0.15">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x14ac:dyDescent="0.15">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x14ac:dyDescent="0.15">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x14ac:dyDescent="0.15">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x14ac:dyDescent="0.15">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x14ac:dyDescent="0.15">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x14ac:dyDescent="0.15">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x14ac:dyDescent="0.15">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x14ac:dyDescent="0.15">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x14ac:dyDescent="0.15">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x14ac:dyDescent="0.15">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x14ac:dyDescent="0.15">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x14ac:dyDescent="0.15">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x14ac:dyDescent="0.15">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x14ac:dyDescent="0.15">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x14ac:dyDescent="0.15">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x14ac:dyDescent="0.15">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x14ac:dyDescent="0.15">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x14ac:dyDescent="0.15">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x14ac:dyDescent="0.15">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x14ac:dyDescent="0.15">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x14ac:dyDescent="0.15">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x14ac:dyDescent="0.15">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x14ac:dyDescent="0.15">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x14ac:dyDescent="0.15">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x14ac:dyDescent="0.15">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x14ac:dyDescent="0.15">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x14ac:dyDescent="0.15">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x14ac:dyDescent="0.15">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x14ac:dyDescent="0.15">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x14ac:dyDescent="0.15">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x14ac:dyDescent="0.15">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x14ac:dyDescent="0.15">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x14ac:dyDescent="0.15">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x14ac:dyDescent="0.15">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x14ac:dyDescent="0.15">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x14ac:dyDescent="0.15">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x14ac:dyDescent="0.15">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x14ac:dyDescent="0.15">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x14ac:dyDescent="0.15">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x14ac:dyDescent="0.15">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x14ac:dyDescent="0.15">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x14ac:dyDescent="0.15">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x14ac:dyDescent="0.15">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x14ac:dyDescent="0.15">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x14ac:dyDescent="0.15">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x14ac:dyDescent="0.2">
      <c r="A63" s="553"/>
      <c r="B63" s="937" t="s">
        <v>806</v>
      </c>
      <c r="C63" s="938"/>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x14ac:dyDescent="0.15">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x14ac:dyDescent="0.2">
      <c r="A65" s="553"/>
      <c r="B65" s="939" t="s">
        <v>805</v>
      </c>
      <c r="C65" s="939"/>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x14ac:dyDescent="0.15">
      <c r="A66" s="553"/>
      <c r="B66" s="940" t="s">
        <v>804</v>
      </c>
      <c r="C66" s="942" t="s">
        <v>803</v>
      </c>
      <c r="D66" s="944" t="s">
        <v>802</v>
      </c>
      <c r="E66" s="933" t="s">
        <v>801</v>
      </c>
      <c r="F66" s="935">
        <v>1</v>
      </c>
      <c r="G66" s="936"/>
      <c r="H66" s="935">
        <v>2</v>
      </c>
      <c r="I66" s="936"/>
      <c r="J66" s="935">
        <v>3</v>
      </c>
      <c r="K66" s="936"/>
      <c r="L66" s="935">
        <v>4</v>
      </c>
      <c r="M66" s="936"/>
      <c r="N66" s="935">
        <v>5</v>
      </c>
      <c r="O66" s="936"/>
      <c r="P66" s="935">
        <v>6</v>
      </c>
      <c r="Q66" s="936"/>
      <c r="R66" s="935">
        <v>7</v>
      </c>
      <c r="S66" s="936"/>
      <c r="T66" s="935">
        <v>8</v>
      </c>
      <c r="U66" s="936"/>
      <c r="V66" s="935">
        <v>9</v>
      </c>
      <c r="W66" s="936"/>
      <c r="X66" s="935">
        <v>10</v>
      </c>
      <c r="Y66" s="936"/>
      <c r="Z66" s="935">
        <v>11</v>
      </c>
      <c r="AA66" s="936"/>
      <c r="AB66" s="935">
        <v>12</v>
      </c>
      <c r="AC66" s="936"/>
      <c r="AD66" s="935">
        <v>13</v>
      </c>
      <c r="AE66" s="936"/>
      <c r="AF66" s="935">
        <v>14</v>
      </c>
      <c r="AG66" s="936"/>
      <c r="AH66" s="935">
        <v>15</v>
      </c>
      <c r="AI66" s="936"/>
      <c r="AJ66" s="935">
        <v>16</v>
      </c>
      <c r="AK66" s="936"/>
      <c r="AL66" s="935">
        <v>17</v>
      </c>
      <c r="AM66" s="936"/>
      <c r="AN66" s="935">
        <v>18</v>
      </c>
      <c r="AO66" s="936"/>
      <c r="AP66" s="935" t="s">
        <v>800</v>
      </c>
      <c r="AQ66" s="946"/>
    </row>
    <row r="67" spans="1:43" ht="14.25" thickBot="1" x14ac:dyDescent="0.2">
      <c r="A67" s="553"/>
      <c r="B67" s="941"/>
      <c r="C67" s="943"/>
      <c r="D67" s="945"/>
      <c r="E67" s="934"/>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x14ac:dyDescent="0.15">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x14ac:dyDescent="0.15">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x14ac:dyDescent="0.15">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x14ac:dyDescent="0.15">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x14ac:dyDescent="0.15">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x14ac:dyDescent="0.2">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x14ac:dyDescent="0.15">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x14ac:dyDescent="0.15">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x14ac:dyDescent="0.15">
      <c r="A76" s="553"/>
      <c r="B76" s="553" t="s">
        <v>2148</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x14ac:dyDescent="0.15">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x14ac:dyDescent="0.15">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x14ac:dyDescent="0.15">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x14ac:dyDescent="0.15">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x14ac:dyDescent="0.15">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X66:Y66"/>
    <mergeCell ref="Z66:AA66"/>
    <mergeCell ref="AP66:AQ66"/>
    <mergeCell ref="AD66:AE66"/>
    <mergeCell ref="AF66:AG66"/>
    <mergeCell ref="AH66:AI66"/>
    <mergeCell ref="AJ66:AK66"/>
    <mergeCell ref="AL66:AM66"/>
    <mergeCell ref="AN66:AO66"/>
    <mergeCell ref="N66:O66"/>
    <mergeCell ref="P66:Q66"/>
    <mergeCell ref="R66:S66"/>
    <mergeCell ref="T66:U66"/>
    <mergeCell ref="V66:W66"/>
    <mergeCell ref="B63:C63"/>
    <mergeCell ref="B65:C65"/>
    <mergeCell ref="B66:B67"/>
    <mergeCell ref="C66:C67"/>
    <mergeCell ref="D66:D67"/>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AN6:AO6"/>
    <mergeCell ref="AP6:AQ6"/>
    <mergeCell ref="T6:U6"/>
    <mergeCell ref="V6:W6"/>
    <mergeCell ref="X6:Y6"/>
    <mergeCell ref="Z6:AA6"/>
    <mergeCell ref="AB6:AC6"/>
    <mergeCell ref="AD6:AE6"/>
    <mergeCell ref="A1:D1"/>
    <mergeCell ref="AK1:AQ2"/>
    <mergeCell ref="C4:D4"/>
    <mergeCell ref="F4:H4"/>
    <mergeCell ref="J4:L4"/>
    <mergeCell ref="B6:B7"/>
    <mergeCell ref="C6:C7"/>
    <mergeCell ref="D6:D7"/>
    <mergeCell ref="E6:E7"/>
    <mergeCell ref="F6:G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5739-877D-49AF-ABE9-E250C620449C}">
  <sheetPr codeName="Sheet2"/>
  <dimension ref="A1:AQ81"/>
  <sheetViews>
    <sheetView showGridLines="0" view="pageBreakPreview" zoomScale="75" zoomScaleNormal="100" zoomScaleSheetLayoutView="75" workbookViewId="0">
      <selection activeCell="O3" sqref="O3"/>
    </sheetView>
  </sheetViews>
  <sheetFormatPr defaultColWidth="8.75" defaultRowHeight="13.5" x14ac:dyDescent="0.1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x14ac:dyDescent="0.15">
      <c r="A1" s="923" t="s">
        <v>1072</v>
      </c>
      <c r="B1" s="924"/>
      <c r="C1" s="924"/>
      <c r="D1" s="924"/>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25"/>
      <c r="AL1" s="925"/>
      <c r="AM1" s="925"/>
      <c r="AN1" s="925"/>
      <c r="AO1" s="925"/>
      <c r="AP1" s="925"/>
      <c r="AQ1" s="925"/>
    </row>
    <row r="2" spans="1:43" ht="22.5" customHeight="1" x14ac:dyDescent="0.15">
      <c r="A2" s="442" t="s">
        <v>876</v>
      </c>
      <c r="B2" s="553"/>
      <c r="C2" s="553"/>
      <c r="D2" s="553"/>
      <c r="E2" s="553"/>
      <c r="F2" s="553"/>
      <c r="G2" s="553"/>
      <c r="H2" s="553"/>
      <c r="I2" s="553"/>
      <c r="J2" s="553"/>
      <c r="K2" s="553"/>
      <c r="L2" s="553"/>
      <c r="M2" s="553"/>
      <c r="N2" s="553"/>
      <c r="O2" s="553" t="s">
        <v>2152</v>
      </c>
      <c r="P2" s="553"/>
      <c r="Q2" s="553"/>
      <c r="R2" s="553"/>
      <c r="S2" s="553"/>
      <c r="T2" s="553"/>
      <c r="U2" s="553"/>
      <c r="V2" s="553"/>
      <c r="W2" s="553"/>
      <c r="X2" s="553"/>
      <c r="Y2" s="553"/>
      <c r="Z2" s="553"/>
      <c r="AA2" s="553"/>
      <c r="AB2" s="553"/>
      <c r="AC2" s="553"/>
      <c r="AD2" s="553"/>
      <c r="AE2" s="553"/>
      <c r="AF2" s="553"/>
      <c r="AG2" s="553"/>
      <c r="AH2" s="553"/>
      <c r="AI2" s="553"/>
      <c r="AJ2" s="553"/>
      <c r="AK2" s="925"/>
      <c r="AL2" s="925"/>
      <c r="AM2" s="925"/>
      <c r="AN2" s="925"/>
      <c r="AO2" s="925"/>
      <c r="AP2" s="925"/>
      <c r="AQ2" s="925"/>
    </row>
    <row r="3" spans="1:43" ht="7.5" customHeight="1" thickBot="1" x14ac:dyDescent="0.2">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x14ac:dyDescent="0.2">
      <c r="A4" s="553"/>
      <c r="B4" s="443" t="s">
        <v>875</v>
      </c>
      <c r="C4" s="926">
        <f>調書!Q11</f>
        <v>0</v>
      </c>
      <c r="D4" s="927"/>
      <c r="E4" s="443" t="s">
        <v>874</v>
      </c>
      <c r="F4" s="926"/>
      <c r="G4" s="928"/>
      <c r="H4" s="927"/>
      <c r="I4" s="443" t="s">
        <v>873</v>
      </c>
      <c r="J4" s="929"/>
      <c r="K4" s="930"/>
      <c r="L4" s="931"/>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x14ac:dyDescent="0.2">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x14ac:dyDescent="0.15">
      <c r="A6" s="553"/>
      <c r="B6" s="918" t="s">
        <v>804</v>
      </c>
      <c r="C6" s="920" t="s">
        <v>803</v>
      </c>
      <c r="D6" s="920" t="s">
        <v>802</v>
      </c>
      <c r="E6" s="922" t="s">
        <v>801</v>
      </c>
      <c r="F6" s="920">
        <v>1</v>
      </c>
      <c r="G6" s="920"/>
      <c r="H6" s="920">
        <v>2</v>
      </c>
      <c r="I6" s="920"/>
      <c r="J6" s="920">
        <v>3</v>
      </c>
      <c r="K6" s="920"/>
      <c r="L6" s="920">
        <v>4</v>
      </c>
      <c r="M6" s="920"/>
      <c r="N6" s="920">
        <v>5</v>
      </c>
      <c r="O6" s="920"/>
      <c r="P6" s="920">
        <v>6</v>
      </c>
      <c r="Q6" s="920"/>
      <c r="R6" s="920">
        <v>7</v>
      </c>
      <c r="S6" s="920"/>
      <c r="T6" s="920">
        <v>8</v>
      </c>
      <c r="U6" s="920"/>
      <c r="V6" s="920">
        <v>9</v>
      </c>
      <c r="W6" s="920"/>
      <c r="X6" s="920">
        <v>10</v>
      </c>
      <c r="Y6" s="920"/>
      <c r="Z6" s="920">
        <v>11</v>
      </c>
      <c r="AA6" s="920"/>
      <c r="AB6" s="920">
        <v>12</v>
      </c>
      <c r="AC6" s="920"/>
      <c r="AD6" s="920">
        <v>13</v>
      </c>
      <c r="AE6" s="920"/>
      <c r="AF6" s="920">
        <v>14</v>
      </c>
      <c r="AG6" s="920"/>
      <c r="AH6" s="920">
        <v>15</v>
      </c>
      <c r="AI6" s="920"/>
      <c r="AJ6" s="920">
        <v>16</v>
      </c>
      <c r="AK6" s="920"/>
      <c r="AL6" s="920">
        <v>17</v>
      </c>
      <c r="AM6" s="920"/>
      <c r="AN6" s="920">
        <v>18</v>
      </c>
      <c r="AO6" s="920"/>
      <c r="AP6" s="920" t="s">
        <v>800</v>
      </c>
      <c r="AQ6" s="932"/>
    </row>
    <row r="7" spans="1:43" ht="17.25" customHeight="1" thickBot="1" x14ac:dyDescent="0.2">
      <c r="A7" s="553"/>
      <c r="B7" s="919"/>
      <c r="C7" s="921"/>
      <c r="D7" s="921"/>
      <c r="E7" s="921"/>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x14ac:dyDescent="0.15">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x14ac:dyDescent="0.15">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x14ac:dyDescent="0.15">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x14ac:dyDescent="0.15">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x14ac:dyDescent="0.15">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x14ac:dyDescent="0.15">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x14ac:dyDescent="0.15">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x14ac:dyDescent="0.15">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x14ac:dyDescent="0.15">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x14ac:dyDescent="0.15">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x14ac:dyDescent="0.15">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x14ac:dyDescent="0.15">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x14ac:dyDescent="0.15">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x14ac:dyDescent="0.15">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x14ac:dyDescent="0.15">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x14ac:dyDescent="0.15">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x14ac:dyDescent="0.15">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x14ac:dyDescent="0.15">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x14ac:dyDescent="0.15">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x14ac:dyDescent="0.15">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x14ac:dyDescent="0.15">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x14ac:dyDescent="0.15">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x14ac:dyDescent="0.15">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x14ac:dyDescent="0.15">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x14ac:dyDescent="0.15">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x14ac:dyDescent="0.15">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x14ac:dyDescent="0.15">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x14ac:dyDescent="0.15">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x14ac:dyDescent="0.15">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x14ac:dyDescent="0.15">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x14ac:dyDescent="0.15">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x14ac:dyDescent="0.15">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x14ac:dyDescent="0.15">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x14ac:dyDescent="0.15">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x14ac:dyDescent="0.15">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x14ac:dyDescent="0.15">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x14ac:dyDescent="0.15">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x14ac:dyDescent="0.15">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x14ac:dyDescent="0.15">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x14ac:dyDescent="0.15">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x14ac:dyDescent="0.15">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x14ac:dyDescent="0.15">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x14ac:dyDescent="0.15">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x14ac:dyDescent="0.15">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x14ac:dyDescent="0.15">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x14ac:dyDescent="0.15">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x14ac:dyDescent="0.15">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x14ac:dyDescent="0.15">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x14ac:dyDescent="0.15">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x14ac:dyDescent="0.15">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x14ac:dyDescent="0.15">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x14ac:dyDescent="0.15">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x14ac:dyDescent="0.15">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x14ac:dyDescent="0.15">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x14ac:dyDescent="0.15">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x14ac:dyDescent="0.2">
      <c r="A63" s="553"/>
      <c r="B63" s="937" t="s">
        <v>806</v>
      </c>
      <c r="C63" s="938"/>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x14ac:dyDescent="0.15">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x14ac:dyDescent="0.2">
      <c r="A65" s="553"/>
      <c r="B65" s="939" t="s">
        <v>805</v>
      </c>
      <c r="C65" s="939"/>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x14ac:dyDescent="0.15">
      <c r="A66" s="553"/>
      <c r="B66" s="940" t="s">
        <v>804</v>
      </c>
      <c r="C66" s="942" t="s">
        <v>803</v>
      </c>
      <c r="D66" s="944" t="s">
        <v>802</v>
      </c>
      <c r="E66" s="933" t="s">
        <v>801</v>
      </c>
      <c r="F66" s="935">
        <v>1</v>
      </c>
      <c r="G66" s="936"/>
      <c r="H66" s="935">
        <v>2</v>
      </c>
      <c r="I66" s="936"/>
      <c r="J66" s="935">
        <v>3</v>
      </c>
      <c r="K66" s="936"/>
      <c r="L66" s="935">
        <v>4</v>
      </c>
      <c r="M66" s="936"/>
      <c r="N66" s="935">
        <v>5</v>
      </c>
      <c r="O66" s="936"/>
      <c r="P66" s="935">
        <v>6</v>
      </c>
      <c r="Q66" s="936"/>
      <c r="R66" s="935">
        <v>7</v>
      </c>
      <c r="S66" s="936"/>
      <c r="T66" s="935">
        <v>8</v>
      </c>
      <c r="U66" s="936"/>
      <c r="V66" s="935">
        <v>9</v>
      </c>
      <c r="W66" s="936"/>
      <c r="X66" s="935">
        <v>10</v>
      </c>
      <c r="Y66" s="936"/>
      <c r="Z66" s="935">
        <v>11</v>
      </c>
      <c r="AA66" s="936"/>
      <c r="AB66" s="935">
        <v>12</v>
      </c>
      <c r="AC66" s="936"/>
      <c r="AD66" s="935">
        <v>13</v>
      </c>
      <c r="AE66" s="936"/>
      <c r="AF66" s="935">
        <v>14</v>
      </c>
      <c r="AG66" s="936"/>
      <c r="AH66" s="935">
        <v>15</v>
      </c>
      <c r="AI66" s="936"/>
      <c r="AJ66" s="935">
        <v>16</v>
      </c>
      <c r="AK66" s="936"/>
      <c r="AL66" s="935">
        <v>17</v>
      </c>
      <c r="AM66" s="936"/>
      <c r="AN66" s="935">
        <v>18</v>
      </c>
      <c r="AO66" s="936"/>
      <c r="AP66" s="935" t="s">
        <v>800</v>
      </c>
      <c r="AQ66" s="946"/>
    </row>
    <row r="67" spans="1:43" ht="14.25" thickBot="1" x14ac:dyDescent="0.2">
      <c r="A67" s="553"/>
      <c r="B67" s="941"/>
      <c r="C67" s="943"/>
      <c r="D67" s="945"/>
      <c r="E67" s="934"/>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x14ac:dyDescent="0.15">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x14ac:dyDescent="0.15">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x14ac:dyDescent="0.15">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x14ac:dyDescent="0.15">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x14ac:dyDescent="0.15">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x14ac:dyDescent="0.2">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x14ac:dyDescent="0.15">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x14ac:dyDescent="0.15">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x14ac:dyDescent="0.15">
      <c r="A76" s="553"/>
      <c r="B76" s="553" t="s">
        <v>2149</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x14ac:dyDescent="0.15">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x14ac:dyDescent="0.15">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x14ac:dyDescent="0.15">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x14ac:dyDescent="0.15">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x14ac:dyDescent="0.15">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X66:Y66"/>
    <mergeCell ref="Z66:AA66"/>
    <mergeCell ref="AP66:AQ66"/>
    <mergeCell ref="AD66:AE66"/>
    <mergeCell ref="AF66:AG66"/>
    <mergeCell ref="AH66:AI66"/>
    <mergeCell ref="AJ66:AK66"/>
    <mergeCell ref="AL66:AM66"/>
    <mergeCell ref="AN66:AO66"/>
    <mergeCell ref="N66:O66"/>
    <mergeCell ref="P66:Q66"/>
    <mergeCell ref="R66:S66"/>
    <mergeCell ref="T66:U66"/>
    <mergeCell ref="V66:W66"/>
    <mergeCell ref="B63:C63"/>
    <mergeCell ref="B65:C65"/>
    <mergeCell ref="B66:B67"/>
    <mergeCell ref="C66:C67"/>
    <mergeCell ref="D66:D67"/>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AN6:AO6"/>
    <mergeCell ref="AP6:AQ6"/>
    <mergeCell ref="T6:U6"/>
    <mergeCell ref="V6:W6"/>
    <mergeCell ref="X6:Y6"/>
    <mergeCell ref="Z6:AA6"/>
    <mergeCell ref="AB6:AC6"/>
    <mergeCell ref="AD6:AE6"/>
    <mergeCell ref="A1:D1"/>
    <mergeCell ref="AK1:AQ2"/>
    <mergeCell ref="C4:D4"/>
    <mergeCell ref="F4:H4"/>
    <mergeCell ref="J4:L4"/>
    <mergeCell ref="B6:B7"/>
    <mergeCell ref="C6:C7"/>
    <mergeCell ref="D6:D7"/>
    <mergeCell ref="E6:E7"/>
    <mergeCell ref="F6:G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調書</vt:lpstr>
      <vt:lpstr>備考欄</vt:lpstr>
      <vt:lpstr>入力例</vt:lpstr>
      <vt:lpstr>別紙１</vt:lpstr>
      <vt:lpstr>別紙１参考</vt:lpstr>
      <vt:lpstr>別紙2</vt:lpstr>
      <vt:lpstr>別紙3</vt:lpstr>
      <vt:lpstr>別紙4</vt:lpstr>
      <vt:lpstr>別紙4 (2)</vt:lpstr>
      <vt:lpstr>別紙4などの記入例</vt:lpstr>
      <vt:lpstr>別紙4 (3)</vt:lpstr>
      <vt:lpstr>別紙4 (4)</vt:lpstr>
      <vt:lpstr>別紙4 (5)</vt:lpstr>
      <vt:lpstr>別紙4 (6)</vt:lpstr>
      <vt:lpstr>別紙5</vt:lpstr>
      <vt:lpstr>別紙6・7・8・9</vt:lpstr>
      <vt:lpstr>別紙10</vt:lpstr>
      <vt:lpstr>参考</vt:lpstr>
      <vt:lpstr>調書!Print_Area</vt:lpstr>
      <vt:lpstr>入力例!Print_Area</vt:lpstr>
      <vt:lpstr>備考欄!Print_Area</vt:lpstr>
      <vt:lpstr>別紙１!Print_Area</vt:lpstr>
      <vt:lpstr>別紙2!Print_Area</vt:lpstr>
      <vt:lpstr>別紙4!Print_Area</vt:lpstr>
      <vt:lpstr>'別紙4 (2)'!Print_Area</vt:lpstr>
      <vt:lpstr>'別紙4 (3)'!Print_Area</vt:lpstr>
      <vt:lpstr>'別紙4 (4)'!Print_Area</vt:lpstr>
      <vt:lpstr>'別紙4 (5)'!Print_Area</vt:lpstr>
      <vt:lpstr>'別紙4 (6)'!Print_Area</vt:lpstr>
      <vt:lpstr>別紙4などの記入例!Print_Area</vt:lpstr>
      <vt:lpstr>別紙5!Print_Area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新舩 洋一（学事課）</cp:lastModifiedBy>
  <cp:lastPrinted>2025-06-09T07:23:59Z</cp:lastPrinted>
  <dcterms:created xsi:type="dcterms:W3CDTF">2025-01-16T02:05:44Z</dcterms:created>
  <dcterms:modified xsi:type="dcterms:W3CDTF">2026-06-11T10:52:45Z</dcterms:modified>
</cp:coreProperties>
</file>