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C:\Users\115451\Box\【02_課所共有】02_04_学事課\R08年度\06_検査指導担当\検06　検査調書\06_HP掲載用データ\02_検査調書\"/>
    </mc:Choice>
  </mc:AlternateContent>
  <xr:revisionPtr revIDLastSave="0" documentId="13_ncr:1_{CE9C8D44-9553-4275-A100-FA7298A53599}" xr6:coauthVersionLast="47" xr6:coauthVersionMax="47" xr10:uidLastSave="{00000000-0000-0000-0000-000000000000}"/>
  <bookViews>
    <workbookView xWindow="28680" yWindow="-120" windowWidth="29040" windowHeight="15720" xr2:uid="{F0781E6C-254F-4E18-9655-A0366EBBF494}"/>
  </bookViews>
  <sheets>
    <sheet name="調書" sheetId="22" r:id="rId1"/>
    <sheet name="備考欄" sheetId="33" r:id="rId2"/>
    <sheet name="入力例" sheetId="35" r:id="rId3"/>
    <sheet name="別紙１" sheetId="34" r:id="rId4"/>
    <sheet name="別紙１参考" sheetId="3" r:id="rId5"/>
    <sheet name="別紙2" sheetId="9" r:id="rId6"/>
    <sheet name="別紙3" sheetId="10" r:id="rId7"/>
    <sheet name="別紙4" sheetId="20" r:id="rId8"/>
    <sheet name="別紙5・6・7・8" sheetId="21" r:id="rId9"/>
    <sheet name="別紙9" sheetId="15" r:id="rId10"/>
    <sheet name="参考" sheetId="19" r:id="rId11"/>
  </sheets>
  <definedNames>
    <definedName name="_xlnm.Print_Area" localSheetId="0">調書!$A$1:$Y$1663</definedName>
    <definedName name="_xlnm.Print_Area" localSheetId="2">入力例!$A$1:$Z$1586</definedName>
    <definedName name="_xlnm.Print_Area" localSheetId="1">備考欄!$A$1:$Y$78</definedName>
    <definedName name="_xlnm.Print_Area" localSheetId="3">別紙１!$A$1:$AV$69</definedName>
    <definedName name="_xlnm.Print_Area" localSheetId="5">別紙2!$A$1:$E$45</definedName>
    <definedName name="_xlnm.Print_Area" localSheetId="7">別紙4!$A$1:$R$80</definedName>
    <definedName name="_xlnm.Print_Titles" localSheetId="2">入力例!$1:$2</definedName>
    <definedName name="_xlnm.Print_Titles" localSheetId="1">備考欄!$1:$1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1201" i="22" l="1"/>
  <c r="D930" i="22"/>
  <c r="D931" i="22"/>
  <c r="D932" i="22"/>
  <c r="D933" i="22"/>
  <c r="D934" i="22"/>
  <c r="D935" i="22"/>
  <c r="D936" i="22"/>
  <c r="C78" i="20"/>
  <c r="D815" i="22"/>
  <c r="D811" i="22"/>
  <c r="S815" i="35"/>
  <c r="S805" i="22"/>
  <c r="S647" i="35" l="1"/>
  <c r="S640" i="22"/>
  <c r="D648" i="22"/>
  <c r="S669" i="22"/>
  <c r="D675" i="22"/>
  <c r="L1181" i="22"/>
  <c r="L1136" i="22" l="1"/>
  <c r="L1137" i="22"/>
  <c r="L1135" i="22"/>
  <c r="T722" i="22" l="1"/>
  <c r="P722" i="22"/>
  <c r="L722" i="22"/>
  <c r="I722" i="22"/>
  <c r="K826" i="22"/>
  <c r="D55" i="15"/>
  <c r="D52" i="15"/>
  <c r="D37" i="15"/>
  <c r="D34" i="15"/>
  <c r="D25" i="15"/>
  <c r="D22" i="15"/>
  <c r="D64" i="15"/>
  <c r="D63" i="15"/>
  <c r="D46" i="15"/>
  <c r="D45" i="15"/>
  <c r="D16" i="15"/>
  <c r="D15" i="15"/>
  <c r="C65" i="21"/>
  <c r="C63" i="21"/>
  <c r="C83" i="21"/>
  <c r="C81" i="21"/>
  <c r="C93" i="21"/>
  <c r="C91" i="21"/>
  <c r="C130" i="21"/>
  <c r="C129" i="21"/>
  <c r="C122" i="21"/>
  <c r="C121" i="21"/>
  <c r="C114" i="21"/>
  <c r="C113" i="21"/>
  <c r="C56" i="21"/>
  <c r="C55" i="21"/>
  <c r="C48" i="21"/>
  <c r="C47" i="21"/>
  <c r="C19" i="21"/>
  <c r="C18" i="21"/>
  <c r="C11" i="21"/>
  <c r="C10" i="21"/>
  <c r="B47" i="20"/>
  <c r="B38" i="20"/>
  <c r="C61" i="20"/>
  <c r="B1" i="20"/>
  <c r="O8" i="10"/>
  <c r="A3" i="9"/>
  <c r="K825" i="22" l="1"/>
  <c r="K824" i="22"/>
  <c r="P1489" i="22"/>
  <c r="C1477" i="22"/>
  <c r="B1464" i="22"/>
  <c r="D1449" i="22"/>
  <c r="D1446" i="22"/>
  <c r="R1408" i="22"/>
  <c r="M1408" i="22"/>
  <c r="M1384" i="22"/>
  <c r="I1384" i="22"/>
  <c r="O1363" i="22"/>
  <c r="K1363" i="22"/>
  <c r="O1359" i="22"/>
  <c r="K1359" i="22"/>
  <c r="L1353" i="22"/>
  <c r="H1353" i="22"/>
  <c r="D1348" i="22"/>
  <c r="D1345" i="22"/>
  <c r="J1274" i="22"/>
  <c r="G1274" i="22"/>
  <c r="L1300" i="22"/>
  <c r="F1300" i="22"/>
  <c r="M1293" i="22"/>
  <c r="G1293" i="22"/>
  <c r="M1265" i="22"/>
  <c r="G1265" i="22"/>
  <c r="M1258" i="22"/>
  <c r="G1258" i="22"/>
  <c r="M1251" i="22"/>
  <c r="G1251" i="22"/>
  <c r="C1214" i="22"/>
  <c r="C1165" i="22"/>
  <c r="Q1094" i="22"/>
  <c r="C1093" i="22"/>
  <c r="C1076" i="22"/>
  <c r="C1062" i="22"/>
  <c r="G1039" i="22"/>
  <c r="G1026" i="22"/>
  <c r="C977" i="22"/>
  <c r="D963" i="22"/>
  <c r="D927" i="22"/>
  <c r="D715" i="22"/>
  <c r="C456" i="22"/>
  <c r="D453" i="22"/>
  <c r="D452" i="22"/>
  <c r="D451" i="22"/>
  <c r="C445" i="22"/>
  <c r="C439" i="22"/>
  <c r="D432" i="22"/>
  <c r="D431" i="22"/>
  <c r="D430" i="22"/>
  <c r="J377" i="22"/>
  <c r="D368" i="22"/>
  <c r="M316" i="22"/>
  <c r="D316" i="22"/>
  <c r="C315" i="22"/>
  <c r="H309" i="22"/>
  <c r="C242" i="22"/>
  <c r="C205" i="22"/>
  <c r="E89" i="22"/>
  <c r="I91" i="22"/>
  <c r="I90" i="22"/>
  <c r="C6" i="22"/>
  <c r="AA1156" i="22" l="1"/>
  <c r="AA1155" i="22" l="1"/>
  <c r="D38" i="9" l="1"/>
  <c r="C38" i="9"/>
  <c r="E37" i="9"/>
  <c r="E36" i="9"/>
  <c r="E35" i="9"/>
  <c r="E34" i="9"/>
  <c r="E33" i="9"/>
  <c r="D25" i="9"/>
  <c r="D27" i="9" s="1"/>
  <c r="D41" i="9" s="1"/>
  <c r="C25" i="9"/>
  <c r="C27" i="9" s="1"/>
  <c r="C41" i="9" s="1"/>
  <c r="E24" i="9"/>
  <c r="E23" i="9"/>
  <c r="E22" i="9"/>
  <c r="E21" i="9"/>
  <c r="E20" i="9"/>
  <c r="E19" i="9"/>
  <c r="E18" i="9"/>
  <c r="E17" i="9"/>
  <c r="E16" i="9"/>
  <c r="E15" i="9"/>
  <c r="D11" i="9"/>
  <c r="E38" i="9" l="1"/>
  <c r="E25" i="9"/>
  <c r="E41" i="9"/>
  <c r="E27" i="9"/>
  <c r="AA1200" i="22" l="1"/>
  <c r="N460" i="35"/>
  <c r="N459" i="35"/>
  <c r="N458" i="35"/>
  <c r="N452" i="22"/>
  <c r="N453" i="22"/>
  <c r="N451" i="22"/>
  <c r="D941" i="35" l="1"/>
  <c r="D942" i="35"/>
  <c r="D943" i="35"/>
  <c r="D944" i="35"/>
  <c r="D945" i="35"/>
  <c r="D946" i="35"/>
  <c r="D947" i="35"/>
  <c r="D940" i="35"/>
  <c r="D929" i="22"/>
  <c r="S1075" i="35"/>
  <c r="S1036" i="35"/>
  <c r="S987" i="35"/>
  <c r="S197" i="35" l="1"/>
  <c r="N1626" i="22"/>
  <c r="N1625" i="22"/>
  <c r="G1625" i="22"/>
  <c r="N1578" i="22"/>
  <c r="N1577" i="22"/>
  <c r="G1577" i="22"/>
  <c r="N1531" i="22"/>
  <c r="N1530" i="22"/>
  <c r="G1530" i="22"/>
  <c r="N1550" i="35"/>
  <c r="N1549" i="35"/>
  <c r="G1549" i="35"/>
  <c r="AB2" i="34" l="1"/>
  <c r="S1506" i="35"/>
  <c r="S1447" i="35"/>
  <c r="S1398" i="35"/>
  <c r="S1343" i="35"/>
  <c r="S1306" i="35"/>
  <c r="S1261" i="35"/>
  <c r="S1235" i="35"/>
  <c r="S1188" i="35"/>
  <c r="S1141" i="35"/>
  <c r="S1116" i="35"/>
  <c r="S954" i="35"/>
  <c r="S900" i="35"/>
  <c r="S848" i="35"/>
  <c r="O835" i="35"/>
  <c r="O834" i="35"/>
  <c r="O833" i="35"/>
  <c r="S788" i="35"/>
  <c r="S721" i="35"/>
  <c r="N690" i="35"/>
  <c r="N689" i="35"/>
  <c r="N688" i="35"/>
  <c r="N687" i="35"/>
  <c r="N686" i="35"/>
  <c r="N685" i="35"/>
  <c r="N684" i="35"/>
  <c r="S676" i="35"/>
  <c r="S591" i="35"/>
  <c r="S541" i="35"/>
  <c r="S491" i="35"/>
  <c r="S443" i="35"/>
  <c r="S388" i="35"/>
  <c r="S330" i="35"/>
  <c r="S286" i="35"/>
  <c r="S244" i="35"/>
  <c r="N185" i="35"/>
  <c r="N186" i="35" s="1"/>
  <c r="P186" i="35" s="1"/>
  <c r="N181" i="35"/>
  <c r="N182" i="35" s="1"/>
  <c r="P182" i="35" s="1"/>
  <c r="S135" i="35"/>
  <c r="S81" i="35"/>
  <c r="S50" i="35"/>
  <c r="AI38" i="34"/>
  <c r="AH38" i="34"/>
  <c r="AG38" i="34"/>
  <c r="AF38" i="34"/>
  <c r="AE38" i="34"/>
  <c r="AD38" i="34"/>
  <c r="AC38" i="34"/>
  <c r="AB38" i="34"/>
  <c r="AA38" i="34"/>
  <c r="Z38" i="34"/>
  <c r="Y38" i="34"/>
  <c r="X38" i="34"/>
  <c r="W38" i="34"/>
  <c r="V38" i="34"/>
  <c r="T38" i="34"/>
  <c r="S38" i="34"/>
  <c r="R38" i="34"/>
  <c r="P38" i="34"/>
  <c r="O38" i="34"/>
  <c r="N38" i="34"/>
  <c r="M38" i="34"/>
  <c r="L38" i="34"/>
  <c r="K38" i="34"/>
  <c r="J38" i="34"/>
  <c r="I38" i="34"/>
  <c r="H38" i="34"/>
  <c r="G38" i="34"/>
  <c r="AH37" i="34"/>
  <c r="AG37" i="34"/>
  <c r="AF37" i="34"/>
  <c r="AE37" i="34"/>
  <c r="AD37" i="34"/>
  <c r="AC37" i="34"/>
  <c r="AB37" i="34"/>
  <c r="AA37" i="34"/>
  <c r="Z37" i="34"/>
  <c r="Y37" i="34"/>
  <c r="X37" i="34"/>
  <c r="W37" i="34"/>
  <c r="V37" i="34"/>
  <c r="T37" i="34"/>
  <c r="S37" i="34"/>
  <c r="R37" i="34"/>
  <c r="P37" i="34"/>
  <c r="O37" i="34"/>
  <c r="N37" i="34"/>
  <c r="M37" i="34"/>
  <c r="L37" i="34"/>
  <c r="K37" i="34"/>
  <c r="J37" i="34"/>
  <c r="I37" i="34"/>
  <c r="H37" i="34"/>
  <c r="G37" i="34"/>
  <c r="AG36" i="34"/>
  <c r="AF36" i="34"/>
  <c r="AE36" i="34"/>
  <c r="AD36" i="34"/>
  <c r="AC36" i="34"/>
  <c r="AB36" i="34"/>
  <c r="AA36" i="34"/>
  <c r="Z36" i="34"/>
  <c r="Y36" i="34"/>
  <c r="X36" i="34"/>
  <c r="W36" i="34"/>
  <c r="V36" i="34"/>
  <c r="T36" i="34"/>
  <c r="S36" i="34"/>
  <c r="R36" i="34"/>
  <c r="P36" i="34"/>
  <c r="O36" i="34"/>
  <c r="N36" i="34"/>
  <c r="M36" i="34"/>
  <c r="L36" i="34"/>
  <c r="K36" i="34"/>
  <c r="J36" i="34"/>
  <c r="I36" i="34"/>
  <c r="H36" i="34"/>
  <c r="G36" i="34"/>
  <c r="AF35" i="34"/>
  <c r="AE35" i="34"/>
  <c r="AD35" i="34"/>
  <c r="AC35" i="34"/>
  <c r="AB35" i="34"/>
  <c r="AA35" i="34"/>
  <c r="Z35" i="34"/>
  <c r="Y35" i="34"/>
  <c r="X35" i="34"/>
  <c r="W35" i="34"/>
  <c r="V35" i="34"/>
  <c r="T35" i="34"/>
  <c r="S35" i="34"/>
  <c r="R35" i="34"/>
  <c r="P35" i="34"/>
  <c r="O35" i="34"/>
  <c r="N35" i="34"/>
  <c r="M35" i="34"/>
  <c r="L35" i="34"/>
  <c r="K35" i="34"/>
  <c r="J35" i="34"/>
  <c r="I35" i="34"/>
  <c r="H35" i="34"/>
  <c r="G35" i="34"/>
  <c r="AT34" i="34"/>
  <c r="AS34" i="34"/>
  <c r="AE34" i="34"/>
  <c r="AD34" i="34"/>
  <c r="AC34" i="34"/>
  <c r="AB34" i="34"/>
  <c r="AA34" i="34"/>
  <c r="Z34" i="34"/>
  <c r="Y34" i="34"/>
  <c r="X34" i="34"/>
  <c r="W34" i="34"/>
  <c r="V34" i="34"/>
  <c r="T34" i="34"/>
  <c r="S34" i="34"/>
  <c r="R34" i="34"/>
  <c r="P34" i="34"/>
  <c r="O34" i="34"/>
  <c r="N34" i="34"/>
  <c r="M34" i="34"/>
  <c r="L34" i="34"/>
  <c r="K34" i="34"/>
  <c r="J34" i="34"/>
  <c r="I34" i="34"/>
  <c r="H34" i="34"/>
  <c r="G34" i="34"/>
  <c r="AD33" i="34"/>
  <c r="AC33" i="34"/>
  <c r="AB33" i="34"/>
  <c r="AA33" i="34"/>
  <c r="Z33" i="34"/>
  <c r="Y33" i="34"/>
  <c r="X33" i="34"/>
  <c r="W33" i="34"/>
  <c r="V33" i="34"/>
  <c r="T33" i="34"/>
  <c r="S33" i="34"/>
  <c r="R33" i="34"/>
  <c r="P33" i="34"/>
  <c r="O33" i="34"/>
  <c r="N33" i="34"/>
  <c r="M33" i="34"/>
  <c r="L33" i="34"/>
  <c r="K33" i="34"/>
  <c r="J33" i="34"/>
  <c r="I33" i="34"/>
  <c r="H33" i="34"/>
  <c r="G33" i="34"/>
  <c r="AC32" i="34"/>
  <c r="AB32" i="34"/>
  <c r="AA32" i="34"/>
  <c r="Z32" i="34"/>
  <c r="Y32" i="34"/>
  <c r="X32" i="34"/>
  <c r="W32" i="34"/>
  <c r="V32" i="34"/>
  <c r="T32" i="34"/>
  <c r="S32" i="34"/>
  <c r="R32" i="34"/>
  <c r="P32" i="34"/>
  <c r="O32" i="34"/>
  <c r="N32" i="34"/>
  <c r="M32" i="34"/>
  <c r="L32" i="34"/>
  <c r="K32" i="34"/>
  <c r="J32" i="34"/>
  <c r="I32" i="34"/>
  <c r="H32" i="34"/>
  <c r="G32" i="34"/>
  <c r="AB31" i="34"/>
  <c r="AA31" i="34"/>
  <c r="Z31" i="34"/>
  <c r="Y31" i="34"/>
  <c r="X31" i="34"/>
  <c r="W31" i="34"/>
  <c r="V31" i="34"/>
  <c r="T31" i="34"/>
  <c r="S31" i="34"/>
  <c r="R31" i="34"/>
  <c r="P31" i="34"/>
  <c r="O31" i="34"/>
  <c r="N31" i="34"/>
  <c r="M31" i="34"/>
  <c r="L31" i="34"/>
  <c r="K31" i="34"/>
  <c r="J31" i="34"/>
  <c r="I31" i="34"/>
  <c r="H31" i="34"/>
  <c r="G31" i="34"/>
  <c r="AL31" i="34" s="1"/>
  <c r="AT30" i="34"/>
  <c r="AS30" i="34"/>
  <c r="AA30" i="34"/>
  <c r="Z30" i="34"/>
  <c r="Y30" i="34"/>
  <c r="X30" i="34"/>
  <c r="W30" i="34"/>
  <c r="AP30" i="34" s="1"/>
  <c r="AQ30" i="34" s="1"/>
  <c r="V30" i="34"/>
  <c r="T30" i="34"/>
  <c r="S30" i="34"/>
  <c r="R30" i="34"/>
  <c r="P30" i="34"/>
  <c r="O30" i="34"/>
  <c r="N30" i="34"/>
  <c r="M30" i="34"/>
  <c r="L30" i="34"/>
  <c r="K30" i="34"/>
  <c r="J30" i="34"/>
  <c r="I30" i="34"/>
  <c r="H30" i="34"/>
  <c r="G30" i="34"/>
  <c r="Z29" i="34"/>
  <c r="Y29" i="34"/>
  <c r="X29" i="34"/>
  <c r="W29" i="34"/>
  <c r="V29" i="34"/>
  <c r="T29" i="34"/>
  <c r="S29" i="34"/>
  <c r="R29" i="34"/>
  <c r="P29" i="34"/>
  <c r="O29" i="34"/>
  <c r="N29" i="34"/>
  <c r="M29" i="34"/>
  <c r="L29" i="34"/>
  <c r="K29" i="34"/>
  <c r="J29" i="34"/>
  <c r="I29" i="34"/>
  <c r="H29" i="34"/>
  <c r="G29" i="34"/>
  <c r="Y28" i="34"/>
  <c r="X28" i="34"/>
  <c r="W28" i="34"/>
  <c r="V28" i="34"/>
  <c r="AP28" i="34" s="1"/>
  <c r="AQ28" i="34" s="1"/>
  <c r="T28" i="34"/>
  <c r="S28" i="34"/>
  <c r="R28" i="34"/>
  <c r="P28" i="34"/>
  <c r="O28" i="34"/>
  <c r="N28" i="34"/>
  <c r="M28" i="34"/>
  <c r="L28" i="34"/>
  <c r="K28" i="34"/>
  <c r="J28" i="34"/>
  <c r="I28" i="34"/>
  <c r="H28" i="34"/>
  <c r="G28" i="34"/>
  <c r="X27" i="34"/>
  <c r="W27" i="34"/>
  <c r="AP27" i="34" s="1"/>
  <c r="AQ27" i="34" s="1"/>
  <c r="V27" i="34"/>
  <c r="T27" i="34"/>
  <c r="S27" i="34"/>
  <c r="R27" i="34"/>
  <c r="P27" i="34"/>
  <c r="O27" i="34"/>
  <c r="N27" i="34"/>
  <c r="M27" i="34"/>
  <c r="L27" i="34"/>
  <c r="K27" i="34"/>
  <c r="J27" i="34"/>
  <c r="I27" i="34"/>
  <c r="H27" i="34"/>
  <c r="G27" i="34"/>
  <c r="AT26" i="34"/>
  <c r="W26" i="34"/>
  <c r="V26" i="34"/>
  <c r="AP26" i="34" s="1"/>
  <c r="AQ26" i="34" s="1"/>
  <c r="T26" i="34"/>
  <c r="S26" i="34"/>
  <c r="R26" i="34"/>
  <c r="P26" i="34"/>
  <c r="O26" i="34"/>
  <c r="N26" i="34"/>
  <c r="M26" i="34"/>
  <c r="L26" i="34"/>
  <c r="K26" i="34"/>
  <c r="J26" i="34"/>
  <c r="I26" i="34"/>
  <c r="H26" i="34"/>
  <c r="G26" i="34"/>
  <c r="V25" i="34"/>
  <c r="AP25" i="34" s="1"/>
  <c r="AQ25" i="34" s="1"/>
  <c r="T25" i="34"/>
  <c r="S25" i="34"/>
  <c r="R25" i="34"/>
  <c r="P25" i="34"/>
  <c r="O25" i="34"/>
  <c r="N25" i="34"/>
  <c r="M25" i="34"/>
  <c r="L25" i="34"/>
  <c r="K25" i="34"/>
  <c r="J25" i="34"/>
  <c r="I25" i="34"/>
  <c r="H25" i="34"/>
  <c r="G25" i="34"/>
  <c r="AP24" i="34"/>
  <c r="AQ24" i="34" s="1"/>
  <c r="T24" i="34"/>
  <c r="S24" i="34"/>
  <c r="R24" i="34"/>
  <c r="P24" i="34"/>
  <c r="O24" i="34"/>
  <c r="N24" i="34"/>
  <c r="M24" i="34"/>
  <c r="L24" i="34"/>
  <c r="K24" i="34"/>
  <c r="J24" i="34"/>
  <c r="I24" i="34"/>
  <c r="H24" i="34"/>
  <c r="G24" i="34"/>
  <c r="AP22" i="34"/>
  <c r="AQ22" i="34" s="1"/>
  <c r="S22" i="34"/>
  <c r="R22" i="34"/>
  <c r="AN22" i="34" s="1"/>
  <c r="AO22" i="34" s="1"/>
  <c r="P22" i="34"/>
  <c r="O22" i="34"/>
  <c r="N22" i="34"/>
  <c r="M22" i="34"/>
  <c r="L22" i="34"/>
  <c r="K22" i="34"/>
  <c r="J22" i="34"/>
  <c r="I22" i="34"/>
  <c r="H22" i="34"/>
  <c r="G22" i="34"/>
  <c r="AL22" i="34" s="1"/>
  <c r="AM22" i="34" s="1"/>
  <c r="AP21" i="34"/>
  <c r="AQ21" i="34" s="1"/>
  <c r="R21" i="34"/>
  <c r="AN21" i="34" s="1"/>
  <c r="AO21" i="34" s="1"/>
  <c r="P21" i="34"/>
  <c r="O21" i="34"/>
  <c r="N21" i="34"/>
  <c r="M21" i="34"/>
  <c r="L21" i="34"/>
  <c r="K21" i="34"/>
  <c r="J21" i="34"/>
  <c r="I21" i="34"/>
  <c r="H21" i="34"/>
  <c r="G21" i="34"/>
  <c r="AP20" i="34"/>
  <c r="AQ20" i="34" s="1"/>
  <c r="AN20" i="34"/>
  <c r="AO20" i="34" s="1"/>
  <c r="P20" i="34"/>
  <c r="O20" i="34"/>
  <c r="N20" i="34"/>
  <c r="M20" i="34"/>
  <c r="L20" i="34"/>
  <c r="K20" i="34"/>
  <c r="J20" i="34"/>
  <c r="I20" i="34"/>
  <c r="H20" i="34"/>
  <c r="G20" i="34"/>
  <c r="AP18" i="34"/>
  <c r="AQ18" i="34" s="1"/>
  <c r="AN18" i="34"/>
  <c r="AO18" i="34" s="1"/>
  <c r="O18" i="34"/>
  <c r="N18" i="34"/>
  <c r="M18" i="34"/>
  <c r="AL18" i="34" s="1"/>
  <c r="AM18" i="34" s="1"/>
  <c r="L18" i="34"/>
  <c r="K18" i="34"/>
  <c r="J18" i="34"/>
  <c r="I18" i="34"/>
  <c r="H18" i="34"/>
  <c r="G18" i="34"/>
  <c r="AP17" i="34"/>
  <c r="AQ17" i="34" s="1"/>
  <c r="AN17" i="34"/>
  <c r="AO17" i="34" s="1"/>
  <c r="N17" i="34"/>
  <c r="M17" i="34"/>
  <c r="L17" i="34"/>
  <c r="K17" i="34"/>
  <c r="J17" i="34"/>
  <c r="I17" i="34"/>
  <c r="H17" i="34"/>
  <c r="G17" i="34"/>
  <c r="AP16" i="34"/>
  <c r="AQ16" i="34" s="1"/>
  <c r="AN16" i="34"/>
  <c r="AO16" i="34" s="1"/>
  <c r="M16" i="34"/>
  <c r="L16" i="34"/>
  <c r="K16" i="34"/>
  <c r="J16" i="34"/>
  <c r="I16" i="34"/>
  <c r="H16" i="34"/>
  <c r="G16" i="34"/>
  <c r="AP15" i="34"/>
  <c r="AQ15" i="34" s="1"/>
  <c r="AN15" i="34"/>
  <c r="AO15" i="34" s="1"/>
  <c r="L15" i="34"/>
  <c r="K15" i="34"/>
  <c r="J15" i="34"/>
  <c r="I15" i="34"/>
  <c r="H15" i="34"/>
  <c r="G15" i="34"/>
  <c r="AP14" i="34"/>
  <c r="AQ14" i="34" s="1"/>
  <c r="AN14" i="34"/>
  <c r="AO14" i="34" s="1"/>
  <c r="K14" i="34"/>
  <c r="J14" i="34"/>
  <c r="I14" i="34"/>
  <c r="H14" i="34"/>
  <c r="G14" i="34"/>
  <c r="AP13" i="34"/>
  <c r="AQ13" i="34" s="1"/>
  <c r="AN13" i="34"/>
  <c r="AO13" i="34" s="1"/>
  <c r="J13" i="34"/>
  <c r="I13" i="34"/>
  <c r="AL13" i="34" s="1"/>
  <c r="AM13" i="34" s="1"/>
  <c r="H13" i="34"/>
  <c r="G13" i="34"/>
  <c r="AP12" i="34"/>
  <c r="AQ12" i="34" s="1"/>
  <c r="AN12" i="34"/>
  <c r="AO12" i="34" s="1"/>
  <c r="I12" i="34"/>
  <c r="H12" i="34"/>
  <c r="AL12" i="34" s="1"/>
  <c r="AM12" i="34" s="1"/>
  <c r="G12" i="34"/>
  <c r="AP11" i="34"/>
  <c r="AQ11" i="34" s="1"/>
  <c r="AN11" i="34"/>
  <c r="AO11" i="34" s="1"/>
  <c r="H11" i="34"/>
  <c r="AL11" i="34" s="1"/>
  <c r="AM11" i="34" s="1"/>
  <c r="G11" i="34"/>
  <c r="AT10" i="34"/>
  <c r="AP10" i="34"/>
  <c r="AQ10" i="34" s="1"/>
  <c r="AN10" i="34"/>
  <c r="AO10" i="34" s="1"/>
  <c r="AL10" i="34"/>
  <c r="AM10" i="34" s="1"/>
  <c r="G10" i="34"/>
  <c r="AP9" i="34"/>
  <c r="AQ9" i="34" s="1"/>
  <c r="AN9" i="34"/>
  <c r="AO9" i="34" s="1"/>
  <c r="AL9" i="34"/>
  <c r="N680" i="22"/>
  <c r="N679" i="22"/>
  <c r="N678" i="22"/>
  <c r="S325" i="22"/>
  <c r="S240" i="22"/>
  <c r="J46" i="20"/>
  <c r="I46" i="20"/>
  <c r="Q9" i="20"/>
  <c r="Q15" i="20"/>
  <c r="Q21" i="20"/>
  <c r="Q27" i="20"/>
  <c r="Q26" i="20"/>
  <c r="Q25" i="20"/>
  <c r="Q20" i="20"/>
  <c r="Q19" i="20"/>
  <c r="Q7" i="20"/>
  <c r="AL36" i="34" l="1"/>
  <c r="AL35" i="34"/>
  <c r="AP35" i="34"/>
  <c r="AQ35" i="34" s="1"/>
  <c r="AP37" i="34"/>
  <c r="AQ37" i="34" s="1"/>
  <c r="AP33" i="34"/>
  <c r="AQ33" i="34" s="1"/>
  <c r="AP32" i="34"/>
  <c r="AQ32" i="34" s="1"/>
  <c r="AP31" i="34"/>
  <c r="AQ31" i="34" s="1"/>
  <c r="AP34" i="34"/>
  <c r="AQ34" i="34" s="1"/>
  <c r="AU30" i="34"/>
  <c r="AV30" i="34" s="1"/>
  <c r="AP36" i="34"/>
  <c r="AQ36" i="34" s="1"/>
  <c r="AL33" i="34"/>
  <c r="AP29" i="34"/>
  <c r="AQ29" i="34" s="1"/>
  <c r="AL37" i="34"/>
  <c r="AL30" i="34"/>
  <c r="AP38" i="34"/>
  <c r="AQ38" i="34" s="1"/>
  <c r="AU34" i="34"/>
  <c r="AV34" i="34" s="1"/>
  <c r="AL26" i="34"/>
  <c r="AL27" i="34"/>
  <c r="AS27" i="34" s="1"/>
  <c r="AL32" i="34"/>
  <c r="AS31" i="34" s="1"/>
  <c r="AL21" i="34"/>
  <c r="AM21" i="34" s="1"/>
  <c r="AL38" i="34"/>
  <c r="AL25" i="34"/>
  <c r="AL24" i="34"/>
  <c r="AL16" i="34"/>
  <c r="AM16" i="34" s="1"/>
  <c r="AL15" i="34"/>
  <c r="AM15" i="34" s="1"/>
  <c r="AL14" i="34"/>
  <c r="AM14" i="34" s="1"/>
  <c r="AL28" i="34"/>
  <c r="AL34" i="34"/>
  <c r="AL29" i="34"/>
  <c r="AL20" i="34"/>
  <c r="AM20" i="34" s="1"/>
  <c r="AL17" i="34"/>
  <c r="AM17" i="34" s="1"/>
  <c r="AM9" i="34"/>
  <c r="E12" i="20"/>
  <c r="F12" i="20" s="1"/>
  <c r="G12" i="20" s="1"/>
  <c r="H12" i="20" s="1"/>
  <c r="I12" i="20" s="1"/>
  <c r="AS26" i="34" l="1"/>
  <c r="AU26" i="34" s="1"/>
  <c r="AV26" i="34" s="1"/>
  <c r="AS10" i="34"/>
  <c r="AU10" i="34" s="1"/>
  <c r="AV10" i="34" s="1"/>
  <c r="S49" i="22" l="1"/>
  <c r="N179" i="22" l="1"/>
  <c r="N180" i="22" l="1"/>
  <c r="P180" i="22" l="1"/>
  <c r="S1429" i="22" l="1"/>
  <c r="S1381" i="22"/>
  <c r="S1327" i="22"/>
  <c r="S1291" i="22"/>
  <c r="S1246" i="22"/>
  <c r="S1220" i="22"/>
  <c r="S1173" i="22"/>
  <c r="S1126" i="22"/>
  <c r="S1060" i="22"/>
  <c r="S1023" i="22"/>
  <c r="S975" i="22"/>
  <c r="S889" i="22"/>
  <c r="S838" i="22"/>
  <c r="S778" i="22"/>
  <c r="S713" i="22"/>
  <c r="S584" i="22"/>
  <c r="S534" i="22"/>
  <c r="S484" i="22"/>
  <c r="S381" i="22"/>
  <c r="S282" i="22"/>
  <c r="S194" i="22"/>
  <c r="S134" i="22"/>
  <c r="S1487" i="22" l="1"/>
  <c r="N53" i="20" l="1"/>
  <c r="N54" i="20"/>
  <c r="N44" i="20"/>
  <c r="N45" i="20"/>
  <c r="E18" i="20" l="1"/>
  <c r="M2" i="21" l="1"/>
  <c r="M101" i="21"/>
  <c r="M73" i="21"/>
  <c r="M26" i="21"/>
  <c r="V3" i="15"/>
  <c r="M5" i="10"/>
  <c r="Q13" i="20"/>
  <c r="C43" i="20"/>
  <c r="F43" i="20" s="1"/>
  <c r="C52" i="20"/>
  <c r="F52" i="20" s="1"/>
  <c r="C42" i="20"/>
  <c r="F42" i="20" s="1"/>
  <c r="C51" i="20"/>
  <c r="F51" i="20" s="1"/>
  <c r="Q14" i="20"/>
  <c r="Q8" i="20"/>
  <c r="C49" i="20"/>
  <c r="F49" i="20" s="1"/>
  <c r="C73" i="20"/>
  <c r="C71" i="20"/>
  <c r="C69" i="20"/>
  <c r="C67" i="20"/>
  <c r="E50" i="20"/>
  <c r="E51" i="20"/>
  <c r="E52" i="20"/>
  <c r="E49" i="20"/>
  <c r="E41" i="20"/>
  <c r="E42" i="20"/>
  <c r="E43" i="20"/>
  <c r="E40" i="20"/>
  <c r="C41" i="20" l="1"/>
  <c r="F41" i="20" s="1"/>
  <c r="C40" i="20"/>
  <c r="C44" i="20" l="1"/>
  <c r="F40" i="20"/>
  <c r="S1101" i="22" l="1"/>
  <c r="S942" i="22"/>
  <c r="P4" i="20"/>
  <c r="N183" i="22"/>
  <c r="N184" i="22" l="1"/>
  <c r="P184" i="22" l="1"/>
  <c r="O826" i="22" l="1"/>
  <c r="O825" i="22"/>
  <c r="O824" i="22"/>
  <c r="N683" i="22"/>
  <c r="N682" i="22"/>
  <c r="N681" i="22"/>
  <c r="N677" i="22"/>
  <c r="S436" i="22"/>
  <c r="S80" i="22"/>
  <c r="M109" i="21"/>
  <c r="F18" i="20"/>
  <c r="G18" i="20" s="1"/>
  <c r="H18" i="20" s="1"/>
  <c r="I18" i="20" s="1"/>
  <c r="J18" i="20" s="1"/>
  <c r="K18" i="20" s="1"/>
  <c r="L18" i="20" s="1"/>
  <c r="M18" i="20" s="1"/>
  <c r="N18" i="20" s="1"/>
  <c r="O18" i="20" s="1"/>
  <c r="P18" i="20" s="1"/>
  <c r="E24" i="20"/>
  <c r="E30" i="20"/>
  <c r="G40" i="20"/>
  <c r="N40" i="20"/>
  <c r="G41" i="20"/>
  <c r="N41" i="20"/>
  <c r="G42" i="20"/>
  <c r="N42" i="20"/>
  <c r="G43" i="20"/>
  <c r="N43" i="20"/>
  <c r="F46" i="20"/>
  <c r="M46" i="20"/>
  <c r="G49" i="20"/>
  <c r="N49" i="20"/>
  <c r="N50" i="20"/>
  <c r="G51" i="20"/>
  <c r="N51" i="20"/>
  <c r="G52" i="20"/>
  <c r="N52" i="20"/>
  <c r="I55" i="20"/>
  <c r="J55" i="20"/>
  <c r="M55" i="20"/>
  <c r="F75" i="20"/>
  <c r="H75" i="20"/>
  <c r="J75" i="20"/>
  <c r="N75" i="20"/>
  <c r="N46" i="20" l="1"/>
  <c r="F30" i="20"/>
  <c r="G30" i="20" s="1"/>
  <c r="H30" i="20" s="1"/>
  <c r="I30" i="20" s="1"/>
  <c r="J30" i="20" s="1"/>
  <c r="K30" i="20" s="1"/>
  <c r="L30" i="20" s="1"/>
  <c r="M30" i="20" s="1"/>
  <c r="N30" i="20" s="1"/>
  <c r="O30" i="20" s="1"/>
  <c r="P30" i="20" s="1"/>
  <c r="F24" i="20"/>
  <c r="G24" i="20" s="1"/>
  <c r="H24" i="20" s="1"/>
  <c r="I24" i="20" s="1"/>
  <c r="J24" i="20" s="1"/>
  <c r="K24" i="20" s="1"/>
  <c r="L24" i="20" s="1"/>
  <c r="M24" i="20" s="1"/>
  <c r="N24" i="20" s="1"/>
  <c r="O24" i="20" s="1"/>
  <c r="P24" i="20" s="1"/>
  <c r="J12" i="20"/>
  <c r="K12" i="20" s="1"/>
  <c r="L12" i="20" s="1"/>
  <c r="M12" i="20" s="1"/>
  <c r="N12" i="20" s="1"/>
  <c r="O12" i="20" s="1"/>
  <c r="P12" i="20" s="1"/>
  <c r="G46" i="20"/>
  <c r="N55" i="20"/>
  <c r="J56" i="20"/>
  <c r="Q18" i="20"/>
  <c r="Q30" i="20" l="1"/>
  <c r="E73" i="20" s="1"/>
  <c r="D74" i="20" s="1"/>
  <c r="L74" i="20" s="1"/>
  <c r="Q24" i="20"/>
  <c r="E71" i="20" s="1"/>
  <c r="D72" i="20" s="1"/>
  <c r="L72" i="20" s="1"/>
  <c r="E69" i="20"/>
  <c r="D70" i="20" s="1"/>
  <c r="L70" i="20" s="1"/>
  <c r="C50" i="20"/>
  <c r="N56" i="20"/>
  <c r="P46" i="20"/>
  <c r="Q12" i="20"/>
  <c r="F50" i="20" l="1"/>
  <c r="C53" i="20"/>
  <c r="E67" i="20"/>
  <c r="D68" i="20" s="1"/>
  <c r="L68" i="20" s="1"/>
  <c r="L75" i="20" s="1"/>
  <c r="C75" i="20" l="1"/>
  <c r="G50" i="20"/>
  <c r="G55" i="20" s="1"/>
  <c r="F55" i="20"/>
  <c r="P55" i="20" l="1"/>
  <c r="P56" i="20" s="1"/>
  <c r="G56" i="20"/>
</calcChain>
</file>

<file path=xl/sharedStrings.xml><?xml version="1.0" encoding="utf-8"?>
<sst xmlns="http://schemas.openxmlformats.org/spreadsheetml/2006/main" count="6642" uniqueCount="2248">
  <si>
    <t>登記事由発生年月日</t>
  </si>
  <si>
    <t>登記年月日</t>
  </si>
  <si>
    <t>代表者の登記</t>
  </si>
  <si>
    <t>施行(変更)年月日</t>
  </si>
  <si>
    <t>県の認可(変更認可)年月日</t>
  </si>
  <si>
    <t>２　理事、監事及び評議員</t>
  </si>
  <si>
    <t>定数</t>
  </si>
  <si>
    <t xml:space="preserve"> 園長理事</t>
  </si>
  <si>
    <t>学識経験者評議員</t>
  </si>
  <si>
    <t>その他の評議員</t>
  </si>
  <si>
    <t>議事録記載内容</t>
  </si>
  <si>
    <t>開催した日時と場所</t>
  </si>
  <si>
    <t>議事の経過の要領及びその結果</t>
  </si>
  <si>
    <t>（３）理事選任機関</t>
  </si>
  <si>
    <t>１　管理運営一般</t>
  </si>
  <si>
    <t>イ　登記の状況</t>
  </si>
  <si>
    <t>根拠</t>
    <rPh sb="0" eb="2">
      <t>コンキョ</t>
    </rPh>
    <phoneticPr fontId="1"/>
  </si>
  <si>
    <t>会計年度終了後</t>
  </si>
  <si>
    <t>か月以内</t>
  </si>
  <si>
    <t>条</t>
  </si>
  <si>
    <t>条</t>
    <rPh sb="0" eb="1">
      <t>ジョウ</t>
    </rPh>
    <phoneticPr fontId="1"/>
  </si>
  <si>
    <t>令和</t>
    <rPh sb="0" eb="2">
      <t>レイワ</t>
    </rPh>
    <phoneticPr fontId="1"/>
  </si>
  <si>
    <t>年</t>
    <rPh sb="0" eb="1">
      <t>ネン</t>
    </rPh>
    <phoneticPr fontId="1"/>
  </si>
  <si>
    <t>月</t>
    <rPh sb="0" eb="1">
      <t>ガツ</t>
    </rPh>
    <phoneticPr fontId="1"/>
  </si>
  <si>
    <t>日</t>
    <rPh sb="0" eb="1">
      <t>ヒ</t>
    </rPh>
    <phoneticPr fontId="1"/>
  </si>
  <si>
    <t>寄附行為第</t>
  </si>
  <si>
    <t>寄附行為</t>
  </si>
  <si>
    <t>寄附行為</t>
    <phoneticPr fontId="1"/>
  </si>
  <si>
    <t>第</t>
  </si>
  <si>
    <t>役職名</t>
  </si>
  <si>
    <t>～</t>
  </si>
  <si>
    <t>（</t>
  </si>
  <si>
    <t>履歴書
の有無</t>
  </si>
  <si>
    <t>人</t>
    <rPh sb="0" eb="1">
      <t>ヒト</t>
    </rPh>
    <phoneticPr fontId="1"/>
  </si>
  <si>
    <t>学校法人名</t>
  </si>
  <si>
    <t>第１　学校法人の管理運営</t>
    <phoneticPr fontId="1"/>
  </si>
  <si>
    <t>年の定時評議員会終結まで)</t>
    <phoneticPr fontId="1"/>
  </si>
  <si>
    <t>理　　事</t>
    <phoneticPr fontId="1"/>
  </si>
  <si>
    <t>　理　事　長</t>
    <phoneticPr fontId="1"/>
  </si>
  <si>
    <t>　監　　　事</t>
    <phoneticPr fontId="1"/>
  </si>
  <si>
    <t>　(直近の届出</t>
    <phoneticPr fontId="1"/>
  </si>
  <si>
    <t>　　年月日を記入）</t>
    <rPh sb="2" eb="5">
      <t>ネンガッピ</t>
    </rPh>
    <rPh sb="6" eb="8">
      <t>キニュウ</t>
    </rPh>
    <phoneticPr fontId="1"/>
  </si>
  <si>
    <t>＊＊＊＊</t>
    <phoneticPr fontId="1"/>
  </si>
  <si>
    <t>ア　代表業務執行理事</t>
    <phoneticPr fontId="1"/>
  </si>
  <si>
    <t>イ　業務執行理事</t>
    <phoneticPr fontId="1"/>
  </si>
  <si>
    <t>実員</t>
    <rPh sb="0" eb="2">
      <t>ジツイン</t>
    </rPh>
    <phoneticPr fontId="1"/>
  </si>
  <si>
    <t>　※（保護者）</t>
    <phoneticPr fontId="1"/>
  </si>
  <si>
    <t>評　議　員</t>
    <phoneticPr fontId="1"/>
  </si>
  <si>
    <t>　評議員の種類</t>
    <phoneticPr fontId="1"/>
  </si>
  <si>
    <t>（１）役員及び評議員の任期に係る根拠規定</t>
    <phoneticPr fontId="1"/>
  </si>
  <si>
    <t>人</t>
    <rPh sb="0" eb="1">
      <t>ニン</t>
    </rPh>
    <phoneticPr fontId="1"/>
  </si>
  <si>
    <t>親族等の特別利害関係</t>
  </si>
  <si>
    <t>理事１</t>
    <rPh sb="0" eb="2">
      <t>リジ</t>
    </rPh>
    <phoneticPr fontId="1"/>
  </si>
  <si>
    <t>理事２</t>
    <rPh sb="0" eb="2">
      <t>リジ</t>
    </rPh>
    <phoneticPr fontId="1"/>
  </si>
  <si>
    <t>理事３</t>
    <rPh sb="0" eb="2">
      <t>リジ</t>
    </rPh>
    <phoneticPr fontId="1"/>
  </si>
  <si>
    <t>理事４</t>
    <rPh sb="0" eb="2">
      <t>リジ</t>
    </rPh>
    <phoneticPr fontId="1"/>
  </si>
  <si>
    <t>理事５</t>
    <rPh sb="0" eb="2">
      <t>リジ</t>
    </rPh>
    <phoneticPr fontId="1"/>
  </si>
  <si>
    <t>理事６</t>
    <rPh sb="0" eb="2">
      <t>リジ</t>
    </rPh>
    <phoneticPr fontId="1"/>
  </si>
  <si>
    <t>理事７</t>
    <rPh sb="0" eb="2">
      <t>リジ</t>
    </rPh>
    <phoneticPr fontId="1"/>
  </si>
  <si>
    <t>理事８</t>
    <rPh sb="0" eb="2">
      <t>リジ</t>
    </rPh>
    <phoneticPr fontId="1"/>
  </si>
  <si>
    <t>監事１</t>
    <rPh sb="0" eb="2">
      <t>カンジ</t>
    </rPh>
    <phoneticPr fontId="1"/>
  </si>
  <si>
    <t>監事２</t>
    <rPh sb="0" eb="2">
      <t>カンジ</t>
    </rPh>
    <phoneticPr fontId="1"/>
  </si>
  <si>
    <t>監事３</t>
    <rPh sb="0" eb="2">
      <t>カンジ</t>
    </rPh>
    <phoneticPr fontId="1"/>
  </si>
  <si>
    <t>評議員１</t>
    <rPh sb="0" eb="3">
      <t>ヒョウギイン</t>
    </rPh>
    <phoneticPr fontId="1"/>
  </si>
  <si>
    <t>評議員２</t>
    <rPh sb="0" eb="3">
      <t>ヒョウギイン</t>
    </rPh>
    <phoneticPr fontId="1"/>
  </si>
  <si>
    <t>評議員３</t>
    <rPh sb="0" eb="3">
      <t>ヒョウギイン</t>
    </rPh>
    <phoneticPr fontId="1"/>
  </si>
  <si>
    <t>評議員４</t>
    <rPh sb="0" eb="3">
      <t>ヒョウギイン</t>
    </rPh>
    <phoneticPr fontId="1"/>
  </si>
  <si>
    <t>評議員５</t>
    <rPh sb="0" eb="3">
      <t>ヒョウギイン</t>
    </rPh>
    <phoneticPr fontId="1"/>
  </si>
  <si>
    <t>評議員６</t>
    <rPh sb="0" eb="3">
      <t>ヒョウギイン</t>
    </rPh>
    <phoneticPr fontId="1"/>
  </si>
  <si>
    <t>評議員７</t>
    <rPh sb="0" eb="3">
      <t>ヒョウギイン</t>
    </rPh>
    <phoneticPr fontId="1"/>
  </si>
  <si>
    <t>評議員８</t>
    <rPh sb="0" eb="3">
      <t>ヒョウギイン</t>
    </rPh>
    <phoneticPr fontId="1"/>
  </si>
  <si>
    <t>評議員９</t>
    <rPh sb="0" eb="3">
      <t>ヒョウギイン</t>
    </rPh>
    <phoneticPr fontId="1"/>
  </si>
  <si>
    <t>〇</t>
    <phoneticPr fontId="1"/>
  </si>
  <si>
    <t>氏名</t>
  </si>
  <si>
    <t>開催日</t>
    <rPh sb="0" eb="3">
      <t>カイサイビ</t>
    </rPh>
    <phoneticPr fontId="1"/>
  </si>
  <si>
    <t>出席者数</t>
    <rPh sb="0" eb="4">
      <t>シュッセキシャスウ</t>
    </rPh>
    <phoneticPr fontId="1"/>
  </si>
  <si>
    <t>(参考）：寄附行為、理事会の議事録</t>
  </si>
  <si>
    <t>監事１</t>
    <phoneticPr fontId="1"/>
  </si>
  <si>
    <t>監事２</t>
  </si>
  <si>
    <t>監事３</t>
  </si>
  <si>
    <t>評議員１</t>
    <phoneticPr fontId="1"/>
  </si>
  <si>
    <t>評議員２</t>
  </si>
  <si>
    <t>評議員３</t>
  </si>
  <si>
    <t>評議員４</t>
  </si>
  <si>
    <t>評議員５</t>
  </si>
  <si>
    <t>評議員６</t>
  </si>
  <si>
    <t>評議員７</t>
  </si>
  <si>
    <t>評議員８</t>
  </si>
  <si>
    <t>評議員９</t>
  </si>
  <si>
    <t>理事１ 氏名　さいたま　太郎</t>
    <rPh sb="0" eb="2">
      <t>リジ</t>
    </rPh>
    <rPh sb="4" eb="6">
      <t>シメイ</t>
    </rPh>
    <rPh sb="12" eb="14">
      <t>タロウ</t>
    </rPh>
    <phoneticPr fontId="1"/>
  </si>
  <si>
    <t>理事3 氏名　さいたま　花子</t>
    <rPh sb="0" eb="2">
      <t>リジ</t>
    </rPh>
    <rPh sb="4" eb="6">
      <t>シメイ</t>
    </rPh>
    <rPh sb="12" eb="14">
      <t>ハナコ</t>
    </rPh>
    <phoneticPr fontId="1"/>
  </si>
  <si>
    <t>監事監査報告書</t>
    <rPh sb="0" eb="2">
      <t>カンジ</t>
    </rPh>
    <rPh sb="2" eb="7">
      <t>カンサホウコクショ</t>
    </rPh>
    <phoneticPr fontId="1"/>
  </si>
  <si>
    <t>月</t>
    <rPh sb="0" eb="1">
      <t>ツキ</t>
    </rPh>
    <phoneticPr fontId="1"/>
  </si>
  <si>
    <t>　監　査　の　指　摘　事　項</t>
    <rPh sb="1" eb="2">
      <t>カン</t>
    </rPh>
    <rPh sb="3" eb="4">
      <t>サ</t>
    </rPh>
    <rPh sb="7" eb="8">
      <t>ユビ</t>
    </rPh>
    <rPh sb="9" eb="10">
      <t>テキ</t>
    </rPh>
    <rPh sb="11" eb="12">
      <t>コト</t>
    </rPh>
    <rPh sb="13" eb="14">
      <t>コウ</t>
    </rPh>
    <phoneticPr fontId="1"/>
  </si>
  <si>
    <t>(参考）：監事監査報告書、理事会及び評議員会の議事録</t>
  </si>
  <si>
    <t>回</t>
    <rPh sb="0" eb="1">
      <t>カイ</t>
    </rPh>
    <phoneticPr fontId="1"/>
  </si>
  <si>
    <t>回　数</t>
    <rPh sb="0" eb="1">
      <t>カイ</t>
    </rPh>
    <rPh sb="2" eb="3">
      <t>スウ</t>
    </rPh>
    <phoneticPr fontId="1"/>
  </si>
  <si>
    <t>開催日1</t>
    <rPh sb="0" eb="3">
      <t>カイサイビ</t>
    </rPh>
    <phoneticPr fontId="1"/>
  </si>
  <si>
    <t>開催日2</t>
    <rPh sb="0" eb="3">
      <t>カイサイビ</t>
    </rPh>
    <phoneticPr fontId="1"/>
  </si>
  <si>
    <t>開催日3</t>
    <rPh sb="0" eb="3">
      <t>カイサイビ</t>
    </rPh>
    <phoneticPr fontId="1"/>
  </si>
  <si>
    <t>開催日4</t>
    <rPh sb="0" eb="3">
      <t>カイサイビ</t>
    </rPh>
    <phoneticPr fontId="1"/>
  </si>
  <si>
    <t>現行経理規程</t>
  </si>
  <si>
    <t>月</t>
    <rPh sb="0" eb="1">
      <t>ゲツ</t>
    </rPh>
    <phoneticPr fontId="1"/>
  </si>
  <si>
    <t>勘定
科目表</t>
    <phoneticPr fontId="1"/>
  </si>
  <si>
    <t>耐用
年数表</t>
    <phoneticPr fontId="1"/>
  </si>
  <si>
    <t>契約に関する
規定</t>
    <phoneticPr fontId="1"/>
  </si>
  <si>
    <t xml:space="preserve"> (参考)：経理規程、勘定科目表、耐用年数表</t>
  </si>
  <si>
    <t>契約相手</t>
  </si>
  <si>
    <t>契　約　内　容</t>
    <phoneticPr fontId="1"/>
  </si>
  <si>
    <t>契約日</t>
    <rPh sb="0" eb="3">
      <t>ケイヤクビ</t>
    </rPh>
    <phoneticPr fontId="1"/>
  </si>
  <si>
    <t>金額・利率等</t>
    <rPh sb="0" eb="2">
      <t>キンガク</t>
    </rPh>
    <rPh sb="3" eb="6">
      <t>リリツトウ</t>
    </rPh>
    <phoneticPr fontId="1"/>
  </si>
  <si>
    <t>理事会承認年月日</t>
    <rPh sb="0" eb="5">
      <t>リジカイショウニン</t>
    </rPh>
    <rPh sb="5" eb="8">
      <t>ネンガッピ</t>
    </rPh>
    <phoneticPr fontId="1"/>
  </si>
  <si>
    <t>～</t>
    <phoneticPr fontId="1"/>
  </si>
  <si>
    <t>理事会</t>
    <rPh sb="0" eb="3">
      <t>リジカイ</t>
    </rPh>
    <phoneticPr fontId="1"/>
  </si>
  <si>
    <t>評議員会</t>
    <rPh sb="0" eb="3">
      <t>ヒョウギイン</t>
    </rPh>
    <rPh sb="3" eb="4">
      <t>カイ</t>
    </rPh>
    <phoneticPr fontId="1"/>
  </si>
  <si>
    <t>出席者</t>
    <rPh sb="0" eb="3">
      <t>シュッセキシャ</t>
    </rPh>
    <phoneticPr fontId="1"/>
  </si>
  <si>
    <t>延べ人数</t>
    <rPh sb="0" eb="1">
      <t>ノ</t>
    </rPh>
    <rPh sb="2" eb="4">
      <t>ニンズウ</t>
    </rPh>
    <phoneticPr fontId="1"/>
  </si>
  <si>
    <t>役員報酬</t>
    <rPh sb="0" eb="2">
      <t>ヤクイン</t>
    </rPh>
    <rPh sb="2" eb="4">
      <t>ホウシュウ</t>
    </rPh>
    <phoneticPr fontId="1"/>
  </si>
  <si>
    <t>報酬委託手数料</t>
    <rPh sb="0" eb="4">
      <t>ホウシュウイタク</t>
    </rPh>
    <rPh sb="4" eb="7">
      <t>テスウリョウ</t>
    </rPh>
    <phoneticPr fontId="1"/>
  </si>
  <si>
    <t>旅費・交通費</t>
    <rPh sb="0" eb="2">
      <t>リョヒ</t>
    </rPh>
    <rPh sb="3" eb="6">
      <t>コウツウヒ</t>
    </rPh>
    <phoneticPr fontId="1"/>
  </si>
  <si>
    <t>年　間　支　出　額</t>
    <rPh sb="0" eb="1">
      <t>ネン</t>
    </rPh>
    <rPh sb="2" eb="3">
      <t>アイダ</t>
    </rPh>
    <rPh sb="4" eb="5">
      <t>シ</t>
    </rPh>
    <rPh sb="6" eb="7">
      <t>デ</t>
    </rPh>
    <rPh sb="8" eb="9">
      <t>ガク</t>
    </rPh>
    <phoneticPr fontId="1"/>
  </si>
  <si>
    <t>円</t>
  </si>
  <si>
    <t>円</t>
    <rPh sb="0" eb="1">
      <t>エン</t>
    </rPh>
    <phoneticPr fontId="1"/>
  </si>
  <si>
    <t>独立監査人の監査報告書において指摘事項がない場合は省略可</t>
  </si>
  <si>
    <t>固定資産台帳等</t>
  </si>
  <si>
    <t>台帳の
有無</t>
    <phoneticPr fontId="1"/>
  </si>
  <si>
    <t>減価償却明細表</t>
    <phoneticPr fontId="1"/>
  </si>
  <si>
    <t>償却費の算出</t>
    <phoneticPr fontId="1"/>
  </si>
  <si>
    <t>未利用資産の有無</t>
  </si>
  <si>
    <t>（６）現金・預金</t>
    <rPh sb="3" eb="5">
      <t>ゲンキン</t>
    </rPh>
    <rPh sb="6" eb="8">
      <t>ヨキン</t>
    </rPh>
    <phoneticPr fontId="1"/>
  </si>
  <si>
    <t>５　「預金出納簿の額」と「実際の保有額」とに差異が生じた理由</t>
    <rPh sb="3" eb="5">
      <t>ヨキン</t>
    </rPh>
    <rPh sb="5" eb="8">
      <t>スイトウボ</t>
    </rPh>
    <rPh sb="9" eb="10">
      <t>ガク</t>
    </rPh>
    <rPh sb="13" eb="15">
      <t>ジッサイ</t>
    </rPh>
    <rPh sb="16" eb="19">
      <t>ホユウガク</t>
    </rPh>
    <rPh sb="22" eb="24">
      <t>サイ</t>
    </rPh>
    <rPh sb="25" eb="26">
      <t>ショウ</t>
    </rPh>
    <rPh sb="28" eb="30">
      <t>リユウ</t>
    </rPh>
    <phoneticPr fontId="20"/>
  </si>
  <si>
    <t xml:space="preserve">小　計 </t>
    <phoneticPr fontId="20"/>
  </si>
  <si>
    <t>差　　異</t>
    <rPh sb="0" eb="1">
      <t>サ</t>
    </rPh>
    <rPh sb="3" eb="4">
      <t>イ</t>
    </rPh>
    <phoneticPr fontId="20"/>
  </si>
  <si>
    <t>実際の保有額</t>
    <rPh sb="0" eb="2">
      <t>ジッサイ</t>
    </rPh>
    <rPh sb="3" eb="6">
      <t>ホユウガク</t>
    </rPh>
    <phoneticPr fontId="20"/>
  </si>
  <si>
    <t>預金出納簿等の額</t>
    <rPh sb="0" eb="2">
      <t>ヨキン</t>
    </rPh>
    <rPh sb="2" eb="5">
      <t>スイトウボ</t>
    </rPh>
    <rPh sb="5" eb="6">
      <t>トウ</t>
    </rPh>
    <rPh sb="7" eb="8">
      <t>ガク</t>
    </rPh>
    <phoneticPr fontId="20"/>
  </si>
  <si>
    <t>口座名（口座番号等）</t>
    <rPh sb="0" eb="2">
      <t>コウザ</t>
    </rPh>
    <rPh sb="2" eb="3">
      <t>メイ</t>
    </rPh>
    <rPh sb="4" eb="6">
      <t>コウザ</t>
    </rPh>
    <rPh sb="6" eb="8">
      <t>バンゴウ</t>
    </rPh>
    <rPh sb="8" eb="9">
      <t>トウ</t>
    </rPh>
    <phoneticPr fontId="20"/>
  </si>
  <si>
    <t>当座預金等の修正</t>
    <phoneticPr fontId="20"/>
  </si>
  <si>
    <t>１　現　　金</t>
    <rPh sb="2" eb="3">
      <t>ゲン</t>
    </rPh>
    <rPh sb="5" eb="6">
      <t>キン</t>
    </rPh>
    <phoneticPr fontId="20"/>
  </si>
  <si>
    <t>独立監査人の監査報告書において指摘事項がない場合は省略可</t>
    <phoneticPr fontId="20"/>
  </si>
  <si>
    <t>資金収支計算書（支出の部）
「次年度繰越支払資金」の額</t>
    <phoneticPr fontId="1"/>
  </si>
  <si>
    <t>貸借対照表の本年度末
「現金預金」の額</t>
    <phoneticPr fontId="1"/>
  </si>
  <si>
    <t>(参考）：資金収支計算書、貸借対照表、財産目録、現金出納簿、預金残高証明書</t>
  </si>
  <si>
    <t>(参考）：貸借対照表、財産目録、元帳、理事会議事録</t>
    <phoneticPr fontId="1"/>
  </si>
  <si>
    <t>(注)外貨建て商品についても金額は円(財務計算書類計上額及び注記額)で記載してください。</t>
  </si>
  <si>
    <t>種類・銘柄</t>
  </si>
  <si>
    <t>取得年月日</t>
  </si>
  <si>
    <t>満期年月日</t>
  </si>
  <si>
    <t>取得価額</t>
  </si>
  <si>
    <t>資産運用規程作成の有無</t>
  </si>
  <si>
    <t>(参考）：有価証券に関する資産運用規程、理事会議事録</t>
  </si>
  <si>
    <t>借入先</t>
    <rPh sb="0" eb="3">
      <t>カリイレサキ</t>
    </rPh>
    <phoneticPr fontId="1"/>
  </si>
  <si>
    <t>借入金台帳の有無</t>
    <rPh sb="0" eb="3">
      <t>カリイレキン</t>
    </rPh>
    <rPh sb="3" eb="5">
      <t>ダイチョウ</t>
    </rPh>
    <rPh sb="6" eb="8">
      <t>ウム</t>
    </rPh>
    <phoneticPr fontId="1"/>
  </si>
  <si>
    <t>契約書の有無</t>
    <rPh sb="0" eb="3">
      <t>ケイヤクショ</t>
    </rPh>
    <rPh sb="4" eb="6">
      <t>ウム</t>
    </rPh>
    <phoneticPr fontId="1"/>
  </si>
  <si>
    <t>目的</t>
    <rPh sb="0" eb="2">
      <t>モクテキ</t>
    </rPh>
    <phoneticPr fontId="1"/>
  </si>
  <si>
    <t>(参考）：財産目録、金融機関の返済計画表、借入金台帳、契約書、元帳</t>
  </si>
  <si>
    <t>（１０）長期預り金(１年を超えるもの)の有無</t>
    <phoneticPr fontId="1"/>
  </si>
  <si>
    <t>金額</t>
    <rPh sb="0" eb="2">
      <t>キンガク</t>
    </rPh>
    <phoneticPr fontId="1"/>
  </si>
  <si>
    <t>(参考）：元帳、財産目録</t>
  </si>
  <si>
    <t>第２　幼稚園の管理運営</t>
  </si>
  <si>
    <t>週（①＋②）</t>
    <rPh sb="0" eb="1">
      <t>シュウ</t>
    </rPh>
    <phoneticPr fontId="1"/>
  </si>
  <si>
    <t>①月曜日から金曜日を１週間とする。（週の途中に祝日が含まれていても１週間と数える。）</t>
    <phoneticPr fontId="1"/>
  </si>
  <si>
    <t>②学期始めや学期末の１週間にならない端数日は、合計して５で除した数（端数切り捨て）を週数に換算する。</t>
    <phoneticPr fontId="1"/>
  </si>
  <si>
    <t>(参考）：園則、園児の出席簿</t>
  </si>
  <si>
    <t>　　　　</t>
    <phoneticPr fontId="1"/>
  </si>
  <si>
    <t>（個人（理事長等の学校法人関係者も含む）からの一時的な借入も含め、年度末時点で残高のあるもの全てについて記載）</t>
    <phoneticPr fontId="1"/>
  </si>
  <si>
    <t>日　届出済み</t>
    <rPh sb="0" eb="1">
      <t>ヒ</t>
    </rPh>
    <rPh sb="2" eb="3">
      <t>トド</t>
    </rPh>
    <rPh sb="3" eb="5">
      <t>デズ</t>
    </rPh>
    <phoneticPr fontId="1"/>
  </si>
  <si>
    <t>(参考）：園則変更届の控え（県への届出が確認できるもの）</t>
  </si>
  <si>
    <t>定員（A)</t>
    <rPh sb="0" eb="2">
      <t>テイイン</t>
    </rPh>
    <phoneticPr fontId="1"/>
  </si>
  <si>
    <t>実員（B)</t>
    <rPh sb="0" eb="2">
      <t>ジツイン</t>
    </rPh>
    <phoneticPr fontId="1"/>
  </si>
  <si>
    <t>差（AーB)</t>
    <rPh sb="0" eb="1">
      <t>サ</t>
    </rPh>
    <phoneticPr fontId="1"/>
  </si>
  <si>
    <t>(参考）：園則、園児の出席簿、クラス別年齢別調査票</t>
  </si>
  <si>
    <t>５歳児</t>
    <rPh sb="1" eb="2">
      <t>サイ</t>
    </rPh>
    <phoneticPr fontId="1"/>
  </si>
  <si>
    <t>クラス名</t>
    <rPh sb="3" eb="4">
      <t>メイ</t>
    </rPh>
    <phoneticPr fontId="1"/>
  </si>
  <si>
    <t>園児数</t>
    <rPh sb="0" eb="3">
      <t>エンジスウ</t>
    </rPh>
    <phoneticPr fontId="1"/>
  </si>
  <si>
    <t>専任教諭
の配置</t>
    <rPh sb="0" eb="4">
      <t>センニンキョウユ</t>
    </rPh>
    <rPh sb="6" eb="8">
      <t>ハイチ</t>
    </rPh>
    <phoneticPr fontId="1"/>
  </si>
  <si>
    <t>補助教諭
の配置</t>
    <rPh sb="0" eb="2">
      <t>ホジョ</t>
    </rPh>
    <rPh sb="2" eb="4">
      <t>キョウユ</t>
    </rPh>
    <rPh sb="6" eb="8">
      <t>ハイチ</t>
    </rPh>
    <phoneticPr fontId="1"/>
  </si>
  <si>
    <t>４歳児</t>
    <rPh sb="1" eb="2">
      <t>サイ</t>
    </rPh>
    <phoneticPr fontId="1"/>
  </si>
  <si>
    <t>満３歳児</t>
    <rPh sb="0" eb="1">
      <t>マン</t>
    </rPh>
    <rPh sb="2" eb="3">
      <t>サイ</t>
    </rPh>
    <phoneticPr fontId="1"/>
  </si>
  <si>
    <t>３歳児</t>
    <rPh sb="1" eb="2">
      <t>サイ</t>
    </rPh>
    <phoneticPr fontId="1"/>
  </si>
  <si>
    <t>(参考）：園児の出席簿、入園申込書、教職員名簿、クラス別年齢別調査票</t>
  </si>
  <si>
    <t>自己評価</t>
    <rPh sb="0" eb="4">
      <t>ジコヒョウカ</t>
    </rPh>
    <phoneticPr fontId="1"/>
  </si>
  <si>
    <t>園関係者評価</t>
    <rPh sb="0" eb="1">
      <t>エン</t>
    </rPh>
    <rPh sb="1" eb="4">
      <t>カンケイシャ</t>
    </rPh>
    <rPh sb="4" eb="6">
      <t>ヒョウカ</t>
    </rPh>
    <phoneticPr fontId="1"/>
  </si>
  <si>
    <t>第三者評価</t>
    <rPh sb="0" eb="2">
      <t>ダイサン</t>
    </rPh>
    <rPh sb="2" eb="3">
      <t>シャ</t>
    </rPh>
    <rPh sb="3" eb="5">
      <t>ヒョウカ</t>
    </rPh>
    <phoneticPr fontId="1"/>
  </si>
  <si>
    <t>実施の有無</t>
    <rPh sb="0" eb="2">
      <t>ジッシ</t>
    </rPh>
    <rPh sb="3" eb="5">
      <t>ウム</t>
    </rPh>
    <phoneticPr fontId="1"/>
  </si>
  <si>
    <t>公表している場合、その方法</t>
    <rPh sb="0" eb="2">
      <t>コウヒョウ</t>
    </rPh>
    <rPh sb="6" eb="8">
      <t>バアイ</t>
    </rPh>
    <rPh sb="11" eb="13">
      <t>ホウホウ</t>
    </rPh>
    <phoneticPr fontId="1"/>
  </si>
  <si>
    <t>　　　教職員自ら評価を行い、その結果を園関係者等に公表し、代表者に報告する。(実施・公表ともに義務である。)</t>
  </si>
  <si>
    <t>（７）預かり保育実施状況</t>
    <phoneticPr fontId="1"/>
  </si>
  <si>
    <t>実施回数</t>
    <rPh sb="0" eb="4">
      <t>ジッシカイスウ</t>
    </rPh>
    <phoneticPr fontId="1"/>
  </si>
  <si>
    <t>実施時間</t>
    <rPh sb="0" eb="4">
      <t>ジッシジカン</t>
    </rPh>
    <phoneticPr fontId="1"/>
  </si>
  <si>
    <t>長期休暇中の実施</t>
    <rPh sb="0" eb="5">
      <t>チョウキキュウカチュウ</t>
    </rPh>
    <rPh sb="6" eb="8">
      <t>ジッシ</t>
    </rPh>
    <phoneticPr fontId="1"/>
  </si>
  <si>
    <t>収入および支出の
学校法人会計への計上</t>
    <rPh sb="0" eb="2">
      <t>シュウニュウ</t>
    </rPh>
    <rPh sb="5" eb="6">
      <t>シ</t>
    </rPh>
    <rPh sb="6" eb="7">
      <t>シュツ</t>
    </rPh>
    <rPh sb="9" eb="15">
      <t>ガッコウホウジンカイケイ</t>
    </rPh>
    <rPh sb="17" eb="19">
      <t>ケイジョウ</t>
    </rPh>
    <phoneticPr fontId="1"/>
  </si>
  <si>
    <t>時</t>
    <rPh sb="0" eb="1">
      <t>ジ</t>
    </rPh>
    <phoneticPr fontId="1"/>
  </si>
  <si>
    <t>分</t>
    <rPh sb="0" eb="1">
      <t>フン</t>
    </rPh>
    <phoneticPr fontId="1"/>
  </si>
  <si>
    <t>分まで</t>
    <rPh sb="0" eb="1">
      <t>フン</t>
    </rPh>
    <phoneticPr fontId="1"/>
  </si>
  <si>
    <t>保育開始まで</t>
    <rPh sb="0" eb="2">
      <t>ホイク</t>
    </rPh>
    <rPh sb="2" eb="4">
      <t>カイシ</t>
    </rPh>
    <phoneticPr fontId="1"/>
  </si>
  <si>
    <t>保育終了</t>
    <rPh sb="0" eb="4">
      <t>ホイクシュウリョウ</t>
    </rPh>
    <phoneticPr fontId="1"/>
  </si>
  <si>
    <t>（８）未就園児教室実施状況</t>
    <phoneticPr fontId="1"/>
  </si>
  <si>
    <t>未就園児教室の実施の有無</t>
    <rPh sb="10" eb="12">
      <t>ウム</t>
    </rPh>
    <phoneticPr fontId="1"/>
  </si>
  <si>
    <t>実施日</t>
    <rPh sb="0" eb="3">
      <t>ジッシビ</t>
    </rPh>
    <phoneticPr fontId="1"/>
  </si>
  <si>
    <t>(参考）：募集案内（未就園児教室用）、元帳</t>
  </si>
  <si>
    <t>（９）その他の保育事業（一時預かり、認可外保育等）の実施状況</t>
    <phoneticPr fontId="1"/>
  </si>
  <si>
    <t>その他の保育事業の実施の有無</t>
    <rPh sb="0" eb="14">
      <t>ウム</t>
    </rPh>
    <phoneticPr fontId="1"/>
  </si>
  <si>
    <t>実施している事業</t>
    <rPh sb="0" eb="2">
      <t>ジッシ</t>
    </rPh>
    <rPh sb="6" eb="8">
      <t>ジギョウ</t>
    </rPh>
    <phoneticPr fontId="1"/>
  </si>
  <si>
    <t>(参考）：募集案内（その他の保育事業用）、元帳</t>
  </si>
  <si>
    <t>２　教職員</t>
  </si>
  <si>
    <t>園長の資格</t>
    <rPh sb="0" eb="2">
      <t>エンチョウ</t>
    </rPh>
    <rPh sb="3" eb="5">
      <t>シカク</t>
    </rPh>
    <phoneticPr fontId="1"/>
  </si>
  <si>
    <t>勤務形態</t>
    <rPh sb="0" eb="4">
      <t>キンムケイタイ</t>
    </rPh>
    <phoneticPr fontId="1"/>
  </si>
  <si>
    <t>日／週</t>
    <rPh sb="0" eb="1">
      <t>ヒ</t>
    </rPh>
    <rPh sb="2" eb="3">
      <t>シュウ</t>
    </rPh>
    <phoneticPr fontId="1"/>
  </si>
  <si>
    <t>(参考）：園長採用届の控え（開園当初から変更ない場合は設置認可申請書の控え）、出勤簿、履歴書</t>
  </si>
  <si>
    <t>（２）教職員の就業規則の作成状況</t>
  </si>
  <si>
    <t>教職員への周知方法</t>
  </si>
  <si>
    <t>労働基準監督署への届出有無</t>
    <rPh sb="11" eb="13">
      <t>ウム</t>
    </rPh>
    <phoneticPr fontId="1"/>
  </si>
  <si>
    <t>届出日</t>
  </si>
  <si>
    <t>就業規則作成の有無</t>
    <rPh sb="7" eb="9">
      <t>ウム</t>
    </rPh>
    <phoneticPr fontId="1"/>
  </si>
  <si>
    <t>(参考）：就業規則（10人以上雇用の場合は労働基準監督署への届出が確認できるもの）、教職員名簿</t>
  </si>
  <si>
    <t>採用している変形労働時間制の種類</t>
  </si>
  <si>
    <t>(参考）：就業規則、１年単位の変形労働時間制の労基署への届出書、変形労働時間制に関する労使協定</t>
  </si>
  <si>
    <t>（４）産前産後休業、育児・介護休業</t>
  </si>
  <si>
    <t>ア　産前産後休業、育児・介護休業に関する規程の作成状況</t>
  </si>
  <si>
    <t>産前産後休業、育児・介護休業に関する規程の作成</t>
    <phoneticPr fontId="1"/>
  </si>
  <si>
    <t>(参考）：産前産後休業、育児・介護休業について定めたもの(就業規則、育児・介護休業規程など）</t>
  </si>
  <si>
    <t>　　・ 男性の育児休業取得促進のため、子の出生後８週間以内に４週間まで取得することができる制度。</t>
  </si>
  <si>
    <t>　　　①休業の申出期限については、原則休業の２週間前までとする（現行の育児休業（１か月前）よりも短縮）。</t>
  </si>
  <si>
    <t>　　　②分割して取得できる回数は、２回とする。（初めにまとめて申し出ることが必要）</t>
  </si>
  <si>
    <t>　　　③労使協定を締結している場合に、労働者と事業主の個別合意により、事前に調整した上で休業中に就業可。</t>
  </si>
  <si>
    <t>　　・ 育児休業（産後パパ育休制度を除く。）について、分割して２回まで取得可。（取得の際にそれぞれ申し出）</t>
  </si>
  <si>
    <t>　　・ 育児休業の期間は原則として子が出生した日から子が１歳に達する日（誕生日の前日）までの間で労働者が申し出た期間</t>
    <phoneticPr fontId="1"/>
  </si>
  <si>
    <t>（５）教職員給与</t>
  </si>
  <si>
    <t>ア　給与規程の作成状況</t>
  </si>
  <si>
    <t>給与規程の作成</t>
  </si>
  <si>
    <t>給料表の作成</t>
    <rPh sb="0" eb="3">
      <t>キュウリョウヒョウ</t>
    </rPh>
    <phoneticPr fontId="1"/>
  </si>
  <si>
    <t>本棒</t>
    <rPh sb="0" eb="1">
      <t>ホン</t>
    </rPh>
    <rPh sb="1" eb="2">
      <t>ボウ</t>
    </rPh>
    <phoneticPr fontId="1"/>
  </si>
  <si>
    <t>手当</t>
    <rPh sb="0" eb="2">
      <t>テアテ</t>
    </rPh>
    <phoneticPr fontId="1"/>
  </si>
  <si>
    <t>総勘定元帳との一致</t>
    <rPh sb="0" eb="5">
      <t>ソウカンジョウモトチョウ</t>
    </rPh>
    <rPh sb="7" eb="9">
      <t>イッチ</t>
    </rPh>
    <phoneticPr fontId="1"/>
  </si>
  <si>
    <t>ウ　給与支給方法</t>
    <phoneticPr fontId="1"/>
  </si>
  <si>
    <t>給与支給方法</t>
  </si>
  <si>
    <t>エ　給与規程における時間外勤務手当の規定の有無</t>
    <phoneticPr fontId="1"/>
  </si>
  <si>
    <t>時間外勤務手当の規定</t>
  </si>
  <si>
    <t>　　　　　・時間外労働　2割5分以上</t>
  </si>
  <si>
    <t>　　　　　・休日労働(法定休日に労働した場合)　3割5分以上</t>
  </si>
  <si>
    <t>　　　　　・深夜労働(午後10時～午前5時）　2割5分以上</t>
  </si>
  <si>
    <t>　　　　　・月60時間を超える時間外労働　5割以上</t>
  </si>
  <si>
    <t>　　　　　・時間外労働が深夜に及んだ場合　5割以上（＝時間外（2割5分以上）＋深夜（2割5分以上）)</t>
  </si>
  <si>
    <t>　　　　　・休日労働が深夜に及んだ場合　6割以上（＝休日（3割5分以上）＋深夜（2割5分以上))</t>
  </si>
  <si>
    <t>　　した場合には、次の割増賃金を支払わなくてはならないため、給与規程にも対応する規定を設ける必要がある。</t>
    <phoneticPr fontId="1"/>
  </si>
  <si>
    <t>（６）退職金</t>
  </si>
  <si>
    <t>ア　退職金規程の作成状況</t>
  </si>
  <si>
    <t>退職金規程の作成</t>
  </si>
  <si>
    <t>支給乗率表・標準給与月額表の添付</t>
  </si>
  <si>
    <t>役職</t>
    <rPh sb="0" eb="2">
      <t>ヤクショク</t>
    </rPh>
    <phoneticPr fontId="1"/>
  </si>
  <si>
    <t>(参考）：退職金規程(支給乗率表、標準給与月額表含む)、貸借対照表、元帳、退職金財団からの職員給付確認通知書</t>
  </si>
  <si>
    <t>ウ　退職金の引当等</t>
    <phoneticPr fontId="1"/>
  </si>
  <si>
    <t>退職金の引当等</t>
    <rPh sb="0" eb="2">
      <t>タイショク</t>
    </rPh>
    <phoneticPr fontId="1"/>
  </si>
  <si>
    <t>（７）臨時・非常勤教職員雇用の際の契約書等の交付状況</t>
  </si>
  <si>
    <t>ア　書面の交付状況</t>
    <phoneticPr fontId="1"/>
  </si>
  <si>
    <t>書面の交付</t>
  </si>
  <si>
    <t>交付している書面の種類</t>
  </si>
  <si>
    <t>(参考）：労働条件通知書等、賃金規程、雇用契約書、労働条件を記した辞令の写し</t>
  </si>
  <si>
    <t>イ　労働条件の書面（FAX・メールを含む）での交付状況</t>
  </si>
  <si>
    <t>労働契約の期間</t>
  </si>
  <si>
    <t>就業場所・従事すべき業務</t>
  </si>
  <si>
    <t>始業・終業時刻、所定労働時間超えの労働の有無、休憩時間、休日、休暇等</t>
  </si>
  <si>
    <t>退職（解雇を含む）に関する事項</t>
  </si>
  <si>
    <t>(※2)昇給の有無</t>
  </si>
  <si>
    <t>(※2)退職手当の有無</t>
  </si>
  <si>
    <t>(※2)賞与の有無</t>
  </si>
  <si>
    <t>(※2)相談窓口</t>
  </si>
  <si>
    <t>　項　目</t>
    <rPh sb="1" eb="2">
      <t>コウ</t>
    </rPh>
    <rPh sb="3" eb="4">
      <t>メ</t>
    </rPh>
    <phoneticPr fontId="1"/>
  </si>
  <si>
    <t xml:space="preserve"> (※2) パートタイム・有期雇用労働法適用対象となる労働者のみ</t>
  </si>
  <si>
    <t>（８）労災保険、雇用保険、私学共済及び退職金財団への加入状況</t>
  </si>
  <si>
    <t>加入者数</t>
    <rPh sb="0" eb="4">
      <t>カニュウシャスウ</t>
    </rPh>
    <phoneticPr fontId="1"/>
  </si>
  <si>
    <t>未加入者数</t>
    <rPh sb="0" eb="5">
      <t>ミカニュウシャスウ</t>
    </rPh>
    <phoneticPr fontId="1"/>
  </si>
  <si>
    <t>労災保険</t>
    <rPh sb="0" eb="4">
      <t>ロウサイホケン</t>
    </rPh>
    <phoneticPr fontId="1"/>
  </si>
  <si>
    <t>雇用保険</t>
    <rPh sb="0" eb="2">
      <t>コヨウ</t>
    </rPh>
    <rPh sb="2" eb="4">
      <t>ホケン</t>
    </rPh>
    <phoneticPr fontId="1"/>
  </si>
  <si>
    <t>私学共済</t>
    <rPh sb="0" eb="4">
      <t>シガクキョウサイ</t>
    </rPh>
    <phoneticPr fontId="1"/>
  </si>
  <si>
    <t>退職金財団</t>
    <rPh sb="0" eb="3">
      <t>タイショクキン</t>
    </rPh>
    <rPh sb="3" eb="5">
      <t>ザイダン</t>
    </rPh>
    <phoneticPr fontId="1"/>
  </si>
  <si>
    <t>人）</t>
    <rPh sb="0" eb="1">
      <t>ニン</t>
    </rPh>
    <phoneticPr fontId="1"/>
  </si>
  <si>
    <t xml:space="preserve"> うち特別加入</t>
    <rPh sb="3" eb="7">
      <t>トクベツカニュウ</t>
    </rPh>
    <phoneticPr fontId="1"/>
  </si>
  <si>
    <t>(参考）：教職員名簿、雇用契約書、労働保険概算確定保険料申告書、私学共済標準給与基礎届、退職金財団掛金通知書</t>
  </si>
  <si>
    <t>６５歳以上労働者の雇用保険（高年齢被保険者）</t>
    <phoneticPr fontId="1"/>
  </si>
  <si>
    <t>イ　６５歳以上労働者の雇用保険（高年齢被保険者）加入の有無</t>
    <phoneticPr fontId="1"/>
  </si>
  <si>
    <t>　　なお、令和4年1月1日以降、複数の事業所で勤務する65歳以上の労働者が、31日以上引き続き雇用されることが見込まれ、</t>
    <phoneticPr fontId="1"/>
  </si>
  <si>
    <t>　　かつ、そのうち２つの事業所（１つの事業所における１週間の所定労働時間が５時間以上20時間未満）での</t>
    <phoneticPr fontId="1"/>
  </si>
  <si>
    <t>　　労働時間を合計して１週間の所定労働時間が20時間以上である場合は、本人の申出により「マルチ高年齢</t>
    <phoneticPr fontId="1"/>
  </si>
  <si>
    <t>　　被保険者」として雇用保険に加入させることができる。（雇用保険マルチジョブホルダー制度）</t>
    <phoneticPr fontId="1"/>
  </si>
  <si>
    <t>（９）職場におけるハラスメントの防止に向けた措置</t>
  </si>
  <si>
    <t>寄附行為　　　　　第</t>
    <phoneticPr fontId="1"/>
  </si>
  <si>
    <t>登記年月日</t>
    <phoneticPr fontId="1"/>
  </si>
  <si>
    <t>過半数の監事の同意の有無</t>
  </si>
  <si>
    <t>ア　理事選任機関を定めている根拠規定</t>
    <phoneticPr fontId="1"/>
  </si>
  <si>
    <t>根拠規定</t>
  </si>
  <si>
    <t>評議員会の意見の聴取</t>
  </si>
  <si>
    <t>該当する契約等の有無</t>
  </si>
  <si>
    <t>（４）固定資産台帳、減価償却明細表の作成状況</t>
    <phoneticPr fontId="1"/>
  </si>
  <si>
    <t>売却等処分の予定</t>
  </si>
  <si>
    <t>（１１）剰余金等の状況</t>
    <phoneticPr fontId="1"/>
  </si>
  <si>
    <t>借入金の有無</t>
  </si>
  <si>
    <t>長期預り金の有無</t>
  </si>
  <si>
    <t>（３）園則で定める収容定員と園児数</t>
    <phoneticPr fontId="1"/>
  </si>
  <si>
    <t>（５）園児・保護者の個人情報の利用目的等についての記載の有無</t>
    <phoneticPr fontId="1"/>
  </si>
  <si>
    <t>個人情報の利用目的等記載の有無</t>
    <rPh sb="0" eb="15">
      <t>ウム</t>
    </rPh>
    <phoneticPr fontId="1"/>
  </si>
  <si>
    <t>ア　セクシュアルハラスメント対策</t>
  </si>
  <si>
    <t>相談に応じ、適切に対応するために必要な体制の整備
(相談窓口(担当者)の設置など)</t>
    <phoneticPr fontId="1"/>
  </si>
  <si>
    <t>具体的内容（実施していない場合はその理由）</t>
    <rPh sb="0" eb="5">
      <t>グタイテキナイヨウ</t>
    </rPh>
    <phoneticPr fontId="1"/>
  </si>
  <si>
    <t>イ　妊娠・出産・育児休業・介護休業等に関するハラスメント対策</t>
  </si>
  <si>
    <t>ウ　パワーハラスメント対策</t>
  </si>
  <si>
    <t>事業主の方針の明確化及び周知・
啓発　(就業規則に記載、対応ﾏﾆｭｱﾙ作成、防止研修など)</t>
    <phoneticPr fontId="1"/>
  </si>
  <si>
    <t>(参考）：ハラスメント対応マニュアル、ハラスメント防止研修資料など</t>
  </si>
  <si>
    <t>　メント対策は、事業主の義務</t>
  </si>
  <si>
    <t>　（パワーハラスメント対策は、中小事業主についても令和４年４月１日から義務となりました。）</t>
  </si>
  <si>
    <t>　　【事業主として行うべき措置】</t>
  </si>
  <si>
    <t>　　　・事業主の方針の明確化及び周知・啓発</t>
  </si>
  <si>
    <t>　　　・相談に応じ、適切に対応するために必要な体制の整備</t>
  </si>
  <si>
    <t>　　　・ハラスメントへの事後の迅速かつ適切な対応</t>
  </si>
  <si>
    <t>　　　・併せて講ずべき措置（プライバシー保護、不利益取扱いの禁止等）</t>
  </si>
  <si>
    <t>３　施設及び設備</t>
  </si>
  <si>
    <t>（１）幼稚園設置基準に基づく園舎、運動場の面積及び保育室数</t>
  </si>
  <si>
    <t>運動場</t>
    <rPh sb="0" eb="3">
      <t>ウンドウジョウ</t>
    </rPh>
    <phoneticPr fontId="1"/>
  </si>
  <si>
    <t>保育室数</t>
    <rPh sb="0" eb="4">
      <t>ホイクシツスウ</t>
    </rPh>
    <phoneticPr fontId="1"/>
  </si>
  <si>
    <t>㎡</t>
    <phoneticPr fontId="1"/>
  </si>
  <si>
    <t>室</t>
    <rPh sb="0" eb="1">
      <t>シツ</t>
    </rPh>
    <phoneticPr fontId="1"/>
  </si>
  <si>
    <t>園　舎</t>
    <rPh sb="0" eb="1">
      <t>エン</t>
    </rPh>
    <rPh sb="2" eb="3">
      <t>シャ</t>
    </rPh>
    <phoneticPr fontId="1"/>
  </si>
  <si>
    <t>現状（A)</t>
    <rPh sb="0" eb="2">
      <t>ゲンジョウ</t>
    </rPh>
    <phoneticPr fontId="1"/>
  </si>
  <si>
    <t>設置基準（B)</t>
    <rPh sb="0" eb="4">
      <t>セッチキジュン</t>
    </rPh>
    <phoneticPr fontId="1"/>
  </si>
  <si>
    <t>差　（A－B)</t>
    <rPh sb="0" eb="1">
      <t>サ</t>
    </rPh>
    <phoneticPr fontId="1"/>
  </si>
  <si>
    <t>※設置基準（B）の保育室数欄は、認可定員を３５で割った数（端数切り上げ）を記入してください。</t>
  </si>
  <si>
    <t>(参考）：不動産（土地・建物）登記の現在事項全部証明書、施設設備状況表、固定資産台帳</t>
  </si>
  <si>
    <t>登記状況</t>
    <rPh sb="0" eb="4">
      <t>トウキジョウキョウ</t>
    </rPh>
    <phoneticPr fontId="1"/>
  </si>
  <si>
    <t>その他の施設
（土地・建物）</t>
    <rPh sb="2" eb="3">
      <t>タ</t>
    </rPh>
    <rPh sb="4" eb="6">
      <t>シセツ</t>
    </rPh>
    <rPh sb="8" eb="10">
      <t>トチ</t>
    </rPh>
    <rPh sb="11" eb="13">
      <t>タテモノ</t>
    </rPh>
    <phoneticPr fontId="1"/>
  </si>
  <si>
    <t>(参考）：不動産（土地・建物）登記の現在事項全部証明書、施設設備状況表</t>
  </si>
  <si>
    <t>（３）園地・園舎への抵当権及び根抵当権の設定状況</t>
    <phoneticPr fontId="1"/>
  </si>
  <si>
    <t>抵当権及び根抵当権の設定</t>
  </si>
  <si>
    <t>抵当権等の種類</t>
    <rPh sb="0" eb="3">
      <t>テイトウケン</t>
    </rPh>
    <rPh sb="3" eb="4">
      <t>トウ</t>
    </rPh>
    <rPh sb="5" eb="7">
      <t>シュルイ</t>
    </rPh>
    <phoneticPr fontId="1"/>
  </si>
  <si>
    <t>抵当権等の対象物</t>
    <rPh sb="0" eb="2">
      <t>テイトウ</t>
    </rPh>
    <rPh sb="3" eb="4">
      <t>トウ</t>
    </rPh>
    <rPh sb="5" eb="8">
      <t>タイショウブツ</t>
    </rPh>
    <phoneticPr fontId="1"/>
  </si>
  <si>
    <t>抵当権者等</t>
    <rPh sb="0" eb="4">
      <t>テイトウケンシャ</t>
    </rPh>
    <rPh sb="4" eb="5">
      <t>トウ</t>
    </rPh>
    <phoneticPr fontId="1"/>
  </si>
  <si>
    <t>設定額</t>
    <rPh sb="0" eb="3">
      <t>セッテイガク</t>
    </rPh>
    <phoneticPr fontId="1"/>
  </si>
  <si>
    <t>設定目的</t>
    <rPh sb="0" eb="4">
      <t>セッテイモクテキ</t>
    </rPh>
    <phoneticPr fontId="1"/>
  </si>
  <si>
    <t>前回実地検査</t>
    <rPh sb="0" eb="2">
      <t>ゼンカイ</t>
    </rPh>
    <rPh sb="2" eb="6">
      <t>ジッチケンサ</t>
    </rPh>
    <phoneticPr fontId="1"/>
  </si>
  <si>
    <t>（４）前回実地検査以降の園地・園舎の変更の有無</t>
    <phoneticPr fontId="1"/>
  </si>
  <si>
    <t>園地・園舎の変更の有無</t>
  </si>
  <si>
    <t>変更年月日</t>
    <rPh sb="0" eb="5">
      <t>ヘンコウネンガッピ</t>
    </rPh>
    <phoneticPr fontId="1"/>
  </si>
  <si>
    <t>園地(園舎)変更届提出年月日</t>
    <rPh sb="0" eb="2">
      <t>エンチ</t>
    </rPh>
    <rPh sb="3" eb="5">
      <t>エンシャ</t>
    </rPh>
    <rPh sb="6" eb="8">
      <t>ヘンコウ</t>
    </rPh>
    <rPh sb="8" eb="9">
      <t>トドケ</t>
    </rPh>
    <rPh sb="9" eb="11">
      <t>テイシュツ</t>
    </rPh>
    <rPh sb="11" eb="14">
      <t>ネンガッピ</t>
    </rPh>
    <phoneticPr fontId="1"/>
  </si>
  <si>
    <t>園　地</t>
    <rPh sb="0" eb="1">
      <t>エン</t>
    </rPh>
    <rPh sb="2" eb="3">
      <t>チ</t>
    </rPh>
    <phoneticPr fontId="1"/>
  </si>
  <si>
    <t>変更「有」の場合の詳細</t>
    <rPh sb="0" eb="2">
      <t>ヘンコウ</t>
    </rPh>
    <rPh sb="3" eb="4">
      <t>ユウ</t>
    </rPh>
    <rPh sb="6" eb="8">
      <t>バアイ</t>
    </rPh>
    <rPh sb="9" eb="11">
      <t>ショウサイ</t>
    </rPh>
    <phoneticPr fontId="1"/>
  </si>
  <si>
    <t>(参考）：園地園舎変届の控え、固定資産台帳</t>
  </si>
  <si>
    <t>土地・建物の種類・用途</t>
    <rPh sb="0" eb="2">
      <t>トチ</t>
    </rPh>
    <rPh sb="3" eb="5">
      <t>タテモノ</t>
    </rPh>
    <rPh sb="6" eb="8">
      <t>シュルイ</t>
    </rPh>
    <rPh sb="9" eb="11">
      <t>ヨウト</t>
    </rPh>
    <phoneticPr fontId="1"/>
  </si>
  <si>
    <t>契約書
の有無</t>
    <rPh sb="0" eb="3">
      <t>ケイヤクショ</t>
    </rPh>
    <rPh sb="5" eb="7">
      <t>ウム</t>
    </rPh>
    <phoneticPr fontId="1"/>
  </si>
  <si>
    <t>財産目録の借用財産への記載</t>
    <rPh sb="0" eb="2">
      <t>ザイサン</t>
    </rPh>
    <rPh sb="2" eb="4">
      <t>モクロク</t>
    </rPh>
    <rPh sb="5" eb="7">
      <t>シャクヨウ</t>
    </rPh>
    <rPh sb="7" eb="9">
      <t>ザイサン</t>
    </rPh>
    <rPh sb="11" eb="13">
      <t>キサイ</t>
    </rPh>
    <phoneticPr fontId="1"/>
  </si>
  <si>
    <r>
      <t xml:space="preserve">使用料
</t>
    </r>
    <r>
      <rPr>
        <sz val="10"/>
        <color theme="1"/>
        <rFont val="ＭＳ Ｐゴシック"/>
        <family val="3"/>
        <charset val="128"/>
      </rPr>
      <t>（月額及び無償など）</t>
    </r>
    <rPh sb="0" eb="3">
      <t>シヨウリョウ</t>
    </rPh>
    <rPh sb="5" eb="7">
      <t>ゲツガク</t>
    </rPh>
    <rPh sb="7" eb="8">
      <t>オヨ</t>
    </rPh>
    <rPh sb="9" eb="11">
      <t>ムショウ</t>
    </rPh>
    <phoneticPr fontId="1"/>
  </si>
  <si>
    <t>(参考）：使用貸借契約書、賃貸借契約書、財産目録、元帳</t>
  </si>
  <si>
    <t>利　用　内　容
（教室名等）</t>
    <rPh sb="0" eb="1">
      <t>リ</t>
    </rPh>
    <rPh sb="2" eb="3">
      <t>ヨウ</t>
    </rPh>
    <rPh sb="4" eb="5">
      <t>ナイ</t>
    </rPh>
    <rPh sb="6" eb="7">
      <t>カタチ</t>
    </rPh>
    <rPh sb="9" eb="12">
      <t>キョウシツメイ</t>
    </rPh>
    <rPh sb="12" eb="13">
      <t>トウ</t>
    </rPh>
    <phoneticPr fontId="1"/>
  </si>
  <si>
    <r>
      <t xml:space="preserve">運　営　主　体
</t>
    </r>
    <r>
      <rPr>
        <sz val="10"/>
        <color theme="1"/>
        <rFont val="ＭＳ Ｐゴシック"/>
        <family val="3"/>
        <charset val="128"/>
      </rPr>
      <t>　（外部事業者名）</t>
    </r>
    <rPh sb="0" eb="1">
      <t>ウン</t>
    </rPh>
    <rPh sb="2" eb="3">
      <t>イトナ</t>
    </rPh>
    <rPh sb="4" eb="5">
      <t>オモ</t>
    </rPh>
    <rPh sb="6" eb="7">
      <t>カラダ</t>
    </rPh>
    <rPh sb="10" eb="12">
      <t>ガイブ</t>
    </rPh>
    <rPh sb="12" eb="15">
      <t>ジギョウシャ</t>
    </rPh>
    <rPh sb="15" eb="16">
      <t>メイ</t>
    </rPh>
    <phoneticPr fontId="1"/>
  </si>
  <si>
    <t>事故発生時の園の免責についての契約書記載</t>
    <rPh sb="0" eb="2">
      <t>ジコ</t>
    </rPh>
    <rPh sb="2" eb="4">
      <t>ハッセイ</t>
    </rPh>
    <rPh sb="4" eb="5">
      <t>ジ</t>
    </rPh>
    <rPh sb="6" eb="7">
      <t>エン</t>
    </rPh>
    <rPh sb="8" eb="10">
      <t>メンセキ</t>
    </rPh>
    <rPh sb="15" eb="20">
      <t>ケイヤクショキサイ</t>
    </rPh>
    <phoneticPr fontId="1"/>
  </si>
  <si>
    <t>学校法人会計への計上</t>
    <rPh sb="0" eb="6">
      <t>ガッコウホウジンカイケイ</t>
    </rPh>
    <rPh sb="8" eb="10">
      <t>ケイジョウ</t>
    </rPh>
    <phoneticPr fontId="1"/>
  </si>
  <si>
    <t>(参考）：外部事業者との契約書、利用案内、元帳</t>
  </si>
  <si>
    <t>　　を負う)旨の記載が必要である。</t>
    <phoneticPr fontId="1"/>
  </si>
  <si>
    <t>　　記載する。なお、施設設備状況表の面積が現状(最新の登記証明書等)と一致しているか確認すること。</t>
    <phoneticPr fontId="1"/>
  </si>
  <si>
    <t>４　自動車（園バス）の有償運行状況</t>
  </si>
  <si>
    <r>
      <t xml:space="preserve">有償運行の有無
</t>
    </r>
    <r>
      <rPr>
        <sz val="9"/>
        <color theme="1"/>
        <rFont val="ＭＳ Ｐゴシック"/>
        <family val="3"/>
        <charset val="128"/>
      </rPr>
      <t>（実費徴収の有無）</t>
    </r>
    <rPh sb="0" eb="4">
      <t>ユウショウウンコウ</t>
    </rPh>
    <rPh sb="5" eb="7">
      <t>ウム</t>
    </rPh>
    <rPh sb="9" eb="13">
      <t>ジッピチョウシュウ</t>
    </rPh>
    <rPh sb="14" eb="16">
      <t>ウム</t>
    </rPh>
    <phoneticPr fontId="1"/>
  </si>
  <si>
    <t>購入等の年月日</t>
    <rPh sb="0" eb="3">
      <t>コウニュウトウ</t>
    </rPh>
    <rPh sb="4" eb="7">
      <t>ネンガッピ</t>
    </rPh>
    <phoneticPr fontId="1"/>
  </si>
  <si>
    <t>埼玉運輸支局への
届出・変更年月日</t>
    <rPh sb="0" eb="2">
      <t>サイタマ</t>
    </rPh>
    <rPh sb="2" eb="4">
      <t>ウンユ</t>
    </rPh>
    <rPh sb="4" eb="6">
      <t>シキョク</t>
    </rPh>
    <rPh sb="9" eb="11">
      <t>トドケデ</t>
    </rPh>
    <rPh sb="12" eb="17">
      <t>ヘンコウネンガッピ</t>
    </rPh>
    <phoneticPr fontId="1"/>
  </si>
  <si>
    <t>自動車（園バス）の
ナンバー</t>
    <rPh sb="0" eb="3">
      <t>ジドウシャ</t>
    </rPh>
    <rPh sb="4" eb="5">
      <t>エン</t>
    </rPh>
    <phoneticPr fontId="1"/>
  </si>
  <si>
    <t>(参考）：埼玉運輸支局の許可証、許可証変更届（車両入替時に提出したもの）（運輸支局への届出が確認できるもの）</t>
  </si>
  <si>
    <t>台</t>
    <rPh sb="0" eb="1">
      <t>ダイ</t>
    </rPh>
    <phoneticPr fontId="1"/>
  </si>
  <si>
    <t>(参考）：安全運転管理者選任届の控え</t>
  </si>
  <si>
    <t>　　また、園の業務用に使用している乗車定員10人以下の自動車を5台以上所有している場合も選任義務が生じる。</t>
  </si>
  <si>
    <t>　　（園バスを外部業者から借用している場合も自動車の使用者に当たるときには選任義務が生じる。）</t>
    <phoneticPr fontId="1"/>
  </si>
  <si>
    <t>ア　バス送迎時の安全管理対策</t>
  </si>
  <si>
    <t>バス送迎時の手順や役割を定めたマニュアル</t>
  </si>
  <si>
    <t>バス乗降時の見落とし防止用チェックシート</t>
  </si>
  <si>
    <t>自動車（バス）のナンバー</t>
    <rPh sb="0" eb="3">
      <t>ジドウシャ</t>
    </rPh>
    <phoneticPr fontId="1"/>
  </si>
  <si>
    <t>安全装置の有無</t>
    <rPh sb="0" eb="4">
      <t>アンゼンソウチ</t>
    </rPh>
    <rPh sb="5" eb="7">
      <t>ウム</t>
    </rPh>
    <phoneticPr fontId="1"/>
  </si>
  <si>
    <t>　※１ 「座席」には、車椅子を使用する園児が当該車椅子に乗ったまま乗車するためのスペースを含む。</t>
  </si>
  <si>
    <t xml:space="preserve">  ※２　座席が３列以上あるが、園児が確実に３列目以降を使用できないように園児が確実に通過できない</t>
    <phoneticPr fontId="1"/>
  </si>
  <si>
    <t>　　　　鍵付きの柵を車体に固着させて２列目までと３列目以降を隔絶したものを含む。</t>
    <phoneticPr fontId="1"/>
  </si>
  <si>
    <t>(参考）：経理規程</t>
  </si>
  <si>
    <t>概ねの作成頻度
（作成時期）</t>
    <phoneticPr fontId="1"/>
  </si>
  <si>
    <t>作成者
（職員・会計事務所）</t>
    <rPh sb="0" eb="3">
      <t>サクセイシャ</t>
    </rPh>
    <rPh sb="5" eb="7">
      <t>ショクイン</t>
    </rPh>
    <rPh sb="8" eb="13">
      <t>カイケイジムショ</t>
    </rPh>
    <phoneticPr fontId="1"/>
  </si>
  <si>
    <t>確認者
（事務長など）</t>
    <rPh sb="0" eb="3">
      <t>カクニンシャ</t>
    </rPh>
    <rPh sb="5" eb="8">
      <t>ジムチョウ</t>
    </rPh>
    <phoneticPr fontId="1"/>
  </si>
  <si>
    <t>例）　毎日入力、月１回打ち出し</t>
    <rPh sb="0" eb="1">
      <t>レイ</t>
    </rPh>
    <rPh sb="3" eb="5">
      <t>マイニチ</t>
    </rPh>
    <rPh sb="5" eb="7">
      <t>ニュウリョク</t>
    </rPh>
    <rPh sb="8" eb="9">
      <t>ツキ</t>
    </rPh>
    <rPh sb="10" eb="11">
      <t>カイ</t>
    </rPh>
    <rPh sb="11" eb="12">
      <t>ウ</t>
    </rPh>
    <rPh sb="13" eb="14">
      <t>ダ</t>
    </rPh>
    <phoneticPr fontId="1"/>
  </si>
  <si>
    <t>（３）幼稚園における現金の取扱い</t>
  </si>
  <si>
    <t>ア　現金出納簿の作成及び現金の取扱い</t>
  </si>
  <si>
    <t>現金出納簿の作成
（日々の出入金管理用）</t>
    <phoneticPr fontId="1"/>
  </si>
  <si>
    <t>手元現金有高と
現金出納簿の照合頻度</t>
    <phoneticPr fontId="1"/>
  </si>
  <si>
    <t>例）　毎日</t>
    <rPh sb="0" eb="1">
      <t>レイ</t>
    </rPh>
    <rPh sb="3" eb="5">
      <t>マイニチ</t>
    </rPh>
    <phoneticPr fontId="1"/>
  </si>
  <si>
    <t>(参考）：経理規程、現金出納簿(帳)、元帳、仕訳伝票</t>
  </si>
  <si>
    <t>主な用途</t>
    <rPh sb="0" eb="1">
      <t>オモ</t>
    </rPh>
    <rPh sb="2" eb="4">
      <t>ヨウト</t>
    </rPh>
    <phoneticPr fontId="1"/>
  </si>
  <si>
    <t>借入金台帳等
への記載の有無</t>
    <phoneticPr fontId="1"/>
  </si>
  <si>
    <t>一時的な現金立て替え額の年度末残高</t>
    <phoneticPr fontId="1"/>
  </si>
  <si>
    <t>個人による
一時的な現金
立て替えの有無</t>
    <phoneticPr fontId="1"/>
  </si>
  <si>
    <t>例）　修繕費の立て替え</t>
    <rPh sb="0" eb="1">
      <t>レイ</t>
    </rPh>
    <rPh sb="3" eb="6">
      <t>シュウゼンヒ</t>
    </rPh>
    <rPh sb="7" eb="8">
      <t>タ</t>
    </rPh>
    <rPh sb="9" eb="10">
      <t>カ</t>
    </rPh>
    <phoneticPr fontId="1"/>
  </si>
  <si>
    <t>(参考）：現金出納簿(帳)、元帳(短期借入金)、借入金台帳</t>
  </si>
  <si>
    <t>ウ　法人で所有するカード(クレジットカード)の有無及び管理の状況</t>
  </si>
  <si>
    <t>法人カード</t>
    <rPh sb="0" eb="2">
      <t>ホウジン</t>
    </rPh>
    <phoneticPr fontId="1"/>
  </si>
  <si>
    <t>法人カードの使途</t>
    <rPh sb="0" eb="2">
      <t>ホウジン</t>
    </rPh>
    <rPh sb="6" eb="8">
      <t>シト</t>
    </rPh>
    <phoneticPr fontId="1"/>
  </si>
  <si>
    <t>法人カードの管理者</t>
    <rPh sb="0" eb="2">
      <t>ホウジン</t>
    </rPh>
    <rPh sb="6" eb="9">
      <t>カンリシャ</t>
    </rPh>
    <phoneticPr fontId="1"/>
  </si>
  <si>
    <t>(参考）：領収証、元帳、仕訳伝票、クレジットカード利用明細書</t>
  </si>
  <si>
    <t>納付金の区分</t>
    <rPh sb="0" eb="3">
      <t>ノウフキン</t>
    </rPh>
    <rPh sb="4" eb="6">
      <t>クブン</t>
    </rPh>
    <phoneticPr fontId="1"/>
  </si>
  <si>
    <t>５歳児</t>
    <rPh sb="1" eb="3">
      <t>サイジ</t>
    </rPh>
    <phoneticPr fontId="1"/>
  </si>
  <si>
    <t>４歳児</t>
    <rPh sb="1" eb="3">
      <t>サイジ</t>
    </rPh>
    <phoneticPr fontId="1"/>
  </si>
  <si>
    <t>３歳児</t>
    <rPh sb="1" eb="3">
      <t>サイジ</t>
    </rPh>
    <phoneticPr fontId="1"/>
  </si>
  <si>
    <t>満３歳児</t>
    <rPh sb="0" eb="1">
      <t>マン</t>
    </rPh>
    <rPh sb="2" eb="4">
      <t>サイジ</t>
    </rPh>
    <phoneticPr fontId="1"/>
  </si>
  <si>
    <t>入園案内で示す額</t>
    <rPh sb="0" eb="2">
      <t>ニュウエン</t>
    </rPh>
    <rPh sb="2" eb="4">
      <t>アンナイ</t>
    </rPh>
    <rPh sb="5" eb="6">
      <t>シメ</t>
    </rPh>
    <rPh sb="7" eb="8">
      <t>ガク</t>
    </rPh>
    <phoneticPr fontId="1"/>
  </si>
  <si>
    <t>園則で定める額</t>
    <rPh sb="0" eb="1">
      <t>ソノ</t>
    </rPh>
    <rPh sb="1" eb="2">
      <t>ノリ</t>
    </rPh>
    <rPh sb="3" eb="4">
      <t>サダ</t>
    </rPh>
    <rPh sb="6" eb="7">
      <t>ガク</t>
    </rPh>
    <phoneticPr fontId="1"/>
  </si>
  <si>
    <t>実際の領収額</t>
    <rPh sb="0" eb="2">
      <t>ジッサイ</t>
    </rPh>
    <rPh sb="3" eb="5">
      <t>リョウシュウ</t>
    </rPh>
    <rPh sb="5" eb="6">
      <t>ガク</t>
    </rPh>
    <phoneticPr fontId="1"/>
  </si>
  <si>
    <t>入園料</t>
    <rPh sb="0" eb="1">
      <t>イ</t>
    </rPh>
    <rPh sb="2" eb="3">
      <t>リョウ</t>
    </rPh>
    <phoneticPr fontId="1"/>
  </si>
  <si>
    <t>保育料</t>
    <rPh sb="0" eb="1">
      <t>タモツ</t>
    </rPh>
    <rPh sb="1" eb="2">
      <t>イク</t>
    </rPh>
    <rPh sb="2" eb="3">
      <t>リョウ</t>
    </rPh>
    <phoneticPr fontId="1"/>
  </si>
  <si>
    <t>円/</t>
    <rPh sb="0" eb="1">
      <t>エン</t>
    </rPh>
    <phoneticPr fontId="1"/>
  </si>
  <si>
    <t>月</t>
  </si>
  <si>
    <t>その他の納付金</t>
    <rPh sb="2" eb="3">
      <t>タ</t>
    </rPh>
    <rPh sb="4" eb="7">
      <t>ノウフキン</t>
    </rPh>
    <phoneticPr fontId="1"/>
  </si>
  <si>
    <t>施設整備費</t>
    <rPh sb="0" eb="5">
      <t>シセツセイビヒ</t>
    </rPh>
    <phoneticPr fontId="1"/>
  </si>
  <si>
    <t>冷暖房費</t>
    <rPh sb="0" eb="4">
      <t>レイダンボウヒ</t>
    </rPh>
    <phoneticPr fontId="1"/>
  </si>
  <si>
    <t>教材費</t>
    <rPh sb="0" eb="3">
      <t>キョウザイヒ</t>
    </rPh>
    <phoneticPr fontId="1"/>
  </si>
  <si>
    <t>絵本代</t>
    <rPh sb="0" eb="3">
      <t>エホンダイ</t>
    </rPh>
    <phoneticPr fontId="1"/>
  </si>
  <si>
    <t>(参考）：園則、入園案内、元帳</t>
  </si>
  <si>
    <t>（２）入園料の管理</t>
  </si>
  <si>
    <t>台帳の
作成</t>
    <rPh sb="0" eb="2">
      <t>ダイチョウ</t>
    </rPh>
    <rPh sb="4" eb="6">
      <t>サクセイ</t>
    </rPh>
    <phoneticPr fontId="1"/>
  </si>
  <si>
    <t>元帳との
一致</t>
    <rPh sb="0" eb="2">
      <t>モトチョウ</t>
    </rPh>
    <rPh sb="5" eb="7">
      <t>イッチ</t>
    </rPh>
    <phoneticPr fontId="1"/>
  </si>
  <si>
    <t>減免額記入</t>
    <rPh sb="0" eb="5">
      <t>ゲンメンガクキニュウ</t>
    </rPh>
    <phoneticPr fontId="1"/>
  </si>
  <si>
    <t>減免理由記入</t>
    <rPh sb="0" eb="4">
      <t>ゲンメンリユウ</t>
    </rPh>
    <rPh sb="4" eb="6">
      <t>キニュウ</t>
    </rPh>
    <phoneticPr fontId="1"/>
  </si>
  <si>
    <t>（４）入園料及び保育料の金額</t>
  </si>
  <si>
    <t>表１　在園児数、入退園児数調べ</t>
    <rPh sb="0" eb="1">
      <t>ヒョウ</t>
    </rPh>
    <rPh sb="3" eb="6">
      <t>ザイエンジ</t>
    </rPh>
    <rPh sb="6" eb="7">
      <t>スウ</t>
    </rPh>
    <rPh sb="8" eb="9">
      <t>ニュウ</t>
    </rPh>
    <rPh sb="9" eb="10">
      <t>タイ</t>
    </rPh>
    <rPh sb="10" eb="12">
      <t>エンジ</t>
    </rPh>
    <rPh sb="12" eb="13">
      <t>スウ</t>
    </rPh>
    <rPh sb="13" eb="14">
      <t>シラ</t>
    </rPh>
    <phoneticPr fontId="20"/>
  </si>
  <si>
    <t>区　　分</t>
    <rPh sb="0" eb="1">
      <t>ク</t>
    </rPh>
    <rPh sb="3" eb="4">
      <t>フン</t>
    </rPh>
    <phoneticPr fontId="20"/>
  </si>
  <si>
    <t>前年度から
の在園児</t>
    <rPh sb="0" eb="3">
      <t>ゼンエンド</t>
    </rPh>
    <rPh sb="7" eb="10">
      <t>ザイエンジ</t>
    </rPh>
    <phoneticPr fontId="20"/>
  </si>
  <si>
    <t>４月</t>
    <rPh sb="1" eb="2">
      <t>ガツ</t>
    </rPh>
    <phoneticPr fontId="20"/>
  </si>
  <si>
    <t>５月</t>
  </si>
  <si>
    <t>６月</t>
  </si>
  <si>
    <t>７月</t>
  </si>
  <si>
    <t>８月</t>
  </si>
  <si>
    <t>９月</t>
  </si>
  <si>
    <t>１０月</t>
  </si>
  <si>
    <t>１１月</t>
  </si>
  <si>
    <t>１２月</t>
  </si>
  <si>
    <t>１月</t>
  </si>
  <si>
    <t>２月</t>
  </si>
  <si>
    <t>３月</t>
  </si>
  <si>
    <t>合     計</t>
    <rPh sb="0" eb="1">
      <t>ゴウ</t>
    </rPh>
    <rPh sb="6" eb="7">
      <t>ケイ</t>
    </rPh>
    <phoneticPr fontId="20"/>
  </si>
  <si>
    <t>５歳児</t>
    <rPh sb="1" eb="3">
      <t>サイジ</t>
    </rPh>
    <phoneticPr fontId="20"/>
  </si>
  <si>
    <t>退園児</t>
    <rPh sb="0" eb="2">
      <t>タイエン</t>
    </rPh>
    <rPh sb="2" eb="3">
      <t>ジ</t>
    </rPh>
    <phoneticPr fontId="20"/>
  </si>
  <si>
    <t>人</t>
    <rPh sb="0" eb="1">
      <t>ニン</t>
    </rPh>
    <phoneticPr fontId="20"/>
  </si>
  <si>
    <t>休園児</t>
    <rPh sb="0" eb="2">
      <t>キュウエン</t>
    </rPh>
    <rPh sb="2" eb="3">
      <t>ジ</t>
    </rPh>
    <phoneticPr fontId="20"/>
  </si>
  <si>
    <t>復園児</t>
    <rPh sb="0" eb="1">
      <t>マタ</t>
    </rPh>
    <rPh sb="1" eb="3">
      <t>エンジ</t>
    </rPh>
    <phoneticPr fontId="20"/>
  </si>
  <si>
    <t>在園児</t>
    <rPh sb="0" eb="3">
      <t>ザイエンジ</t>
    </rPh>
    <phoneticPr fontId="20"/>
  </si>
  <si>
    <t>人（延べ園児数①）</t>
    <rPh sb="0" eb="1">
      <t>ニン</t>
    </rPh>
    <rPh sb="2" eb="3">
      <t>ノ</t>
    </rPh>
    <rPh sb="4" eb="7">
      <t>エンジスウ</t>
    </rPh>
    <phoneticPr fontId="20"/>
  </si>
  <si>
    <t>４歳児</t>
    <rPh sb="1" eb="3">
      <t>サイジ</t>
    </rPh>
    <phoneticPr fontId="20"/>
  </si>
  <si>
    <t>人（延べ園児数②）</t>
    <rPh sb="0" eb="1">
      <t>ニン</t>
    </rPh>
    <rPh sb="2" eb="3">
      <t>ノ</t>
    </rPh>
    <rPh sb="4" eb="7">
      <t>エンジスウ</t>
    </rPh>
    <phoneticPr fontId="20"/>
  </si>
  <si>
    <t>３歳児</t>
    <rPh sb="1" eb="3">
      <t>サイジ</t>
    </rPh>
    <phoneticPr fontId="20"/>
  </si>
  <si>
    <t>人（延べ園児数③）</t>
    <rPh sb="0" eb="1">
      <t>ニン</t>
    </rPh>
    <rPh sb="2" eb="3">
      <t>ノ</t>
    </rPh>
    <rPh sb="4" eb="7">
      <t>エンジスウ</t>
    </rPh>
    <phoneticPr fontId="20"/>
  </si>
  <si>
    <t>満３歳児</t>
    <rPh sb="0" eb="1">
      <t>マン</t>
    </rPh>
    <rPh sb="2" eb="4">
      <t>サイジ</t>
    </rPh>
    <phoneticPr fontId="20"/>
  </si>
  <si>
    <t>人（延べ園児数④）</t>
    <rPh sb="0" eb="1">
      <t>ニン</t>
    </rPh>
    <rPh sb="2" eb="3">
      <t>ノ</t>
    </rPh>
    <rPh sb="4" eb="7">
      <t>エンジスウ</t>
    </rPh>
    <phoneticPr fontId="20"/>
  </si>
  <si>
    <t>休園を理由に保育料を徴収しない開始月にのみ、その人数を「休園児」欄に記入し、復園した月(徴収を再開した月)にのみ、その人数を「復園児」欄に記入してください。</t>
    <rPh sb="0" eb="2">
      <t>キュウエン</t>
    </rPh>
    <rPh sb="3" eb="5">
      <t>リユウ</t>
    </rPh>
    <rPh sb="6" eb="9">
      <t>ホイクリョウ</t>
    </rPh>
    <rPh sb="10" eb="12">
      <t>チョウシュウ</t>
    </rPh>
    <rPh sb="15" eb="17">
      <t>カイシ</t>
    </rPh>
    <rPh sb="17" eb="18">
      <t>ツキ</t>
    </rPh>
    <rPh sb="24" eb="25">
      <t>ニン</t>
    </rPh>
    <rPh sb="25" eb="26">
      <t>カズ</t>
    </rPh>
    <rPh sb="28" eb="30">
      <t>キュウエン</t>
    </rPh>
    <rPh sb="30" eb="31">
      <t>ジ</t>
    </rPh>
    <rPh sb="32" eb="33">
      <t>ラン</t>
    </rPh>
    <rPh sb="34" eb="36">
      <t>キニュウ</t>
    </rPh>
    <rPh sb="38" eb="39">
      <t>フク</t>
    </rPh>
    <rPh sb="39" eb="40">
      <t>エン</t>
    </rPh>
    <rPh sb="42" eb="43">
      <t>ツキ</t>
    </rPh>
    <rPh sb="44" eb="46">
      <t>チョウシュウ</t>
    </rPh>
    <rPh sb="47" eb="49">
      <t>サイカイ</t>
    </rPh>
    <rPh sb="51" eb="52">
      <t>ツキ</t>
    </rPh>
    <rPh sb="59" eb="61">
      <t>ニンズウ</t>
    </rPh>
    <rPh sb="63" eb="64">
      <t>マタ</t>
    </rPh>
    <rPh sb="64" eb="66">
      <t>エンジ</t>
    </rPh>
    <rPh sb="67" eb="68">
      <t>ラン</t>
    </rPh>
    <rPh sb="69" eb="71">
      <t>キニュウ</t>
    </rPh>
    <phoneticPr fontId="20"/>
  </si>
  <si>
    <t>表２　入園料調べ</t>
    <rPh sb="0" eb="1">
      <t>ヒョウ</t>
    </rPh>
    <rPh sb="3" eb="6">
      <t>ニュウエンリョウ</t>
    </rPh>
    <rPh sb="6" eb="7">
      <t>シラ</t>
    </rPh>
    <phoneticPr fontId="20"/>
  </si>
  <si>
    <t>区　　　分</t>
    <rPh sb="0" eb="1">
      <t>ク</t>
    </rPh>
    <rPh sb="4" eb="5">
      <t>フン</t>
    </rPh>
    <phoneticPr fontId="20"/>
  </si>
  <si>
    <t>要徴収額</t>
    <rPh sb="0" eb="1">
      <t>ヨウ</t>
    </rPh>
    <rPh sb="1" eb="4">
      <t>チョウシュウガク</t>
    </rPh>
    <phoneticPr fontId="20"/>
  </si>
  <si>
    <t>A-B-C</t>
    <phoneticPr fontId="20"/>
  </si>
  <si>
    <t>　　　　入園児数</t>
    <rPh sb="4" eb="7">
      <t>ニュウエンジ</t>
    </rPh>
    <rPh sb="7" eb="8">
      <t>スウ</t>
    </rPh>
    <phoneticPr fontId="20"/>
  </si>
  <si>
    <t>　５歳児</t>
    <rPh sb="2" eb="4">
      <t>サイジ</t>
    </rPh>
    <phoneticPr fontId="20"/>
  </si>
  <si>
    <t>　４歳児</t>
    <rPh sb="2" eb="4">
      <t>サイジ</t>
    </rPh>
    <phoneticPr fontId="20"/>
  </si>
  <si>
    <t>　３歳児</t>
    <rPh sb="2" eb="4">
      <t>サイジ</t>
    </rPh>
    <phoneticPr fontId="20"/>
  </si>
  <si>
    <t>　満３歳児</t>
    <rPh sb="1" eb="2">
      <t>マン</t>
    </rPh>
    <rPh sb="3" eb="5">
      <t>サイジ</t>
    </rPh>
    <phoneticPr fontId="20"/>
  </si>
  <si>
    <t>計</t>
    <rPh sb="0" eb="1">
      <t>ケイ</t>
    </rPh>
    <phoneticPr fontId="20"/>
  </si>
  <si>
    <t>人)</t>
    <rPh sb="0" eb="1">
      <t>ニン</t>
    </rPh>
    <phoneticPr fontId="20"/>
  </si>
  <si>
    <t>小　　　計</t>
    <rPh sb="0" eb="1">
      <t>ショウ</t>
    </rPh>
    <rPh sb="4" eb="5">
      <t>ケイ</t>
    </rPh>
    <phoneticPr fontId="20"/>
  </si>
  <si>
    <t>合　　　　　　計</t>
    <rPh sb="0" eb="1">
      <t>ゴウ</t>
    </rPh>
    <rPh sb="7" eb="8">
      <t>ケイ</t>
    </rPh>
    <phoneticPr fontId="20"/>
  </si>
  <si>
    <t>表３　保育料調べ</t>
    <rPh sb="0" eb="1">
      <t>ヒョウ</t>
    </rPh>
    <rPh sb="3" eb="6">
      <t>ホイクリョウ</t>
    </rPh>
    <rPh sb="6" eb="7">
      <t>シラ</t>
    </rPh>
    <phoneticPr fontId="20"/>
  </si>
  <si>
    <t>県補助金による保育料軽減額</t>
    <rPh sb="0" eb="1">
      <t>ケン</t>
    </rPh>
    <rPh sb="1" eb="4">
      <t>ホジョキン</t>
    </rPh>
    <rPh sb="7" eb="10">
      <t>ホイクリョウ</t>
    </rPh>
    <rPh sb="10" eb="12">
      <t>ケイゲン</t>
    </rPh>
    <rPh sb="12" eb="13">
      <t>ガク</t>
    </rPh>
    <phoneticPr fontId="20"/>
  </si>
  <si>
    <t>未収入金</t>
    <rPh sb="0" eb="2">
      <t>ミシュウ</t>
    </rPh>
    <rPh sb="2" eb="4">
      <t>ニュウキン</t>
    </rPh>
    <phoneticPr fontId="20"/>
  </si>
  <si>
    <t>A-B-C-D</t>
    <phoneticPr fontId="20"/>
  </si>
  <si>
    <t>延べ園児数①</t>
    <rPh sb="0" eb="1">
      <t>ノ</t>
    </rPh>
    <rPh sb="2" eb="5">
      <t>エンジスウ</t>
    </rPh>
    <phoneticPr fontId="20"/>
  </si>
  <si>
    <t>延べ園児数②</t>
    <rPh sb="0" eb="1">
      <t>ノ</t>
    </rPh>
    <rPh sb="2" eb="5">
      <t>エンジスウ</t>
    </rPh>
    <phoneticPr fontId="20"/>
  </si>
  <si>
    <t>延べ園児数③</t>
    <rPh sb="0" eb="1">
      <t>ノ</t>
    </rPh>
    <rPh sb="2" eb="5">
      <t>エンジスウ</t>
    </rPh>
    <phoneticPr fontId="20"/>
  </si>
  <si>
    <t>延べ園児数④</t>
    <rPh sb="0" eb="1">
      <t>ノ</t>
    </rPh>
    <rPh sb="2" eb="5">
      <t>エンジスウ</t>
    </rPh>
    <phoneticPr fontId="20"/>
  </si>
  <si>
    <t>合　　計</t>
    <rPh sb="0" eb="1">
      <t>ゴウ</t>
    </rPh>
    <rPh sb="3" eb="4">
      <t>ケイ</t>
    </rPh>
    <phoneticPr fontId="20"/>
  </si>
  <si>
    <t>３　寄付金</t>
  </si>
  <si>
    <t>（１）寄付金の状況</t>
  </si>
  <si>
    <t>一般寄付金</t>
    <rPh sb="0" eb="5">
      <t>イッパンキフキン</t>
    </rPh>
    <phoneticPr fontId="1"/>
  </si>
  <si>
    <t>特別寄付金</t>
    <rPh sb="0" eb="2">
      <t>トクベツ</t>
    </rPh>
    <rPh sb="2" eb="5">
      <t>キフキン</t>
    </rPh>
    <phoneticPr fontId="1"/>
  </si>
  <si>
    <t>現物寄付</t>
    <rPh sb="0" eb="4">
      <t>ゲンブツキフ</t>
    </rPh>
    <phoneticPr fontId="1"/>
  </si>
  <si>
    <t>寄付受入</t>
    <rPh sb="0" eb="4">
      <t>キフウケイレ</t>
    </rPh>
    <phoneticPr fontId="1"/>
  </si>
  <si>
    <t>寄付の内容又は寄付者（主なもの）</t>
    <rPh sb="0" eb="2">
      <t>キフ</t>
    </rPh>
    <rPh sb="3" eb="5">
      <t>ナイヨウ</t>
    </rPh>
    <rPh sb="5" eb="6">
      <t>マタ</t>
    </rPh>
    <rPh sb="7" eb="10">
      <t>キフシャ</t>
    </rPh>
    <rPh sb="11" eb="12">
      <t>オモ</t>
    </rPh>
    <phoneticPr fontId="1"/>
  </si>
  <si>
    <t>減　免</t>
    <rPh sb="0" eb="1">
      <t>ゲン</t>
    </rPh>
    <rPh sb="2" eb="3">
      <t>メン</t>
    </rPh>
    <phoneticPr fontId="1"/>
  </si>
  <si>
    <t>(参考）：事業活動収支計算書、寄付申込書、元帳、固定資産台帳</t>
  </si>
  <si>
    <t>　　遊具、記念木など現物の寄付（金額の多寡によらない）があった場合は現物寄付に計上する。</t>
    <phoneticPr fontId="1"/>
  </si>
  <si>
    <t>４　支出等の状況</t>
  </si>
  <si>
    <t>（１）支出の状況</t>
  </si>
  <si>
    <t>入　園　料</t>
    <phoneticPr fontId="1"/>
  </si>
  <si>
    <t>保　育　料</t>
    <rPh sb="0" eb="1">
      <t>タモツ</t>
    </rPh>
    <rPh sb="2" eb="3">
      <t>イク</t>
    </rPh>
    <phoneticPr fontId="1"/>
  </si>
  <si>
    <t>消耗品費</t>
    <rPh sb="0" eb="4">
      <t>ショウモウヒンヒ</t>
    </rPh>
    <phoneticPr fontId="1"/>
  </si>
  <si>
    <t>旅費交通費</t>
    <rPh sb="0" eb="2">
      <t>リョヒ</t>
    </rPh>
    <rPh sb="2" eb="5">
      <t>コウツウヒ</t>
    </rPh>
    <phoneticPr fontId="1"/>
  </si>
  <si>
    <t>福利費</t>
    <rPh sb="0" eb="3">
      <t>フクリヒ</t>
    </rPh>
    <phoneticPr fontId="1"/>
  </si>
  <si>
    <t>諸会費</t>
    <rPh sb="0" eb="3">
      <t>ショカイヒ</t>
    </rPh>
    <phoneticPr fontId="1"/>
  </si>
  <si>
    <t>報酬委託手数料</t>
    <rPh sb="0" eb="7">
      <t>ホウシュウイタクテスウリョウ</t>
    </rPh>
    <phoneticPr fontId="1"/>
  </si>
  <si>
    <t>渉外費</t>
    <rPh sb="0" eb="3">
      <t>ショウガイヒ</t>
    </rPh>
    <phoneticPr fontId="1"/>
  </si>
  <si>
    <t>雑費</t>
    <rPh sb="0" eb="2">
      <t>ザッピ</t>
    </rPh>
    <phoneticPr fontId="1"/>
  </si>
  <si>
    <t>主な執行内容</t>
    <rPh sb="0" eb="1">
      <t>オモ</t>
    </rPh>
    <rPh sb="2" eb="6">
      <t>シッコウナイヨウ</t>
    </rPh>
    <phoneticPr fontId="1"/>
  </si>
  <si>
    <t>(参考）：事業活動収支計算書、元帳、証拠書</t>
  </si>
  <si>
    <t>修繕費支出</t>
    <rPh sb="0" eb="5">
      <t>シュウゼンヒシシュツ</t>
    </rPh>
    <phoneticPr fontId="1"/>
  </si>
  <si>
    <t>建物支出</t>
    <rPh sb="0" eb="2">
      <t>タテモノ</t>
    </rPh>
    <rPh sb="2" eb="4">
      <t>シシュツ</t>
    </rPh>
    <phoneticPr fontId="1"/>
  </si>
  <si>
    <t>構築物支出</t>
    <rPh sb="0" eb="3">
      <t>コウチクブツ</t>
    </rPh>
    <rPh sb="3" eb="5">
      <t>シシュツ</t>
    </rPh>
    <phoneticPr fontId="1"/>
  </si>
  <si>
    <t>機器備品支出</t>
    <rPh sb="0" eb="4">
      <t>キキビヒン</t>
    </rPh>
    <rPh sb="4" eb="6">
      <t>シシュツ</t>
    </rPh>
    <phoneticPr fontId="1"/>
  </si>
  <si>
    <t>契約金額</t>
    <rPh sb="0" eb="2">
      <t>ケイヤク</t>
    </rPh>
    <rPh sb="2" eb="4">
      <t>キンガク</t>
    </rPh>
    <phoneticPr fontId="1"/>
  </si>
  <si>
    <t>契約書作成の有無</t>
    <rPh sb="0" eb="3">
      <t>ケイヤクショ</t>
    </rPh>
    <rPh sb="3" eb="5">
      <t>サクセイ</t>
    </rPh>
    <rPh sb="6" eb="8">
      <t>ウム</t>
    </rPh>
    <phoneticPr fontId="1"/>
  </si>
  <si>
    <t xml:space="preserve"> (参考）：資金収支計算書、元帳、領収証、契約書、経理規程</t>
  </si>
  <si>
    <t>　　当該額以上の支出を行う場合は、領収証を受け取るのみならず、契約書を作成し取り交わす必要がある。</t>
  </si>
  <si>
    <t>現在の状況</t>
    <rPh sb="0" eb="2">
      <t>ゲンザイ</t>
    </rPh>
    <rPh sb="3" eb="5">
      <t>ジョウキョウ</t>
    </rPh>
    <phoneticPr fontId="1"/>
  </si>
  <si>
    <t>収納済みの場合の収納月</t>
    <rPh sb="0" eb="2">
      <t>シュウノウ</t>
    </rPh>
    <rPh sb="2" eb="3">
      <t>ズ</t>
    </rPh>
    <rPh sb="5" eb="7">
      <t>バアイ</t>
    </rPh>
    <rPh sb="8" eb="11">
      <t>シュウノウツキ</t>
    </rPh>
    <phoneticPr fontId="1"/>
  </si>
  <si>
    <t>(参考）：元帳(未収入金)、証拠書、財産目録</t>
  </si>
  <si>
    <t>未払金の内容</t>
    <rPh sb="0" eb="3">
      <t>ミハライキン</t>
    </rPh>
    <rPh sb="4" eb="6">
      <t>ナイヨウ</t>
    </rPh>
    <phoneticPr fontId="1"/>
  </si>
  <si>
    <t>(参考）：元帳(未払金、長期未払金)、証拠書、財産目録</t>
  </si>
  <si>
    <t>源泉税</t>
    <rPh sb="0" eb="3">
      <t>ゲンセンゼイ</t>
    </rPh>
    <phoneticPr fontId="1"/>
  </si>
  <si>
    <t>有の場合、
滞納金の支払額</t>
    <rPh sb="0" eb="1">
      <t>ユウ</t>
    </rPh>
    <rPh sb="2" eb="4">
      <t>バアイ</t>
    </rPh>
    <rPh sb="6" eb="9">
      <t>タイノウキン</t>
    </rPh>
    <rPh sb="10" eb="13">
      <t>シハライガク</t>
    </rPh>
    <phoneticPr fontId="1"/>
  </si>
  <si>
    <t>左記の滞納金の
基となった滞納額</t>
    <rPh sb="0" eb="2">
      <t>サキ</t>
    </rPh>
    <rPh sb="3" eb="6">
      <t>タイノウキン</t>
    </rPh>
    <rPh sb="8" eb="9">
      <t>キ</t>
    </rPh>
    <rPh sb="13" eb="16">
      <t>タイノウガク</t>
    </rPh>
    <phoneticPr fontId="1"/>
  </si>
  <si>
    <t>滞納の
有無</t>
    <rPh sb="0" eb="2">
      <t>タイノウ</t>
    </rPh>
    <rPh sb="4" eb="6">
      <t>ウム</t>
    </rPh>
    <phoneticPr fontId="1"/>
  </si>
  <si>
    <t>(参考）：元帳(未払金、長期未払金)、借入金台帳</t>
  </si>
  <si>
    <t>第４　保健管理及び安全管理</t>
  </si>
  <si>
    <t>１　学校医、学校歯科医及び学校薬剤師</t>
  </si>
  <si>
    <t>（１）学校医等の委嘱状況及び執務記録簿の有無</t>
  </si>
  <si>
    <t>学校医</t>
    <rPh sb="0" eb="2">
      <t>ガッコウ</t>
    </rPh>
    <rPh sb="2" eb="3">
      <t>イ</t>
    </rPh>
    <phoneticPr fontId="1"/>
  </si>
  <si>
    <t>学校歯科医</t>
    <rPh sb="0" eb="5">
      <t>ガッコウシカイ</t>
    </rPh>
    <phoneticPr fontId="1"/>
  </si>
  <si>
    <t>学校薬剤師</t>
    <rPh sb="0" eb="2">
      <t>ガッコウ</t>
    </rPh>
    <rPh sb="2" eb="5">
      <t>ヤクザイシ</t>
    </rPh>
    <phoneticPr fontId="1"/>
  </si>
  <si>
    <t>氏名</t>
    <rPh sb="0" eb="2">
      <t>シメイ</t>
    </rPh>
    <phoneticPr fontId="1"/>
  </si>
  <si>
    <t>委嘱年月日</t>
    <rPh sb="0" eb="2">
      <t>イショク</t>
    </rPh>
    <rPh sb="2" eb="5">
      <t>ネンガッピ</t>
    </rPh>
    <phoneticPr fontId="1"/>
  </si>
  <si>
    <t>委嘱状の有無</t>
    <rPh sb="0" eb="3">
      <t>イショクジョウ</t>
    </rPh>
    <rPh sb="4" eb="6">
      <t>ウム</t>
    </rPh>
    <phoneticPr fontId="1"/>
  </si>
  <si>
    <t>執務記録簿の有無</t>
    <rPh sb="0" eb="5">
      <t>シツムキロクボ</t>
    </rPh>
    <rPh sb="6" eb="8">
      <t>ウム</t>
    </rPh>
    <phoneticPr fontId="1"/>
  </si>
  <si>
    <t>(参考）：委嘱状の写し、執務記録簿</t>
  </si>
  <si>
    <t>２　学校保健計画、学校安全計画及び危険等発生時対処要領</t>
    <phoneticPr fontId="1"/>
  </si>
  <si>
    <t>（１）計画の作成状況、記載内容及び学校医等の参与の状況</t>
  </si>
  <si>
    <t>学校保健計画</t>
    <rPh sb="0" eb="6">
      <t>ガッコウホケンケイカク</t>
    </rPh>
    <phoneticPr fontId="1"/>
  </si>
  <si>
    <t>学校安全計画</t>
    <rPh sb="0" eb="2">
      <t>ガッコウ</t>
    </rPh>
    <rPh sb="2" eb="6">
      <t>アンゼンケイカク</t>
    </rPh>
    <phoneticPr fontId="1"/>
  </si>
  <si>
    <t>危険等発生時対処要領</t>
    <rPh sb="0" eb="2">
      <t>キケン</t>
    </rPh>
    <rPh sb="2" eb="3">
      <t>トウ</t>
    </rPh>
    <rPh sb="3" eb="6">
      <t>ハッセイジ</t>
    </rPh>
    <rPh sb="6" eb="10">
      <t>タイショヨウリョウ</t>
    </rPh>
    <phoneticPr fontId="1"/>
  </si>
  <si>
    <t>学校医等の参与の有無</t>
    <rPh sb="0" eb="3">
      <t>ガッコウイ</t>
    </rPh>
    <rPh sb="3" eb="4">
      <t>トウ</t>
    </rPh>
    <rPh sb="5" eb="7">
      <t>サンヨ</t>
    </rPh>
    <rPh sb="8" eb="10">
      <t>ウム</t>
    </rPh>
    <phoneticPr fontId="1"/>
  </si>
  <si>
    <t>保健管理に関する項目</t>
    <rPh sb="0" eb="2">
      <t>ホケン</t>
    </rPh>
    <rPh sb="2" eb="4">
      <t>カンリ</t>
    </rPh>
    <rPh sb="5" eb="6">
      <t>カン</t>
    </rPh>
    <rPh sb="8" eb="10">
      <t>コウモク</t>
    </rPh>
    <phoneticPr fontId="1"/>
  </si>
  <si>
    <t>保健教育に関する項目</t>
    <rPh sb="0" eb="2">
      <t>ホケン</t>
    </rPh>
    <rPh sb="2" eb="4">
      <t>キョウイク</t>
    </rPh>
    <rPh sb="5" eb="6">
      <t>カン</t>
    </rPh>
    <rPh sb="8" eb="10">
      <t>コウモク</t>
    </rPh>
    <phoneticPr fontId="1"/>
  </si>
  <si>
    <r>
      <t xml:space="preserve">組織活動に関する項目
</t>
    </r>
    <r>
      <rPr>
        <sz val="7"/>
        <color theme="1"/>
        <rFont val="ＭＳ Ｐゴシック"/>
        <family val="3"/>
        <charset val="128"/>
      </rPr>
      <t>（家庭地域との連携を含む）</t>
    </r>
    <rPh sb="0" eb="4">
      <t>ソシキカツドウ</t>
    </rPh>
    <rPh sb="5" eb="6">
      <t>カン</t>
    </rPh>
    <rPh sb="8" eb="10">
      <t>コウモク</t>
    </rPh>
    <rPh sb="12" eb="14">
      <t>カテイ</t>
    </rPh>
    <rPh sb="14" eb="16">
      <t>チイキ</t>
    </rPh>
    <rPh sb="18" eb="20">
      <t>レンケイ</t>
    </rPh>
    <rPh sb="21" eb="22">
      <t>フク</t>
    </rPh>
    <phoneticPr fontId="1"/>
  </si>
  <si>
    <t>学校医</t>
    <rPh sb="0" eb="3">
      <t>ガッコウイ</t>
    </rPh>
    <phoneticPr fontId="1"/>
  </si>
  <si>
    <t>学校薬剤師</t>
    <rPh sb="0" eb="5">
      <t>ガッコウヤクザイシ</t>
    </rPh>
    <phoneticPr fontId="1"/>
  </si>
  <si>
    <t>記　載　内　容</t>
    <rPh sb="0" eb="1">
      <t>キ</t>
    </rPh>
    <rPh sb="2" eb="3">
      <t>サイ</t>
    </rPh>
    <rPh sb="4" eb="5">
      <t>ナイ</t>
    </rPh>
    <rPh sb="6" eb="7">
      <t>カタチ</t>
    </rPh>
    <phoneticPr fontId="1"/>
  </si>
  <si>
    <t>(参考）：学校保健計画、学校安全計画、危険等発生時対処要領、執務記録簿</t>
  </si>
  <si>
    <t>（１）園児の健康診断の実施状況</t>
  </si>
  <si>
    <t>内科等</t>
    <rPh sb="0" eb="3">
      <t>ナイカトウ</t>
    </rPh>
    <phoneticPr fontId="1"/>
  </si>
  <si>
    <t>歯科</t>
    <rPh sb="0" eb="2">
      <t>シカ</t>
    </rPh>
    <phoneticPr fontId="1"/>
  </si>
  <si>
    <t>その他</t>
    <rPh sb="2" eb="3">
      <t>タ</t>
    </rPh>
    <phoneticPr fontId="1"/>
  </si>
  <si>
    <t>実施医療機関名</t>
    <rPh sb="0" eb="2">
      <t>ジッシ</t>
    </rPh>
    <rPh sb="2" eb="7">
      <t>イリョウキカンメイ</t>
    </rPh>
    <phoneticPr fontId="1"/>
  </si>
  <si>
    <t>有の場合の人数</t>
    <rPh sb="0" eb="1">
      <t>ユウ</t>
    </rPh>
    <rPh sb="2" eb="4">
      <t>バアイ</t>
    </rPh>
    <rPh sb="5" eb="7">
      <t>ニンズウ</t>
    </rPh>
    <phoneticPr fontId="1"/>
  </si>
  <si>
    <t>その後に受診済み</t>
    <rPh sb="2" eb="3">
      <t>ゴ</t>
    </rPh>
    <rPh sb="4" eb="7">
      <t>ジュシンズ</t>
    </rPh>
    <phoneticPr fontId="1"/>
  </si>
  <si>
    <t>結果の記録</t>
    <rPh sb="0" eb="2">
      <t>ケッカ</t>
    </rPh>
    <rPh sb="3" eb="5">
      <t>キロク</t>
    </rPh>
    <phoneticPr fontId="1"/>
  </si>
  <si>
    <t>未受診</t>
    <rPh sb="0" eb="3">
      <t>ミジュシン</t>
    </rPh>
    <phoneticPr fontId="1"/>
  </si>
  <si>
    <t>(参考）：健康診断票、未受診園児の健康診断結果</t>
  </si>
  <si>
    <t>ア　身長</t>
    <rPh sb="2" eb="4">
      <t>シンチョウ</t>
    </rPh>
    <phoneticPr fontId="1"/>
  </si>
  <si>
    <t>イ　体重</t>
    <phoneticPr fontId="1"/>
  </si>
  <si>
    <t>ウ　栄養状態</t>
    <phoneticPr fontId="1"/>
  </si>
  <si>
    <t>エ　脊柱・胸郭・四肢</t>
    <phoneticPr fontId="1"/>
  </si>
  <si>
    <t>オ　視力</t>
    <phoneticPr fontId="1"/>
  </si>
  <si>
    <t>カ　聴力</t>
    <phoneticPr fontId="1"/>
  </si>
  <si>
    <t>キ　眼の疾病及び異常</t>
    <phoneticPr fontId="1"/>
  </si>
  <si>
    <t>ク　耳鼻咽喉頭疾患</t>
    <phoneticPr fontId="1"/>
  </si>
  <si>
    <t>ケ　皮膚疾患</t>
    <phoneticPr fontId="1"/>
  </si>
  <si>
    <t>コ　歯及び口腔の疾病異常</t>
    <phoneticPr fontId="1"/>
  </si>
  <si>
    <t>サ　心臓の疾病及び異常</t>
    <phoneticPr fontId="1"/>
  </si>
  <si>
    <t>シ　尿</t>
    <phoneticPr fontId="1"/>
  </si>
  <si>
    <t>ス　その他の疾病及び異常</t>
    <phoneticPr fontId="1"/>
  </si>
  <si>
    <t>実　施　の　有　無</t>
    <rPh sb="0" eb="1">
      <t>ジツ</t>
    </rPh>
    <rPh sb="2" eb="3">
      <t>シ</t>
    </rPh>
    <rPh sb="6" eb="7">
      <t>ユウ</t>
    </rPh>
    <rPh sb="8" eb="9">
      <t>ム</t>
    </rPh>
    <phoneticPr fontId="1"/>
  </si>
  <si>
    <t>記　録　の　有　無</t>
    <rPh sb="0" eb="1">
      <t>キ</t>
    </rPh>
    <rPh sb="2" eb="3">
      <t>ロク</t>
    </rPh>
    <rPh sb="6" eb="7">
      <t>ユウ</t>
    </rPh>
    <rPh sb="8" eb="9">
      <t>ム</t>
    </rPh>
    <phoneticPr fontId="1"/>
  </si>
  <si>
    <t>(参考）：健康診断票</t>
  </si>
  <si>
    <t>項　目</t>
    <rPh sb="0" eb="1">
      <t>コウ</t>
    </rPh>
    <rPh sb="2" eb="3">
      <t>メ</t>
    </rPh>
    <phoneticPr fontId="1"/>
  </si>
  <si>
    <t>(参考）：健康診断票、健康診断結果の保護者への通知文（書式）</t>
  </si>
  <si>
    <t>対象園児数</t>
    <rPh sb="0" eb="2">
      <t>タイショウ</t>
    </rPh>
    <rPh sb="2" eb="5">
      <t>エンジスウ</t>
    </rPh>
    <phoneticPr fontId="1"/>
  </si>
  <si>
    <t>受診園児数</t>
    <rPh sb="0" eb="2">
      <t>ジュシン</t>
    </rPh>
    <rPh sb="2" eb="5">
      <t>エンジスウ</t>
    </rPh>
    <phoneticPr fontId="1"/>
  </si>
  <si>
    <t>入園後、すみやかに実施する必要がある。</t>
  </si>
  <si>
    <t>（１）教職員健康診断の実施状況</t>
  </si>
  <si>
    <t>ア　未受診教職員がいる場合、その後の措置状況</t>
    <rPh sb="2" eb="5">
      <t>ミジュシン</t>
    </rPh>
    <rPh sb="5" eb="8">
      <t>キョウショクイン</t>
    </rPh>
    <rPh sb="11" eb="13">
      <t>バアイ</t>
    </rPh>
    <rPh sb="16" eb="17">
      <t>ゴ</t>
    </rPh>
    <rPh sb="18" eb="22">
      <t>ソチジョウキョウ</t>
    </rPh>
    <phoneticPr fontId="1"/>
  </si>
  <si>
    <t>エ　視力</t>
    <phoneticPr fontId="1"/>
  </si>
  <si>
    <t>オ　聴力</t>
    <phoneticPr fontId="1"/>
  </si>
  <si>
    <t>カ　結核の有無</t>
    <phoneticPr fontId="1"/>
  </si>
  <si>
    <t>キ　血圧</t>
    <phoneticPr fontId="1"/>
  </si>
  <si>
    <t>ク　尿</t>
    <phoneticPr fontId="1"/>
  </si>
  <si>
    <t>ソ　その他の疾病及び異常</t>
    <phoneticPr fontId="1"/>
  </si>
  <si>
    <t>記録の有無</t>
    <rPh sb="0" eb="2">
      <t>キロク</t>
    </rPh>
    <rPh sb="3" eb="5">
      <t>ウム</t>
    </rPh>
    <phoneticPr fontId="1"/>
  </si>
  <si>
    <t xml:space="preserve"> (参考）：健康診断票</t>
  </si>
  <si>
    <t>必要な事後措置</t>
    <phoneticPr fontId="1"/>
  </si>
  <si>
    <t>対象人数</t>
    <rPh sb="0" eb="4">
      <t>タイショウニンズウ</t>
    </rPh>
    <phoneticPr fontId="1"/>
  </si>
  <si>
    <t>・対象者がない場合、対象人数を「０」人とする。</t>
    <rPh sb="1" eb="4">
      <t>タイショウシャ</t>
    </rPh>
    <rPh sb="7" eb="9">
      <t>バアイ</t>
    </rPh>
    <rPh sb="10" eb="14">
      <t>タイショウニンズウ</t>
    </rPh>
    <rPh sb="18" eb="19">
      <t>ニン</t>
    </rPh>
    <phoneticPr fontId="1"/>
  </si>
  <si>
    <t>種別</t>
    <rPh sb="0" eb="2">
      <t>シュベツ</t>
    </rPh>
    <phoneticPr fontId="1"/>
  </si>
  <si>
    <t>通園バス派遣職員</t>
  </si>
  <si>
    <t>正課に係る派遣職員</t>
  </si>
  <si>
    <t>課外教室講師等</t>
  </si>
  <si>
    <t>科目等</t>
    <rPh sb="0" eb="3">
      <t>カモクトウ</t>
    </rPh>
    <phoneticPr fontId="1"/>
  </si>
  <si>
    <t>健康状態の確認状況</t>
    <rPh sb="0" eb="4">
      <t>ケンコウジョウタイ</t>
    </rPh>
    <rPh sb="5" eb="9">
      <t>カクニンジョウキョウ</t>
    </rPh>
    <phoneticPr fontId="1"/>
  </si>
  <si>
    <t>（１）保育室等の空気</t>
  </si>
  <si>
    <t>実施年度／
実施項目</t>
    <rPh sb="0" eb="4">
      <t>ジッシネンド</t>
    </rPh>
    <rPh sb="6" eb="10">
      <t>ジッシコウモク</t>
    </rPh>
    <phoneticPr fontId="1"/>
  </si>
  <si>
    <t>換気(CO2)</t>
    <phoneticPr fontId="1"/>
  </si>
  <si>
    <t>温度</t>
    <phoneticPr fontId="1"/>
  </si>
  <si>
    <t>相対湿度</t>
    <phoneticPr fontId="1"/>
  </si>
  <si>
    <t>気流</t>
    <phoneticPr fontId="1"/>
  </si>
  <si>
    <t>省略</t>
    <rPh sb="0" eb="2">
      <t>ショウリャク</t>
    </rPh>
    <phoneticPr fontId="1"/>
  </si>
  <si>
    <t>検査</t>
    <phoneticPr fontId="1"/>
  </si>
  <si>
    <t>一酸化炭素</t>
    <rPh sb="0" eb="5">
      <t>イッサンカタンソ</t>
    </rPh>
    <phoneticPr fontId="1"/>
  </si>
  <si>
    <t>二酸化窒素</t>
    <rPh sb="0" eb="5">
      <t>ニサンカチッソ</t>
    </rPh>
    <phoneticPr fontId="1"/>
  </si>
  <si>
    <t>ダニ又は
ダニアレルゲン</t>
    <phoneticPr fontId="1"/>
  </si>
  <si>
    <t>照度及び
照明環境</t>
    <rPh sb="0" eb="2">
      <t>ショウド</t>
    </rPh>
    <rPh sb="2" eb="3">
      <t>オヨ</t>
    </rPh>
    <rPh sb="5" eb="9">
      <t>ショウメイカンキョウ</t>
    </rPh>
    <phoneticPr fontId="1"/>
  </si>
  <si>
    <t>未実施理由又は
不適の場合の事後措置</t>
    <rPh sb="0" eb="3">
      <t>ミジッシ</t>
    </rPh>
    <rPh sb="3" eb="5">
      <t>リユウ</t>
    </rPh>
    <rPh sb="5" eb="6">
      <t>マタ</t>
    </rPh>
    <rPh sb="8" eb="10">
      <t>フテキ</t>
    </rPh>
    <rPh sb="11" eb="13">
      <t>バアイ</t>
    </rPh>
    <rPh sb="14" eb="18">
      <t>ジゴソチ</t>
    </rPh>
    <phoneticPr fontId="1"/>
  </si>
  <si>
    <t xml:space="preserve"> (参考）：学校薬剤師又は委託業者からの検査結果報告書</t>
  </si>
  <si>
    <t>検査未実施理由
又は不適の場合の事後措置</t>
    <rPh sb="0" eb="2">
      <t>ケンサ</t>
    </rPh>
    <rPh sb="2" eb="5">
      <t>ミジッシ</t>
    </rPh>
    <rPh sb="5" eb="7">
      <t>リユウ</t>
    </rPh>
    <rPh sb="8" eb="9">
      <t>マタ</t>
    </rPh>
    <rPh sb="10" eb="12">
      <t>フテキ</t>
    </rPh>
    <rPh sb="13" eb="15">
      <t>バアイ</t>
    </rPh>
    <rPh sb="16" eb="20">
      <t>ジゴソチ</t>
    </rPh>
    <phoneticPr fontId="1"/>
  </si>
  <si>
    <t xml:space="preserve">※記入しきれない場合は、行を挿入して使用してください。 </t>
    <rPh sb="12" eb="13">
      <t>ギョウ</t>
    </rPh>
    <rPh sb="14" eb="16">
      <t>ソウニュウ</t>
    </rPh>
    <phoneticPr fontId="1"/>
  </si>
  <si>
    <t>実施（予定）月日</t>
  </si>
  <si>
    <t>実施機関等</t>
  </si>
  <si>
    <t>未実施又は不適の場合の事後措置</t>
  </si>
  <si>
    <t>検査実施者</t>
  </si>
  <si>
    <t>指示事項及び改善の状況</t>
  </si>
  <si>
    <t xml:space="preserve">(参考）：水質検査結果報告書、保守・点検・清掃報告書 </t>
  </si>
  <si>
    <t>　　園で全ての記録を保管する必要がある。</t>
  </si>
  <si>
    <t>ア　水泳プールの構造</t>
    <phoneticPr fontId="1"/>
  </si>
  <si>
    <t>月から</t>
    <rPh sb="0" eb="1">
      <t>ガツ</t>
    </rPh>
    <phoneticPr fontId="1"/>
  </si>
  <si>
    <t>日から</t>
    <rPh sb="0" eb="1">
      <t>ヒ</t>
    </rPh>
    <phoneticPr fontId="1"/>
  </si>
  <si>
    <t>ウ　使用積算日数３０日以内ごとに１回実施する検査</t>
  </si>
  <si>
    <t>（イ）検査月日</t>
  </si>
  <si>
    <t>(循環式の場合は使用開始２～３週間経過後。入替式の場合は最初の入替を行う直前)</t>
  </si>
  <si>
    <t>①遊離残留塩素</t>
    <phoneticPr fontId="1"/>
  </si>
  <si>
    <t>③大腸菌</t>
    <phoneticPr fontId="1"/>
  </si>
  <si>
    <t>④一般細菌</t>
    <phoneticPr fontId="1"/>
  </si>
  <si>
    <t>⑤有機物等</t>
    <phoneticPr fontId="1"/>
  </si>
  <si>
    <t>⑥濁度</t>
    <phoneticPr fontId="1"/>
  </si>
  <si>
    <t>⑦総トリハロメタン</t>
    <rPh sb="1" eb="2">
      <t>ソウ</t>
    </rPh>
    <phoneticPr fontId="1"/>
  </si>
  <si>
    <t>日に</t>
    <rPh sb="0" eb="1">
      <t>ヒ</t>
    </rPh>
    <phoneticPr fontId="1"/>
  </si>
  <si>
    <t>オ　毎学年１回実施する検査（設備がある場合のみ）</t>
  </si>
  <si>
    <t>設備の
有無</t>
    <rPh sb="0" eb="2">
      <t>セツビ</t>
    </rPh>
    <rPh sb="4" eb="6">
      <t>ウム</t>
    </rPh>
    <phoneticPr fontId="1"/>
  </si>
  <si>
    <t>⑨プール本体の衛生状況等</t>
    <phoneticPr fontId="1"/>
  </si>
  <si>
    <t>⑩浄化設備及びその管理状況</t>
    <phoneticPr fontId="1"/>
  </si>
  <si>
    <t>⑪消毒設備及びその管理状況</t>
    <phoneticPr fontId="1"/>
  </si>
  <si>
    <t>⑫屋内プールの空気及び水平面照度</t>
    <phoneticPr fontId="1"/>
  </si>
  <si>
    <t>　　改めて再検査を実施の上、大腸菌が検出されないことを確認した後にプールの使用を開始する。</t>
  </si>
  <si>
    <t xml:space="preserve"> (参考）：プール水等の検査結果報告書、プール管理日誌、プールカード</t>
  </si>
  <si>
    <t>ア　定期点検</t>
  </si>
  <si>
    <t>点検項目</t>
  </si>
  <si>
    <t>①</t>
    <phoneticPr fontId="1"/>
  </si>
  <si>
    <t>②</t>
    <phoneticPr fontId="1"/>
  </si>
  <si>
    <t>③</t>
    <phoneticPr fontId="1"/>
  </si>
  <si>
    <t>日</t>
  </si>
  <si>
    <t>記録の
方法</t>
    <rPh sb="0" eb="2">
      <t>キロク</t>
    </rPh>
    <rPh sb="4" eb="6">
      <t>ホウホウ</t>
    </rPh>
    <phoneticPr fontId="1"/>
  </si>
  <si>
    <t>(参考）：点検表、園日誌</t>
  </si>
  <si>
    <t>イ　日常点検</t>
  </si>
  <si>
    <t>実施の頻度</t>
    <rPh sb="0" eb="2">
      <t>ジッシ</t>
    </rPh>
    <rPh sb="3" eb="5">
      <t>ヒンド</t>
    </rPh>
    <phoneticPr fontId="1"/>
  </si>
  <si>
    <t>飲料水の
水質及び施設･設備</t>
    <phoneticPr fontId="1"/>
  </si>
  <si>
    <t>学校の清潔及び
ネズミ・衛生害虫等</t>
    <phoneticPr fontId="1"/>
  </si>
  <si>
    <t>ア　定期点検(毎学期１回以上)</t>
    <phoneticPr fontId="1"/>
  </si>
  <si>
    <t>具体的な点検方法</t>
    <rPh sb="0" eb="3">
      <t>グタイテキ</t>
    </rPh>
    <rPh sb="4" eb="8">
      <t>テンケンホウホウ</t>
    </rPh>
    <phoneticPr fontId="1"/>
  </si>
  <si>
    <t>園舎内・園地・
運動場</t>
    <rPh sb="0" eb="3">
      <t>エンシャナイ</t>
    </rPh>
    <rPh sb="4" eb="6">
      <t>エンチ</t>
    </rPh>
    <rPh sb="8" eb="11">
      <t>ウンドウジョウ</t>
    </rPh>
    <phoneticPr fontId="1"/>
  </si>
  <si>
    <t>園具、遊具、
プール等</t>
    <rPh sb="0" eb="2">
      <t>エング</t>
    </rPh>
    <rPh sb="3" eb="5">
      <t>ユウグ</t>
    </rPh>
    <rPh sb="10" eb="11">
      <t>トウ</t>
    </rPh>
    <phoneticPr fontId="1"/>
  </si>
  <si>
    <t>通園路及び
通園バス運行</t>
    <rPh sb="0" eb="1">
      <t>ツウ</t>
    </rPh>
    <rPh sb="1" eb="3">
      <t>エンロ</t>
    </rPh>
    <rPh sb="3" eb="4">
      <t>オヨ</t>
    </rPh>
    <rPh sb="6" eb="8">
      <t>ツウエン</t>
    </rPh>
    <rPh sb="10" eb="12">
      <t>ウンコウ</t>
    </rPh>
    <phoneticPr fontId="1"/>
  </si>
  <si>
    <t>日常点検実施状況</t>
    <rPh sb="0" eb="4">
      <t>ニチジョウテンケン</t>
    </rPh>
    <rPh sb="4" eb="8">
      <t>ジッシジョウキョウ</t>
    </rPh>
    <phoneticPr fontId="1"/>
  </si>
  <si>
    <t>ア　防火管理者の選任・届出状況</t>
    <phoneticPr fontId="1"/>
  </si>
  <si>
    <t>防火管理者の氏名</t>
    <rPh sb="0" eb="5">
      <t>ボウカカンリシャ</t>
    </rPh>
    <rPh sb="6" eb="8">
      <t>シメイ</t>
    </rPh>
    <phoneticPr fontId="1"/>
  </si>
  <si>
    <t>届　出　年　月　日</t>
    <rPh sb="0" eb="1">
      <t>トドケ</t>
    </rPh>
    <rPh sb="2" eb="3">
      <t>デ</t>
    </rPh>
    <rPh sb="4" eb="5">
      <t>トシ</t>
    </rPh>
    <rPh sb="6" eb="7">
      <t>ツキ</t>
    </rPh>
    <rPh sb="8" eb="9">
      <t>ヒ</t>
    </rPh>
    <phoneticPr fontId="1"/>
  </si>
  <si>
    <t>(参考）：防火管理者選任届出書の控え、防火管理者講習会修了証</t>
  </si>
  <si>
    <t>イ　消防用設備等の点検の実施状況 (直近の２回分について記載する)</t>
    <phoneticPr fontId="1"/>
  </si>
  <si>
    <t>実　施　機　関　等</t>
    <rPh sb="0" eb="1">
      <t>ジツ</t>
    </rPh>
    <rPh sb="2" eb="3">
      <t>シ</t>
    </rPh>
    <rPh sb="4" eb="5">
      <t>キ</t>
    </rPh>
    <rPh sb="6" eb="7">
      <t>カン</t>
    </rPh>
    <rPh sb="8" eb="9">
      <t>トウ</t>
    </rPh>
    <phoneticPr fontId="1"/>
  </si>
  <si>
    <t>不適項目
の有無</t>
    <rPh sb="0" eb="4">
      <t>フテキコウモク</t>
    </rPh>
    <rPh sb="6" eb="8">
      <t>ウム</t>
    </rPh>
    <phoneticPr fontId="1"/>
  </si>
  <si>
    <t>不適とされた場合、その項目</t>
    <rPh sb="0" eb="2">
      <t>フテキ</t>
    </rPh>
    <rPh sb="6" eb="8">
      <t>バアイ</t>
    </rPh>
    <rPh sb="11" eb="13">
      <t>コウモク</t>
    </rPh>
    <phoneticPr fontId="1"/>
  </si>
  <si>
    <t>(参考）：消防用設備等点検報告書</t>
  </si>
  <si>
    <t>ウ　消火訓練、避難訓練、通報訓練の実施状況</t>
  </si>
  <si>
    <t>消火訓練</t>
    <rPh sb="0" eb="4">
      <t>ショウカクンレン</t>
    </rPh>
    <phoneticPr fontId="1"/>
  </si>
  <si>
    <t>避難訓練</t>
    <rPh sb="0" eb="2">
      <t>ヒナン</t>
    </rPh>
    <rPh sb="2" eb="4">
      <t>クンレン</t>
    </rPh>
    <phoneticPr fontId="1"/>
  </si>
  <si>
    <t>通報訓練</t>
    <rPh sb="0" eb="2">
      <t>ツウホウ</t>
    </rPh>
    <rPh sb="2" eb="4">
      <t>クンレン</t>
    </rPh>
    <phoneticPr fontId="1"/>
  </si>
  <si>
    <t>実施月日
（予定含む）</t>
    <rPh sb="0" eb="2">
      <t>ジッシ</t>
    </rPh>
    <rPh sb="2" eb="4">
      <t>ガッピ</t>
    </rPh>
    <rPh sb="6" eb="9">
      <t>ヨテイフク</t>
    </rPh>
    <phoneticPr fontId="1"/>
  </si>
  <si>
    <t>７　学校給食の食品衛生</t>
  </si>
  <si>
    <t>（１）重大事故発生の有無及び発生の対応状況等</t>
  </si>
  <si>
    <t>重大事故発生の有無</t>
    <rPh sb="0" eb="2">
      <t>ジュウダイ</t>
    </rPh>
    <rPh sb="2" eb="4">
      <t>ジコ</t>
    </rPh>
    <rPh sb="4" eb="6">
      <t>ハッセイ</t>
    </rPh>
    <rPh sb="7" eb="9">
      <t>ウム</t>
    </rPh>
    <phoneticPr fontId="1"/>
  </si>
  <si>
    <t>有の場合</t>
    <rPh sb="0" eb="1">
      <t>ユウ</t>
    </rPh>
    <rPh sb="2" eb="4">
      <t>バアイ</t>
    </rPh>
    <phoneticPr fontId="1"/>
  </si>
  <si>
    <t>事故内容・対応状況の概要</t>
    <rPh sb="0" eb="4">
      <t>ジコナイヨウ</t>
    </rPh>
    <rPh sb="5" eb="9">
      <t>タイオウジョウキョウ</t>
    </rPh>
    <rPh sb="10" eb="12">
      <t>ガイヨウ</t>
    </rPh>
    <phoneticPr fontId="1"/>
  </si>
  <si>
    <t>県への報告</t>
    <rPh sb="0" eb="1">
      <t>ケン</t>
    </rPh>
    <rPh sb="3" eb="5">
      <t>ホウコク</t>
    </rPh>
    <phoneticPr fontId="1"/>
  </si>
  <si>
    <t>(参考）：事故報告書の控え</t>
  </si>
  <si>
    <t>９　その他</t>
  </si>
  <si>
    <t>（１）保健室の有無</t>
  </si>
  <si>
    <t>保健室の設置</t>
    <rPh sb="0" eb="3">
      <t>ホケンシツ</t>
    </rPh>
    <rPh sb="4" eb="6">
      <t>セッチ</t>
    </rPh>
    <phoneticPr fontId="1"/>
  </si>
  <si>
    <t>保健衛生用具の常備</t>
    <rPh sb="0" eb="2">
      <t>ホケン</t>
    </rPh>
    <rPh sb="2" eb="6">
      <t>エイセイヨウグ</t>
    </rPh>
    <rPh sb="7" eb="9">
      <t>ジョウビ</t>
    </rPh>
    <phoneticPr fontId="1"/>
  </si>
  <si>
    <t>加入状況</t>
    <rPh sb="0" eb="4">
      <t>カニュウジョウキョウ</t>
    </rPh>
    <phoneticPr fontId="1"/>
  </si>
  <si>
    <t>保険会社名称</t>
    <rPh sb="0" eb="4">
      <t>ホケンガイシャ</t>
    </rPh>
    <rPh sb="4" eb="6">
      <t>メイショウ</t>
    </rPh>
    <phoneticPr fontId="1"/>
  </si>
  <si>
    <t>保険の種類</t>
    <rPh sb="0" eb="2">
      <t>ホケン</t>
    </rPh>
    <rPh sb="3" eb="5">
      <t>シュルイ</t>
    </rPh>
    <phoneticPr fontId="1"/>
  </si>
  <si>
    <t>保険料</t>
    <rPh sb="0" eb="3">
      <t>ホケンリョウ</t>
    </rPh>
    <phoneticPr fontId="1"/>
  </si>
  <si>
    <t>対象加入
園児数</t>
    <rPh sb="0" eb="2">
      <t>タイショウ</t>
    </rPh>
    <rPh sb="2" eb="4">
      <t>カニュウ</t>
    </rPh>
    <rPh sb="5" eb="7">
      <t>エンジ</t>
    </rPh>
    <rPh sb="7" eb="8">
      <t>スウ</t>
    </rPh>
    <phoneticPr fontId="1"/>
  </si>
  <si>
    <t>(参考）：加入申込書、元帳</t>
  </si>
  <si>
    <t>（特別代理人氏名）</t>
    <rPh sb="1" eb="6">
      <t>トクベツダイリニン</t>
    </rPh>
    <rPh sb="6" eb="8">
      <t>シメイ</t>
    </rPh>
    <phoneticPr fontId="1"/>
  </si>
  <si>
    <t>（特別代理人選任年月日）</t>
    <rPh sb="1" eb="6">
      <t>トクベツダイリニン</t>
    </rPh>
    <rPh sb="6" eb="8">
      <t>センニン</t>
    </rPh>
    <rPh sb="8" eb="11">
      <t>ネンガッピ</t>
    </rPh>
    <phoneticPr fontId="1"/>
  </si>
  <si>
    <t>契約期間</t>
    <rPh sb="0" eb="4">
      <t>ケイヤクキカン</t>
    </rPh>
    <phoneticPr fontId="1"/>
  </si>
  <si>
    <t>理事の任期</t>
    <rPh sb="3" eb="5">
      <t>ニンキ</t>
    </rPh>
    <phoneticPr fontId="1"/>
  </si>
  <si>
    <t>監事の任期</t>
    <rPh sb="3" eb="5">
      <t>ニンキ</t>
    </rPh>
    <phoneticPr fontId="1"/>
  </si>
  <si>
    <t>評議員の任期</t>
    <rPh sb="4" eb="6">
      <t>ニンキ</t>
    </rPh>
    <phoneticPr fontId="1"/>
  </si>
  <si>
    <t>附則</t>
    <phoneticPr fontId="1"/>
  </si>
  <si>
    <t>　　（令和２年３月以前は、理事長個人及び理事長が経営する会社と学校法人との間で有償契約を締結する場合は、</t>
    <phoneticPr fontId="1"/>
  </si>
  <si>
    <t>　　契約期間の更新の場合もその都度特別代理人の選任が必要。）</t>
    <phoneticPr fontId="1"/>
  </si>
  <si>
    <t>預かり保育実施の有無</t>
    <rPh sb="8" eb="10">
      <t>ウム</t>
    </rPh>
    <phoneticPr fontId="1"/>
  </si>
  <si>
    <t>　内　容</t>
    <rPh sb="1" eb="2">
      <t>ナイ</t>
    </rPh>
    <rPh sb="3" eb="4">
      <t>カタチ</t>
    </rPh>
    <phoneticPr fontId="1"/>
  </si>
  <si>
    <t>　金　額</t>
    <rPh sb="1" eb="2">
      <t>カネ</t>
    </rPh>
    <rPh sb="3" eb="4">
      <t>ガク</t>
    </rPh>
    <phoneticPr fontId="1"/>
  </si>
  <si>
    <t>週　数</t>
    <phoneticPr fontId="1"/>
  </si>
  <si>
    <t>教頭等の配置</t>
    <rPh sb="0" eb="2">
      <t>キョウトウ</t>
    </rPh>
    <rPh sb="2" eb="3">
      <t>トウ</t>
    </rPh>
    <rPh sb="4" eb="6">
      <t>ハイチ</t>
    </rPh>
    <phoneticPr fontId="1"/>
  </si>
  <si>
    <t>非常勤の場合の出勤状況</t>
    <phoneticPr fontId="1"/>
  </si>
  <si>
    <t>記載の
有無</t>
    <rPh sb="0" eb="2">
      <t>キサイ</t>
    </rPh>
    <rPh sb="4" eb="6">
      <t>ウム</t>
    </rPh>
    <phoneticPr fontId="1"/>
  </si>
  <si>
    <r>
      <t>受診者数</t>
    </r>
    <r>
      <rPr>
        <sz val="8"/>
        <color theme="1"/>
        <rFont val="ＭＳ Ｐゴシック"/>
        <family val="3"/>
        <charset val="128"/>
      </rPr>
      <t>（3か月以内に受けた健康診断の結果票等を提出した者を含む）</t>
    </r>
    <phoneticPr fontId="1"/>
  </si>
  <si>
    <t>該当するものを入力</t>
    <rPh sb="0" eb="2">
      <t>ガイトウ</t>
    </rPh>
    <rPh sb="7" eb="9">
      <t>ニュウリョク</t>
    </rPh>
    <phoneticPr fontId="1"/>
  </si>
  <si>
    <t>月の間利用</t>
    <rPh sb="0" eb="1">
      <t>ガツ</t>
    </rPh>
    <rPh sb="2" eb="3">
      <t>カン</t>
    </rPh>
    <rPh sb="3" eb="5">
      <t>リヨウ</t>
    </rPh>
    <phoneticPr fontId="1"/>
  </si>
  <si>
    <t>日まで</t>
    <rPh sb="0" eb="1">
      <t>ヒ</t>
    </rPh>
    <phoneticPr fontId="1"/>
  </si>
  <si>
    <t>健康管理状況について</t>
    <rPh sb="0" eb="6">
      <t>ケンコウカンリジョウキョウ</t>
    </rPh>
    <phoneticPr fontId="1"/>
  </si>
  <si>
    <t>プール管理日誌について</t>
    <rPh sb="3" eb="7">
      <t>カンリニッシ</t>
    </rPh>
    <phoneticPr fontId="1"/>
  </si>
  <si>
    <t>学校給食について</t>
    <rPh sb="0" eb="4">
      <t>ガッコウキュウショク</t>
    </rPh>
    <phoneticPr fontId="1"/>
  </si>
  <si>
    <t>別紙８</t>
    <phoneticPr fontId="1"/>
  </si>
  <si>
    <t>第４　保健管理及び安全管理</t>
    <rPh sb="3" eb="7">
      <t>ホケンカンリ</t>
    </rPh>
    <rPh sb="7" eb="8">
      <t>オヨ</t>
    </rPh>
    <rPh sb="9" eb="13">
      <t>アンゼンカンリ</t>
    </rPh>
    <phoneticPr fontId="1"/>
  </si>
  <si>
    <t>(参考）：「学校給食に関する定期検査票（Ａ～Ｃランクのチェックリスト）」、「検便結果処置票」、「学校給食日常点検票」、</t>
    <phoneticPr fontId="1"/>
  </si>
  <si>
    <t>検収・保管、調理過程、検食・保存食、従事者の衛生管理・健康管理、毎日の点検等）</t>
    <phoneticPr fontId="1"/>
  </si>
  <si>
    <t>その他の学校給食衛生管理基準に基づく報告書（給食施設、給食設備、施設設備の衛生管理、献立、食品の</t>
    <phoneticPr fontId="1"/>
  </si>
  <si>
    <t>未実施又は不適の場合の
事後措置</t>
    <phoneticPr fontId="1"/>
  </si>
  <si>
    <t>（ウ）学校給食用食品等の検収・保管等、使用水の安全確保及び検食、保存食の状況</t>
    <phoneticPr fontId="1"/>
  </si>
  <si>
    <t>(参考）：電力会社との売電に関する契約書、施設整備費補助金交付申請書類、元帳</t>
  </si>
  <si>
    <t>　(参考）：耐震診断結果報告書</t>
  </si>
  <si>
    <t xml:space="preserve"> (２）学校設置者による非構造部材の耐震点検・劣化点検実施状況</t>
  </si>
  <si>
    <t>恒久的な対策</t>
  </si>
  <si>
    <t>附帯調査別紙</t>
  </si>
  <si>
    <t>設置者番号</t>
  </si>
  <si>
    <t>１　建物の概要</t>
  </si>
  <si>
    <t>４　耐震化工事の実施予定</t>
  </si>
  <si>
    <t>⑬実施予定</t>
  </si>
  <si>
    <t>⑭改築と補強の別</t>
  </si>
  <si>
    <t>太陽光パネルの設置及び
電力会社への売電の状況</t>
    <phoneticPr fontId="1"/>
  </si>
  <si>
    <t>円/年度</t>
    <rPh sb="0" eb="1">
      <t>エン</t>
    </rPh>
    <rPh sb="2" eb="4">
      <t>ネンド</t>
    </rPh>
    <phoneticPr fontId="1"/>
  </si>
  <si>
    <t>（１）耐震診断及び耐震工事</t>
    <phoneticPr fontId="1"/>
  </si>
  <si>
    <t>耐震診断及び耐震工事</t>
    <phoneticPr fontId="1"/>
  </si>
  <si>
    <t>のチェックリストに基づく点検を行ったか。</t>
  </si>
  <si>
    <t>文部科学省による「学校施設の非構造部材の耐震化ガイドブック（平成２７年度３月改訂版）」</t>
    <phoneticPr fontId="1"/>
  </si>
  <si>
    <t>月実施</t>
    <rPh sb="0" eb="1">
      <t>ガツ</t>
    </rPh>
    <rPh sb="1" eb="3">
      <t>ジッシ</t>
    </rPh>
    <phoneticPr fontId="1"/>
  </si>
  <si>
    <t>実　施　年　月</t>
    <rPh sb="0" eb="1">
      <t>ジツ</t>
    </rPh>
    <rPh sb="2" eb="3">
      <t>シ</t>
    </rPh>
    <rPh sb="4" eb="5">
      <t>トシ</t>
    </rPh>
    <rPh sb="6" eb="7">
      <t>ツキ</t>
    </rPh>
    <phoneticPr fontId="1"/>
  </si>
  <si>
    <t>項　　目</t>
    <phoneticPr fontId="1"/>
  </si>
  <si>
    <t>　※文部科学省では、上記ガイドブックのチェックリストに基づいた非構造部材の耐震点検、劣化点検を推進している。</t>
    <phoneticPr fontId="1"/>
  </si>
  <si>
    <t>（参考）：非構造部材の耐震点検、劣化点検は、「学校施設の非構造部材の耐震化ガイドブック（平成27年度3月改訂版）」</t>
    <phoneticPr fontId="1"/>
  </si>
  <si>
    <t>　　のチェックリストに基づく点検を行うことが文部科学省により推進されている。</t>
    <phoneticPr fontId="1"/>
  </si>
  <si>
    <t>区　　分</t>
    <rPh sb="0" eb="1">
      <t>ク</t>
    </rPh>
    <rPh sb="3" eb="4">
      <t>ブン</t>
    </rPh>
    <phoneticPr fontId="1"/>
  </si>
  <si>
    <t>実施等の有無</t>
    <rPh sb="0" eb="2">
      <t>ジッシ</t>
    </rPh>
    <rPh sb="2" eb="3">
      <t>トウ</t>
    </rPh>
    <rPh sb="4" eb="6">
      <t>ウム</t>
    </rPh>
    <phoneticPr fontId="1"/>
  </si>
  <si>
    <t>２　園舎等の耐震状況</t>
    <phoneticPr fontId="1"/>
  </si>
  <si>
    <t>付帯調査「２　園舎等の耐震状況‗（１）耐震診断及び耐震工事」で「1昭和５６年５月３１日以前に建築確認を受けた</t>
    <rPh sb="0" eb="4">
      <t>フタイチョウサ</t>
    </rPh>
    <phoneticPr fontId="1"/>
  </si>
  <si>
    <t>園舎がある」場合に入力してください。</t>
    <rPh sb="10" eb="12">
      <t>バアイ</t>
    </rPh>
    <rPh sb="13" eb="15">
      <t>ニュウリョク</t>
    </rPh>
    <phoneticPr fontId="1"/>
  </si>
  <si>
    <t>※　１つの建物として登記されている建物は、棟を分けずに、１つの棟として記入してください。</t>
    <phoneticPr fontId="1"/>
  </si>
  <si>
    <t>　　（登記上は１つの建物であるにもかかわらず、幼稚園では別棟扱いをしている場合がありますが、本票では登記上の</t>
    <phoneticPr fontId="1"/>
  </si>
  <si>
    <t>　　１つの建物を単位として記入してください。）</t>
    <phoneticPr fontId="1"/>
  </si>
  <si>
    <t>※　該当する園舎が複数ある場合には、棟ごとに入力してください。</t>
    <rPh sb="22" eb="24">
      <t>ニュウリョク</t>
    </rPh>
    <phoneticPr fontId="1"/>
  </si>
  <si>
    <t>設置者番号</t>
    <rPh sb="0" eb="5">
      <t>セッチシャバンゴウ</t>
    </rPh>
    <phoneticPr fontId="1"/>
  </si>
  <si>
    <t>幼稚園番号</t>
    <rPh sb="0" eb="3">
      <t>ヨウチエン</t>
    </rPh>
    <rPh sb="3" eb="5">
      <t>バンゴウ</t>
    </rPh>
    <phoneticPr fontId="1"/>
  </si>
  <si>
    <t>学校法人・設置者名</t>
    <rPh sb="0" eb="4">
      <t>ガッコウホウジン</t>
    </rPh>
    <rPh sb="5" eb="9">
      <t>セッチシャメイ</t>
    </rPh>
    <phoneticPr fontId="1"/>
  </si>
  <si>
    <t>幼稚園名</t>
    <rPh sb="0" eb="3">
      <t>ヨウチエン</t>
    </rPh>
    <rPh sb="3" eb="4">
      <t>メイ</t>
    </rPh>
    <phoneticPr fontId="1"/>
  </si>
  <si>
    <t>①　棟番号（複数の棟がある場合には、通し番号を付けてください。）</t>
    <phoneticPr fontId="1"/>
  </si>
  <si>
    <t>②　構造</t>
    <phoneticPr fontId="1"/>
  </si>
  <si>
    <t>③　階数</t>
    <phoneticPr fontId="1"/>
  </si>
  <si>
    <t>階建て</t>
    <rPh sb="0" eb="2">
      <t>カイダ</t>
    </rPh>
    <phoneticPr fontId="1"/>
  </si>
  <si>
    <t>番</t>
    <rPh sb="0" eb="1">
      <t>バン</t>
    </rPh>
    <phoneticPr fontId="1"/>
  </si>
  <si>
    <t>⑥　実施時期</t>
    <rPh sb="2" eb="6">
      <t>ジッシジキ</t>
    </rPh>
    <phoneticPr fontId="1"/>
  </si>
  <si>
    <t>⑦　診断結果</t>
    <rPh sb="2" eb="4">
      <t>シンダン</t>
    </rPh>
    <rPh sb="4" eb="6">
      <t>ケッカ</t>
    </rPh>
    <phoneticPr fontId="1"/>
  </si>
  <si>
    <t>⑤　実施状況</t>
    <phoneticPr fontId="1"/>
  </si>
  <si>
    <t>④　延べ床面積</t>
    <phoneticPr fontId="1"/>
  </si>
  <si>
    <t>Is値</t>
    <rPh sb="2" eb="3">
      <t>チ</t>
    </rPh>
    <phoneticPr fontId="1"/>
  </si>
  <si>
    <t>Iw値</t>
    <rPh sb="2" eb="3">
      <t>チ</t>
    </rPh>
    <phoneticPr fontId="1"/>
  </si>
  <si>
    <t>「⑤実施状況」が「未実施」の場合は、「⑧実施予定」と「⑨実施予定時期」を入力してください。</t>
    <rPh sb="36" eb="38">
      <t>ニュウリョク</t>
    </rPh>
    <phoneticPr fontId="1"/>
  </si>
  <si>
    <t>⑧　実施予定</t>
    <phoneticPr fontId="1"/>
  </si>
  <si>
    <t>⑨　実施予定時期</t>
    <phoneticPr fontId="1"/>
  </si>
  <si>
    <r>
      <t>耐震診断を実施した結果、</t>
    </r>
    <r>
      <rPr>
        <b/>
        <sz val="11"/>
        <color theme="1"/>
        <rFont val="ＭＳ Ｐゴシック"/>
        <family val="3"/>
        <charset val="128"/>
      </rPr>
      <t>非木造建物でIs値が０．６未満</t>
    </r>
    <r>
      <rPr>
        <sz val="11"/>
        <color theme="1"/>
        <rFont val="ＭＳ Ｐゴシック"/>
        <family val="2"/>
        <charset val="128"/>
      </rPr>
      <t>又は</t>
    </r>
    <r>
      <rPr>
        <b/>
        <sz val="11"/>
        <color theme="1"/>
        <rFont val="ＭＳ Ｐゴシック"/>
        <family val="3"/>
        <charset val="128"/>
      </rPr>
      <t>木造建物でIw値が１．０未満</t>
    </r>
    <r>
      <rPr>
        <sz val="11"/>
        <color theme="1"/>
        <rFont val="ＭＳ Ｐゴシック"/>
        <family val="2"/>
        <charset val="128"/>
      </rPr>
      <t>と判定された場合は、</t>
    </r>
    <phoneticPr fontId="1"/>
  </si>
  <si>
    <t>⑩　実施状況</t>
    <rPh sb="2" eb="4">
      <t>ジッシ</t>
    </rPh>
    <rPh sb="4" eb="6">
      <t>ジョウキョウ</t>
    </rPh>
    <phoneticPr fontId="1"/>
  </si>
  <si>
    <t>⑪　実施時期</t>
    <rPh sb="2" eb="6">
      <t>ジッシジキ</t>
    </rPh>
    <phoneticPr fontId="1"/>
  </si>
  <si>
    <t>「⑩実施状況」が「未実施」の場合は、</t>
    <phoneticPr fontId="1"/>
  </si>
  <si>
    <t>「⑬実施予定」が「なし」の場合は、下欄に理由を入力してください。</t>
    <rPh sb="23" eb="25">
      <t>ニュウリョク</t>
    </rPh>
    <phoneticPr fontId="1"/>
  </si>
  <si>
    <t>※検査年月日</t>
  </si>
  <si>
    <t>理事長氏名</t>
  </si>
  <si>
    <t>名称</t>
  </si>
  <si>
    <t>所在地</t>
  </si>
  <si>
    <t>電話番号</t>
  </si>
  <si>
    <t>園長氏名</t>
  </si>
  <si>
    <t>幼稚園</t>
    <phoneticPr fontId="1"/>
  </si>
  <si>
    <t>※区　分</t>
    <phoneticPr fontId="1"/>
  </si>
  <si>
    <t>職</t>
    <rPh sb="0" eb="1">
      <t>ショク</t>
    </rPh>
    <phoneticPr fontId="1"/>
  </si>
  <si>
    <t>実地検査の場合　（書面検査の場合は記入不要です。）</t>
    <rPh sb="0" eb="4">
      <t>ジッチケンサ</t>
    </rPh>
    <rPh sb="5" eb="7">
      <t>バアイ</t>
    </rPh>
    <phoneticPr fontId="1"/>
  </si>
  <si>
    <t>【調書作成にあたって】</t>
    <rPh sb="0" eb="11">
      <t>&lt;チョウショサクセイニアタッテ&gt;</t>
    </rPh>
    <phoneticPr fontId="1"/>
  </si>
  <si>
    <t>黄色のマス　⇒</t>
    <rPh sb="0" eb="2">
      <t>キイロ</t>
    </rPh>
    <phoneticPr fontId="1"/>
  </si>
  <si>
    <t>黒枠のマス　⇒</t>
    <rPh sb="0" eb="2">
      <t>クロワク</t>
    </rPh>
    <phoneticPr fontId="1"/>
  </si>
  <si>
    <t>赤枠のマス　⇒</t>
    <rPh sb="0" eb="2">
      <t>アカワク</t>
    </rPh>
    <phoneticPr fontId="1"/>
  </si>
  <si>
    <t>騒音
レベル</t>
    <rPh sb="0" eb="2">
      <t>ソウオン</t>
    </rPh>
    <phoneticPr fontId="1"/>
  </si>
  <si>
    <t>不審者への対処</t>
    <rPh sb="0" eb="3">
      <t>フシンシャ</t>
    </rPh>
    <rPh sb="5" eb="7">
      <t>タイショ</t>
    </rPh>
    <phoneticPr fontId="1"/>
  </si>
  <si>
    <t>地震への対処</t>
    <rPh sb="0" eb="2">
      <t>ジシン</t>
    </rPh>
    <rPh sb="4" eb="6">
      <t>タイショ</t>
    </rPh>
    <phoneticPr fontId="1"/>
  </si>
  <si>
    <t>１回目</t>
    <rPh sb="1" eb="2">
      <t>カイ</t>
    </rPh>
    <rPh sb="2" eb="3">
      <t>メ</t>
    </rPh>
    <phoneticPr fontId="1"/>
  </si>
  <si>
    <t>２回目</t>
    <phoneticPr fontId="1"/>
  </si>
  <si>
    <t>　</t>
    <phoneticPr fontId="1"/>
  </si>
  <si>
    <t>下回った場合は、保育室等の環境に変化がない限り、以後の検査を省略することができる。</t>
    <phoneticPr fontId="1"/>
  </si>
  <si>
    <t>認める場合（使用が疑われる場合）は実施する必要がある。</t>
    <phoneticPr fontId="1"/>
  </si>
  <si>
    <t>未実施理由又は
不適の場合の事後措置</t>
    <phoneticPr fontId="1"/>
  </si>
  <si>
    <t xml:space="preserve"> 「2給食会社等の給食を利用」の場合の給食の保管場所</t>
    <rPh sb="16" eb="18">
      <t>バアイ</t>
    </rPh>
    <phoneticPr fontId="1"/>
  </si>
  <si>
    <t xml:space="preserve"> 「3給食設備を有し、自園給食」の場合</t>
    <rPh sb="17" eb="19">
      <t>バアイ</t>
    </rPh>
    <phoneticPr fontId="1"/>
  </si>
  <si>
    <t>　 プール水の全換水の頻度</t>
    <rPh sb="5" eb="6">
      <t>ミズ</t>
    </rPh>
    <rPh sb="7" eb="8">
      <t>ゼン</t>
    </rPh>
    <rPh sb="8" eb="10">
      <t>カンスイ</t>
    </rPh>
    <rPh sb="11" eb="13">
      <t>ヒンド</t>
    </rPh>
    <phoneticPr fontId="1"/>
  </si>
  <si>
    <t>※検査担当者氏名</t>
    <rPh sb="1" eb="8">
      <t>ケンサタントウシャシメイ</t>
    </rPh>
    <phoneticPr fontId="1"/>
  </si>
  <si>
    <t>幼稚園名</t>
    <phoneticPr fontId="1"/>
  </si>
  <si>
    <t>記載「有」の場合、その文書名</t>
    <rPh sb="0" eb="2">
      <t>キサイ</t>
    </rPh>
    <rPh sb="3" eb="4">
      <t>ユウ</t>
    </rPh>
    <rPh sb="6" eb="8">
      <t>バアイ</t>
    </rPh>
    <rPh sb="11" eb="13">
      <t>ブンショ</t>
    </rPh>
    <rPh sb="13" eb="14">
      <t>ナ</t>
    </rPh>
    <phoneticPr fontId="1"/>
  </si>
  <si>
    <t>公表方法「４その他」の場合の具体的方法</t>
    <rPh sb="0" eb="4">
      <t>コウヒョウホウホウ</t>
    </rPh>
    <rPh sb="8" eb="9">
      <t>タ</t>
    </rPh>
    <rPh sb="11" eb="13">
      <t>バアイ</t>
    </rPh>
    <rPh sb="14" eb="17">
      <t>グタイテキ</t>
    </rPh>
    <rPh sb="17" eb="19">
      <t>ホウホウ</t>
    </rPh>
    <phoneticPr fontId="1"/>
  </si>
  <si>
    <t>実施状況（頻度）</t>
    <rPh sb="0" eb="4">
      <t>ジッシジョウキョウ</t>
    </rPh>
    <rPh sb="5" eb="7">
      <t>ヒンド</t>
    </rPh>
    <phoneticPr fontId="1"/>
  </si>
  <si>
    <t>実施状況（時間帯）</t>
    <rPh sb="0" eb="4">
      <t>ジッシジョウキョウ</t>
    </rPh>
    <rPh sb="5" eb="8">
      <t>ジカンタイ</t>
    </rPh>
    <phoneticPr fontId="1"/>
  </si>
  <si>
    <t>週</t>
    <rPh sb="0" eb="1">
      <t>シュウ</t>
    </rPh>
    <phoneticPr fontId="1"/>
  </si>
  <si>
    <t>実施している場合は、下表に入力してください。（複数の事業があるときはその事業ごとに記載）</t>
    <rPh sb="0" eb="2">
      <t>ジッシ</t>
    </rPh>
    <rPh sb="6" eb="8">
      <t>バアイ</t>
    </rPh>
    <rPh sb="10" eb="12">
      <t>カヒョウ</t>
    </rPh>
    <rPh sb="13" eb="15">
      <t>ニュウリョク</t>
    </rPh>
    <phoneticPr fontId="1"/>
  </si>
  <si>
    <t>(頻度)
実施状況</t>
    <rPh sb="5" eb="9">
      <t>ジッシジョウキョウ</t>
    </rPh>
    <phoneticPr fontId="1"/>
  </si>
  <si>
    <t>「届出有」の場合、</t>
    <rPh sb="1" eb="3">
      <t>トドケデ</t>
    </rPh>
    <rPh sb="3" eb="4">
      <t>ユウ</t>
    </rPh>
    <rPh sb="6" eb="8">
      <t>バアイ</t>
    </rPh>
    <phoneticPr fontId="1"/>
  </si>
  <si>
    <t>　　「1作成有」の場合、教職員への周知方法</t>
    <rPh sb="4" eb="6">
      <t>サクセイ</t>
    </rPh>
    <rPh sb="6" eb="7">
      <t>ユウ</t>
    </rPh>
    <rPh sb="9" eb="11">
      <t>バアイ</t>
    </rPh>
    <phoneticPr fontId="1"/>
  </si>
  <si>
    <t>　　・ 養育する子が１歳に達する日において（子が１歳２か月に達するまでの育児休業が可能である場合に1歳を超えて育児</t>
    <phoneticPr fontId="1"/>
  </si>
  <si>
    <t xml:space="preserve"> 　    休業をしている場合はその休業終了予定日において）いずれかの親が育児休業中であり、かつ保育所に入所できない等</t>
    <phoneticPr fontId="1"/>
  </si>
  <si>
    <t xml:space="preserve">       の事情がある場合には、子が１歳６か月に達するまで延長可能（子が２歳に達するまで再延長可能）</t>
    <phoneticPr fontId="1"/>
  </si>
  <si>
    <t>(※1)就業場所・業務の変更の範囲</t>
    <phoneticPr fontId="1"/>
  </si>
  <si>
    <t>(有期契約の場合) 労働契約の更新の基準</t>
    <phoneticPr fontId="1"/>
  </si>
  <si>
    <t>(※1)(有期契約の場合) 更新上限の有無と内容</t>
    <phoneticPr fontId="1"/>
  </si>
  <si>
    <t>(※1)(有期契約の場合) 無期転換申込機会・無期転換後の労働条件</t>
    <phoneticPr fontId="1"/>
  </si>
  <si>
    <r>
      <t>　　20時間以上である場合には加入する必要がある。また、</t>
    </r>
    <r>
      <rPr>
        <u/>
        <sz val="10"/>
        <color theme="1"/>
        <rFont val="ＭＳ Ｐゴシック"/>
        <family val="3"/>
        <charset val="128"/>
      </rPr>
      <t>平成29年1月1日以降、労働条件が加入条件に該当する</t>
    </r>
    <phoneticPr fontId="1"/>
  </si>
  <si>
    <r>
      <t>　　</t>
    </r>
    <r>
      <rPr>
        <u/>
        <sz val="10"/>
        <color theme="1"/>
        <rFont val="ＭＳ Ｐゴシック"/>
        <family val="3"/>
        <charset val="128"/>
      </rPr>
      <t>65歳以上の労働者は「高年齢被保険者」として雇用保険に加入させる必要</t>
    </r>
    <r>
      <rPr>
        <sz val="10"/>
        <color theme="1"/>
        <rFont val="ＭＳ Ｐゴシック"/>
        <family val="3"/>
        <charset val="128"/>
      </rPr>
      <t>がある。</t>
    </r>
    <phoneticPr fontId="1"/>
  </si>
  <si>
    <t>④</t>
    <phoneticPr fontId="1"/>
  </si>
  <si>
    <t>⑤</t>
    <phoneticPr fontId="1"/>
  </si>
  <si>
    <t>⑥</t>
    <phoneticPr fontId="1"/>
  </si>
  <si>
    <t>⑦</t>
    <phoneticPr fontId="1"/>
  </si>
  <si>
    <t>⑧</t>
    <phoneticPr fontId="1"/>
  </si>
  <si>
    <t>⑨</t>
    <phoneticPr fontId="1"/>
  </si>
  <si>
    <t>⑩</t>
    <phoneticPr fontId="1"/>
  </si>
  <si>
    <t>⑪</t>
    <phoneticPr fontId="1"/>
  </si>
  <si>
    <t>⑫</t>
    <phoneticPr fontId="1"/>
  </si>
  <si>
    <t>⑬</t>
    <phoneticPr fontId="1"/>
  </si>
  <si>
    <t>⑭</t>
    <phoneticPr fontId="1"/>
  </si>
  <si>
    <t>⑮</t>
    <phoneticPr fontId="1"/>
  </si>
  <si>
    <t>「1設定有」の場合の明細</t>
    <rPh sb="2" eb="4">
      <t>セッテイ</t>
    </rPh>
    <rPh sb="4" eb="5">
      <t>ユウ</t>
    </rPh>
    <rPh sb="7" eb="9">
      <t>バアイ</t>
    </rPh>
    <rPh sb="10" eb="12">
      <t>メイサイ</t>
    </rPh>
    <phoneticPr fontId="1"/>
  </si>
  <si>
    <t>設定年月日</t>
    <rPh sb="0" eb="5">
      <t>セッテイネンガッピ</t>
    </rPh>
    <phoneticPr fontId="1"/>
  </si>
  <si>
    <t>借入金残高等</t>
    <rPh sb="0" eb="5">
      <t>シャクニュウキンザンダカ</t>
    </rPh>
    <rPh sb="5" eb="6">
      <t>トウ</t>
    </rPh>
    <phoneticPr fontId="1"/>
  </si>
  <si>
    <t>⇒</t>
    <phoneticPr fontId="1"/>
  </si>
  <si>
    <t>支払済み
の場合の
支払月</t>
    <rPh sb="0" eb="2">
      <t>シハライ</t>
    </rPh>
    <rPh sb="2" eb="3">
      <t>ズ</t>
    </rPh>
    <rPh sb="6" eb="8">
      <t>バアイ</t>
    </rPh>
    <rPh sb="10" eb="12">
      <t>シハライ</t>
    </rPh>
    <rPh sb="12" eb="13">
      <t>ツキ</t>
    </rPh>
    <phoneticPr fontId="1"/>
  </si>
  <si>
    <r>
      <rPr>
        <sz val="9"/>
        <color theme="1"/>
        <rFont val="ＭＳ Ｐゴシック"/>
        <family val="3"/>
        <charset val="128"/>
      </rPr>
      <t>未受診教職員の有無</t>
    </r>
    <r>
      <rPr>
        <sz val="10"/>
        <color theme="1"/>
        <rFont val="ＭＳ Ｐゴシック"/>
        <family val="3"/>
        <charset val="128"/>
      </rPr>
      <t xml:space="preserve">
</t>
    </r>
    <r>
      <rPr>
        <sz val="8"/>
        <color theme="1"/>
        <rFont val="ＭＳ Ｐゴシック"/>
        <family val="3"/>
        <charset val="128"/>
      </rPr>
      <t>（非常勤・臨時職員を含む）</t>
    </r>
    <rPh sb="0" eb="3">
      <t>ミジュシン</t>
    </rPh>
    <rPh sb="3" eb="6">
      <t>キョウショクイン</t>
    </rPh>
    <rPh sb="7" eb="9">
      <t>ウム</t>
    </rPh>
    <rPh sb="11" eb="14">
      <t>ヒジョウキン</t>
    </rPh>
    <rPh sb="15" eb="19">
      <t>リンジショクイン</t>
    </rPh>
    <rPh sb="20" eb="21">
      <t>フク</t>
    </rPh>
    <phoneticPr fontId="1"/>
  </si>
  <si>
    <t>別紙６</t>
    <phoneticPr fontId="1"/>
  </si>
  <si>
    <t>別紙７</t>
    <phoneticPr fontId="1"/>
  </si>
  <si>
    <t xml:space="preserve">(参考）：学校薬剤師又は委託業者からの検査結果報告書 </t>
    <phoneticPr fontId="1"/>
  </si>
  <si>
    <r>
      <t>（ア）検査項目　</t>
    </r>
    <r>
      <rPr>
        <sz val="10"/>
        <color theme="1"/>
        <rFont val="ＭＳ Ｐゴシック"/>
        <family val="3"/>
        <charset val="128"/>
      </rPr>
      <t>(「1実施」又は「2未実施」を入力してください)</t>
    </r>
    <rPh sb="11" eb="13">
      <t>ジッシ</t>
    </rPh>
    <rPh sb="14" eb="15">
      <t>マタ</t>
    </rPh>
    <rPh sb="18" eb="21">
      <t>ミジッシ</t>
    </rPh>
    <rPh sb="23" eb="25">
      <t>ニュウリョク</t>
    </rPh>
    <phoneticPr fontId="1"/>
  </si>
  <si>
    <t>　　　　その他の学校給食衛生管理基準に基づく報告書（給食施設、給食設備、施設設備の衛生管理、献立、</t>
    <phoneticPr fontId="1"/>
  </si>
  <si>
    <t>　　　　食品の検収・保管、調理過程、検食・保存食、従事者の衛生管理・健康管理、毎日の点検等）</t>
    <phoneticPr fontId="1"/>
  </si>
  <si>
    <t>　　している。</t>
    <phoneticPr fontId="1"/>
  </si>
  <si>
    <t>　　また、年に１度、「私立学校の実態調査(様式２－３－３)」において非構造部材の耐震点検、対策状況を調査、公表</t>
    <phoneticPr fontId="1"/>
  </si>
  <si>
    <t>附帯調査</t>
    <rPh sb="0" eb="2">
      <t>フタイ</t>
    </rPh>
    <rPh sb="2" eb="4">
      <t>チョウサ</t>
    </rPh>
    <phoneticPr fontId="1"/>
  </si>
  <si>
    <t>附帯調査別紙③</t>
    <phoneticPr fontId="1"/>
  </si>
  <si>
    <t>附帯調査別紙②</t>
    <phoneticPr fontId="1"/>
  </si>
  <si>
    <t>第三十九条</t>
    <phoneticPr fontId="1"/>
  </si>
  <si>
    <t>第四十八条、第四十九条、第五十四条、第五十九条から第六十八条までの規定は、幼稚園に準用する。</t>
  </si>
  <si>
    <t>第六十六条</t>
    <phoneticPr fontId="1"/>
  </si>
  <si>
    <t>小学校は、当該小学校の教育活動その他の学校運営の状況について、自ら評価を行い、その結果を公表するものとする。</t>
  </si>
  <si>
    <t>前項の評価を行うに当たつては、小学校は、その実情に応じ、適切な項目を設定して行うものとする。</t>
  </si>
  <si>
    <t>第六十七条</t>
    <phoneticPr fontId="1"/>
  </si>
  <si>
    <t>小学校は、前条第一項の規定による評価の結果を踏まえた当該小学校の児童の保護者その他の当該小学校の関係者（当該小学校の職員を除く。）による評価を行い、その結果を公表するよう努めるものとする。</t>
    <phoneticPr fontId="1"/>
  </si>
  <si>
    <t>第六十八条</t>
    <phoneticPr fontId="1"/>
  </si>
  <si>
    <t>小学校は、第六十六条第一項の規定による評価の結果及び前条の規定により評価を行つた場合はその結果を、当該小学校の設置者に報告するものとする。</t>
    <phoneticPr fontId="1"/>
  </si>
  <si>
    <t>（参考）：園で作成した自己評価結果シート等</t>
    <phoneticPr fontId="1"/>
  </si>
  <si>
    <t>㊟１：変形労働時間制を採用する場合は、就業規則又は労使協定においてその旨を定める必要がある。</t>
    <phoneticPr fontId="1"/>
  </si>
  <si>
    <t>㊟２：自己評価結果を踏まえた園関係者評価(保護者その他園関係者による評価)についても、実施及び公表に努める。</t>
    <phoneticPr fontId="1"/>
  </si>
  <si>
    <t>㊟：個人情報保護法第２１条に基づき、個人情報を取得するに当たってはその利用目的を明示しなければならない。</t>
    <phoneticPr fontId="1"/>
  </si>
  <si>
    <t>㊟：労働基準法上、法定労働時間を超える時間外労働、または深夜労働を行わせたり、法定休日に労働させたり</t>
    <phoneticPr fontId="1"/>
  </si>
  <si>
    <t>㊟：雇用保険は臨時・非常勤教職員も31日以上引き続き雇用されることが見込まれ、かつ、１週間の所定労働時間が</t>
    <phoneticPr fontId="1"/>
  </si>
  <si>
    <t>㊟：セクシュアルハラスメント対策、妊娠・出産・育児休業・介護休業等に関するハラスメント対策及びパワーハラス</t>
    <phoneticPr fontId="1"/>
  </si>
  <si>
    <t>㊟：園舎面積は不動産（土地・建物）登記の現在事項全部証明書から転記、運動場の面積は施設設備状況表を参照して</t>
    <phoneticPr fontId="1"/>
  </si>
  <si>
    <r>
      <t>㊟：契約書には、</t>
    </r>
    <r>
      <rPr>
        <u/>
        <sz val="10"/>
        <color theme="1"/>
        <rFont val="ＭＳ Ｐゴシック"/>
        <family val="3"/>
        <charset val="128"/>
      </rPr>
      <t>課外教室実施時</t>
    </r>
    <r>
      <rPr>
        <sz val="10"/>
        <color theme="1"/>
        <rFont val="ＭＳ Ｐゴシック"/>
        <family val="3"/>
        <charset val="128"/>
      </rPr>
      <t>に事故等が発生した場合、園は責任を負わない(外部事業者が全面的に責任</t>
    </r>
    <phoneticPr fontId="1"/>
  </si>
  <si>
    <t>㊟：園バスを新たに更新した場合は、変更届（運輸支局への届出が確認できるもの）を園で保管しておくこと。</t>
    <phoneticPr fontId="1"/>
  </si>
  <si>
    <t>㊟：乗車定員11人以上の自動車は1台でも所有、使用していれば選任義務が生じる。</t>
    <phoneticPr fontId="1"/>
  </si>
  <si>
    <t>㊟：寄付申込書等において用途指定が明確な寄付金は特別寄付金に、用途指定がない寄付金は一般寄付金に、</t>
    <phoneticPr fontId="1"/>
  </si>
  <si>
    <t>㊟：例えば、経理規程において「１００万円以上の契約においては契約書の作成が必要である。」と定めている場合、</t>
    <phoneticPr fontId="1"/>
  </si>
  <si>
    <r>
      <t>㊟：</t>
    </r>
    <r>
      <rPr>
        <u/>
        <sz val="10"/>
        <color theme="1"/>
        <rFont val="ＭＳ Ｐゴシック"/>
        <family val="3"/>
        <charset val="128"/>
      </rPr>
      <t>実施した結果異常がない場合、健康診断票は空欄にせず、それぞれの項目全てに「異常なし」等何らかの記載をすること。</t>
    </r>
    <phoneticPr fontId="1"/>
  </si>
  <si>
    <t>㊟：健康診断は、法令上「毎学年６月３０日まで」とされているが、６月３０日以降に入園した満３歳児について</t>
    <phoneticPr fontId="1"/>
  </si>
  <si>
    <t>㊟１：身長：２０歳以上を除くことができる。</t>
    <phoneticPr fontId="1"/>
  </si>
  <si>
    <t>㊟２：腹囲の検査を省略できるもの</t>
    <phoneticPr fontId="1"/>
  </si>
  <si>
    <t>㊟３：胃の疾病及び異常の有無：４０歳未満を除くことができる。</t>
    <phoneticPr fontId="1"/>
  </si>
  <si>
    <t>㊟４：貧血、肝機能、血中脂質、血糖、心電図：３５歳未満及び３６歳以上４０歳未満を除くことができる。</t>
    <phoneticPr fontId="1"/>
  </si>
  <si>
    <t>㊟１：浮遊粉じん、ホルムアルデヒド、トルエンその他揮発性有機化合物は、所定の方法により測定した結果、著しく基準値を</t>
    <phoneticPr fontId="1"/>
  </si>
  <si>
    <t>㊟２：トルエン以外の揮発性有機化合物（キシレン、パラジクロロベンゼン、エチルベンゼン、スチレン）については、必要と</t>
    <phoneticPr fontId="1"/>
  </si>
  <si>
    <t>㊟：騒音レベルは、測定結果が著しく基準値を下回った場合(窓密閉時：４５デシベル以下、窓開放時：５０デシベル以下)</t>
    <phoneticPr fontId="1"/>
  </si>
  <si>
    <t>㊟：浄化槽検査は、定期的な保守点検の他、年度１回の浄化槽の清掃作業及び年度１回の定期検査の実施義務があり、　</t>
    <phoneticPr fontId="1"/>
  </si>
  <si>
    <t>㊟：プール水を１週間に１回以上全換水する場合は、検査を省略することができる。</t>
    <phoneticPr fontId="1"/>
  </si>
  <si>
    <t>㊟：大腸菌が検出された場合はプールの使用を中止し、直ちに改善措置を行う。規定量の遊離残留塩素の検出後に</t>
    <phoneticPr fontId="1"/>
  </si>
  <si>
    <r>
      <t>㊟：</t>
    </r>
    <r>
      <rPr>
        <u/>
        <sz val="10"/>
        <color theme="1"/>
        <rFont val="ＭＳ Ｐゴシック"/>
        <family val="3"/>
        <charset val="128"/>
      </rPr>
      <t>消火訓練、避難訓練は毎年度２回以上、通報訓練は消防計画に定める回数実施する。</t>
    </r>
    <phoneticPr fontId="1"/>
  </si>
  <si>
    <t>ﾘﾝｸ</t>
    <phoneticPr fontId="1"/>
  </si>
  <si>
    <t>（取得に際しての利用目的の通知等）</t>
  </si>
  <si>
    <t>第二十一条</t>
    <phoneticPr fontId="1"/>
  </si>
  <si>
    <t>個人情報取扱事業者は、個人情報を取得した場合は、あらかじめその利用目的を公表している場合を除き、速やかに、その利用目的を、本人に通知し、又は公表しなければならない。</t>
  </si>
  <si>
    <t>個人情報取扱事業者は、前項の規定にかかわらず、本人との間で契約を締結することに伴って契約書その他の書面（電磁的記録を含む。以下この項において同じ。）に記載された当該本人の個人情報を取得する場合その他本人から直接書面に記載された当該本人の個人情報を取得する場合は、あらかじめ、本人に対し、その利用目的を明示しなければならない。ただし、人の生命、身体又は財産の保護のために緊急に必要がある場合は、この限りでない。</t>
  </si>
  <si>
    <t>（利用目的の特定）</t>
  </si>
  <si>
    <t>（利用目的による制限）</t>
  </si>
  <si>
    <t>第十七条　</t>
    <phoneticPr fontId="1"/>
  </si>
  <si>
    <t>個人情報取扱事業者は、個人情報を取り扱うに当たっては、その利用の目的（以下「利用目的」という。）をできる限り特定しなければならない。</t>
  </si>
  <si>
    <t>【後略】</t>
    <rPh sb="0" eb="4">
      <t>&lt;コウリャク&gt;</t>
    </rPh>
    <phoneticPr fontId="1"/>
  </si>
  <si>
    <t>第十八条　</t>
    <phoneticPr fontId="1"/>
  </si>
  <si>
    <t>個人情報取扱事業者は、あらかじめ本人の同意を得ないで、前条の規定により特定された利用目的の達成に必要な範囲を超えて、個人情報を取り扱ってはならない。</t>
  </si>
  <si>
    <t>個人情報取扱事業者は、個人情報を取り扱うに当たっては、利用目的をできる限り具体的に特定しなければならないが、利用目的の特定に当たっては、利用目的を単に抽象的、一般的に特定するのではなく、個人情報が個人情報取扱事業者において、最終的にどのような事業の用に供され、どのような目的で個人情報を利用されるのかが、本人にとって一般的かつ合理的に想定できる程度に具体的に特定することが望ましい</t>
    <phoneticPr fontId="1"/>
  </si>
  <si>
    <t>【具体的に利用目的を特定している事例】
事例） 事業者が商品の販売に伴い、個人から氏名・住所・メールアドレス等を取得するに当たり、「○○ 事業における商品の発送、関連するアフターサービス、新商品・サービスに関する情報のお知らせのために利用いたします。」等の利用目的を明示している場合</t>
    <phoneticPr fontId="1"/>
  </si>
  <si>
    <t>法第17条
（第1項）</t>
    <phoneticPr fontId="1"/>
  </si>
  <si>
    <t>（直接書面等による取得）</t>
  </si>
  <si>
    <t>申込書やホームページ上のユーザー入力画面で連絡先を記入させる場合、当該連絡先の利用目的を明示する必要がありますか。
また、具体的にどのような場合に取得の状況からみて利用目的が明らかで利用目的の明示が不要となりますか。</t>
    <phoneticPr fontId="1"/>
  </si>
  <si>
    <t>申込書等の書面（ホームページ上の入力画面を含む。）に本人が記入し、直接その本人から個人情報を取得する場合は、原則として利用目的の明示が必要です（法第21条第２項）。ただし、取得の状況からみて利用目的が明らかな場合は、例外的に利用目的の明示は不要です（同条第４項第４号）。
具体的には、次のような事例が考えられます。
【取得の状況からみて利用目的が明らかであると認められる場合】
○申込書の記載により取得したメールアドレス情報等を申込内容の確認、履行の結果通知等の目的で利用する場合（ただし、新たなサービスの案内、提携先への提供等に利用することは自明の利用目的に該当しない場合があるので注意を要します。）
○懸賞付きアンケートによって取得した連絡先を、懸賞商品の抽選や懸賞商品に関する連絡・発送等のみに利用する場合</t>
    <phoneticPr fontId="1"/>
  </si>
  <si>
    <t>Ａ４－17</t>
    <phoneticPr fontId="1"/>
  </si>
  <si>
    <t>Ｑ４－17</t>
    <phoneticPr fontId="1"/>
  </si>
  <si>
    <t>私立学校、自治会・町内会、同窓会、PTA等が本人から書面で提出を受けた個人情報を利用して名簿を作成し、配布する場合はどのようにすればよいですか。</t>
  </si>
  <si>
    <t>私立学校、自治会・町内会、同窓会、PTA等は本人に対し利用目的を明示した上で、個人情報を取得し、名簿を作成することが可能です。名簿を配布するなど、本人以外の者に個人データを提供する場合には、原則として、本人の同意を得る必要があります。
例えば、掲載されている全員に配布する名簿を作成し、クラス内で配布するなど利用目的及び提供先を明示し、同意の上で所定の用紙に個人情報を記入・提出してもらう方法などが考えられます。</t>
    <phoneticPr fontId="1"/>
  </si>
  <si>
    <t>Ｑ４－18</t>
    <phoneticPr fontId="1"/>
  </si>
  <si>
    <t>Ａ４－18</t>
    <phoneticPr fontId="1"/>
  </si>
  <si>
    <t>個人情報取扱事業者は、利用目的を変更した場合は、変更された利用目的について、本人に通知し、又は公表しなければならない。</t>
    <phoneticPr fontId="1"/>
  </si>
  <si>
    <t>【具体的に利用目的を特定していない事例】
事例1）「事業活動に用いるため」
事例2）「マーケティング活動に用いるため」</t>
    <phoneticPr fontId="1"/>
  </si>
  <si>
    <t>学校教育法施行規則　【抜粋】</t>
    <phoneticPr fontId="1"/>
  </si>
  <si>
    <t>個人情報の保護に関する法律　【抜粋】</t>
    <phoneticPr fontId="1"/>
  </si>
  <si>
    <t>個人情報の保護に関する法律についてのガイドライン（通則編）　【抜粋】</t>
    <phoneticPr fontId="1"/>
  </si>
  <si>
    <t>「個人情報の保護に関する法律についてのガイドライン」に関するQ&amp;A　【抜粋】</t>
    <rPh sb="27" eb="28">
      <t>カン</t>
    </rPh>
    <phoneticPr fontId="1"/>
  </si>
  <si>
    <t>（６）「幼稚園における学校評価ガイドライン」に基づく学校評価の実施状況</t>
    <phoneticPr fontId="1"/>
  </si>
  <si>
    <t>幼稚園における学校評価ガイドライン　【抜粋】</t>
    <phoneticPr fontId="1"/>
  </si>
  <si>
    <t>文部科学省</t>
    <rPh sb="0" eb="5">
      <t>モンブカガクショウ</t>
    </rPh>
    <phoneticPr fontId="1"/>
  </si>
  <si>
    <t>学校教育法　【抜粋】</t>
    <phoneticPr fontId="1"/>
  </si>
  <si>
    <t>第二十八条</t>
    <phoneticPr fontId="1"/>
  </si>
  <si>
    <t>第三十七条第六項、第八項及び第十二項から第十七項まで並びに第四十二条から第四十四条までの規定は、幼稚園に準用する。</t>
    <phoneticPr fontId="1"/>
  </si>
  <si>
    <t>第四十二条</t>
  </si>
  <si>
    <t>小学校は、文部科学大臣の定めるところにより当該小学校の教育活動その他の学校運営の状況について評価を行い、その結果に基づき学校運営の改善を図るため必要な措置を講ずることにより、その教育水準の向上に努めなければならない。</t>
    <phoneticPr fontId="1"/>
  </si>
  <si>
    <t>学校評価に関する規定</t>
  </si>
  <si>
    <t>・ 教職員による自己評価を行い、その結果を公表すること。
・ 保護者などの学校の関係者による評価（「学校関係者評価」）を行うとともにその結果を公表するよう努めること。
・ 自己評価の結果・学校関係者評価の結果を設置者に報告すること。</t>
    <phoneticPr fontId="1"/>
  </si>
  <si>
    <t>評価の形態</t>
  </si>
  <si>
    <t>学校評価の結果と改善方策の公表</t>
  </si>
  <si>
    <t>寄付
申込書</t>
    <rPh sb="0" eb="2">
      <t>キフ</t>
    </rPh>
    <rPh sb="3" eb="6">
      <t>モウシコミショ</t>
    </rPh>
    <phoneticPr fontId="1"/>
  </si>
  <si>
    <t>昭和三十三年法律第五十六号</t>
  </si>
  <si>
    <t>（学校保健計画の策定等）</t>
  </si>
  <si>
    <t>第五条</t>
  </si>
  <si>
    <t>学校においては、児童生徒等及び職員の心身の健康の保持増進を図るため、児童生徒等及び職員の健康診断、環境衛生検査、児童生徒等に対する指導その他保健に関する事項について計画を策定し、これを実施しなければならない。</t>
  </si>
  <si>
    <t>（学校安全計画の策定等）</t>
  </si>
  <si>
    <t>第二十七条</t>
  </si>
  <si>
    <t>学校においては、児童生徒等の安全の確保を図るため、当該学校の施設及び設備の安全点検、児童生徒等に対する通学を含めた学校生活その他の日常生活における安全に関する指導、職員の研修その他学校における安全に関する事項について計画を策定し、これを実施しなければならない。</t>
  </si>
  <si>
    <t>※幼稚園ごとに作成してください。</t>
    <rPh sb="1" eb="4">
      <t>ヨウチエン</t>
    </rPh>
    <rPh sb="7" eb="9">
      <t>サクセイ</t>
    </rPh>
    <phoneticPr fontId="20"/>
  </si>
  <si>
    <t>「入園辞退者」には、入園料を返還しない者（一部返還しない者を含む）の人数と当該返還しない金額の合計額を記載してください。</t>
    <rPh sb="1" eb="3">
      <t>ニュウエン</t>
    </rPh>
    <rPh sb="3" eb="6">
      <t>ジタイシャ</t>
    </rPh>
    <rPh sb="10" eb="13">
      <t>ニュウエンリョウ</t>
    </rPh>
    <rPh sb="14" eb="16">
      <t>ヘンカン</t>
    </rPh>
    <rPh sb="28" eb="29">
      <t>モノ</t>
    </rPh>
    <rPh sb="34" eb="36">
      <t>ニンズウ</t>
    </rPh>
    <rPh sb="37" eb="39">
      <t>トウガイ</t>
    </rPh>
    <rPh sb="39" eb="41">
      <t>ヘンカン</t>
    </rPh>
    <rPh sb="44" eb="46">
      <t>キンガク</t>
    </rPh>
    <rPh sb="47" eb="50">
      <t>ゴウケイガク</t>
    </rPh>
    <rPh sb="51" eb="53">
      <t>キサイ</t>
    </rPh>
    <phoneticPr fontId="20"/>
  </si>
  <si>
    <t>B欄、C欄及びD欄の人数は、延べ園児数を記入してください。</t>
    <rPh sb="1" eb="2">
      <t>ラン</t>
    </rPh>
    <rPh sb="4" eb="5">
      <t>ラン</t>
    </rPh>
    <rPh sb="5" eb="6">
      <t>オヨ</t>
    </rPh>
    <rPh sb="8" eb="9">
      <t>ラン</t>
    </rPh>
    <rPh sb="10" eb="12">
      <t>ニンズウ</t>
    </rPh>
    <rPh sb="14" eb="15">
      <t>ノ</t>
    </rPh>
    <rPh sb="16" eb="19">
      <t>エンジスウ</t>
    </rPh>
    <rPh sb="20" eb="22">
      <t>キニュウ</t>
    </rPh>
    <phoneticPr fontId="20"/>
  </si>
  <si>
    <r>
      <t>２　預　　金　（</t>
    </r>
    <r>
      <rPr>
        <b/>
        <u/>
        <sz val="11"/>
        <rFont val="ＭＳ ゴシック"/>
        <family val="3"/>
        <charset val="128"/>
      </rPr>
      <t>特定資産の分を除く</t>
    </r>
    <r>
      <rPr>
        <b/>
        <sz val="11"/>
        <rFont val="ＭＳ ゴシック"/>
        <family val="3"/>
        <charset val="128"/>
      </rPr>
      <t>）</t>
    </r>
    <rPh sb="2" eb="3">
      <t>アズカリ</t>
    </rPh>
    <rPh sb="5" eb="6">
      <t>キン</t>
    </rPh>
    <rPh sb="8" eb="10">
      <t>トクテイ</t>
    </rPh>
    <rPh sb="10" eb="12">
      <t>シサン</t>
    </rPh>
    <rPh sb="13" eb="14">
      <t>ブン</t>
    </rPh>
    <rPh sb="15" eb="16">
      <t>ノゾ</t>
    </rPh>
    <phoneticPr fontId="20"/>
  </si>
  <si>
    <t>３　預　　金　（特定資産の分）</t>
    <rPh sb="2" eb="3">
      <t>アズカリ</t>
    </rPh>
    <rPh sb="5" eb="6">
      <t>キン</t>
    </rPh>
    <rPh sb="8" eb="10">
      <t>トクテイ</t>
    </rPh>
    <rPh sb="10" eb="12">
      <t>シサン</t>
    </rPh>
    <rPh sb="13" eb="14">
      <t>ブン</t>
    </rPh>
    <phoneticPr fontId="20"/>
  </si>
  <si>
    <t>４　現金＋預金（特定資産の分を除く）</t>
    <rPh sb="2" eb="4">
      <t>ゲンキン</t>
    </rPh>
    <rPh sb="5" eb="7">
      <t>ヨキン</t>
    </rPh>
    <rPh sb="8" eb="10">
      <t>トクテイ</t>
    </rPh>
    <rPh sb="10" eb="12">
      <t>シサン</t>
    </rPh>
    <rPh sb="13" eb="14">
      <t>ブン</t>
    </rPh>
    <rPh sb="15" eb="16">
      <t>ノゾ</t>
    </rPh>
    <phoneticPr fontId="20"/>
  </si>
  <si>
    <t>第４ 保健管理及び安全管理　　５ 環境衛生検査の実施状況</t>
    <rPh sb="3" eb="5">
      <t>ホケン</t>
    </rPh>
    <rPh sb="5" eb="7">
      <t>カンリ</t>
    </rPh>
    <rPh sb="7" eb="8">
      <t>オヨ</t>
    </rPh>
    <rPh sb="9" eb="13">
      <t>アンゼンカンリ</t>
    </rPh>
    <rPh sb="17" eb="23">
      <t>カンキョウエイセイケンサ</t>
    </rPh>
    <rPh sb="24" eb="28">
      <t>ジッシジョウキョウ</t>
    </rPh>
    <phoneticPr fontId="1"/>
  </si>
  <si>
    <t>日常検査項目　(「1実施」又は「2未実施」を入力してください)</t>
    <phoneticPr fontId="1"/>
  </si>
  <si>
    <t>②色</t>
    <rPh sb="1" eb="2">
      <t>イロ</t>
    </rPh>
    <phoneticPr fontId="1"/>
  </si>
  <si>
    <t>③濁り</t>
    <rPh sb="1" eb="2">
      <t>ニゴ</t>
    </rPh>
    <phoneticPr fontId="1"/>
  </si>
  <si>
    <r>
      <t>（ア）井戸水等を水源とする飲料水の日常検査</t>
    </r>
    <r>
      <rPr>
        <b/>
        <sz val="11"/>
        <color theme="1"/>
        <rFont val="ＭＳ Ｐゴシック"/>
        <family val="3"/>
        <charset val="128"/>
      </rPr>
      <t>（毎日実施）</t>
    </r>
    <phoneticPr fontId="1"/>
  </si>
  <si>
    <t>実施頻度</t>
    <phoneticPr fontId="1"/>
  </si>
  <si>
    <t>別紙９</t>
    <phoneticPr fontId="1"/>
  </si>
  <si>
    <t>現有浄化槽の
処理能力</t>
    <phoneticPr fontId="1"/>
  </si>
  <si>
    <t>（</t>
    <phoneticPr fontId="1"/>
  </si>
  <si>
    <t>人＋</t>
    <rPh sb="0" eb="1">
      <t>ニン</t>
    </rPh>
    <phoneticPr fontId="1"/>
  </si>
  <si>
    <t>×０．２ =</t>
    <phoneticPr fontId="1"/>
  </si>
  <si>
    <t>基準処理能力
（ 園児定数 ＋ 教職員数 ）×０．２）</t>
    <phoneticPr fontId="1"/>
  </si>
  <si>
    <r>
      <t>（イ）浄化槽の保守点検（</t>
    </r>
    <r>
      <rPr>
        <u/>
        <sz val="11"/>
        <color theme="1"/>
        <rFont val="ＭＳ Ｐゴシック"/>
        <family val="3"/>
        <charset val="128"/>
      </rPr>
      <t>処理対象人員及び処理方式によって点検頻度が異なります</t>
    </r>
    <r>
      <rPr>
        <sz val="11"/>
        <color theme="1"/>
        <rFont val="ＭＳ Ｐゴシック"/>
        <family val="2"/>
        <charset val="128"/>
      </rPr>
      <t>）</t>
    </r>
    <phoneticPr fontId="1"/>
  </si>
  <si>
    <t>か月に</t>
    <rPh sb="1" eb="2">
      <t>ゲツ</t>
    </rPh>
    <phoneticPr fontId="1"/>
  </si>
  <si>
    <t>　のことです。</t>
    <phoneticPr fontId="1"/>
  </si>
  <si>
    <r>
      <t>㊟ ここでいう浄化槽の水質に関する検査とは、</t>
    </r>
    <r>
      <rPr>
        <u/>
        <sz val="9"/>
        <color theme="1"/>
        <rFont val="ＭＳ ゴシック"/>
        <family val="3"/>
        <charset val="128"/>
      </rPr>
      <t>浄化槽法第11条に基づく定期水質検査</t>
    </r>
    <phoneticPr fontId="1"/>
  </si>
  <si>
    <t>　又は「一般社団法人 埼玉県環境検査研究協会」の検査を受ける必要があります。</t>
    <phoneticPr fontId="1"/>
  </si>
  <si>
    <t>　埼玉県内では浄化槽の設置されている場所に応じて「一般社団法人 埼玉県浄化槽協会」</t>
    <phoneticPr fontId="1"/>
  </si>
  <si>
    <t>理事長</t>
    <rPh sb="0" eb="3">
      <t>リジチョウ</t>
    </rPh>
    <phoneticPr fontId="1"/>
  </si>
  <si>
    <t>さくら</t>
    <phoneticPr fontId="1"/>
  </si>
  <si>
    <t>たんぽぽ</t>
    <phoneticPr fontId="1"/>
  </si>
  <si>
    <t>つくし</t>
    <phoneticPr fontId="1"/>
  </si>
  <si>
    <t>1配置有</t>
  </si>
  <si>
    <t>1記載有</t>
  </si>
  <si>
    <t>1実施有</t>
  </si>
  <si>
    <t>1公表有</t>
  </si>
  <si>
    <t>1計上有</t>
  </si>
  <si>
    <t>1作成有</t>
  </si>
  <si>
    <t>1実施している</t>
  </si>
  <si>
    <t>1整合</t>
  </si>
  <si>
    <t>1一致</t>
  </si>
  <si>
    <t>1規定有</t>
  </si>
  <si>
    <t>2引当していない（退職金財団給付額と同額を退職者に支給する場合を含む）</t>
  </si>
  <si>
    <t>経営者のため</t>
    <rPh sb="0" eb="3">
      <t>ケイエイシャ</t>
    </rPh>
    <phoneticPr fontId="1"/>
  </si>
  <si>
    <t>1加入している</t>
  </si>
  <si>
    <t>1全て登記済み</t>
  </si>
  <si>
    <t>3該当なし</t>
  </si>
  <si>
    <t>園地</t>
    <rPh sb="0" eb="2">
      <t>エンチ</t>
    </rPh>
    <phoneticPr fontId="1"/>
  </si>
  <si>
    <t>園舎改築のため</t>
    <rPh sb="0" eb="2">
      <t>エンシャ</t>
    </rPh>
    <rPh sb="2" eb="4">
      <t>カイチク</t>
    </rPh>
    <phoneticPr fontId="1"/>
  </si>
  <si>
    <t>1有</t>
  </si>
  <si>
    <t>大宮２０す１２３４</t>
    <rPh sb="0" eb="2">
      <t>オオミヤ</t>
    </rPh>
    <phoneticPr fontId="1"/>
  </si>
  <si>
    <t>1有償運行有</t>
  </si>
  <si>
    <t>平成</t>
  </si>
  <si>
    <t>1管轄の警察署に届け出済み</t>
  </si>
  <si>
    <t>1作成している</t>
  </si>
  <si>
    <t>1安全装置有</t>
  </si>
  <si>
    <t>事務長</t>
    <rPh sb="0" eb="3">
      <t>ジムチョウ</t>
    </rPh>
    <phoneticPr fontId="1"/>
  </si>
  <si>
    <t>毎日入力、月１回打ち出し</t>
    <phoneticPr fontId="1"/>
  </si>
  <si>
    <t>1現金出納簿有</t>
  </si>
  <si>
    <t>毎日</t>
    <phoneticPr fontId="1"/>
  </si>
  <si>
    <t>万円</t>
    <rPh sb="0" eb="1">
      <t>マン</t>
    </rPh>
    <rPh sb="1" eb="2">
      <t>エン</t>
    </rPh>
    <phoneticPr fontId="1"/>
  </si>
  <si>
    <t>プール水道代</t>
    <rPh sb="3" eb="5">
      <t>スイドウ</t>
    </rPh>
    <rPh sb="5" eb="6">
      <t>ダイ</t>
    </rPh>
    <phoneticPr fontId="1"/>
  </si>
  <si>
    <t>園児傷害保険料</t>
    <rPh sb="0" eb="2">
      <t>エンジ</t>
    </rPh>
    <rPh sb="2" eb="7">
      <t>ショウガイホケンリョウ</t>
    </rPh>
    <phoneticPr fontId="1"/>
  </si>
  <si>
    <t>令和</t>
  </si>
  <si>
    <t>安全管理に関する項目</t>
    <rPh sb="0" eb="2">
      <t>アンゼン</t>
    </rPh>
    <rPh sb="2" eb="4">
      <t>カンリ</t>
    </rPh>
    <rPh sb="5" eb="6">
      <t>カン</t>
    </rPh>
    <rPh sb="8" eb="10">
      <t>コウモク</t>
    </rPh>
    <phoneticPr fontId="1"/>
  </si>
  <si>
    <t>安全教育に関する項目</t>
    <rPh sb="0" eb="2">
      <t>アンゼン</t>
    </rPh>
    <rPh sb="2" eb="4">
      <t>キョウイク</t>
    </rPh>
    <rPh sb="5" eb="6">
      <t>カン</t>
    </rPh>
    <rPh sb="8" eb="10">
      <t>コウモク</t>
    </rPh>
    <phoneticPr fontId="1"/>
  </si>
  <si>
    <t>1実施</t>
  </si>
  <si>
    <t>1通知している</t>
  </si>
  <si>
    <t>1講じている</t>
  </si>
  <si>
    <t>未受診者への対応（未受診者がいる場合）</t>
    <rPh sb="9" eb="13">
      <t>ミジュシンシャ</t>
    </rPh>
    <rPh sb="16" eb="18">
      <t>バアイ</t>
    </rPh>
    <phoneticPr fontId="1"/>
  </si>
  <si>
    <t>4該当なし</t>
  </si>
  <si>
    <t>1確認（健康診断書の写しを保管）</t>
  </si>
  <si>
    <t>英語教室</t>
    <rPh sb="0" eb="4">
      <t>エイゴキョウシツ</t>
    </rPh>
    <phoneticPr fontId="1"/>
  </si>
  <si>
    <t>1毎日</t>
  </si>
  <si>
    <t>2未実施</t>
  </si>
  <si>
    <t>2職員室に設置</t>
  </si>
  <si>
    <t>1常備されている</t>
  </si>
  <si>
    <t>1加入（下表に入力）</t>
  </si>
  <si>
    <t>日本スポーツ振興センター</t>
    <rPh sb="0" eb="2">
      <t>ニホン</t>
    </rPh>
    <rPh sb="6" eb="8">
      <t>シンコウ</t>
    </rPh>
    <phoneticPr fontId="1"/>
  </si>
  <si>
    <t>1実施した⇒年月を入力</t>
  </si>
  <si>
    <t>3不要</t>
  </si>
  <si>
    <t>実施年月</t>
    <rPh sb="0" eb="2">
      <t>ジッシ</t>
    </rPh>
    <rPh sb="2" eb="4">
      <t>ネンゲツ</t>
    </rPh>
    <phoneticPr fontId="1"/>
  </si>
  <si>
    <t>1ブロック塀・有</t>
  </si>
  <si>
    <t>1実施済⇒⑥⑦に入力</t>
  </si>
  <si>
    <t>災害共済給付契約</t>
    <phoneticPr fontId="1"/>
  </si>
  <si>
    <t>（１）法人登記の状況</t>
    <phoneticPr fontId="1"/>
  </si>
  <si>
    <t>安全運転管理者の選任</t>
    <phoneticPr fontId="1"/>
  </si>
  <si>
    <t>（３）保育料の管理</t>
    <phoneticPr fontId="1"/>
  </si>
  <si>
    <t>３　園児の健康診断（直近の実施状況について記載）</t>
    <phoneticPr fontId="1"/>
  </si>
  <si>
    <t>（３）健康診断結果の保護者への通知及び事後措置</t>
    <phoneticPr fontId="1"/>
  </si>
  <si>
    <t>保護者への通知</t>
    <phoneticPr fontId="1"/>
  </si>
  <si>
    <t>４　教職員の健康診断（直近の実施状況について記載）</t>
    <phoneticPr fontId="1"/>
  </si>
  <si>
    <t>（３）必要な事後措置</t>
    <phoneticPr fontId="1"/>
  </si>
  <si>
    <t>（５）業務委託の派遣職員等の健康状況の確認及び保管状況</t>
    <phoneticPr fontId="1"/>
  </si>
  <si>
    <t>（４）飲料水の水源の区分</t>
    <phoneticPr fontId="1"/>
  </si>
  <si>
    <t>（６）便所の構造</t>
    <phoneticPr fontId="1"/>
  </si>
  <si>
    <t>イ　プール水の原水</t>
    <phoneticPr fontId="1"/>
  </si>
  <si>
    <t>⑧循環ろ過装置の処理水</t>
    <phoneticPr fontId="1"/>
  </si>
  <si>
    <t>キ　プール実施当日朝の園児の健康管理状況</t>
    <phoneticPr fontId="1"/>
  </si>
  <si>
    <t>ク　プール管理日誌の状況</t>
    <phoneticPr fontId="1"/>
  </si>
  <si>
    <t>（７）水泳プールに係る学校環境衛生基準</t>
    <phoneticPr fontId="1"/>
  </si>
  <si>
    <t>教室等の環境</t>
    <phoneticPr fontId="1"/>
  </si>
  <si>
    <t>ア</t>
    <phoneticPr fontId="1"/>
  </si>
  <si>
    <t>イ</t>
    <phoneticPr fontId="1"/>
  </si>
  <si>
    <t>（２）消防法に基づく防火管理の状況</t>
    <phoneticPr fontId="1"/>
  </si>
  <si>
    <t>（１）園の施設、園具等の安全点検の実施状況</t>
    <phoneticPr fontId="1"/>
  </si>
  <si>
    <t>（１）学校給食の実施の有無</t>
    <phoneticPr fontId="1"/>
  </si>
  <si>
    <t>（ア）浄化槽の処理能力</t>
    <phoneticPr fontId="1"/>
  </si>
  <si>
    <t>１　園舎等への太陽光パネルの設置状況及び売電収入額</t>
    <phoneticPr fontId="1"/>
  </si>
  <si>
    <t>パネル設置の際の施設整備補助金の有無</t>
    <phoneticPr fontId="1"/>
  </si>
  <si>
    <t>定期的に行う劣化点検（3年に1回程度実施）</t>
    <phoneticPr fontId="1"/>
  </si>
  <si>
    <t>耐震性一斉点検（計画的に1度実施）</t>
    <phoneticPr fontId="1"/>
  </si>
  <si>
    <t>３　ブロック塀等の安全対策</t>
    <phoneticPr fontId="1"/>
  </si>
  <si>
    <t>ブロック塀等の有無</t>
    <phoneticPr fontId="1"/>
  </si>
  <si>
    <t>外観に基づく点検</t>
    <phoneticPr fontId="1"/>
  </si>
  <si>
    <t>内部の診断</t>
    <phoneticPr fontId="1"/>
  </si>
  <si>
    <t>応急的な対策</t>
    <phoneticPr fontId="1"/>
  </si>
  <si>
    <t>２　耐震診断の実施状況</t>
    <phoneticPr fontId="1"/>
  </si>
  <si>
    <t>３　耐震補強工事の実施状況</t>
    <phoneticPr fontId="1"/>
  </si>
  <si>
    <t>⑮実施予定時期</t>
    <phoneticPr fontId="1"/>
  </si>
  <si>
    <t>⑯補助金希望の有無</t>
    <phoneticPr fontId="1"/>
  </si>
  <si>
    <t>月額５万円</t>
    <rPh sb="0" eb="2">
      <t>ゲツガク</t>
    </rPh>
    <rPh sb="3" eb="5">
      <t>マンエン</t>
    </rPh>
    <phoneticPr fontId="1"/>
  </si>
  <si>
    <t>大宮２０す１２３５</t>
    <rPh sb="0" eb="2">
      <t>オオミヤ</t>
    </rPh>
    <phoneticPr fontId="1"/>
  </si>
  <si>
    <t>大宮２０す１２３６</t>
    <rPh sb="0" eb="2">
      <t>オオミヤ</t>
    </rPh>
    <phoneticPr fontId="1"/>
  </si>
  <si>
    <t>（１）幼稚園の経理責任者（現金取扱担当者）</t>
    <phoneticPr fontId="1"/>
  </si>
  <si>
    <t>（２）総勘定元帳の作成頻度、作成者及び確認者</t>
    <phoneticPr fontId="1"/>
  </si>
  <si>
    <t>（３）バス送迎時の安全管理</t>
    <phoneticPr fontId="1"/>
  </si>
  <si>
    <t>鉄骨鉄筋</t>
    <rPh sb="0" eb="4">
      <t>テッコツテッキン</t>
    </rPh>
    <phoneticPr fontId="1"/>
  </si>
  <si>
    <t>1実施済⇒⑪⑫に入力</t>
  </si>
  <si>
    <t>1適</t>
  </si>
  <si>
    <t>薄緑色のマス　⇒</t>
    <rPh sb="0" eb="1">
      <t>ウス</t>
    </rPh>
    <rPh sb="1" eb="3">
      <t>ミドリイロ</t>
    </rPh>
    <phoneticPr fontId="1"/>
  </si>
  <si>
    <t>水色太赤字のマス</t>
    <rPh sb="0" eb="2">
      <t>ミズイロ</t>
    </rPh>
    <rPh sb="2" eb="5">
      <t>フトアカジ</t>
    </rPh>
    <phoneticPr fontId="1"/>
  </si>
  <si>
    <t>別紙１参考</t>
  </si>
  <si>
    <t>㊟１：学校教育法施行規則第３９条、第６６条及び第６８条に基づき、園の教育活動その他の運営の状況について、</t>
    <phoneticPr fontId="1"/>
  </si>
  <si>
    <t>(参考）：入園案内、募集案内（預かり保育用）、元帳</t>
  </si>
  <si>
    <r>
      <t>　※</t>
    </r>
    <r>
      <rPr>
        <u/>
        <sz val="10"/>
        <color theme="1"/>
        <rFont val="ＭＳ Ｐゴシック"/>
        <family val="3"/>
        <charset val="128"/>
      </rPr>
      <t>納付金に係る園則変更は、前年の９月末まで</t>
    </r>
    <r>
      <rPr>
        <sz val="10"/>
        <color theme="1"/>
        <rFont val="ＭＳ Ｐゴシック"/>
        <family val="2"/>
        <charset val="128"/>
      </rPr>
      <t>に届け出る。</t>
    </r>
    <phoneticPr fontId="1"/>
  </si>
  <si>
    <t>毎週月曜日</t>
    <rPh sb="0" eb="2">
      <t>マイシュウ</t>
    </rPh>
    <rPh sb="2" eb="5">
      <t>ゲツヨウビ</t>
    </rPh>
    <phoneticPr fontId="1"/>
  </si>
  <si>
    <t>毎週水曜日</t>
    <rPh sb="0" eb="5">
      <t>マイシュウスイヨウビ</t>
    </rPh>
    <phoneticPr fontId="1"/>
  </si>
  <si>
    <t>1教員免許状所持(一種免許状)</t>
  </si>
  <si>
    <r>
      <t>㊟２：</t>
    </r>
    <r>
      <rPr>
        <u/>
        <sz val="10"/>
        <color theme="1"/>
        <rFont val="ＭＳ Ｐゴシック"/>
        <family val="3"/>
        <charset val="128"/>
      </rPr>
      <t>１年単位の変形労働時間制を採用する場合</t>
    </r>
    <r>
      <rPr>
        <sz val="10"/>
        <color theme="1"/>
        <rFont val="ＭＳ Ｐゴシック"/>
        <family val="3"/>
        <charset val="128"/>
      </rPr>
      <t>は、</t>
    </r>
    <r>
      <rPr>
        <u/>
        <sz val="10"/>
        <color theme="1"/>
        <rFont val="ＭＳ Ｐゴシック"/>
        <family val="3"/>
        <charset val="128"/>
      </rPr>
      <t>毎年度</t>
    </r>
    <r>
      <rPr>
        <sz val="10"/>
        <color theme="1"/>
        <rFont val="ＭＳ Ｐゴシック"/>
        <family val="3"/>
        <charset val="128"/>
      </rPr>
      <t>、労使協定を締結し労働基準監督署に届け出る必要がある。</t>
    </r>
    <phoneticPr fontId="1"/>
  </si>
  <si>
    <r>
      <t xml:space="preserve"> (※1)</t>
    </r>
    <r>
      <rPr>
        <u/>
        <sz val="10"/>
        <color theme="1"/>
        <rFont val="ＭＳ Ｐゴシック"/>
        <family val="3"/>
        <charset val="128"/>
      </rPr>
      <t>令和６年４月から記載が必要</t>
    </r>
    <r>
      <rPr>
        <sz val="10"/>
        <color theme="1"/>
        <rFont val="ＭＳ Ｐゴシック"/>
        <family val="2"/>
        <charset val="128"/>
      </rPr>
      <t>な事項</t>
    </r>
    <phoneticPr fontId="1"/>
  </si>
  <si>
    <t>職員駐車場</t>
    <rPh sb="0" eb="2">
      <t>ショクイン</t>
    </rPh>
    <rPh sb="2" eb="5">
      <t>チュウシャジョウ</t>
    </rPh>
    <phoneticPr fontId="1"/>
  </si>
  <si>
    <t>（６）課外教室(施設の外部利用)の実施状況　（正課は除く）</t>
    <phoneticPr fontId="1"/>
  </si>
  <si>
    <t>1記入有</t>
  </si>
  <si>
    <t>2該当なし</t>
  </si>
  <si>
    <t>㊟：「主な執行内容」欄には、各支出科目において園支出の中で代表的な費目を記載すればよい。</t>
    <phoneticPr fontId="1"/>
  </si>
  <si>
    <t>㊟：学校保健計画及び学校安全計画は、それぞれ個別に作成する必要がある。</t>
    <phoneticPr fontId="1"/>
  </si>
  <si>
    <t>1記録有</t>
  </si>
  <si>
    <t>未受診園児への対応</t>
    <rPh sb="0" eb="1">
      <t>ミ</t>
    </rPh>
    <rPh sb="1" eb="3">
      <t>ジュシン</t>
    </rPh>
    <rPh sb="3" eb="5">
      <t>エンジ</t>
    </rPh>
    <rPh sb="7" eb="9">
      <t>タイオウ</t>
    </rPh>
    <phoneticPr fontId="1"/>
  </si>
  <si>
    <t>ア　身長（㊟１）</t>
    <phoneticPr fontId="1"/>
  </si>
  <si>
    <t>ウ　腹囲（㊟２）</t>
    <phoneticPr fontId="1"/>
  </si>
  <si>
    <t>ケ　胃の疾病及び異常（㊟３）</t>
    <phoneticPr fontId="1"/>
  </si>
  <si>
    <t>コ　貧血検査（㊟４）</t>
    <phoneticPr fontId="1"/>
  </si>
  <si>
    <t>サ　肝機能検査（㊟４）</t>
    <phoneticPr fontId="1"/>
  </si>
  <si>
    <t>シ　血中脂質検査（㊟４）</t>
    <phoneticPr fontId="1"/>
  </si>
  <si>
    <t>ス　血糖検査（㊟４）</t>
    <phoneticPr fontId="1"/>
  </si>
  <si>
    <t>セ　心電図検査（㊟４）</t>
    <phoneticPr fontId="1"/>
  </si>
  <si>
    <t>体操</t>
    <rPh sb="0" eb="2">
      <t>タイソウ</t>
    </rPh>
    <phoneticPr fontId="1"/>
  </si>
  <si>
    <t>英語</t>
    <rPh sb="0" eb="2">
      <t>エイゴ</t>
    </rPh>
    <phoneticPr fontId="1"/>
  </si>
  <si>
    <t>体操教室</t>
    <rPh sb="0" eb="4">
      <t>タイソウキョウシツ</t>
    </rPh>
    <phoneticPr fontId="1"/>
  </si>
  <si>
    <t>サッカー教室</t>
    <rPh sb="4" eb="6">
      <t>キョウシツ</t>
    </rPh>
    <phoneticPr fontId="1"/>
  </si>
  <si>
    <t>ピアノ教室</t>
    <rPh sb="3" eb="5">
      <t>キョウシツ</t>
    </rPh>
    <phoneticPr fontId="1"/>
  </si>
  <si>
    <t>2確認（その他）</t>
  </si>
  <si>
    <t>検査省略の場合、薬剤師による省略許可年月日と直近の検査年月日</t>
    <phoneticPr fontId="1"/>
  </si>
  <si>
    <t>「4簡易組立式等常設でないもの」の設置期間</t>
    <rPh sb="2" eb="8">
      <t>カンイクミタテシキトウ</t>
    </rPh>
    <rPh sb="8" eb="10">
      <t>ジョウセツ</t>
    </rPh>
    <rPh sb="17" eb="21">
      <t>セッチキカン</t>
    </rPh>
    <phoneticPr fontId="1"/>
  </si>
  <si>
    <t>職員による目視等</t>
    <rPh sb="0" eb="2">
      <t>ショクイン</t>
    </rPh>
    <rPh sb="5" eb="7">
      <t>モクシ</t>
    </rPh>
    <rPh sb="7" eb="8">
      <t>トウ</t>
    </rPh>
    <phoneticPr fontId="1"/>
  </si>
  <si>
    <t>職員・バス運転手による点検</t>
    <rPh sb="0" eb="2">
      <t>ショクイン</t>
    </rPh>
    <rPh sb="5" eb="8">
      <t>ウンテンシュ</t>
    </rPh>
    <rPh sb="11" eb="13">
      <t>テンケン</t>
    </rPh>
    <phoneticPr fontId="1"/>
  </si>
  <si>
    <t>出席した理事の人数</t>
    <rPh sb="0" eb="2">
      <t>シュッセキ</t>
    </rPh>
    <rPh sb="4" eb="6">
      <t>リジ</t>
    </rPh>
    <rPh sb="7" eb="9">
      <t>ニンズウ</t>
    </rPh>
    <phoneticPr fontId="1"/>
  </si>
  <si>
    <t>出席した評議員の人数</t>
    <rPh sb="4" eb="7">
      <t>ヒョウギイン</t>
    </rPh>
    <rPh sb="8" eb="9">
      <t>ニン</t>
    </rPh>
    <phoneticPr fontId="1"/>
  </si>
  <si>
    <t>出席した監事の人数</t>
    <phoneticPr fontId="1"/>
  </si>
  <si>
    <t>報酬の有無</t>
    <rPh sb="0" eb="2">
      <t>ホウシュウ</t>
    </rPh>
    <rPh sb="3" eb="5">
      <t>ウム</t>
    </rPh>
    <phoneticPr fontId="1"/>
  </si>
  <si>
    <t>日現在）</t>
  </si>
  <si>
    <t>㊟１：施行(変更)日は、県の認可(変更認可)日と同日又はそれ以降の日となる。</t>
    <phoneticPr fontId="1"/>
  </si>
  <si>
    <t>その他の</t>
    <rPh sb="2" eb="3">
      <t>タ</t>
    </rPh>
    <phoneticPr fontId="1"/>
  </si>
  <si>
    <t>理事</t>
  </si>
  <si>
    <t>＊＊＊＊</t>
  </si>
  <si>
    <t>㊟２：園長理事も、任期が満了した場合は、改めて理事選任機関で選任しなければならない。</t>
    <phoneticPr fontId="1"/>
  </si>
  <si>
    <t>（３）代表業務執行理事及び業務執行理事</t>
    <phoneticPr fontId="1"/>
  </si>
  <si>
    <t>㊟：代表業務執行理事を設置する場合、寄附行為に定めるとともに代表業務執行理事の登記が必要。</t>
    <phoneticPr fontId="1"/>
  </si>
  <si>
    <t>1提出した⇒下のマスに入力</t>
  </si>
  <si>
    <t>1過半数の同意有</t>
  </si>
  <si>
    <t>別紙１「役員・評議員名簿」</t>
  </si>
  <si>
    <t>定時評議員会であるか</t>
    <phoneticPr fontId="1"/>
  </si>
  <si>
    <t>ウ　理事選任機関が評議員会ではない場合、理事選任の前に行うべき評議員会の意見の聴取</t>
    <rPh sb="20" eb="22">
      <t>リジ</t>
    </rPh>
    <rPh sb="39" eb="41">
      <t>チョウシュ</t>
    </rPh>
    <phoneticPr fontId="1"/>
  </si>
  <si>
    <t>㊟：園長理事も任期満了の都度、改めて選任が必要。</t>
    <phoneticPr fontId="1"/>
  </si>
  <si>
    <t>ア　</t>
    <phoneticPr fontId="1"/>
  </si>
  <si>
    <t>別紙１「役員・評議員名簿」の作成</t>
    <rPh sb="14" eb="16">
      <t>サクセイ</t>
    </rPh>
    <phoneticPr fontId="1"/>
  </si>
  <si>
    <t>寄附行為の定めを踏まえて、私立学校法及び寄附行為の定めと整合しているかを入力してください。</t>
    <rPh sb="28" eb="30">
      <t>セイゴウ</t>
    </rPh>
    <phoneticPr fontId="1"/>
  </si>
  <si>
    <t>開始時刻</t>
    <rPh sb="0" eb="2">
      <t>カイシ</t>
    </rPh>
    <rPh sb="2" eb="4">
      <t>ジコク</t>
    </rPh>
    <phoneticPr fontId="1"/>
  </si>
  <si>
    <t>聴取した評議員会の開催日</t>
    <rPh sb="0" eb="2">
      <t>チョウシュ</t>
    </rPh>
    <phoneticPr fontId="1"/>
  </si>
  <si>
    <t>（４）監事監査の実施状況及び指摘事項</t>
    <phoneticPr fontId="1"/>
  </si>
  <si>
    <t>議事録への記載</t>
    <rPh sb="0" eb="3">
      <t>ギジロク</t>
    </rPh>
    <rPh sb="5" eb="7">
      <t>キサイ</t>
    </rPh>
    <phoneticPr fontId="1"/>
  </si>
  <si>
    <t>５　法人の会計</t>
    <phoneticPr fontId="1"/>
  </si>
  <si>
    <t>経理規程の一部改正が必要。</t>
    <phoneticPr fontId="1"/>
  </si>
  <si>
    <t>1有⇒下表に入力</t>
  </si>
  <si>
    <t>㊟：令和２年４月以降、理事の利益相反取引（学校法人との売買取引や債務保証等）には理事会の事前承認が必要。</t>
    <phoneticPr fontId="1"/>
  </si>
  <si>
    <t>※支給のない場合は、「０」円を入力してください。</t>
    <rPh sb="1" eb="3">
      <t>シキュウ</t>
    </rPh>
    <rPh sb="6" eb="8">
      <t>バアイ</t>
    </rPh>
    <rPh sb="13" eb="14">
      <t>エン</t>
    </rPh>
    <rPh sb="15" eb="17">
      <t>ニュウリョク</t>
    </rPh>
    <phoneticPr fontId="1"/>
  </si>
  <si>
    <t>(参考）：経理規程、固定資産台帳、減価償却明細表</t>
  </si>
  <si>
    <t>(参考）：固定資産台帳、財産目録、不動産（土地・建物）登記の現在事項全部証明書</t>
  </si>
  <si>
    <t>不一致の場合、その理由等</t>
    <rPh sb="0" eb="3">
      <t>フイッチ</t>
    </rPh>
    <rPh sb="4" eb="6">
      <t>バアイ</t>
    </rPh>
    <rPh sb="9" eb="12">
      <t>リユウトウ</t>
    </rPh>
    <phoneticPr fontId="1"/>
  </si>
  <si>
    <t>別紙２</t>
    <phoneticPr fontId="1"/>
  </si>
  <si>
    <r>
      <rPr>
        <b/>
        <sz val="11"/>
        <color theme="1"/>
        <rFont val="ＭＳ Ｐゴシック"/>
        <family val="3"/>
        <charset val="128"/>
      </rPr>
      <t>別紙２を作成</t>
    </r>
    <r>
      <rPr>
        <sz val="11"/>
        <color theme="1"/>
        <rFont val="ＭＳ Ｐゴシック"/>
        <family val="2"/>
        <charset val="128"/>
      </rPr>
      <t>してください</t>
    </r>
    <phoneticPr fontId="1"/>
  </si>
  <si>
    <r>
      <rPr>
        <b/>
        <sz val="11"/>
        <color theme="1"/>
        <rFont val="ＭＳ Ｐゴシック"/>
        <family val="3"/>
        <charset val="128"/>
      </rPr>
      <t>下表に入力</t>
    </r>
    <r>
      <rPr>
        <sz val="11"/>
        <color theme="1"/>
        <rFont val="ＭＳ Ｐゴシック"/>
        <family val="2"/>
        <charset val="128"/>
      </rPr>
      <t>してください</t>
    </r>
    <phoneticPr fontId="1"/>
  </si>
  <si>
    <t>（７）有価証券の保有状況　（ただし、金融機関等への出資金は除く）</t>
    <phoneticPr fontId="1"/>
  </si>
  <si>
    <t>有価証券の保有状況</t>
    <rPh sb="7" eb="9">
      <t>ジョウキョウ</t>
    </rPh>
    <phoneticPr fontId="1"/>
  </si>
  <si>
    <r>
      <t>別</t>
    </r>
    <r>
      <rPr>
        <b/>
        <sz val="14"/>
        <color theme="1"/>
        <rFont val="ＭＳ ゴシック"/>
        <family val="3"/>
        <charset val="128"/>
      </rPr>
      <t>紙3</t>
    </r>
    <phoneticPr fontId="1"/>
  </si>
  <si>
    <t>別紙３</t>
    <rPh sb="0" eb="2">
      <t>ベッシ</t>
    </rPh>
    <phoneticPr fontId="1"/>
  </si>
  <si>
    <r>
      <t>（８）</t>
    </r>
    <r>
      <rPr>
        <b/>
        <u/>
        <sz val="11"/>
        <color theme="1"/>
        <rFont val="ＭＳ Ｐゴシック"/>
        <family val="3"/>
        <charset val="128"/>
      </rPr>
      <t>元本保証のない</t>
    </r>
    <r>
      <rPr>
        <b/>
        <sz val="11"/>
        <color theme="1"/>
        <rFont val="ＭＳ Ｐゴシック"/>
        <family val="3"/>
        <charset val="128"/>
      </rPr>
      <t>有価証券を保有している場合の資産運用規程作成の有無</t>
    </r>
    <phoneticPr fontId="1"/>
  </si>
  <si>
    <t>1規程有</t>
  </si>
  <si>
    <t>（寄附行為の附則で経過措置が適用されている場合）</t>
    <phoneticPr fontId="1"/>
  </si>
  <si>
    <t>代表業務執行理事</t>
    <phoneticPr fontId="1"/>
  </si>
  <si>
    <t>業務執行理事</t>
    <phoneticPr fontId="1"/>
  </si>
  <si>
    <t>議題</t>
    <rPh sb="0" eb="2">
      <t>ギダイ</t>
    </rPh>
    <phoneticPr fontId="1"/>
  </si>
  <si>
    <t>監事監査実施年月日</t>
    <phoneticPr fontId="1"/>
  </si>
  <si>
    <t>（２）理事個人(理事が経営する会社)に関する有償契約及び利息付金銭消費貸借</t>
    <phoneticPr fontId="1"/>
  </si>
  <si>
    <t>（５）未利用資産（土地建物･リゾート会員権等）の有無</t>
    <phoneticPr fontId="1"/>
  </si>
  <si>
    <t>未利用資産の内容</t>
    <phoneticPr fontId="1"/>
  </si>
  <si>
    <t>1適（漏れなし）</t>
  </si>
  <si>
    <t>（９）借入金の状況、借入金台帳及び契約書の作成状況</t>
    <phoneticPr fontId="1"/>
  </si>
  <si>
    <t>2決算・事業報告</t>
  </si>
  <si>
    <t>3非該当（利害関係人含まれない）</t>
  </si>
  <si>
    <t>1予算・事業計画</t>
  </si>
  <si>
    <t>なし</t>
    <phoneticPr fontId="1"/>
  </si>
  <si>
    <t>職員用駐車場の賃貸契約</t>
    <rPh sb="0" eb="2">
      <t>ショクイン</t>
    </rPh>
    <rPh sb="2" eb="3">
      <t>ヨウ</t>
    </rPh>
    <rPh sb="3" eb="6">
      <t>チュウシャジョウ</t>
    </rPh>
    <rPh sb="7" eb="11">
      <t>チンタイケイヤク</t>
    </rPh>
    <phoneticPr fontId="1"/>
  </si>
  <si>
    <t>月額2万円</t>
    <rPh sb="0" eb="2">
      <t>ゲツガク</t>
    </rPh>
    <rPh sb="3" eb="5">
      <t>マンエン</t>
    </rPh>
    <phoneticPr fontId="1"/>
  </si>
  <si>
    <t>1注記有</t>
  </si>
  <si>
    <r>
      <rPr>
        <b/>
        <sz val="11"/>
        <color theme="1"/>
        <rFont val="ＭＳ Ｐゴシック"/>
        <family val="3"/>
        <charset val="128"/>
      </rPr>
      <t>別紙１「役員・評議員名簿」</t>
    </r>
    <r>
      <rPr>
        <sz val="11"/>
        <color theme="1"/>
        <rFont val="ＭＳ Ｐゴシック"/>
        <family val="2"/>
        <charset val="128"/>
      </rPr>
      <t>にすべての理事、監事及び評議員を入力してください。</t>
    </r>
    <phoneticPr fontId="1"/>
  </si>
  <si>
    <t>別紙５</t>
    <phoneticPr fontId="1"/>
  </si>
  <si>
    <t>別紙４</t>
    <phoneticPr fontId="1"/>
  </si>
  <si>
    <t>別紙１</t>
    <rPh sb="0" eb="2">
      <t>ベッシ</t>
    </rPh>
    <phoneticPr fontId="1"/>
  </si>
  <si>
    <t>㊟１：行数や列数が足りない場合は、適宜、追加・挿入してください。</t>
    <phoneticPr fontId="1"/>
  </si>
  <si>
    <t>附則</t>
  </si>
  <si>
    <t>ア　寄附行為に定める資産総額の変更登記の期限</t>
    <rPh sb="20" eb="22">
      <t>キゲン</t>
    </rPh>
    <phoneticPr fontId="1"/>
  </si>
  <si>
    <t>変更登記の期限</t>
    <rPh sb="5" eb="7">
      <t>キゲン</t>
    </rPh>
    <phoneticPr fontId="1"/>
  </si>
  <si>
    <t>(参考)：寄附行為、寄附行為変更認可申請書、寄附行為(変更)認可書、寄附行為変更届</t>
    <phoneticPr fontId="1"/>
  </si>
  <si>
    <t>㊟２：監事の選任は、評議員会で行う。</t>
    <phoneticPr fontId="1"/>
  </si>
  <si>
    <t>（続柄）</t>
    <phoneticPr fontId="1"/>
  </si>
  <si>
    <t>　① 当該者と婚姻の届出をしていないが事実上婚姻関係と同様の事情にある者</t>
    <phoneticPr fontId="1"/>
  </si>
  <si>
    <t>　② 当該者の使用人</t>
    <phoneticPr fontId="1"/>
  </si>
  <si>
    <t>　③ 当該者から受ける金銭その他の財産によつて生計を維持している者</t>
    <phoneticPr fontId="1"/>
  </si>
  <si>
    <t>　④ ②③に掲げる者の配偶者</t>
    <phoneticPr fontId="1"/>
  </si>
  <si>
    <t>　⑤ ①～③までに掲げる者の三親等以内の親族であつて、これらの者と生計を一にするもの</t>
    <phoneticPr fontId="1"/>
  </si>
  <si>
    <t>文部科学省令</t>
  </si>
  <si>
    <t>議事の経過の要領及びその結果</t>
    <phoneticPr fontId="1"/>
  </si>
  <si>
    <t>1_１年単位の変形労働時間制を採用⇒下に入力</t>
  </si>
  <si>
    <t>1作成有⇒下に入力</t>
  </si>
  <si>
    <t>1交付している⇒下のマスに入力</t>
  </si>
  <si>
    <t xml:space="preserve">  　交付書面「5その他」の場合の詳細</t>
    <rPh sb="3" eb="7">
      <t>コウフショメン</t>
    </rPh>
    <rPh sb="11" eb="12">
      <t>タ</t>
    </rPh>
    <rPh sb="14" eb="16">
      <t>バアイ</t>
    </rPh>
    <rPh sb="17" eb="19">
      <t>ショウサイ</t>
    </rPh>
    <phoneticPr fontId="1"/>
  </si>
  <si>
    <t>　園長の資格が「4その他」の場合の詳細</t>
    <rPh sb="1" eb="3">
      <t>エンチョウ</t>
    </rPh>
    <rPh sb="4" eb="6">
      <t>シカク</t>
    </rPh>
    <rPh sb="11" eb="12">
      <t>タ</t>
    </rPh>
    <rPh sb="14" eb="16">
      <t>バアイ</t>
    </rPh>
    <rPh sb="17" eb="19">
      <t>ショウサイ</t>
    </rPh>
    <phoneticPr fontId="1"/>
  </si>
  <si>
    <t>「1_１年単位の変形労働時間制」を採用している場合
　労働基準監督署への届出</t>
    <rPh sb="27" eb="33">
      <t>ロウドウキジュンカントク</t>
    </rPh>
    <phoneticPr fontId="1"/>
  </si>
  <si>
    <t>1設定有⇒下の明細に入力</t>
  </si>
  <si>
    <t>○　前回の実地検査での指摘事項に対する取り組み</t>
  </si>
  <si>
    <t>前回実地検査実施年月日</t>
  </si>
  <si>
    <t>指摘事項及びそれに対する取組状況</t>
  </si>
  <si>
    <t>指摘事項</t>
    <rPh sb="0" eb="4">
      <t>シテキジコウ</t>
    </rPh>
    <phoneticPr fontId="1"/>
  </si>
  <si>
    <t>改善に向けての取組状況</t>
    <rPh sb="0" eb="2">
      <t>カイゼン</t>
    </rPh>
    <rPh sb="3" eb="4">
      <t>ム</t>
    </rPh>
    <rPh sb="7" eb="11">
      <t>トリクミジョウキョウ</t>
    </rPh>
    <phoneticPr fontId="1"/>
  </si>
  <si>
    <t>経理責任者
（現金取扱担当者）</t>
    <phoneticPr fontId="1"/>
  </si>
  <si>
    <t>職</t>
    <phoneticPr fontId="1"/>
  </si>
  <si>
    <t>事務長</t>
  </si>
  <si>
    <t>1実施（右欄に入力）</t>
  </si>
  <si>
    <t>職名</t>
    <rPh sb="0" eb="2">
      <t>ショクメイ</t>
    </rPh>
    <phoneticPr fontId="1"/>
  </si>
  <si>
    <t>2給食会社等の給食を利用⇒下欄に入力</t>
  </si>
  <si>
    <t>　　なお、医師が認めた場合は、ペプシノゲン法による血液検査等で実施することも可能である。</t>
    <phoneticPr fontId="1"/>
  </si>
  <si>
    <t>浮遊粉じん
(㊟１)</t>
    <phoneticPr fontId="1"/>
  </si>
  <si>
    <t>ホルムアルデヒド(㊟１)</t>
    <phoneticPr fontId="1"/>
  </si>
  <si>
    <t>トルエン
(㊟１)(㊟２）</t>
    <phoneticPr fontId="1"/>
  </si>
  <si>
    <t>「2上水道（貯水槽経由）」の場合　⇒</t>
    <rPh sb="14" eb="16">
      <t>バアイ</t>
    </rPh>
    <phoneticPr fontId="1"/>
  </si>
  <si>
    <t>「3井戸水等」の場合　⇒</t>
    <rPh sb="8" eb="10">
      <t>バアイ</t>
    </rPh>
    <phoneticPr fontId="1"/>
  </si>
  <si>
    <t>「1利用している」の場合　⇒</t>
    <rPh sb="10" eb="12">
      <t>バアイ</t>
    </rPh>
    <phoneticPr fontId="1"/>
  </si>
  <si>
    <t>「2浄化槽式水洗便所」の場合　⇒</t>
    <rPh sb="12" eb="14">
      <t>バアイ</t>
    </rPh>
    <phoneticPr fontId="1"/>
  </si>
  <si>
    <t>「3常設（下記期間利用）」の利用期間</t>
    <rPh sb="2" eb="4">
      <t>ジョウセツ</t>
    </rPh>
    <rPh sb="5" eb="7">
      <t>カキ</t>
    </rPh>
    <rPh sb="7" eb="9">
      <t>キカン</t>
    </rPh>
    <rPh sb="9" eb="11">
      <t>リヨウ</t>
    </rPh>
    <rPh sb="14" eb="16">
      <t>リヨウ</t>
    </rPh>
    <rPh sb="16" eb="18">
      <t>キカン</t>
    </rPh>
    <phoneticPr fontId="1"/>
  </si>
  <si>
    <t>1健康カード等で実施</t>
  </si>
  <si>
    <t>1有⇒右と下欄に入力</t>
  </si>
  <si>
    <t>1記載有⇒下に入力</t>
  </si>
  <si>
    <t>1届出有⇒下の届出日に入力</t>
  </si>
  <si>
    <t>1作成有⇒下の届出有無と周知方法に入力</t>
  </si>
  <si>
    <t>非常勤（週30時間未満）のため</t>
    <rPh sb="0" eb="3">
      <t>ヒジョウキン</t>
    </rPh>
    <rPh sb="4" eb="5">
      <t>シュウ</t>
    </rPh>
    <rPh sb="7" eb="9">
      <t>ジカン</t>
    </rPh>
    <rPh sb="9" eb="11">
      <t>ミマン</t>
    </rPh>
    <phoneticPr fontId="1"/>
  </si>
  <si>
    <t>ばら</t>
    <phoneticPr fontId="1"/>
  </si>
  <si>
    <t>つばき</t>
    <phoneticPr fontId="1"/>
  </si>
  <si>
    <t>すみれ</t>
    <phoneticPr fontId="1"/>
  </si>
  <si>
    <t>○△銀行</t>
    <rPh sb="2" eb="4">
      <t>ギンコウ</t>
    </rPh>
    <phoneticPr fontId="1"/>
  </si>
  <si>
    <t>非常勤（週20時間未満）のため</t>
    <rPh sb="0" eb="3">
      <t>ヒジョウキン</t>
    </rPh>
    <rPh sb="4" eb="5">
      <t>シュウ</t>
    </rPh>
    <rPh sb="7" eb="9">
      <t>ジカン</t>
    </rPh>
    <rPh sb="9" eb="11">
      <t>ミマン</t>
    </rPh>
    <phoneticPr fontId="1"/>
  </si>
  <si>
    <t>畑</t>
    <rPh sb="0" eb="1">
      <t>ハタケ</t>
    </rPh>
    <phoneticPr fontId="1"/>
  </si>
  <si>
    <t>無償</t>
    <rPh sb="0" eb="2">
      <t>ムショウ</t>
    </rPh>
    <phoneticPr fontId="1"/>
  </si>
  <si>
    <t>○△音楽教室</t>
    <rPh sb="2" eb="6">
      <t>オンガクキョウシツ</t>
    </rPh>
    <phoneticPr fontId="1"/>
  </si>
  <si>
    <t>○△会計事務所</t>
    <rPh sb="2" eb="7">
      <t>カイケイジムショ</t>
    </rPh>
    <phoneticPr fontId="1"/>
  </si>
  <si>
    <t>門扉の緊急修繕</t>
    <rPh sb="0" eb="2">
      <t>モントビラ</t>
    </rPh>
    <rPh sb="3" eb="7">
      <t>キンキュウシュウゼン</t>
    </rPh>
    <phoneticPr fontId="1"/>
  </si>
  <si>
    <t>園バス及び園の車の給油時の支払</t>
    <rPh sb="0" eb="1">
      <t>エン</t>
    </rPh>
    <rPh sb="3" eb="4">
      <t>オヨ</t>
    </rPh>
    <rPh sb="5" eb="6">
      <t>エン</t>
    </rPh>
    <rPh sb="7" eb="8">
      <t>クルマ</t>
    </rPh>
    <rPh sb="9" eb="12">
      <t>キュウユジ</t>
    </rPh>
    <rPh sb="13" eb="15">
      <t>シハライ</t>
    </rPh>
    <phoneticPr fontId="1"/>
  </si>
  <si>
    <t>○△医院</t>
    <rPh sb="2" eb="4">
      <t>イイン</t>
    </rPh>
    <phoneticPr fontId="1"/>
  </si>
  <si>
    <t>○△歯科医院</t>
    <rPh sb="2" eb="6">
      <t>シカイイン</t>
    </rPh>
    <phoneticPr fontId="1"/>
  </si>
  <si>
    <t>△◇病院</t>
    <rPh sb="2" eb="4">
      <t>ビョウイン</t>
    </rPh>
    <phoneticPr fontId="1"/>
  </si>
  <si>
    <t>○△防災（株）</t>
    <rPh sb="2" eb="4">
      <t>ボウサイ</t>
    </rPh>
    <rPh sb="5" eb="6">
      <t>カブ</t>
    </rPh>
    <phoneticPr fontId="1"/>
  </si>
  <si>
    <t>学校法人○△学園</t>
    <rPh sb="0" eb="4">
      <t>ガッコウホウジン</t>
    </rPh>
    <rPh sb="6" eb="8">
      <t>ガクエン</t>
    </rPh>
    <phoneticPr fontId="1"/>
  </si>
  <si>
    <t>○△幼稚園</t>
    <rPh sb="2" eb="5">
      <t>ヨウチエン</t>
    </rPh>
    <phoneticPr fontId="1"/>
  </si>
  <si>
    <t>（大臣所轄学校法人等の場合は2人以上）</t>
    <phoneticPr fontId="1"/>
  </si>
  <si>
    <t>㊟１：評議員の定数は、理事の定数を超える数でなければならない。</t>
    <rPh sb="3" eb="6">
      <t>ヒョウギイン</t>
    </rPh>
    <rPh sb="7" eb="9">
      <t>テイスウ</t>
    </rPh>
    <rPh sb="11" eb="13">
      <t>リジ</t>
    </rPh>
    <rPh sb="14" eb="16">
      <t>テイスウ</t>
    </rPh>
    <phoneticPr fontId="1"/>
  </si>
  <si>
    <t>イ　</t>
    <phoneticPr fontId="1"/>
  </si>
  <si>
    <t>決議を要する事項について特別の利害関係を有する理事の氏名</t>
    <phoneticPr fontId="1"/>
  </si>
  <si>
    <t>決議を要する事項について特別の利害関係を有する評議員の氏名</t>
    <rPh sb="23" eb="26">
      <t>ヒョウギイン</t>
    </rPh>
    <phoneticPr fontId="1"/>
  </si>
  <si>
    <t>㊟３：評議員会の議事については、文部科学省令で定めるところにより、議事録を作成しなければならない（私立学校法第78条）。</t>
    <rPh sb="3" eb="6">
      <t>ヒョウギイン</t>
    </rPh>
    <rPh sb="49" eb="54">
      <t>シリツガッコウホウ</t>
    </rPh>
    <rPh sb="54" eb="55">
      <t>ダイ</t>
    </rPh>
    <rPh sb="57" eb="58">
      <t>ジョウイジョウ</t>
    </rPh>
    <phoneticPr fontId="1"/>
  </si>
  <si>
    <t>・監査の指摘事項欄は、指摘事項がない場合には「なし」と入力。</t>
    <rPh sb="1" eb="3">
      <t>カンサ</t>
    </rPh>
    <rPh sb="4" eb="8">
      <t>シテキジコウ</t>
    </rPh>
    <rPh sb="8" eb="9">
      <t>ラン</t>
    </rPh>
    <rPh sb="11" eb="15">
      <t>シテキジコウ</t>
    </rPh>
    <rPh sb="18" eb="20">
      <t>バアイ</t>
    </rPh>
    <rPh sb="27" eb="29">
      <t>ニュウリョク</t>
    </rPh>
    <phoneticPr fontId="1"/>
  </si>
  <si>
    <t>(参考）：契約書、理事会議事録（特別代理人選任通知書）、元帳、貸借対照表</t>
    <phoneticPr fontId="1"/>
  </si>
  <si>
    <t>㊟：減価償却明細表で固定資産台帳を兼ねる場合には、土地、図書など減価償却の対象とならない資産も記載することが必要。</t>
    <phoneticPr fontId="1"/>
  </si>
  <si>
    <t>　未利用資産がある場合、</t>
    <phoneticPr fontId="1"/>
  </si>
  <si>
    <t>　理事会・評議員会議事録</t>
    <phoneticPr fontId="1"/>
  </si>
  <si>
    <t>1設置している⇒下表に入力</t>
  </si>
  <si>
    <t>2記載なし</t>
  </si>
  <si>
    <t>2なし</t>
  </si>
  <si>
    <t>2報酬なし</t>
  </si>
  <si>
    <t>2承認なし</t>
  </si>
  <si>
    <t>2実施なし</t>
  </si>
  <si>
    <t>（１）園長の資格及び勤務形態</t>
    <phoneticPr fontId="1"/>
  </si>
  <si>
    <t>（３）変形労働時間制の採用状況</t>
    <phoneticPr fontId="1"/>
  </si>
  <si>
    <t>（５）幼稚園の土地・建物についての貸借状況</t>
    <phoneticPr fontId="1"/>
  </si>
  <si>
    <t>１　会計事務一般及び現金取扱い</t>
    <phoneticPr fontId="1"/>
  </si>
  <si>
    <t>2受入なし</t>
  </si>
  <si>
    <t>1有⇒右の２マスに入力</t>
  </si>
  <si>
    <t>2変更なし</t>
  </si>
  <si>
    <t>大宮２０す１２３７</t>
    <rPh sb="0" eb="2">
      <t>オオミヤ</t>
    </rPh>
    <phoneticPr fontId="1"/>
  </si>
  <si>
    <t>卒園記念品代として</t>
    <rPh sb="0" eb="2">
      <t>ソツエン</t>
    </rPh>
    <rPh sb="2" eb="5">
      <t>キネンヒン</t>
    </rPh>
    <rPh sb="5" eb="6">
      <t>ダイ</t>
    </rPh>
    <phoneticPr fontId="1"/>
  </si>
  <si>
    <t>・通園バス職員が全員直接雇用である場合、回答欄は「4該当なし」です。</t>
    <rPh sb="1" eb="3">
      <t>ツウエン</t>
    </rPh>
    <rPh sb="5" eb="7">
      <t>ショクイン</t>
    </rPh>
    <rPh sb="8" eb="10">
      <t>ゼンイン</t>
    </rPh>
    <rPh sb="10" eb="14">
      <t>チョクセツコヨウ</t>
    </rPh>
    <rPh sb="17" eb="19">
      <t>バアイ</t>
    </rPh>
    <rPh sb="20" eb="22">
      <t>カイトウ</t>
    </rPh>
    <rPh sb="22" eb="23">
      <t>ラン</t>
    </rPh>
    <rPh sb="26" eb="28">
      <t>ガイトウ</t>
    </rPh>
    <phoneticPr fontId="1"/>
  </si>
  <si>
    <t>㊟ ：防災上の施設・設備の点検とは、例えば消火器の必要数が定位置に配備され標識が表示されているか、階段通路に</t>
    <rPh sb="10" eb="12">
      <t>セツビ</t>
    </rPh>
    <rPh sb="13" eb="15">
      <t>テンケン</t>
    </rPh>
    <rPh sb="18" eb="19">
      <t>タト</t>
    </rPh>
    <rPh sb="21" eb="24">
      <t>ショウカキ</t>
    </rPh>
    <rPh sb="25" eb="28">
      <t>ヒツヨウスウ</t>
    </rPh>
    <rPh sb="29" eb="32">
      <t>テイイチ</t>
    </rPh>
    <rPh sb="33" eb="35">
      <t>ハイビ</t>
    </rPh>
    <rPh sb="37" eb="39">
      <t>ヒョウシキ</t>
    </rPh>
    <rPh sb="40" eb="42">
      <t>ヒョウジ</t>
    </rPh>
    <rPh sb="49" eb="51">
      <t>カイダン</t>
    </rPh>
    <rPh sb="51" eb="53">
      <t>ツウロ</t>
    </rPh>
    <phoneticPr fontId="1"/>
  </si>
  <si>
    <t>1有⇒実施年月を入力</t>
  </si>
  <si>
    <t>別紙２の「4現金+預金」の
合計額</t>
    <phoneticPr fontId="1"/>
  </si>
  <si>
    <t>2雇用通知書（辞令を含む）</t>
  </si>
  <si>
    <t>イ　理事選任機関が評議員会かそれ以外か</t>
    <rPh sb="9" eb="13">
      <t>ヒョウギインカイ</t>
    </rPh>
    <rPh sb="16" eb="18">
      <t>イガイ</t>
    </rPh>
    <phoneticPr fontId="1"/>
  </si>
  <si>
    <t>理事選任機関の種類</t>
    <rPh sb="7" eb="9">
      <t>シュルイ</t>
    </rPh>
    <phoneticPr fontId="1"/>
  </si>
  <si>
    <t>1評議員会</t>
  </si>
  <si>
    <t>　　この場合、当該額を「実際の保有額」の「当座預金等の修正」で修正してください。</t>
    <rPh sb="4" eb="6">
      <t>バアイ</t>
    </rPh>
    <rPh sb="7" eb="10">
      <t>トウガイガク</t>
    </rPh>
    <rPh sb="12" eb="14">
      <t>ジッサイ</t>
    </rPh>
    <rPh sb="15" eb="18">
      <t>ホユウガク</t>
    </rPh>
    <rPh sb="31" eb="33">
      <t>シュウセイ</t>
    </rPh>
    <phoneticPr fontId="1"/>
  </si>
  <si>
    <r>
      <rPr>
        <b/>
        <sz val="14"/>
        <color rgb="FFFF0000"/>
        <rFont val="ＭＳ 明朝"/>
        <family val="1"/>
        <charset val="128"/>
      </rPr>
      <t>A</t>
    </r>
    <r>
      <rPr>
        <b/>
        <sz val="14"/>
        <rFont val="ＭＳ 明朝"/>
        <family val="1"/>
        <charset val="128"/>
      </rPr>
      <t>　</t>
    </r>
    <r>
      <rPr>
        <sz val="11"/>
        <rFont val="ＭＳ 明朝"/>
        <family val="1"/>
        <charset val="128"/>
      </rPr>
      <t>現金出納簿の額</t>
    </r>
    <rPh sb="2" eb="4">
      <t>ゲンキン</t>
    </rPh>
    <rPh sb="4" eb="7">
      <t>スイトウボ</t>
    </rPh>
    <rPh sb="8" eb="9">
      <t>ガク</t>
    </rPh>
    <phoneticPr fontId="20"/>
  </si>
  <si>
    <r>
      <rPr>
        <b/>
        <sz val="14"/>
        <color rgb="FFFF0000"/>
        <rFont val="ＭＳ 明朝"/>
        <family val="1"/>
        <charset val="128"/>
      </rPr>
      <t>B</t>
    </r>
    <r>
      <rPr>
        <sz val="11"/>
        <rFont val="ＭＳ 明朝"/>
        <family val="1"/>
        <charset val="128"/>
      </rPr>
      <t>　小　計</t>
    </r>
    <rPh sb="2" eb="3">
      <t>ショウ</t>
    </rPh>
    <rPh sb="4" eb="5">
      <t>ケイ</t>
    </rPh>
    <phoneticPr fontId="20"/>
  </si>
  <si>
    <r>
      <t>合　計（</t>
    </r>
    <r>
      <rPr>
        <sz val="11"/>
        <rFont val="ＭＳ ゴシック"/>
        <family val="3"/>
        <charset val="128"/>
      </rPr>
      <t xml:space="preserve"> </t>
    </r>
    <r>
      <rPr>
        <b/>
        <sz val="14"/>
        <color rgb="FFFF0000"/>
        <rFont val="ＭＳ ゴシック"/>
        <family val="3"/>
        <charset val="128"/>
      </rPr>
      <t xml:space="preserve">A </t>
    </r>
    <r>
      <rPr>
        <b/>
        <sz val="11"/>
        <color rgb="FFFF0000"/>
        <rFont val="ＭＳ ゴシック"/>
        <family val="3"/>
        <charset val="128"/>
      </rPr>
      <t xml:space="preserve">+ </t>
    </r>
    <r>
      <rPr>
        <b/>
        <sz val="14"/>
        <color rgb="FFFF0000"/>
        <rFont val="ＭＳ ゴシック"/>
        <family val="3"/>
        <charset val="128"/>
      </rPr>
      <t>B</t>
    </r>
    <r>
      <rPr>
        <b/>
        <sz val="11"/>
        <rFont val="ＭＳ ゴシック"/>
        <family val="3"/>
        <charset val="128"/>
      </rPr>
      <t xml:space="preserve"> </t>
    </r>
    <r>
      <rPr>
        <sz val="11"/>
        <rFont val="ＭＳ 明朝"/>
        <family val="1"/>
        <charset val="128"/>
      </rPr>
      <t>)</t>
    </r>
    <rPh sb="0" eb="1">
      <t>ゴウ</t>
    </rPh>
    <rPh sb="2" eb="3">
      <t>ケイ</t>
    </rPh>
    <phoneticPr fontId="20"/>
  </si>
  <si>
    <t>組名</t>
    <rPh sb="0" eb="1">
      <t>クミ</t>
    </rPh>
    <rPh sb="1" eb="2">
      <t>ナ</t>
    </rPh>
    <phoneticPr fontId="1"/>
  </si>
  <si>
    <t>「区分」欄◎印、※印の人数は、「表１」合計欄の「入園児人数◎」、「（前受分）」人数※」の入園児数です。もし、「表２」のこの部分を修正する場合は「表１」で行ってください。</t>
    <rPh sb="11" eb="13">
      <t>ニンズウ</t>
    </rPh>
    <rPh sb="44" eb="47">
      <t>ニュウエンジ</t>
    </rPh>
    <rPh sb="47" eb="48">
      <t>スウ</t>
    </rPh>
    <rPh sb="55" eb="56">
      <t>ヒョウ</t>
    </rPh>
    <rPh sb="64" eb="66">
      <t>シュウセイ</t>
    </rPh>
    <rPh sb="68" eb="70">
      <t>バアイ</t>
    </rPh>
    <rPh sb="72" eb="73">
      <t>ヒョウ</t>
    </rPh>
    <phoneticPr fontId="20"/>
  </si>
  <si>
    <t>第３　会計事務の処理</t>
    <phoneticPr fontId="1"/>
  </si>
  <si>
    <t>２　園児納付金</t>
    <phoneticPr fontId="1"/>
  </si>
  <si>
    <t>（※印の欄は記入しないでください。）</t>
  </si>
  <si>
    <t>※入力するのは、黄色（必須）と緑色（該当する場合）のマスです。他のマスには入力しません。</t>
    <rPh sb="1" eb="3">
      <t>ニュウリョク</t>
    </rPh>
    <rPh sb="8" eb="10">
      <t>キイロ</t>
    </rPh>
    <rPh sb="11" eb="13">
      <t>ヒッス</t>
    </rPh>
    <rPh sb="15" eb="17">
      <t>ミドリイロ</t>
    </rPh>
    <rPh sb="18" eb="20">
      <t>ガイトウ</t>
    </rPh>
    <rPh sb="22" eb="24">
      <t>バアイ</t>
    </rPh>
    <rPh sb="31" eb="32">
      <t>タ</t>
    </rPh>
    <rPh sb="37" eb="39">
      <t>ニュウリョク</t>
    </rPh>
    <phoneticPr fontId="20"/>
  </si>
  <si>
    <t>理事２ 氏名　さいたま　一郎</t>
    <rPh sb="0" eb="2">
      <t>リジ</t>
    </rPh>
    <rPh sb="4" eb="6">
      <t>シメイ</t>
    </rPh>
    <rPh sb="12" eb="14">
      <t>イチロウ</t>
    </rPh>
    <phoneticPr fontId="1"/>
  </si>
  <si>
    <t>評議員１０</t>
    <rPh sb="0" eb="3">
      <t>ヒョウギイン</t>
    </rPh>
    <phoneticPr fontId="1"/>
  </si>
  <si>
    <t>（１）園バスの登録</t>
    <phoneticPr fontId="1"/>
  </si>
  <si>
    <t>　※３ 「自動車（バス）のナンバー」は、「（１）園バスの登録」からの引用です。修正は「（１）園バスの登録」で行ってください。</t>
    <rPh sb="34" eb="36">
      <t>インヨウ</t>
    </rPh>
    <rPh sb="39" eb="41">
      <t>シュウセイ</t>
    </rPh>
    <rPh sb="54" eb="55">
      <t>オコナ</t>
    </rPh>
    <phoneticPr fontId="1"/>
  </si>
  <si>
    <t>学校法人名</t>
    <rPh sb="0" eb="5">
      <t>ガッコウホウジンメイ</t>
    </rPh>
    <phoneticPr fontId="1"/>
  </si>
  <si>
    <t>幼稚園名</t>
    <rPh sb="0" eb="4">
      <t>ヨウチエンメイ</t>
    </rPh>
    <phoneticPr fontId="1"/>
  </si>
  <si>
    <t>㊟１</t>
    <phoneticPr fontId="20"/>
  </si>
  <si>
    <t>㊟２</t>
    <phoneticPr fontId="20"/>
  </si>
  <si>
    <t>㊟３</t>
    <phoneticPr fontId="20"/>
  </si>
  <si>
    <t>㊟４</t>
    <phoneticPr fontId="20"/>
  </si>
  <si>
    <t>この「入園児数」に入園辞退者（㊟１）の人数を加えると「A徴収基準」の「小計」の人数となります。</t>
    <rPh sb="3" eb="7">
      <t>ニュウエンジスウ</t>
    </rPh>
    <rPh sb="28" eb="32">
      <t>チョウシュウキジュン</t>
    </rPh>
    <rPh sb="35" eb="37">
      <t>ショウケイ</t>
    </rPh>
    <rPh sb="39" eb="41">
      <t>ニンズウ</t>
    </rPh>
    <phoneticPr fontId="20"/>
  </si>
  <si>
    <t>入園辞退者（㊟１）</t>
    <rPh sb="0" eb="2">
      <t>ニュウエン</t>
    </rPh>
    <rPh sb="2" eb="5">
      <t>ジタイシャ</t>
    </rPh>
    <phoneticPr fontId="20"/>
  </si>
  <si>
    <t>㊟１</t>
  </si>
  <si>
    <t>㊟２</t>
  </si>
  <si>
    <t>「延べ入園児数①～④」は「表１」の合計からの引用です。もし、この部分を修正する場合は「表１」で行ってください。</t>
    <rPh sb="1" eb="2">
      <t>ノ</t>
    </rPh>
    <rPh sb="3" eb="6">
      <t>ニュウエンジ</t>
    </rPh>
    <rPh sb="6" eb="7">
      <t>スウ</t>
    </rPh>
    <rPh sb="13" eb="14">
      <t>ヒョウ</t>
    </rPh>
    <rPh sb="17" eb="19">
      <t>ゴウケイ</t>
    </rPh>
    <rPh sb="22" eb="24">
      <t>インヨウ</t>
    </rPh>
    <rPh sb="32" eb="34">
      <t>ブブン</t>
    </rPh>
    <rPh sb="35" eb="37">
      <t>シュウセイ</t>
    </rPh>
    <rPh sb="39" eb="41">
      <t>バアイ</t>
    </rPh>
    <rPh sb="43" eb="44">
      <t>ヒョウ</t>
    </rPh>
    <rPh sb="47" eb="48">
      <t>オコナ</t>
    </rPh>
    <phoneticPr fontId="20"/>
  </si>
  <si>
    <t>（５）現在の評議員の選任状況</t>
    <phoneticPr fontId="1"/>
  </si>
  <si>
    <t>㊟：監事監査は、決算理事会及び決算評議員会の開催前に実施する必要がある。</t>
    <phoneticPr fontId="1"/>
  </si>
  <si>
    <t>理事</t>
    <rPh sb="0" eb="2">
      <t>リジ</t>
    </rPh>
    <phoneticPr fontId="1"/>
  </si>
  <si>
    <t>監事</t>
    <rPh sb="0" eb="2">
      <t>カンジ</t>
    </rPh>
    <phoneticPr fontId="1"/>
  </si>
  <si>
    <t>評議員</t>
    <rPh sb="0" eb="3">
      <t>ヒョウギイン</t>
    </rPh>
    <phoneticPr fontId="1"/>
  </si>
  <si>
    <t>特別利害関係者数と適格性（経過措置期間）</t>
    <rPh sb="0" eb="2">
      <t>トクベツ</t>
    </rPh>
    <rPh sb="2" eb="4">
      <t>リガイ</t>
    </rPh>
    <rPh sb="4" eb="6">
      <t>カンケイ</t>
    </rPh>
    <rPh sb="6" eb="7">
      <t>シャ</t>
    </rPh>
    <rPh sb="7" eb="8">
      <t>スウ</t>
    </rPh>
    <rPh sb="9" eb="12">
      <t>テキカクセイ</t>
    </rPh>
    <rPh sb="13" eb="19">
      <t>ケイカソチキカン</t>
    </rPh>
    <phoneticPr fontId="1"/>
  </si>
  <si>
    <t>人数</t>
    <rPh sb="0" eb="2">
      <t>ニンズウ</t>
    </rPh>
    <phoneticPr fontId="1"/>
  </si>
  <si>
    <t>W/T</t>
    <phoneticPr fontId="1"/>
  </si>
  <si>
    <t>判定</t>
    <rPh sb="0" eb="2">
      <t>ハンテイ</t>
    </rPh>
    <phoneticPr fontId="1"/>
  </si>
  <si>
    <t>総数</t>
    <rPh sb="0" eb="2">
      <t>ソウスウ</t>
    </rPh>
    <phoneticPr fontId="1"/>
  </si>
  <si>
    <t>理事又は
理事会が
選任した
評議員
には〇印</t>
    <phoneticPr fontId="1"/>
  </si>
  <si>
    <t>全対象</t>
    <rPh sb="0" eb="3">
      <t>ゼンタイショウ</t>
    </rPh>
    <phoneticPr fontId="1"/>
  </si>
  <si>
    <r>
      <t>役　員　・　評　議　員　名　簿　　</t>
    </r>
    <r>
      <rPr>
        <b/>
        <sz val="24"/>
        <color theme="1"/>
        <rFont val="ＭＳ Ｐゴシック"/>
        <family val="3"/>
        <charset val="128"/>
      </rPr>
      <t>（特別利害関係等確認表）</t>
    </r>
    <rPh sb="24" eb="25">
      <t>トウ</t>
    </rPh>
    <rPh sb="25" eb="28">
      <t>カクニンヒョウ</t>
    </rPh>
    <phoneticPr fontId="1"/>
  </si>
  <si>
    <t>（６）評議員の構成の制限</t>
    <phoneticPr fontId="1"/>
  </si>
  <si>
    <t>「別紙１参考」を参照のうえ、整合しているか</t>
    <rPh sb="14" eb="16">
      <t>セイゴウ</t>
    </rPh>
    <phoneticPr fontId="1"/>
  </si>
  <si>
    <t>作成の有無</t>
    <rPh sb="0" eb="2">
      <t>サクセイ</t>
    </rPh>
    <rPh sb="3" eb="5">
      <t>ウム</t>
    </rPh>
    <phoneticPr fontId="1"/>
  </si>
  <si>
    <t>(参考）：理事会の議事録</t>
    <phoneticPr fontId="1"/>
  </si>
  <si>
    <t>（参考）：理事選任機関の理事選任に係る記録など</t>
    <phoneticPr fontId="1"/>
  </si>
  <si>
    <t>（参考）：評議員会の議事録、理事選任機関の理事選任等に係る記録など</t>
    <phoneticPr fontId="1"/>
  </si>
  <si>
    <t>（参考）：寄附行為、役員名簿、法人登記簿謄本又は現在事項全部証明書、代表者変更登記完了届、</t>
    <phoneticPr fontId="1"/>
  </si>
  <si>
    <t>1実施している⇒下表に入力</t>
  </si>
  <si>
    <t>1作成有⇒周知方法に入力</t>
  </si>
  <si>
    <t>(参考）：給与規程、給料表、賃金台帳、元帳、教職員名簿</t>
  </si>
  <si>
    <t>実施している場合は、下表に入力してください。（実施日や時間帯が違う複数のクラスがあるときはそのクラスごとに記載）</t>
    <rPh sb="0" eb="2">
      <t>ジッシ</t>
    </rPh>
    <rPh sb="6" eb="8">
      <t>バアイ</t>
    </rPh>
    <rPh sb="10" eb="12">
      <t>カヒョウ</t>
    </rPh>
    <rPh sb="13" eb="15">
      <t>ニュウリョク</t>
    </rPh>
    <phoneticPr fontId="1"/>
  </si>
  <si>
    <t>　　　厚生労働省他関係府省発出）」を参考とすること。</t>
    <phoneticPr fontId="1"/>
  </si>
  <si>
    <t>㊟：上記マニュアル及びチェックシートについては、「こどものバス送迎・安全徹底マニュアル（令和４年10月12日</t>
    <phoneticPr fontId="1"/>
  </si>
  <si>
    <t>(参考）：園則、入園案内、元帳、保育料台帳、保育料減免規程、減免申請書</t>
    <phoneticPr fontId="1"/>
  </si>
  <si>
    <t>保育室壁紙張替</t>
    <rPh sb="0" eb="7">
      <t>ホイクシツカベガミハリカ</t>
    </rPh>
    <phoneticPr fontId="1"/>
  </si>
  <si>
    <r>
      <t>㊟：３月分の私学共済掛金は期末未払金に計上するが、</t>
    </r>
    <r>
      <rPr>
        <u/>
        <sz val="10"/>
        <rFont val="ＭＳ Ｐゴシック"/>
        <family val="3"/>
        <charset val="128"/>
      </rPr>
      <t>納期限を超過した「滞納」ではないので記載しない</t>
    </r>
    <r>
      <rPr>
        <sz val="10"/>
        <rFont val="ＭＳ Ｐゴシック"/>
        <family val="3"/>
        <charset val="128"/>
      </rPr>
      <t>。</t>
    </r>
    <phoneticPr fontId="1"/>
  </si>
  <si>
    <t>未受診
教職員・
有の場合の人数</t>
    <rPh sb="10" eb="11">
      <t>ユウ</t>
    </rPh>
    <rPh sb="12" eb="14">
      <t>バアイニンズウ</t>
    </rPh>
    <phoneticPr fontId="1"/>
  </si>
  <si>
    <t>1有⇒下記２種の検査が必要・下表に入力</t>
  </si>
  <si>
    <t>イ　上記の定期点検のほか日常点検の実施状況 （園バスの運行開始前点検を含む。）</t>
    <phoneticPr fontId="1"/>
  </si>
  <si>
    <t>1点検表</t>
  </si>
  <si>
    <t>2園日誌</t>
  </si>
  <si>
    <t>1昭和５６年５月３１日以前に建築確認を受けた園舎がある　　　　⇒「附帯調査別紙」（下記）に入力してください</t>
    <phoneticPr fontId="1"/>
  </si>
  <si>
    <t>昭和三十三年文部省令第十八号</t>
  </si>
  <si>
    <t>（安全点検）</t>
  </si>
  <si>
    <t>第二十八条　</t>
  </si>
  <si>
    <t>学校においては、必要があるときは、臨時に、安全点検を行うものとする。</t>
  </si>
  <si>
    <t>（日常における環境の安全）</t>
  </si>
  <si>
    <t>第二十九条　</t>
  </si>
  <si>
    <t>（自動車を運行する場合の所在の確認）</t>
  </si>
  <si>
    <t>第二十九条の二　</t>
  </si>
  <si>
    <t>学校においては、児童生徒等の通学、校外における学習のための移動その他の児童生徒等の移動のために自動車を運行するときは、児童生徒等の乗車及び降車の際に、点呼その他の児童生徒等の所在を確実に把握することができる方法により、児童生徒等の所在を確認しなければならない。</t>
  </si>
  <si>
    <t>学校保健安全法　【抜粋】</t>
    <phoneticPr fontId="1"/>
  </si>
  <si>
    <t>学校保健安全法施行規則　【抜粋】</t>
    <phoneticPr fontId="1"/>
  </si>
  <si>
    <t>（危険等発生時対処要領の作成等）</t>
  </si>
  <si>
    <t>第二十九条</t>
  </si>
  <si>
    <t>学校においては、児童生徒等の安全の確保を図るため、当該学校の実情に応じて、危険等発生時において当該学校の職員がとるべき措置の具体的内容及び手順を定めた対処要領（次項において「危険等発生時対処要領」という。）を作成するものとする。</t>
  </si>
  <si>
    <t>校長は、危険等発生時対処要領の職員に対する周知、訓練の実施その他の危険等発生時において職員が適切に対処するために必要な措置を講ずるものとする。</t>
  </si>
  <si>
    <t>（学校環境衛生基準）</t>
  </si>
  <si>
    <t>第六条</t>
  </si>
  <si>
    <t>学校の設置者は、学校環境衛生基準に照らしてその設置する学校の適切な環境の維持に努めなければならない。</t>
  </si>
  <si>
    <t>校長は、学校環境衛生基準に照らし、学校の環境衛生に関し適正を欠く事項があると認めた場合には、遅滞なく、その改善のために必要な措置を講じ、又は当該措置を講ずることができないときは、当該学校の設置者に対し、その旨を申し出るものとする。</t>
  </si>
  <si>
    <t>（児童生徒等の健康診断）</t>
  </si>
  <si>
    <t>第十三条</t>
  </si>
  <si>
    <t>学校においては、毎学年定期に、児童生徒等（通信による教育を受ける学生を除く。）の健康診断を行わなければならない。</t>
  </si>
  <si>
    <t>学校においては、必要があるときは、臨時に、児童生徒等の健康診断を行うものとする。</t>
  </si>
  <si>
    <t>第十四条</t>
  </si>
  <si>
    <t>学校においては、前条の健康診断の結果に基づき、疾病の予防処置を行い、又は治療を指示し、並びに運動及び作業を軽減する等適切な措置をとらなければならない。</t>
  </si>
  <si>
    <t>（時期）</t>
  </si>
  <si>
    <t>第五条　</t>
  </si>
  <si>
    <t>（事後措置）</t>
  </si>
  <si>
    <t>第九条　</t>
  </si>
  <si>
    <t>疾病の予防処置を行うこと。</t>
  </si>
  <si>
    <t>必要な医療を受けるよう指示すること。</t>
  </si>
  <si>
    <t>必要な検査、予防接種等を受けるよう指示すること。</t>
  </si>
  <si>
    <t>療養のため必要な期間学校において学習しないよう指導すること。</t>
  </si>
  <si>
    <t>特別支援学級への編入について指導及び助言を行うこと。</t>
  </si>
  <si>
    <t>学習又は運動・作業の軽減、停止、変更等を行うこと。</t>
  </si>
  <si>
    <t>修学旅行、対外運動競技等への参加を制限すること。</t>
  </si>
  <si>
    <t>机又は腰掛の調整、座席の変更及び学級の編制の適正を図ること。</t>
  </si>
  <si>
    <t>その他発育、健康状態等に応じて適当な保健指導を行うこと。</t>
  </si>
  <si>
    <t>前項の場合において、結核の有無の検査の結果に基づく措置については、当該健康診断に当たつた学校医その他の医師が別表第一に定める生活規正の面及び医療の面の区分を組み合わせて決定する指導区分に基づいて、とるものとする。</t>
  </si>
  <si>
    <t>一</t>
    <phoneticPr fontId="1"/>
  </si>
  <si>
    <t>二</t>
    <phoneticPr fontId="1"/>
  </si>
  <si>
    <t>三</t>
    <phoneticPr fontId="1"/>
  </si>
  <si>
    <t>四</t>
    <phoneticPr fontId="1"/>
  </si>
  <si>
    <t>五</t>
    <phoneticPr fontId="1"/>
  </si>
  <si>
    <t>六</t>
    <phoneticPr fontId="1"/>
  </si>
  <si>
    <t>七</t>
    <phoneticPr fontId="1"/>
  </si>
  <si>
    <t>八</t>
    <phoneticPr fontId="1"/>
  </si>
  <si>
    <t>九</t>
    <phoneticPr fontId="1"/>
  </si>
  <si>
    <t>（学校医の職務執行の準則）</t>
  </si>
  <si>
    <t>第二十二条　</t>
  </si>
  <si>
    <t>学校医の職務執行の準則は、次の各号に掲げるとおりとする。</t>
  </si>
  <si>
    <t>学校の環境衛生の維持及び改善に関し、学校薬剤師と協力して、必要な指導及び助言を行うこと。</t>
  </si>
  <si>
    <t>（学校歯科医の職務執行の準則）</t>
  </si>
  <si>
    <t>第二十三条　</t>
  </si>
  <si>
    <t>学校歯科医の職務執行の準則は、次の各号に掲げるとおりとする。</t>
  </si>
  <si>
    <t>（学校薬剤師の職務執行の準則）</t>
  </si>
  <si>
    <t>第二十四条　</t>
  </si>
  <si>
    <t>学校薬剤師の職務執行の準則は、次の各号に掲げるとおりとする。</t>
  </si>
  <si>
    <t>第一条の環境衛生検査に従事すること。</t>
  </si>
  <si>
    <t>【以下略】</t>
    <rPh sb="1" eb="4">
      <t>イカリャク</t>
    </rPh>
    <phoneticPr fontId="1"/>
  </si>
  <si>
    <t>５　環境衛生検査の実施状況</t>
    <phoneticPr fontId="1"/>
  </si>
  <si>
    <t>（８）学校の清潔、ネズミ、衛生害虫等及び教室等の備品の管理</t>
    <phoneticPr fontId="1"/>
  </si>
  <si>
    <t>６　安全点検の実施状況</t>
    <phoneticPr fontId="1"/>
  </si>
  <si>
    <t>右記のリンク</t>
    <rPh sb="0" eb="2">
      <t>ウキ</t>
    </rPh>
    <phoneticPr fontId="1"/>
  </si>
  <si>
    <t>（環境衛生検査）</t>
  </si>
  <si>
    <t>第一条　</t>
  </si>
  <si>
    <t>学校保健安全法（昭和三十三年法律第五十六号。以下「法」という。）第五条の環境衛生検査は、他の法令に基づくもののほか、毎学年定期に、法第六条に規定する学校環境衛生基準に基づき行わなければならない。</t>
  </si>
  <si>
    <t>（日常における環境衛生）</t>
  </si>
  <si>
    <t>第二条　</t>
  </si>
  <si>
    <r>
      <t>学校においては、法第十三条第一項の健康診断を行つたときは、</t>
    </r>
    <r>
      <rPr>
        <u/>
        <sz val="11"/>
        <color theme="1"/>
        <rFont val="ＭＳ Ｐゴシック"/>
        <family val="3"/>
        <charset val="128"/>
      </rPr>
      <t>二十一日以内にその結果を幼児、児童又は生徒にあつては当該幼児、児童又は生徒及びその保護者</t>
    </r>
    <r>
      <rPr>
        <sz val="11"/>
        <color theme="1"/>
        <rFont val="ＭＳ Ｐゴシック"/>
        <family val="3"/>
        <charset val="128"/>
      </rPr>
      <t>（学校教育法（昭和二十二年法律第二十六号）第十六条に規定する保護者をいう。）</t>
    </r>
    <r>
      <rPr>
        <u/>
        <sz val="11"/>
        <color theme="1"/>
        <rFont val="ＭＳ Ｐゴシック"/>
        <family val="3"/>
        <charset val="128"/>
      </rPr>
      <t>に、</t>
    </r>
    <r>
      <rPr>
        <sz val="11"/>
        <color theme="1"/>
        <rFont val="ＭＳ Ｐゴシック"/>
        <family val="3"/>
        <charset val="128"/>
      </rPr>
      <t>学生にあつては当該学生に</t>
    </r>
    <r>
      <rPr>
        <u/>
        <sz val="11"/>
        <color theme="1"/>
        <rFont val="ＭＳ Ｐゴシック"/>
        <family val="3"/>
        <charset val="128"/>
      </rPr>
      <t>通知するとともに、次の各号に定める基準により、法第十四条の措置</t>
    </r>
    <r>
      <rPr>
        <sz val="11"/>
        <color theme="1"/>
        <rFont val="ＭＳ Ｐゴシック"/>
        <family val="3"/>
        <charset val="128"/>
      </rPr>
      <t>をとらなければならない。</t>
    </r>
    <phoneticPr fontId="1"/>
  </si>
  <si>
    <r>
      <t>文部科学省</t>
    </r>
    <r>
      <rPr>
        <u/>
        <sz val="11"/>
        <color theme="1"/>
        <rFont val="ＭＳ Ｐゴシック"/>
        <family val="3"/>
        <charset val="128"/>
      </rPr>
      <t>「学校環境衛生管理マニュアル　「学校環境衛生基準」の理論と実践」</t>
    </r>
    <r>
      <rPr>
        <sz val="11"/>
        <color theme="1"/>
        <rFont val="ＭＳ Ｐゴシック"/>
        <family val="3"/>
        <charset val="128"/>
      </rPr>
      <t>へのリンク（「学校環境衛生基準」を含む）</t>
    </r>
    <rPh sb="0" eb="5">
      <t>モンブカガクショウ</t>
    </rPh>
    <rPh sb="54" eb="55">
      <t>フク</t>
    </rPh>
    <phoneticPr fontId="1"/>
  </si>
  <si>
    <r>
      <t>文部科学大臣は、学校における</t>
    </r>
    <r>
      <rPr>
        <u/>
        <sz val="11"/>
        <color theme="1"/>
        <rFont val="ＭＳ Ｐゴシック"/>
        <family val="3"/>
        <charset val="128"/>
      </rPr>
      <t>換気、採光、照明、保温、清潔保持その他環境衛生に係る事項</t>
    </r>
    <r>
      <rPr>
        <sz val="11"/>
        <color theme="1"/>
        <rFont val="ＭＳ Ｐゴシック"/>
        <family val="3"/>
        <charset val="128"/>
      </rPr>
      <t>（学校給食法（昭和二十九年法律第百六十号）第九条第一項（夜間課程を置く高等学校における学校給食に関する法律（昭和三十一年法律第百五十七号）第七条及び特別支援学校の幼稚部及び高等部における学校給食に関する法律（昭和三十二年法律第百十八号）第六条において準用する場合を含む。）に規定する事項を除く。）</t>
    </r>
    <r>
      <rPr>
        <u/>
        <sz val="11"/>
        <color theme="1"/>
        <rFont val="ＭＳ Ｐゴシック"/>
        <family val="3"/>
        <charset val="128"/>
      </rPr>
      <t>について、児童生徒等及び職員の健康を保護する上で維持されることが望ましい基準（以下この条において「学校環境衛生基準」という。）を定める</t>
    </r>
    <r>
      <rPr>
        <sz val="11"/>
        <color theme="1"/>
        <rFont val="ＭＳ Ｐゴシック"/>
        <family val="3"/>
        <charset val="128"/>
      </rPr>
      <t>ものとする。</t>
    </r>
    <phoneticPr fontId="1"/>
  </si>
  <si>
    <r>
      <t>学校においては、前条の</t>
    </r>
    <r>
      <rPr>
        <u/>
        <sz val="11"/>
        <color theme="1"/>
        <rFont val="ＭＳ Ｐゴシック"/>
        <family val="3"/>
        <charset val="128"/>
      </rPr>
      <t>環境衛生検査のほか、日常的な点検</t>
    </r>
    <r>
      <rPr>
        <sz val="11"/>
        <color theme="1"/>
        <rFont val="ＭＳ Ｐゴシック"/>
        <family val="2"/>
        <charset val="128"/>
      </rPr>
      <t>を行い、環境衛生の維持又は改善を図らなければならない。</t>
    </r>
    <phoneticPr fontId="1"/>
  </si>
  <si>
    <t>（学校医、学校歯科医及び学校薬剤師）</t>
  </si>
  <si>
    <t>第二十三条</t>
  </si>
  <si>
    <t>学校には、学校医を置くものとする。</t>
  </si>
  <si>
    <t>大学以外の学校には、学校歯科医及び学校薬剤師を置くものとする。</t>
  </si>
  <si>
    <t>学校医、学校歯科医及び学校薬剤師は、それぞれ医師、歯科医師又は薬剤師のうちから、任命し、又は委嘱する。</t>
  </si>
  <si>
    <t>学校医、学校歯科医及び学校薬剤師は、学校における保健管理に関する専門的事項に関し、技術及び指導に従事する。</t>
  </si>
  <si>
    <r>
      <t>各教室の環境については学級担任の役割にするなど、校務分掌等に基づき教職員の役割を明確にして実施する</t>
    </r>
    <r>
      <rPr>
        <sz val="9"/>
        <color theme="1"/>
        <rFont val="ＭＳ Ｐゴシック"/>
        <family val="3"/>
        <charset val="128"/>
      </rPr>
      <t>（p20「②日常点検」参照）</t>
    </r>
    <r>
      <rPr>
        <sz val="11"/>
        <color theme="1"/>
        <rFont val="ＭＳ Ｐゴシック"/>
        <family val="2"/>
        <charset val="128"/>
      </rPr>
      <t>。
関係教職員等： 学級担任、教科担任、園長・校長・学長、副園長・副校長・教頭等、養護教諭、栄養教諭（学校栄養職員）等</t>
    </r>
    <phoneticPr fontId="1"/>
  </si>
  <si>
    <t>　日常点検は、点検すべき事項について、毎授業日の授業開始時、授業中、又は授業終了時等において、主として官能法によりその環境を点検し、その点検結果を定期検査や臨時検査に活用したり、必要に応じて事後措置を講じたりするためのものである。各教室の環境については学級担任の役割とするなど、校務分掌等に基づき教職員の役割を明確にした上で、確実に実施する必要がある。
　学校環境衛生活動は、身の回りの環境がどのように維持されているかを知る保健教育の一環として、児童生徒等が学校環境衛生活動を行うことも考えられる。</t>
    <phoneticPr fontId="1"/>
  </si>
  <si>
    <t>第Ⅰ章４（２）⑤日常点検(p13)</t>
    <rPh sb="0" eb="1">
      <t>ダイ</t>
    </rPh>
    <rPh sb="2" eb="3">
      <t>ショウ</t>
    </rPh>
    <rPh sb="8" eb="12">
      <t>ニチジョウテンケン</t>
    </rPh>
    <phoneticPr fontId="1"/>
  </si>
  <si>
    <t>第Ⅰ章５（２）⑤日常点検(p20)</t>
    <rPh sb="2" eb="3">
      <t>ショウ</t>
    </rPh>
    <rPh sb="8" eb="12">
      <t>ニチジョウテンケン</t>
    </rPh>
    <phoneticPr fontId="1"/>
  </si>
  <si>
    <t>第Ⅱ章第3_１学校の清潔(p106)</t>
    <rPh sb="0" eb="1">
      <t>ダイ</t>
    </rPh>
    <rPh sb="2" eb="3">
      <t>ショウ</t>
    </rPh>
    <rPh sb="3" eb="4">
      <t>ダイ</t>
    </rPh>
    <rPh sb="7" eb="9">
      <t>ガッコウ</t>
    </rPh>
    <rPh sb="10" eb="12">
      <t>セイケツ</t>
    </rPh>
    <phoneticPr fontId="1"/>
  </si>
  <si>
    <t>(1)</t>
    <phoneticPr fontId="1"/>
  </si>
  <si>
    <t>大掃除の実施</t>
    <rPh sb="0" eb="3">
      <t>オオソウジ</t>
    </rPh>
    <rPh sb="4" eb="6">
      <t>ジッシ</t>
    </rPh>
    <phoneticPr fontId="1"/>
  </si>
  <si>
    <t>①　検査回数：　毎学年3 回定期に行うが、大掃除の実施時期については学校行事等を考慮した上、学校で計画立案し、実施する。</t>
    <phoneticPr fontId="1"/>
  </si>
  <si>
    <t>(2)</t>
    <phoneticPr fontId="1"/>
  </si>
  <si>
    <t>学校環境衛生管理マニュアル_「学校環境衛生基準」の理論と実践［平成30年度改訂版］　【抜粋】</t>
    <rPh sb="42" eb="46">
      <t>&lt;バッスイ&gt;</t>
    </rPh>
    <phoneticPr fontId="1"/>
  </si>
  <si>
    <t>①　検査回数：　毎学年1 回定期に行うが、どの時期が適切かは地域の特性を考慮した上、学校で計画立案し、実施する。</t>
    <phoneticPr fontId="1"/>
  </si>
  <si>
    <t>雨水の排水溝等</t>
  </si>
  <si>
    <t>②　検査場所：　屋上や校庭の側溝等の雨水排水溝について検査を行う。</t>
    <phoneticPr fontId="1"/>
  </si>
  <si>
    <t>②　検査方法：　清掃記録等により大掃除の実施状況を確認する。</t>
    <phoneticPr fontId="1"/>
  </si>
  <si>
    <t>③　検査方法： 目視により排水状況を確認する。</t>
    <phoneticPr fontId="1"/>
  </si>
  <si>
    <t>ネズミ、衛生害虫等</t>
    <phoneticPr fontId="1"/>
  </si>
  <si>
    <t>⑷</t>
  </si>
  <si>
    <t>基準： 大掃除は、定期に行われていること。</t>
    <rPh sb="0" eb="2">
      <t>キジュン</t>
    </rPh>
    <phoneticPr fontId="1"/>
  </si>
  <si>
    <t>基準： 屋上等の雨水排水溝に、泥や砂等が堆積していないこと。また、雨水配水管の末端は、砂や泥等により管径が縮小していないこと。</t>
    <rPh sb="0" eb="2">
      <t>キジュン</t>
    </rPh>
    <phoneticPr fontId="1"/>
  </si>
  <si>
    <t>基準： 校舎、校地内にネズミ、衛生害虫等の生息が認められないこと。</t>
    <rPh sb="0" eb="2">
      <t>キジュン</t>
    </rPh>
    <phoneticPr fontId="1"/>
  </si>
  <si>
    <t>①　検査回数：　毎学年1 回定期に行うが、どの時期が適切かは地域の特性を考慮した上、学校で計画立案し、実施する。
　季節や環境条件次第で急速に繁殖するものが多いことから、対象生物の習性をよく知った上で検査時期、検査事項を決めて行う必要がある。　【以下省略】</t>
    <rPh sb="122" eb="128">
      <t>&lt;イカショウリャク&gt;</t>
    </rPh>
    <phoneticPr fontId="1"/>
  </si>
  <si>
    <t>②　検査場所及び検査方法：　ネズミ、衛生害虫等の生態に応じてその発生の有無を調べる。</t>
    <phoneticPr fontId="1"/>
  </si>
  <si>
    <t>黒板面の色彩</t>
    <phoneticPr fontId="1"/>
  </si>
  <si>
    <t>⑸</t>
  </si>
  <si>
    <t>基準：ア　無彩色の黒板面の色彩は、明度が3 を超えないこと。
　　　　イ　有彩色の黒板面の色彩は、明度及び彩度が4 を超えないこと。</t>
    <rPh sb="0" eb="2">
      <t>キジュン</t>
    </rPh>
    <phoneticPr fontId="1"/>
  </si>
  <si>
    <t>方法： 明度、彩度の検査は、黒板検査用色票を用いて行う。</t>
    <rPh sb="0" eb="2">
      <t>ホウホウ</t>
    </rPh>
    <phoneticPr fontId="1"/>
  </si>
  <si>
    <t>①　検査回数：　毎学年1 回定期に行う。</t>
    <phoneticPr fontId="1"/>
  </si>
  <si>
    <t>②　検査場所：　各階1 以上の教室等を選び検査を行う。</t>
    <phoneticPr fontId="1"/>
  </si>
  <si>
    <t>③　検査方法：　明度、彩度の検査は、清潔な黒板拭きで黒板面からチョークの粉をよく拭き取った後に、図Ⅱ− 3− 1 に示す9 か所
　　　　で黒板検査用色票又は簡易版黒板検査用色票を用いて検査をする。</t>
    <phoneticPr fontId="1"/>
  </si>
  <si>
    <t>個人情報保護委員会　平成28年11月（令和7年3月一部改正）</t>
    <phoneticPr fontId="1"/>
  </si>
  <si>
    <t>個人情報保護委員会　平成29年２月16日（令和６年12月２日更新）</t>
    <phoneticPr fontId="1"/>
  </si>
  <si>
    <t>別紙１　参考　（①～③）</t>
    <rPh sb="0" eb="2">
      <t>ベッシ</t>
    </rPh>
    <rPh sb="4" eb="6">
      <t>サンコウ</t>
    </rPh>
    <phoneticPr fontId="1"/>
  </si>
  <si>
    <t>※「指示事項」のなかった場合は「指示事項なし」と入力してください。</t>
    <rPh sb="2" eb="4">
      <t>シジ</t>
    </rPh>
    <rPh sb="4" eb="6">
      <t>ジコウ</t>
    </rPh>
    <rPh sb="12" eb="14">
      <t>バアイ</t>
    </rPh>
    <rPh sb="16" eb="20">
      <t>シジジコウ</t>
    </rPh>
    <rPh sb="24" eb="26">
      <t>ニュウリョク</t>
    </rPh>
    <phoneticPr fontId="1"/>
  </si>
  <si>
    <t>他理事と特別利害関係のある理事_≦1/3</t>
    <rPh sb="0" eb="1">
      <t>ホカ</t>
    </rPh>
    <rPh sb="1" eb="3">
      <t>リジ</t>
    </rPh>
    <rPh sb="4" eb="6">
      <t>トクベツ</t>
    </rPh>
    <rPh sb="6" eb="8">
      <t>リガイ</t>
    </rPh>
    <rPh sb="8" eb="10">
      <t>カンケイ</t>
    </rPh>
    <rPh sb="13" eb="15">
      <t>リジ</t>
    </rPh>
    <phoneticPr fontId="1"/>
  </si>
  <si>
    <t>いずれかと特別利害関係の評議員_≦1/3</t>
    <rPh sb="12" eb="15">
      <t>ヒョウギイン</t>
    </rPh>
    <phoneticPr fontId="1"/>
  </si>
  <si>
    <t>職員評議員比率_≦1/3</t>
    <rPh sb="0" eb="2">
      <t>ショクイン</t>
    </rPh>
    <rPh sb="2" eb="5">
      <t>ヒョウギイン</t>
    </rPh>
    <rPh sb="5" eb="7">
      <t>ヒリツ</t>
    </rPh>
    <phoneticPr fontId="1"/>
  </si>
  <si>
    <t>理事・理事会選任の評議員比率_≦1/2</t>
    <rPh sb="0" eb="2">
      <t>リジ</t>
    </rPh>
    <rPh sb="3" eb="6">
      <t>リジカイ</t>
    </rPh>
    <rPh sb="6" eb="8">
      <t>センニン</t>
    </rPh>
    <rPh sb="9" eb="12">
      <t>ヒョウギイン</t>
    </rPh>
    <rPh sb="12" eb="14">
      <t>ヒリツ</t>
    </rPh>
    <phoneticPr fontId="1"/>
  </si>
  <si>
    <t>法第21条
（第2項）</t>
    <phoneticPr fontId="1"/>
  </si>
  <si>
    <t>【あらかじめ、本人に対し、その利用目的を明示しなければならない事例】
事例1）本人の個人情報が記載された申込書・契約書等を本人から直接取得する場合
事例2）アンケートに記載された個人情報を直接本人から取得する場合
【後略】</t>
    <rPh sb="107" eb="111">
      <t>&lt;コウリャク&gt;</t>
    </rPh>
    <phoneticPr fontId="1"/>
  </si>
  <si>
    <t>【後略】</t>
    <rPh sb="1" eb="3">
      <t>コウリャク</t>
    </rPh>
    <phoneticPr fontId="1"/>
  </si>
  <si>
    <t>【利用目的の明示に該当する事例】
事例1）利用目的を明記した契約書その他の書面を相手方である本人に手渡し、又は送付する場合
【後略】</t>
    <rPh sb="62" eb="66">
      <t>&lt;コウリャク&gt;</t>
    </rPh>
    <phoneticPr fontId="1"/>
  </si>
  <si>
    <r>
      <t>幼稚園及び特別支援学校においては、</t>
    </r>
    <r>
      <rPr>
        <u/>
        <sz val="11"/>
        <color theme="1"/>
        <rFont val="ＭＳ Ｐゴシック"/>
        <family val="3"/>
        <charset val="128"/>
      </rPr>
      <t>通学を目的とした自動車</t>
    </r>
    <r>
      <rPr>
        <sz val="11"/>
        <color theme="1"/>
        <rFont val="ＭＳ Ｐゴシック"/>
        <family val="3"/>
        <charset val="128"/>
      </rPr>
      <t>（運転者席及びこれと並列の座席並びにこれらより一つ後方に備えられた前向きの座席以外の座席を有しないものその他利用の態様を勘案してこれと同程度に児童生徒等の見落としのおそれが少ないと認められるものを除く。）</t>
    </r>
    <r>
      <rPr>
        <u/>
        <sz val="11"/>
        <color theme="1"/>
        <rFont val="ＭＳ Ｐゴシック"/>
        <family val="3"/>
        <charset val="128"/>
      </rPr>
      <t>を運行するときは、当該自動車にブザーその他の車内の児童生徒等の見落としを防止する装置を備え、これを用いて前項に定める所在の確認</t>
    </r>
    <r>
      <rPr>
        <sz val="11"/>
        <color theme="1"/>
        <rFont val="ＭＳ Ｐゴシック"/>
        <family val="3"/>
        <charset val="128"/>
      </rPr>
      <t>（児童生徒等の自動車からの降車の際に限る。）を行わなければならない。</t>
    </r>
    <phoneticPr fontId="1"/>
  </si>
  <si>
    <t>全教職員数
（臨時職員等を含む）</t>
    <rPh sb="0" eb="1">
      <t>ゼン</t>
    </rPh>
    <rPh sb="1" eb="4">
      <t>キョウショクイン</t>
    </rPh>
    <rPh sb="4" eb="5">
      <t>スウ</t>
    </rPh>
    <rPh sb="11" eb="12">
      <t>トウ</t>
    </rPh>
    <phoneticPr fontId="1"/>
  </si>
  <si>
    <t>私学共済掛金</t>
    <rPh sb="0" eb="2">
      <t>シガク</t>
    </rPh>
    <rPh sb="2" eb="4">
      <t>キョウサイ</t>
    </rPh>
    <rPh sb="4" eb="6">
      <t>カケキン</t>
    </rPh>
    <phoneticPr fontId="1"/>
  </si>
  <si>
    <t>未受診園児の有無</t>
    <rPh sb="0" eb="3">
      <t>ミジュシン</t>
    </rPh>
    <rPh sb="3" eb="5">
      <t>エンジ</t>
    </rPh>
    <rPh sb="6" eb="8">
      <t>ウム</t>
    </rPh>
    <phoneticPr fontId="1"/>
  </si>
  <si>
    <t>第Ⅱ章第４_1 　水泳プールに係る学校環境衛生基準は、次表の左欄に掲げる検査項目ごとに、同表の右欄のとおりとする。(p120)　</t>
    <rPh sb="0" eb="1">
      <t>ダイ</t>
    </rPh>
    <rPh sb="2" eb="3">
      <t>ショウ</t>
    </rPh>
    <rPh sb="3" eb="4">
      <t>ダイ</t>
    </rPh>
    <rPh sb="9" eb="11">
      <t>スイエイ</t>
    </rPh>
    <rPh sb="15" eb="16">
      <t>カカワ</t>
    </rPh>
    <rPh sb="17" eb="19">
      <t>ガッコウ</t>
    </rPh>
    <rPh sb="19" eb="21">
      <t>カンキョウ</t>
    </rPh>
    <rPh sb="21" eb="23">
      <t>エイセイ</t>
    </rPh>
    <rPh sb="23" eb="25">
      <t>キジュン</t>
    </rPh>
    <rPh sb="27" eb="29">
      <t>ジヒョウ</t>
    </rPh>
    <rPh sb="30" eb="32">
      <t>サラン</t>
    </rPh>
    <rPh sb="33" eb="34">
      <t>カカ</t>
    </rPh>
    <rPh sb="36" eb="38">
      <t>ケンサ</t>
    </rPh>
    <rPh sb="38" eb="40">
      <t>コウモク</t>
    </rPh>
    <rPh sb="44" eb="46">
      <t>ドウヒョウ</t>
    </rPh>
    <rPh sb="47" eb="49">
      <t>ウラン</t>
    </rPh>
    <phoneticPr fontId="1"/>
  </si>
  <si>
    <t>水質</t>
    <rPh sb="0" eb="2">
      <t>スイシツ</t>
    </rPh>
    <phoneticPr fontId="1"/>
  </si>
  <si>
    <t>①遊離残留塩素：　0.4 mg/L 以上であること。また、1.0 mg/L 以下であることが望ましい。
②ＰＨ値：　5.8 以上8.6 以下であること。
③大腸菌：　検出されないこと。
④一般細菌：　1 mL 中200 コロニー以下であること。
⑤有機物等（過マンガン酸カリウム消費量）：　12 mg/L 以下であること。
⑥濁度：　2度以下であること。
⑦総トリハロメタン：　0.2 mg/L 以下であることが望ましい。
⑧循環ろ過装置の処理水：　循環ろ過装置の出口における濁度は、0.5 度以下であること。また、0.1 度以下であることが望ましい。</t>
    <phoneticPr fontId="1"/>
  </si>
  <si>
    <t>施設・設備の衛生状態</t>
  </si>
  <si>
    <t>⑨プール本体の衛生状況等：
　　　ア 　プール水は、定期的に全換水するとともに、清掃が行われていること。
　　　イ 　水位調整槽又は還水槽を設ける場合は、点検及び清掃を定期的に行うこと。</t>
    <phoneticPr fontId="1"/>
  </si>
  <si>
    <t>⑩浄化設備及びその管理状況：
　　　ア 　循環浄化式の場合は、ろ材の種類、ろ過装置の容量及びその運転時間が、プール容積及び利用者数に比して十分であり、
　　　　　　その管理が確実に行われていること。
　　　イ 　オゾン処理設備又は紫外線処理設備を設ける場合は、その管理が確実に行われていること。</t>
    <phoneticPr fontId="1"/>
  </si>
  <si>
    <t>⑪消毒設備及びその管理状況：
　　　ア 　塩素剤の種類は、次亜塩素酸ナトリウム液、次亜塩素酸カルシウム又は塩素化イソシアヌル酸のいずれかであること。
　　　イ 　塩素剤の注入が連続注入式である場合は、その管理が確実に行われていること。</t>
    <phoneticPr fontId="1"/>
  </si>
  <si>
    <t>⑫屋内プール：
　　　ア．空気中の二酸化炭素：1500 ppm 以下が望ましい。
　　　イ．空気中の塩素ガス：0.5 ppm 以下が望ましい。
　　　ウ．水平面照度：200 lx 以上が望ましい。</t>
    <phoneticPr fontId="1"/>
  </si>
  <si>
    <t>備考</t>
    <rPh sb="0" eb="2">
      <t>ビコウ</t>
    </rPh>
    <phoneticPr fontId="1"/>
  </si>
  <si>
    <t>第Ⅱ章第５_４⑽　プール水等(p160)</t>
    <rPh sb="0" eb="1">
      <t>ダイ</t>
    </rPh>
    <rPh sb="2" eb="3">
      <t>ショウ</t>
    </rPh>
    <rPh sb="3" eb="4">
      <t>ダイ</t>
    </rPh>
    <rPh sb="12" eb="13">
      <t>ミズ</t>
    </rPh>
    <rPh sb="13" eb="14">
      <t>トウ</t>
    </rPh>
    <phoneticPr fontId="1"/>
  </si>
  <si>
    <r>
      <t>基準
ア　水中に危険物や異常なものがないこと。
イ 　</t>
    </r>
    <r>
      <rPr>
        <u/>
        <sz val="11"/>
        <color theme="1"/>
        <rFont val="ＭＳ Ｐゴシック"/>
        <family val="3"/>
        <charset val="128"/>
      </rPr>
      <t>遊離残留塩素は、プールの使用前及び使用中1 時間ごとに1 回以上測定</t>
    </r>
    <r>
      <rPr>
        <sz val="11"/>
        <color theme="1"/>
        <rFont val="ＭＳ Ｐゴシック"/>
        <family val="2"/>
        <charset val="128"/>
      </rPr>
      <t>し、その濃度は、どの部分でも0.4 mg/L 以上保持されて
　　　いること。また、遊離残留塩素は1.0 mg/L 以下が望ましい。
ウ 　</t>
    </r>
    <r>
      <rPr>
        <u/>
        <sz val="11"/>
        <color theme="1"/>
        <rFont val="ＭＳ Ｐゴシック"/>
        <family val="3"/>
        <charset val="128"/>
      </rPr>
      <t>pH 値は、プールの使用前に1 回測定</t>
    </r>
    <r>
      <rPr>
        <sz val="11"/>
        <color theme="1"/>
        <rFont val="ＭＳ Ｐゴシック"/>
        <family val="2"/>
        <charset val="128"/>
      </rPr>
      <t>し、pH 値が基準値程度に保たれていることを確認すること。
エ 　透明度に常に留意し、プール水は、水中で3 m 離れた位置からプールの壁面が明確に見える程度に保たれていること。</t>
    </r>
    <rPh sb="0" eb="2">
      <t>キジュン</t>
    </rPh>
    <phoneticPr fontId="1"/>
  </si>
  <si>
    <t>プール水の日常点検の検査項目は、遊離残留塩素、pH 値及び透明度である。
プール使用前にプール水の水質が基準に適合していても、一時に多くの児童生徒等が利用することから、プール使用日は毎時間点検を実施することが必要である。　【以下省略】</t>
    <rPh sb="111" eb="117">
      <t>&lt;イカショウリャク&gt;</t>
    </rPh>
    <phoneticPr fontId="1"/>
  </si>
  <si>
    <t>第Ⅱ章第１_1</t>
    <rPh sb="0" eb="1">
      <t>ダイ</t>
    </rPh>
    <rPh sb="2" eb="3">
      <t>ショウ</t>
    </rPh>
    <rPh sb="3" eb="4">
      <t>ダイ</t>
    </rPh>
    <phoneticPr fontId="1"/>
  </si>
  <si>
    <t>第Ⅱ章第１_2</t>
    <phoneticPr fontId="1"/>
  </si>
  <si>
    <t>教室等の環境（換気、保温、採光、照明、騒音等の環境をいう。以下同じ。）に係る学校環境衛生基準は、次表の左欄に掲げる検査項目ごとに、同表の右欄のとおりとする。(p21)　</t>
    <phoneticPr fontId="1"/>
  </si>
  <si>
    <t>換気及び保温等</t>
    <rPh sb="0" eb="2">
      <t>カンキ</t>
    </rPh>
    <rPh sb="2" eb="3">
      <t>オヨ</t>
    </rPh>
    <rPh sb="4" eb="6">
      <t>ホオン</t>
    </rPh>
    <rPh sb="6" eb="7">
      <t>トウ</t>
    </rPh>
    <phoneticPr fontId="1"/>
  </si>
  <si>
    <t>・検査項目⑦については、プール水を1 週間に1 回以上全換水する場合は、検査を省略することができる。
・検査項目⑨については、浄化設備がない場合には、汚染を防止するため、1週間に1回以上換水し、換水時に清掃が行われていること。
　この場合、腰洗い槽を設置することが望ましい。
　また、プール水等を排水する際には、事前に残留塩素を低濃度にし、その確認を行う等、適切な処理が行われていること。</t>
    <phoneticPr fontId="1"/>
  </si>
  <si>
    <t>採光及び照明</t>
    <phoneticPr fontId="1"/>
  </si>
  <si>
    <t>騒音</t>
    <rPh sb="0" eb="2">
      <t>ソウオン</t>
    </rPh>
    <phoneticPr fontId="1"/>
  </si>
  <si>
    <t>⑩照度：
　　　ア 　教室及びそれに準ずる場所の照度の下限値は、300 lx（ルクス）とする。また、教室及び黒板の照度は、500 lx 以上である
　　　　　ことが望ましい。
　　　イ 　教室及び黒板のそれぞれの最大照度と最小照度の比は、20：1 を超えないこと。また、10：1 を超えないことが望ましい。
　　　【以下省略】
⑪まぶしさ：
　　　ア 　児童生徒等から見て、黒板の外側15 ゜以内の範囲に輝きの強い光源（昼光の場合は窓）がないこと。
　　　イ 　見え方を妨害するような光沢が、黒板面及び机上面にないこと。
　　　ウ 　見え方を妨害するような電灯や明るい窓等が、テレビ及びコンピュータ等の画面に映じていないこと。</t>
    <rPh sb="1" eb="3">
      <t>ショウド</t>
    </rPh>
    <rPh sb="157" eb="163">
      <t>&lt;イカショウリャク&gt;</t>
    </rPh>
    <phoneticPr fontId="1"/>
  </si>
  <si>
    <t>⑫騒音レベル：　教室内の等価騒音レベルは、窓を閉じているときはLAeq 50 dB（デシベル）以下、窓を開けているときは
　　　　　　　　　　　LAeq 55 dB 以下であることが望ましい。</t>
    <rPh sb="1" eb="3">
      <t>ソウオン</t>
    </rPh>
    <phoneticPr fontId="1"/>
  </si>
  <si>
    <t>・検査項目④については、検査の結果が著しく基準値を下回る場合には、以後教室等の環境に変化が認められない限り、
　次回からの検査を省略することができる。
・検査項目⑥及び⑦については、教室等において燃焼器具を使用していない場合に限り、検査を省略することができる。
・検査項目⑧ウ～カについては、必要と認める場合に検査を行う。
・検査項目⑧については、児童生徒等がいない教室等において、30分以上換気の後5 時間以上密閉してから採取し、ホルムアルデヒド
　にあっては高速液体クロマトグラフ法により、トルエン、キシレン、パラジクロロベンゼン、エチルベンゼン、スチレンにあっては
　ガスクロマトグラフ−質量分析法により測定した場合に限り、その結果が著しく基準値を下回る場合には、以後教室等の環境に変化が
　認められない限り、次回からの検査を省略することができる。
・検査項目⑨については、保健室の寝具、カーペット敷の教室等において検査を行う。
・検査項目⑫において、測定結果が著しく基準値を下回る場合には、以後教室等の内外の環境に変化が認められない限り、次回から
　の検査を省略することができる。</t>
    <phoneticPr fontId="1"/>
  </si>
  <si>
    <r>
      <t>1 の学校環境衛生基準の達成状況を調査するため、次表の左欄に掲げる検査項目ごとに、同表の右欄に掲げる方法又はこれと同等以上の方法により、</t>
    </r>
    <r>
      <rPr>
        <u/>
        <sz val="11"/>
        <color theme="1"/>
        <rFont val="ＭＳ Ｐゴシック"/>
        <family val="3"/>
        <charset val="128"/>
      </rPr>
      <t>検査項目①～⑦及び⑩～⑫については、毎学年2 回</t>
    </r>
    <r>
      <rPr>
        <sz val="11"/>
        <color theme="1"/>
        <rFont val="ＭＳ Ｐゴシック"/>
        <family val="2"/>
        <charset val="128"/>
      </rPr>
      <t>、</t>
    </r>
    <r>
      <rPr>
        <u/>
        <sz val="11"/>
        <color theme="1"/>
        <rFont val="ＭＳ Ｐゴシック"/>
        <family val="3"/>
        <charset val="128"/>
      </rPr>
      <t>検査項目⑧及び⑨については、毎学年1 回定期に検査を行う</t>
    </r>
    <r>
      <rPr>
        <sz val="11"/>
        <color theme="1"/>
        <rFont val="ＭＳ Ｐゴシック"/>
        <family val="2"/>
        <charset val="128"/>
      </rPr>
      <t>ものとする。(p22)　＜検査方法等は省略＞</t>
    </r>
    <rPh sb="134" eb="136">
      <t>ケンサ</t>
    </rPh>
    <rPh sb="136" eb="138">
      <t>ホウホウ</t>
    </rPh>
    <rPh sb="138" eb="139">
      <t>トウ</t>
    </rPh>
    <rPh sb="140" eb="142">
      <t>ショウリャク</t>
    </rPh>
    <phoneticPr fontId="1"/>
  </si>
  <si>
    <t>参考資料　【第２「１　（６）「幼稚園における学校評価ガイドライン」」分野】</t>
    <rPh sb="0" eb="4">
      <t>サンコウシリョウ</t>
    </rPh>
    <rPh sb="6" eb="7">
      <t>ダイ</t>
    </rPh>
    <rPh sb="34" eb="36">
      <t>ブンヤ</t>
    </rPh>
    <phoneticPr fontId="1"/>
  </si>
  <si>
    <t>参考資料　【第２「１　（５）園児・保護者の個人情報の利用目的等」分野】</t>
    <rPh sb="0" eb="4">
      <t>サンコウシリョウ</t>
    </rPh>
    <rPh sb="6" eb="7">
      <t>ダイ</t>
    </rPh>
    <rPh sb="32" eb="34">
      <t>ブンヤ</t>
    </rPh>
    <phoneticPr fontId="1"/>
  </si>
  <si>
    <t>参考資料　【第２「４（３）バス送迎時の安全管理」分野】</t>
    <rPh sb="0" eb="4">
      <t>サンコウシリョウ</t>
    </rPh>
    <rPh sb="6" eb="7">
      <t>ダイ</t>
    </rPh>
    <rPh sb="24" eb="26">
      <t>ブンヤ</t>
    </rPh>
    <phoneticPr fontId="1"/>
  </si>
  <si>
    <t>参考資料　【第４「２　学校保健計画、学校安全計画及び危険等発生時対処要領」分野】</t>
    <rPh sb="0" eb="4">
      <t>サンコウシリョウ</t>
    </rPh>
    <rPh sb="6" eb="7">
      <t>ダイ</t>
    </rPh>
    <rPh sb="37" eb="39">
      <t>ブンヤ</t>
    </rPh>
    <phoneticPr fontId="1"/>
  </si>
  <si>
    <t>参考資料　【第４「３　園児の健康診断」分野】</t>
    <rPh sb="0" eb="4">
      <t>サンコウシリョウ</t>
    </rPh>
    <rPh sb="6" eb="7">
      <t>ダイ</t>
    </rPh>
    <rPh sb="19" eb="21">
      <t>ブンヤ</t>
    </rPh>
    <phoneticPr fontId="1"/>
  </si>
  <si>
    <t>参考資料　【第４「５　環境衛生検査」分野】</t>
    <rPh sb="0" eb="4">
      <t>サンコウシリョウ</t>
    </rPh>
    <rPh sb="6" eb="7">
      <t>ダイ</t>
    </rPh>
    <rPh sb="18" eb="20">
      <t>ブンヤ</t>
    </rPh>
    <phoneticPr fontId="1"/>
  </si>
  <si>
    <r>
      <rPr>
        <b/>
        <sz val="12"/>
        <color theme="1"/>
        <rFont val="ＭＳ Ｐゴシック"/>
        <family val="3"/>
        <charset val="128"/>
      </rPr>
      <t>参考資料　【第４「５（８）</t>
    </r>
    <r>
      <rPr>
        <b/>
        <sz val="10"/>
        <color theme="1"/>
        <rFont val="ＭＳ Ｐゴシック"/>
        <family val="3"/>
        <charset val="128"/>
      </rPr>
      <t>学校の清潔、ネズミ、衛生害虫等及び教室等の備品の管理」</t>
    </r>
    <r>
      <rPr>
        <b/>
        <sz val="11"/>
        <color theme="1"/>
        <rFont val="ＭＳ Ｐゴシック"/>
        <family val="3"/>
        <charset val="128"/>
      </rPr>
      <t>、「</t>
    </r>
    <r>
      <rPr>
        <b/>
        <sz val="12"/>
        <color theme="1"/>
        <rFont val="ＭＳ Ｐゴシック"/>
        <family val="3"/>
        <charset val="128"/>
      </rPr>
      <t>６（１）</t>
    </r>
    <r>
      <rPr>
        <b/>
        <sz val="10"/>
        <color theme="1"/>
        <rFont val="ＭＳ Ｐゴシック"/>
        <family val="3"/>
        <charset val="128"/>
      </rPr>
      <t>園の施設、園具等の安全点検の実施状況」</t>
    </r>
    <r>
      <rPr>
        <b/>
        <sz val="11"/>
        <color theme="1"/>
        <rFont val="ＭＳ Ｐゴシック"/>
        <family val="3"/>
        <charset val="128"/>
      </rPr>
      <t>分野】</t>
    </r>
    <rPh sb="0" eb="4">
      <t>サンコウシリョウ</t>
    </rPh>
    <rPh sb="6" eb="7">
      <t>ダイ</t>
    </rPh>
    <rPh sb="65" eb="67">
      <t>ブンヤ</t>
    </rPh>
    <phoneticPr fontId="1"/>
  </si>
  <si>
    <t>参考資料　【第４「５　（７）水泳プールに係る学校環境衛生基準」分野】</t>
    <rPh sb="0" eb="4">
      <t>サンコウシリョウ</t>
    </rPh>
    <rPh sb="6" eb="7">
      <t>ダイ</t>
    </rPh>
    <rPh sb="31" eb="33">
      <t>ブンヤ</t>
    </rPh>
    <phoneticPr fontId="1"/>
  </si>
  <si>
    <r>
      <t>法第十三条第一項の</t>
    </r>
    <r>
      <rPr>
        <u/>
        <sz val="11"/>
        <color theme="1"/>
        <rFont val="ＭＳ Ｐゴシック"/>
        <family val="3"/>
        <charset val="128"/>
      </rPr>
      <t>健康診断は、毎学年、六月三十日までに行う</t>
    </r>
    <r>
      <rPr>
        <sz val="11"/>
        <color theme="1"/>
        <rFont val="ＭＳ Ｐゴシック"/>
        <family val="3"/>
        <charset val="128"/>
      </rPr>
      <t>ものとする。ただし、疾病その他やむを得ない事由によつて</t>
    </r>
    <r>
      <rPr>
        <u/>
        <sz val="11"/>
        <color theme="1"/>
        <rFont val="ＭＳ Ｐゴシック"/>
        <family val="3"/>
        <charset val="128"/>
      </rPr>
      <t>当該期日に健康診断を受けることのできなかつた者に対しては、その事由のなくなつた後すみやかに健康診断を行う</t>
    </r>
    <r>
      <rPr>
        <sz val="11"/>
        <color theme="1"/>
        <rFont val="ＭＳ Ｐゴシック"/>
        <family val="3"/>
        <charset val="128"/>
      </rPr>
      <t>ものとする。　【後略】</t>
    </r>
    <rPh sb="115" eb="119">
      <t>&lt;コウリャク&gt;</t>
    </rPh>
    <phoneticPr fontId="1"/>
  </si>
  <si>
    <t>参考資料　【第４「４　教職員の健康診断」分野】</t>
    <rPh sb="0" eb="4">
      <t>サンコウシリョウ</t>
    </rPh>
    <rPh sb="6" eb="7">
      <t>ダイ</t>
    </rPh>
    <rPh sb="21" eb="23">
      <t>ブンヤ</t>
    </rPh>
    <phoneticPr fontId="1"/>
  </si>
  <si>
    <t>（職員の健康診断）</t>
  </si>
  <si>
    <t>第十五条</t>
    <rPh sb="2" eb="3">
      <t>ゴ</t>
    </rPh>
    <phoneticPr fontId="1"/>
  </si>
  <si>
    <t>学校の設置者は、毎学年定期に、学校の職員の健康診断を行わなければならない。</t>
  </si>
  <si>
    <t>学校の設置者は、必要があるときは、臨時に、学校の職員の健康診断を行うものとする。</t>
  </si>
  <si>
    <t>第十六条</t>
    <rPh sb="2" eb="3">
      <t>ロク</t>
    </rPh>
    <phoneticPr fontId="1"/>
  </si>
  <si>
    <t>学校の設置者は、前条の健康診断の結果に基づき、治療を指示し、及び勤務を軽減する等適切な措置をとらなければならない。</t>
  </si>
  <si>
    <t>（健康診断の方法及び技術的基準等）</t>
  </si>
  <si>
    <t>第十七条</t>
  </si>
  <si>
    <t>健康診断の方法及び技術的基準については、文部科学省令で定める。</t>
  </si>
  <si>
    <t>第十一条から前条までに定めるもののほか、健康診断の時期及び検査の項目その他健康診断に関し必要な事項は、前項に規定するものを除き、第十一条の健康診断に関するものについては政令で、第十三条及び第十五条の健康診断に関するものについては文部科学省令で定める。</t>
  </si>
  <si>
    <t>第十二条　</t>
  </si>
  <si>
    <r>
      <t>法第十五条第一項の健康診断の時期については、第五条の規定を準用する。この場合において、</t>
    </r>
    <r>
      <rPr>
        <u/>
        <sz val="11"/>
        <color theme="1"/>
        <rFont val="ＭＳ Ｐゴシック"/>
        <family val="3"/>
        <charset val="128"/>
      </rPr>
      <t>同条第一項中「六月三十日までに」とあるのは、「学校の設置者が定める適切な時期に」と読み替える</t>
    </r>
    <r>
      <rPr>
        <sz val="11"/>
        <color theme="1"/>
        <rFont val="ＭＳ Ｐゴシック"/>
        <family val="3"/>
        <charset val="128"/>
      </rPr>
      <t>ものとする。</t>
    </r>
    <phoneticPr fontId="1"/>
  </si>
  <si>
    <t>（検査の項目）</t>
  </si>
  <si>
    <t>第十三条　</t>
  </si>
  <si>
    <t>妊娠中の女性職員においては、前項第六号に掲げる検査の項目を除くものとする。</t>
  </si>
  <si>
    <t>第十六条　</t>
  </si>
  <si>
    <t>法第十五条第一項の健康診断に当たつた医師は、健康に異常があると認めた職員については、検査の結果を総合し、かつ、その職員の職務内容及び勤務の強度を考慮して、別表第二に定める生活規正の面及び医療の面の区分を組み合わせて指導区分を決定するものとする。</t>
  </si>
  <si>
    <t>　学校の設置者は、前項の規定により医師が行つた指導区分に基づき、次の基準により、法第十六条の措置をとらなければならない。</t>
  </si>
  <si>
    <t>「Ａ」　休暇又は休職等の方法で療養のため必要な期間勤務させないこと。</t>
  </si>
  <si>
    <t>「Ｃ」　超過勤務、休日勤務及び宿日直勤務をさせないか又はこれらの勤務を制限すること。</t>
  </si>
  <si>
    <t>「Ｄ」　勤務に制限を加えないこと。</t>
  </si>
  <si>
    <t>「１」　必要な医療を受けるよう指示すること。</t>
  </si>
  <si>
    <t>「２」　必要な検査、予防接種等を受けるよう指示すること。</t>
  </si>
  <si>
    <t>「３」　医療又は検査等の措置を必要としないこと。</t>
  </si>
  <si>
    <t>「Ｂ」　勤務場所又は職務の変更、休暇による勤務時間の短縮等の方法で勤務を軽減し、かつ、深夜勤務、超過勤務、休日勤務
　　　　及び宿日直勤務をさせないこと。</t>
    <phoneticPr fontId="1"/>
  </si>
  <si>
    <t>（雇入時の健康診断）</t>
  </si>
  <si>
    <t>第四十三条</t>
  </si>
  <si>
    <t>昭和四十七年労働省令第三十二号　令和7年1月1日 施行</t>
    <phoneticPr fontId="1"/>
  </si>
  <si>
    <t>設置している場合は、寄附行為の根拠規定及び選任年月日</t>
    <rPh sb="21" eb="23">
      <t>センニン</t>
    </rPh>
    <phoneticPr fontId="1"/>
  </si>
  <si>
    <t>役員等就（退）任届</t>
    <rPh sb="2" eb="3">
      <t>トウ</t>
    </rPh>
    <phoneticPr fontId="1"/>
  </si>
  <si>
    <t>４　理事長等による職務報告</t>
    <rPh sb="5" eb="6">
      <t>トウ</t>
    </rPh>
    <rPh sb="9" eb="11">
      <t>ショクム</t>
    </rPh>
    <phoneticPr fontId="1"/>
  </si>
  <si>
    <t>園長の勤務形態が「2非常勤」の場合</t>
    <rPh sb="3" eb="7">
      <t>キンムケイタイ</t>
    </rPh>
    <phoneticPr fontId="1"/>
  </si>
  <si>
    <t>（うち非常勤・臨時教職員等</t>
    <phoneticPr fontId="1"/>
  </si>
  <si>
    <r>
      <t>㊟：個人等から借用している園地、畑及び駐車場等については、</t>
    </r>
    <r>
      <rPr>
        <u/>
        <sz val="10"/>
        <color theme="1"/>
        <rFont val="ＭＳ Ｐゴシック"/>
        <family val="3"/>
        <charset val="128"/>
      </rPr>
      <t>無償であっても</t>
    </r>
    <r>
      <rPr>
        <sz val="10"/>
        <color theme="1"/>
        <rFont val="ＭＳ Ｐゴシック"/>
        <family val="3"/>
        <charset val="128"/>
      </rPr>
      <t>、契約書の作成は必要であり、</t>
    </r>
    <phoneticPr fontId="1"/>
  </si>
  <si>
    <r>
      <t>　　</t>
    </r>
    <r>
      <rPr>
        <u/>
        <sz val="10"/>
        <color theme="1"/>
        <rFont val="ＭＳ Ｐゴシック"/>
        <family val="3"/>
        <charset val="128"/>
      </rPr>
      <t>「借用財産」として財産目録に記載する必要がある。</t>
    </r>
    <phoneticPr fontId="1"/>
  </si>
  <si>
    <t>入園選考手数料</t>
    <rPh sb="0" eb="2">
      <t>ニュウエン</t>
    </rPh>
    <rPh sb="2" eb="4">
      <t>センコウ</t>
    </rPh>
    <rPh sb="6" eb="7">
      <t>リョウ</t>
    </rPh>
    <phoneticPr fontId="1"/>
  </si>
  <si>
    <t>カ　施設・設備の衛生状況（毎学年１回実施）</t>
    <rPh sb="13" eb="14">
      <t>マイ</t>
    </rPh>
    <rPh sb="14" eb="16">
      <t>ガクネン</t>
    </rPh>
    <phoneticPr fontId="1"/>
  </si>
  <si>
    <r>
      <t>学校においては、前条の安全点検のほか、</t>
    </r>
    <r>
      <rPr>
        <u/>
        <sz val="11"/>
        <color theme="1"/>
        <rFont val="ＭＳ Ｐゴシック"/>
        <family val="3"/>
        <charset val="128"/>
      </rPr>
      <t>設備等について日常的な点検</t>
    </r>
    <r>
      <rPr>
        <sz val="11"/>
        <color theme="1"/>
        <rFont val="ＭＳ Ｐゴシック"/>
        <family val="2"/>
        <charset val="128"/>
      </rPr>
      <t>を行い、環境の安全の確保を図らなければならない。</t>
    </r>
    <phoneticPr fontId="1"/>
  </si>
  <si>
    <r>
      <t>学校保健安全法（昭和三十三年法律第五十六号。以下「法」という。）第五条の</t>
    </r>
    <r>
      <rPr>
        <u/>
        <sz val="11"/>
        <color theme="1"/>
        <rFont val="ＭＳ Ｐゴシック"/>
        <family val="3"/>
        <charset val="128"/>
      </rPr>
      <t>環境衛生検査は</t>
    </r>
    <r>
      <rPr>
        <sz val="11"/>
        <color theme="1"/>
        <rFont val="ＭＳ Ｐゴシック"/>
        <family val="2"/>
        <charset val="128"/>
      </rPr>
      <t>、他の法令に基づくもののほか、</t>
    </r>
    <r>
      <rPr>
        <u/>
        <sz val="11"/>
        <color theme="1"/>
        <rFont val="ＭＳ Ｐゴシック"/>
        <family val="3"/>
        <charset val="128"/>
      </rPr>
      <t>毎学年定期に、法第六条に規定する学校環境衛生基準に基づき行わなければならない。</t>
    </r>
    <phoneticPr fontId="1"/>
  </si>
  <si>
    <r>
      <t>法第二十七条の</t>
    </r>
    <r>
      <rPr>
        <u/>
        <sz val="11"/>
        <color theme="1"/>
        <rFont val="ＭＳ Ｐゴシック"/>
        <family val="3"/>
        <charset val="128"/>
      </rPr>
      <t>安全点検は</t>
    </r>
    <r>
      <rPr>
        <sz val="11"/>
        <color theme="1"/>
        <rFont val="ＭＳ Ｐゴシック"/>
        <family val="2"/>
        <charset val="128"/>
      </rPr>
      <t>、他の法令に基づくもののほか、</t>
    </r>
    <r>
      <rPr>
        <u/>
        <sz val="11"/>
        <color theme="1"/>
        <rFont val="ＭＳ Ｐゴシック"/>
        <family val="3"/>
        <charset val="128"/>
      </rPr>
      <t>毎学期一回以上、児童生徒等が通常使用する施設及び設備の異常の有無について系統的に行わなければならない</t>
    </r>
    <r>
      <rPr>
        <sz val="11"/>
        <color theme="1"/>
        <rFont val="ＭＳ Ｐゴシック"/>
        <family val="2"/>
        <charset val="128"/>
      </rPr>
      <t>。</t>
    </r>
    <phoneticPr fontId="1"/>
  </si>
  <si>
    <r>
      <t>文部科学大臣は、学校における</t>
    </r>
    <r>
      <rPr>
        <u/>
        <sz val="11"/>
        <color theme="1"/>
        <rFont val="ＭＳ Ｐゴシック"/>
        <family val="3"/>
        <charset val="128"/>
      </rPr>
      <t>換気、採光、照明、保温、清潔保持その他環境衛生に係る事項</t>
    </r>
    <r>
      <rPr>
        <sz val="11"/>
        <color theme="1"/>
        <rFont val="ＭＳ Ｐゴシック"/>
        <family val="2"/>
        <charset val="128"/>
      </rPr>
      <t>（学校給食法（昭和二十九年法律第百六十号）第九条第一項（夜間課程を置く高等学校における学校給食に関する法律（昭和三十一年法律第百五十七号）第七条及び特別支援学校の幼稚部及び高等部における学校給食に関する法律（昭和三十二年法律第百十八号）第六条において準用する場合を含む。）に規定する事項を除く。）</t>
    </r>
    <r>
      <rPr>
        <u/>
        <sz val="11"/>
        <color theme="1"/>
        <rFont val="ＭＳ Ｐゴシック"/>
        <family val="3"/>
        <charset val="128"/>
      </rPr>
      <t>について、児童生徒等及び職員の健康を保護する上で維持されることが望ましい基準（以下この条において「学校環境衛生基準」という。）を定める</t>
    </r>
    <r>
      <rPr>
        <sz val="11"/>
        <color theme="1"/>
        <rFont val="ＭＳ Ｐゴシック"/>
        <family val="2"/>
        <charset val="128"/>
      </rPr>
      <t>ものとする。</t>
    </r>
    <phoneticPr fontId="1"/>
  </si>
  <si>
    <r>
      <t>文部科学省</t>
    </r>
    <r>
      <rPr>
        <u/>
        <sz val="11"/>
        <color theme="1"/>
        <rFont val="ＭＳ Ｐゴシック"/>
        <family val="3"/>
        <charset val="128"/>
      </rPr>
      <t>「学校における安全点検要領」</t>
    </r>
    <r>
      <rPr>
        <sz val="11"/>
        <color theme="1"/>
        <rFont val="ＭＳ Ｐゴシック"/>
        <family val="3"/>
        <charset val="128"/>
      </rPr>
      <t>へのリンク</t>
    </r>
    <rPh sb="0" eb="5">
      <t>モンブカガクショウ</t>
    </rPh>
    <phoneticPr fontId="1"/>
  </si>
  <si>
    <t>・外観に基づく点検：　目視等で可能な調査</t>
    <phoneticPr fontId="1"/>
  </si>
  <si>
    <t>・内部の診断：　専門的な調査</t>
    <phoneticPr fontId="1"/>
  </si>
  <si>
    <t>・応急的な対策：　撤去、注意喚起、近寄れない措置等の実施</t>
    <phoneticPr fontId="1"/>
  </si>
  <si>
    <t>・元のページに戻るには、①下部のタブ「調書」をクリックしてください。</t>
    <rPh sb="1" eb="2">
      <t>モト</t>
    </rPh>
    <rPh sb="7" eb="8">
      <t>モド</t>
    </rPh>
    <rPh sb="13" eb="15">
      <t>カブ</t>
    </rPh>
    <rPh sb="19" eb="21">
      <t>チョウショ</t>
    </rPh>
    <phoneticPr fontId="1"/>
  </si>
  <si>
    <t>経理規程に定める
支払用現金の
保有限度額</t>
    <phoneticPr fontId="1"/>
  </si>
  <si>
    <t>「区分」欄の「入園児数」は実際に入園した園児数で「表１」の数値となっています。もし、「表２」の入園児数を修正する場合は「表１」で行ってください。</t>
    <rPh sb="1" eb="3">
      <t>クブン</t>
    </rPh>
    <rPh sb="4" eb="5">
      <t>ラン</t>
    </rPh>
    <rPh sb="7" eb="10">
      <t>ニュウエンジ</t>
    </rPh>
    <rPh sb="10" eb="11">
      <t>スウ</t>
    </rPh>
    <rPh sb="13" eb="15">
      <t>ジッサイ</t>
    </rPh>
    <rPh sb="16" eb="18">
      <t>ニュウエン</t>
    </rPh>
    <rPh sb="20" eb="23">
      <t>エンジスウ</t>
    </rPh>
    <rPh sb="25" eb="26">
      <t>ヒョウ</t>
    </rPh>
    <rPh sb="29" eb="31">
      <t>スウチ</t>
    </rPh>
    <rPh sb="43" eb="44">
      <t>ヒョウ</t>
    </rPh>
    <rPh sb="52" eb="54">
      <t>シュウセイ</t>
    </rPh>
    <rPh sb="56" eb="58">
      <t>バアイ</t>
    </rPh>
    <rPh sb="60" eb="61">
      <t>ヒョウ</t>
    </rPh>
    <rPh sb="64" eb="65">
      <t>オコナ</t>
    </rPh>
    <phoneticPr fontId="20"/>
  </si>
  <si>
    <t>　⇒チェックリストもダウンロードできます。</t>
    <phoneticPr fontId="1"/>
  </si>
  <si>
    <r>
      <t>学校施設の非構造部材の耐震化ガイドブック</t>
    </r>
    <r>
      <rPr>
        <u/>
        <sz val="9"/>
        <color rgb="FFFF0000"/>
        <rFont val="ＭＳ Ｐゴシック"/>
        <family val="3"/>
        <charset val="128"/>
      </rPr>
      <t>（文部科学省HP)</t>
    </r>
    <rPh sb="21" eb="26">
      <t>モンブカガクショウ</t>
    </rPh>
    <phoneticPr fontId="1"/>
  </si>
  <si>
    <t>　　　　②WEBからは、画面下部タスクバーのExcelのアイコンをクリックしてください。</t>
    <rPh sb="12" eb="14">
      <t>ガメン</t>
    </rPh>
    <rPh sb="14" eb="16">
      <t>カブ</t>
    </rPh>
    <phoneticPr fontId="1"/>
  </si>
  <si>
    <r>
      <t>私立学校法の改正に関する説明資料</t>
    </r>
    <r>
      <rPr>
        <u/>
        <sz val="9"/>
        <color rgb="FFFF0000"/>
        <rFont val="ＭＳ Ｐゴシック"/>
        <family val="3"/>
        <charset val="128"/>
      </rPr>
      <t>（文部科学省HP）</t>
    </r>
    <phoneticPr fontId="1"/>
  </si>
  <si>
    <t>　（資料表題：私立学校法の改正について）</t>
    <rPh sb="2" eb="6">
      <t>シリョウヒョウダイ</t>
    </rPh>
    <phoneticPr fontId="1"/>
  </si>
  <si>
    <r>
      <t>職場におけるハラスメントの防止のために</t>
    </r>
    <r>
      <rPr>
        <u/>
        <sz val="9"/>
        <color rgb="FFFF0000"/>
        <rFont val="ＭＳ Ｐゴシック"/>
        <family val="3"/>
        <charset val="128"/>
      </rPr>
      <t>（厚生労働省HP）</t>
    </r>
    <rPh sb="20" eb="25">
      <t>コウセイロウドウショウ</t>
    </rPh>
    <phoneticPr fontId="1"/>
  </si>
  <si>
    <r>
      <t>こどものバス送迎・安全徹底マニュアル</t>
    </r>
    <r>
      <rPr>
        <u/>
        <sz val="9"/>
        <color rgb="FFFF0000"/>
        <rFont val="ＭＳ Ｐゴシック"/>
        <family val="3"/>
        <charset val="128"/>
      </rPr>
      <t>（こども家庭庁HP)</t>
    </r>
    <rPh sb="22" eb="25">
      <t>カテイチョウ</t>
    </rPh>
    <phoneticPr fontId="1"/>
  </si>
  <si>
    <t>「学校環境衛生基準」の理論と実践［平成30年度改訂版］</t>
    <phoneticPr fontId="1"/>
  </si>
  <si>
    <r>
      <t>学校環境衛生管理マニュアル</t>
    </r>
    <r>
      <rPr>
        <u/>
        <sz val="9"/>
        <color rgb="FFFF0000"/>
        <rFont val="ＭＳ Ｐゴシック"/>
        <family val="3"/>
        <charset val="128"/>
      </rPr>
      <t>（文部科学省HP）</t>
    </r>
    <phoneticPr fontId="1"/>
  </si>
  <si>
    <t>ア　未受診園児がいる場合、その後の措置状況</t>
    <rPh sb="2" eb="5">
      <t>ミジュシン</t>
    </rPh>
    <rPh sb="5" eb="7">
      <t>エンジ</t>
    </rPh>
    <rPh sb="10" eb="12">
      <t>バアイ</t>
    </rPh>
    <rPh sb="15" eb="16">
      <t>ゴ</t>
    </rPh>
    <rPh sb="17" eb="21">
      <t>ソチジョウキョウ</t>
    </rPh>
    <phoneticPr fontId="1"/>
  </si>
  <si>
    <t>※当座預金の場合、年度末に小切手を振り出したものが３月３１日までに引き落とされないことがあります。</t>
    <rPh sb="17" eb="18">
      <t>フ</t>
    </rPh>
    <rPh sb="19" eb="20">
      <t>ダ</t>
    </rPh>
    <phoneticPr fontId="1"/>
  </si>
  <si>
    <t>設置している場合は、寄附行為の根拠規定、選任及び登記の年月日</t>
    <rPh sb="20" eb="22">
      <t>センニン</t>
    </rPh>
    <phoneticPr fontId="1"/>
  </si>
  <si>
    <t xml:space="preserve">  　　　　第１ 学校法人の管理運営　 ５ 法人の会計  （６）現金・預金</t>
    <rPh sb="32" eb="34">
      <t>ゲンキン</t>
    </rPh>
    <rPh sb="35" eb="37">
      <t>ヨキン</t>
    </rPh>
    <phoneticPr fontId="1"/>
  </si>
  <si>
    <t xml:space="preserve">  　第１ 学校法人の管理運営　 ５ 法人の会計  （７）有価証券の保有状況</t>
    <phoneticPr fontId="1"/>
  </si>
  <si>
    <t>（キ）保健所の立入検査</t>
    <phoneticPr fontId="1"/>
  </si>
  <si>
    <t>「⑧実施予定」が「なし」の場合は、下欄に理由を入力してください。</t>
    <rPh sb="23" eb="25">
      <t>ニュウリョク</t>
    </rPh>
    <phoneticPr fontId="1"/>
  </si>
  <si>
    <t>「⑬実施予定」、「⑭改築と補強の別」、「⑮実施予定時期」、「⑯補助金希望の有無」について記載してください。</t>
    <phoneticPr fontId="1"/>
  </si>
  <si>
    <t>その他の議題</t>
    <rPh sb="2" eb="3">
      <t>タ</t>
    </rPh>
    <rPh sb="4" eb="6">
      <t>ギダイ</t>
    </rPh>
    <phoneticPr fontId="1"/>
  </si>
  <si>
    <t>議　　題</t>
    <rPh sb="0" eb="1">
      <t>ギ</t>
    </rPh>
    <rPh sb="3" eb="4">
      <t>ダイ</t>
    </rPh>
    <phoneticPr fontId="1"/>
  </si>
  <si>
    <t>議　題　１</t>
    <rPh sb="0" eb="1">
      <t>ギ</t>
    </rPh>
    <rPh sb="2" eb="3">
      <t>ダイ</t>
    </rPh>
    <phoneticPr fontId="1"/>
  </si>
  <si>
    <t>議　題　２</t>
    <rPh sb="0" eb="1">
      <t>ギ</t>
    </rPh>
    <rPh sb="2" eb="3">
      <t>ダイ</t>
    </rPh>
    <phoneticPr fontId="1"/>
  </si>
  <si>
    <t>議　題　３</t>
    <rPh sb="0" eb="1">
      <t>ギ</t>
    </rPh>
    <rPh sb="2" eb="3">
      <t>ダイ</t>
    </rPh>
    <phoneticPr fontId="1"/>
  </si>
  <si>
    <t>議　題　４</t>
    <rPh sb="0" eb="1">
      <t>ギ</t>
    </rPh>
    <rPh sb="2" eb="3">
      <t>ダイ</t>
    </rPh>
    <phoneticPr fontId="1"/>
  </si>
  <si>
    <t>議　題　５</t>
    <rPh sb="0" eb="1">
      <t>ギ</t>
    </rPh>
    <rPh sb="2" eb="3">
      <t>ダイ</t>
    </rPh>
    <phoneticPr fontId="1"/>
  </si>
  <si>
    <t>3理事長等による職務報告</t>
  </si>
  <si>
    <t>1ある⇒下のマスに入力してください</t>
  </si>
  <si>
    <t>　処分予定がある場合
　その詳細</t>
    <rPh sb="1" eb="3">
      <t>ショブン</t>
    </rPh>
    <rPh sb="3" eb="5">
      <t>ヨテイ</t>
    </rPh>
    <rPh sb="8" eb="10">
      <t>バアイ</t>
    </rPh>
    <rPh sb="14" eb="16">
      <t>ショウサイ</t>
    </rPh>
    <phoneticPr fontId="1"/>
  </si>
  <si>
    <t>1有⇒下に入力</t>
  </si>
  <si>
    <t>○△研修センター
（年間管理費△◇万円、固定資産税◇△万円）</t>
    <rPh sb="2" eb="4">
      <t>ケンシュウ</t>
    </rPh>
    <rPh sb="10" eb="15">
      <t>ネンカンカンリヒ</t>
    </rPh>
    <rPh sb="17" eb="19">
      <t>マンエン</t>
    </rPh>
    <rPh sb="20" eb="25">
      <t>コテイシサンゼイ</t>
    </rPh>
    <rPh sb="27" eb="29">
      <t>マンエン</t>
    </rPh>
    <phoneticPr fontId="1"/>
  </si>
  <si>
    <t>給与規程との整合</t>
    <rPh sb="0" eb="2">
      <t>キュウヨ</t>
    </rPh>
    <rPh sb="2" eb="4">
      <t>キテイ</t>
    </rPh>
    <rPh sb="6" eb="8">
      <t>セイゴウ</t>
    </rPh>
    <phoneticPr fontId="1"/>
  </si>
  <si>
    <t>小学校は、当該小学校に関する保護者及び地域住民その他の関係者の理解を 深めるとともに、これらの者との連携及び協力の推進に資するため、当該小学校の教育活動 その他の学校運営の状況に関する情報を積極的に提供するものとする。</t>
  </si>
  <si>
    <t>学校保健計画及び学校安全計画の立案に参与すること。</t>
    <phoneticPr fontId="1"/>
  </si>
  <si>
    <t>法第八条の健康相談に従事すること。</t>
  </si>
  <si>
    <t>法第九条の保健指導に従事すること。</t>
  </si>
  <si>
    <t>法第十三条の健康診断に従事すること。</t>
  </si>
  <si>
    <t>法第十四条の疾病の予防処置に従事すること。</t>
  </si>
  <si>
    <t>法第二章第四節の感染症の予防に関し必要な指導及び助言を行い、並びに学校における感染症及び食中毒の予防処置に従事すること。</t>
  </si>
  <si>
    <t>校長の求めにより、救急処置に従事すること。</t>
  </si>
  <si>
    <t>市町村の教育委員会又は学校の設置者の求めにより、法第十一条の健康診断又は法第十五条第一項の健康診断に従事すること。</t>
  </si>
  <si>
    <t>十</t>
    <phoneticPr fontId="1"/>
  </si>
  <si>
    <t>前各号に掲げるもののほか、必要に応じ、学校における保健管理に関する専門的事項に関する指導に従事すること。</t>
  </si>
  <si>
    <t>学校医は、前項の職務に従事したときは、その状況の概要を学校医執務記録簿に記入して校長に提出するものとする。</t>
    <phoneticPr fontId="1"/>
  </si>
  <si>
    <r>
      <t>個人情報保護法等</t>
    </r>
    <r>
      <rPr>
        <b/>
        <u/>
        <sz val="10"/>
        <color rgb="FFFF0000"/>
        <rFont val="ＭＳ Ｐゴシック"/>
        <family val="3"/>
        <charset val="128"/>
      </rPr>
      <t>【抜粋】</t>
    </r>
    <rPh sb="0" eb="7">
      <t>コジンジョウホウホゴホウ</t>
    </rPh>
    <rPh sb="7" eb="8">
      <t>トウ</t>
    </rPh>
    <rPh sb="8" eb="12">
      <t>&lt;バッスイ&gt;</t>
    </rPh>
    <phoneticPr fontId="1"/>
  </si>
  <si>
    <r>
      <t>学校教育法等</t>
    </r>
    <r>
      <rPr>
        <b/>
        <u/>
        <sz val="10"/>
        <color rgb="FFFF0000"/>
        <rFont val="ＭＳ Ｐゴシック"/>
        <family val="3"/>
        <charset val="128"/>
      </rPr>
      <t>【抜粋】</t>
    </r>
    <rPh sb="5" eb="6">
      <t>トウ</t>
    </rPh>
    <rPh sb="6" eb="10">
      <t>&lt;バッスイ&gt;</t>
    </rPh>
    <phoneticPr fontId="1"/>
  </si>
  <si>
    <r>
      <t>⇒　「</t>
    </r>
    <r>
      <rPr>
        <b/>
        <sz val="11"/>
        <color theme="1"/>
        <rFont val="ＭＳ Ｐゴシック"/>
        <family val="3"/>
        <charset val="128"/>
      </rPr>
      <t>別紙４</t>
    </r>
    <r>
      <rPr>
        <sz val="11"/>
        <color theme="1"/>
        <rFont val="ＭＳ Ｐゴシック"/>
        <family val="2"/>
        <charset val="128"/>
      </rPr>
      <t>」を作成してください。</t>
    </r>
    <rPh sb="3" eb="5">
      <t>ベッシ</t>
    </rPh>
    <rPh sb="8" eb="10">
      <t>サクセイ</t>
    </rPh>
    <phoneticPr fontId="1"/>
  </si>
  <si>
    <r>
      <t>（</t>
    </r>
    <r>
      <rPr>
        <u/>
        <sz val="11"/>
        <color theme="1"/>
        <rFont val="ＭＳ Ｐゴシック"/>
        <family val="3"/>
        <charset val="128"/>
      </rPr>
      <t>学校保健計画</t>
    </r>
    <r>
      <rPr>
        <sz val="11"/>
        <color theme="1"/>
        <rFont val="ＭＳ Ｐゴシック"/>
        <family val="2"/>
        <charset val="128"/>
      </rPr>
      <t>の策定等）</t>
    </r>
    <phoneticPr fontId="1"/>
  </si>
  <si>
    <r>
      <t>学校医、学校歯科医及び学校薬剤師の</t>
    </r>
    <r>
      <rPr>
        <u/>
        <sz val="11"/>
        <color theme="1"/>
        <rFont val="ＭＳ Ｐゴシック"/>
        <family val="3"/>
        <charset val="128"/>
      </rPr>
      <t>職務執行の準則は、文部科学省令で定める。</t>
    </r>
    <phoneticPr fontId="1"/>
  </si>
  <si>
    <r>
      <t>（</t>
    </r>
    <r>
      <rPr>
        <u/>
        <sz val="11"/>
        <color theme="1"/>
        <rFont val="ＭＳ Ｐゴシック"/>
        <family val="3"/>
        <charset val="128"/>
      </rPr>
      <t>学校安全計画</t>
    </r>
    <r>
      <rPr>
        <sz val="11"/>
        <color theme="1"/>
        <rFont val="ＭＳ Ｐゴシック"/>
        <family val="2"/>
        <charset val="128"/>
      </rPr>
      <t>の策定等）</t>
    </r>
    <phoneticPr fontId="1"/>
  </si>
  <si>
    <r>
      <t>学校医は、</t>
    </r>
    <r>
      <rPr>
        <u/>
        <sz val="11"/>
        <color theme="1"/>
        <rFont val="ＭＳ Ｐゴシック"/>
        <family val="3"/>
        <charset val="128"/>
      </rPr>
      <t>前項の職務に従事したときは、その状況の概要を学校医執務記録簿に記入して校長に提出する</t>
    </r>
    <r>
      <rPr>
        <sz val="11"/>
        <color theme="1"/>
        <rFont val="ＭＳ Ｐゴシック"/>
        <family val="2"/>
        <charset val="128"/>
      </rPr>
      <t>ものとする。</t>
    </r>
    <phoneticPr fontId="1"/>
  </si>
  <si>
    <r>
      <t>学校歯科医は、</t>
    </r>
    <r>
      <rPr>
        <u/>
        <sz val="11"/>
        <color theme="1"/>
        <rFont val="ＭＳ Ｐゴシック"/>
        <family val="3"/>
        <charset val="128"/>
      </rPr>
      <t>前項の職務に従事したときは、その状況の概要を学校歯科医執務記録簿に記入して校長に提出する</t>
    </r>
    <r>
      <rPr>
        <sz val="11"/>
        <color theme="1"/>
        <rFont val="ＭＳ Ｐゴシック"/>
        <family val="2"/>
        <charset val="128"/>
      </rPr>
      <t>ものとする。</t>
    </r>
    <phoneticPr fontId="1"/>
  </si>
  <si>
    <r>
      <t>学校薬剤師は、</t>
    </r>
    <r>
      <rPr>
        <u/>
        <sz val="11"/>
        <color theme="1"/>
        <rFont val="ＭＳ Ｐゴシック"/>
        <family val="3"/>
        <charset val="128"/>
      </rPr>
      <t>前項の職務に従事したときは、その状況の概要を学校薬剤師執務記録簿に記入して校長に提出する</t>
    </r>
    <r>
      <rPr>
        <sz val="11"/>
        <color theme="1"/>
        <rFont val="ＭＳ Ｐゴシック"/>
        <family val="2"/>
        <charset val="128"/>
      </rPr>
      <t>ものとする。</t>
    </r>
    <phoneticPr fontId="1"/>
  </si>
  <si>
    <r>
      <t>「</t>
    </r>
    <r>
      <rPr>
        <b/>
        <sz val="11"/>
        <color theme="1"/>
        <rFont val="ＭＳ Ｐゴシック"/>
        <family val="3"/>
        <charset val="128"/>
      </rPr>
      <t>別紙５</t>
    </r>
    <r>
      <rPr>
        <sz val="11"/>
        <color theme="1"/>
        <rFont val="ＭＳ Ｐゴシック"/>
        <family val="2"/>
        <charset val="128"/>
      </rPr>
      <t>」を作成してください</t>
    </r>
    <rPh sb="1" eb="3">
      <t>ベッシ</t>
    </rPh>
    <phoneticPr fontId="1"/>
  </si>
  <si>
    <r>
      <t>「</t>
    </r>
    <r>
      <rPr>
        <b/>
        <sz val="11"/>
        <color theme="1"/>
        <rFont val="ＭＳ Ｐゴシック"/>
        <family val="3"/>
        <charset val="128"/>
      </rPr>
      <t>別紙６</t>
    </r>
    <r>
      <rPr>
        <sz val="11"/>
        <color theme="1"/>
        <rFont val="ＭＳ Ｐゴシック"/>
        <family val="3"/>
        <charset val="128"/>
      </rPr>
      <t>」を作成してください</t>
    </r>
    <rPh sb="1" eb="3">
      <t>ベッシ</t>
    </rPh>
    <phoneticPr fontId="1"/>
  </si>
  <si>
    <r>
      <t>「</t>
    </r>
    <r>
      <rPr>
        <b/>
        <sz val="11"/>
        <color theme="1"/>
        <rFont val="ＭＳ Ｐゴシック"/>
        <family val="3"/>
        <charset val="128"/>
      </rPr>
      <t>別紙７</t>
    </r>
    <r>
      <rPr>
        <sz val="11"/>
        <color theme="1"/>
        <rFont val="ＭＳ Ｐゴシック"/>
        <family val="3"/>
        <charset val="128"/>
      </rPr>
      <t>」を作成してください</t>
    </r>
    <rPh sb="1" eb="3">
      <t>ベッシ</t>
    </rPh>
    <phoneticPr fontId="1"/>
  </si>
  <si>
    <r>
      <t>「</t>
    </r>
    <r>
      <rPr>
        <b/>
        <sz val="11"/>
        <color theme="1"/>
        <rFont val="ＭＳ Ｐゴシック"/>
        <family val="3"/>
        <charset val="128"/>
      </rPr>
      <t>別紙８</t>
    </r>
    <r>
      <rPr>
        <sz val="11"/>
        <color theme="1"/>
        <rFont val="ＭＳ Ｐゴシック"/>
        <family val="3"/>
        <charset val="128"/>
      </rPr>
      <t>」を作成してください</t>
    </r>
    <rPh sb="1" eb="3">
      <t>ベッシ</t>
    </rPh>
    <phoneticPr fontId="1"/>
  </si>
  <si>
    <r>
      <t>「</t>
    </r>
    <r>
      <rPr>
        <b/>
        <sz val="11"/>
        <color theme="1"/>
        <rFont val="ＭＳ Ｐゴシック"/>
        <family val="3"/>
        <charset val="128"/>
      </rPr>
      <t>別紙９</t>
    </r>
    <r>
      <rPr>
        <sz val="11"/>
        <color theme="1"/>
        <rFont val="ＭＳ Ｐゴシック"/>
        <family val="2"/>
        <charset val="128"/>
      </rPr>
      <t>」を作成してください</t>
    </r>
    <rPh sb="1" eb="3">
      <t>ベッシ</t>
    </rPh>
    <phoneticPr fontId="1"/>
  </si>
  <si>
    <r>
      <rPr>
        <u/>
        <sz val="11"/>
        <color theme="1"/>
        <rFont val="ＭＳ Ｐゴシック"/>
        <family val="3"/>
        <charset val="128"/>
      </rPr>
      <t xml:space="preserve"> 「幼稚園における学校評価ガイドライン」 </t>
    </r>
    <r>
      <rPr>
        <sz val="11"/>
        <color theme="1"/>
        <rFont val="ＭＳ Ｐゴシック"/>
        <family val="2"/>
        <charset val="128"/>
      </rPr>
      <t>文部科学省HP</t>
    </r>
    <phoneticPr fontId="1"/>
  </si>
  <si>
    <r>
      <rPr>
        <u/>
        <sz val="11"/>
        <color theme="1"/>
        <rFont val="ＭＳ Ｐゴシック"/>
        <family val="3"/>
        <charset val="128"/>
      </rPr>
      <t xml:space="preserve"> 「こどものバス送迎・安全徹底マニュアル」</t>
    </r>
    <r>
      <rPr>
        <sz val="11"/>
        <color theme="1"/>
        <rFont val="ＭＳ Ｐゴシック"/>
        <family val="2"/>
        <charset val="128"/>
      </rPr>
      <t>令和４年１０月１２日 （内閣官房・内閣府・文部科学省・厚生労働省）等</t>
    </r>
    <rPh sb="54" eb="55">
      <t>トウ</t>
    </rPh>
    <phoneticPr fontId="1"/>
  </si>
  <si>
    <r>
      <t>学校保健安全法施行規則等</t>
    </r>
    <r>
      <rPr>
        <b/>
        <u/>
        <sz val="10"/>
        <color rgb="FFFF0000"/>
        <rFont val="ＭＳ Ｐゴシック"/>
        <family val="3"/>
        <charset val="128"/>
      </rPr>
      <t>【抜粋】</t>
    </r>
    <rPh sb="11" eb="12">
      <t>トウ</t>
    </rPh>
    <rPh sb="12" eb="16">
      <t>&lt;バッスイ&gt;</t>
    </rPh>
    <phoneticPr fontId="1"/>
  </si>
  <si>
    <t>・【自己評価】 各学校の教職員が行う評価
・【学校関係者評価】保護者、地域住民等の学校関係者などにより構成された評価委員会等が、自己評価の結果について評価する
　　　ことを基本として行う評価
・【第三者評価】 学校とその設置者が実施者となり、学校運営に関する外部の専門家を中心とした評価者により、自己評価や学校関係者
　　　評価の実施状況を踏まえつつ、教育活動その他の学校運営の状況について専門的視点から行う等による客観的な評価</t>
    <phoneticPr fontId="1"/>
  </si>
  <si>
    <t>平成20年3月24日〔平成２３年改訂〕</t>
    <rPh sb="0" eb="2">
      <t>ヘイセイ</t>
    </rPh>
    <rPh sb="4" eb="5">
      <t>ネン</t>
    </rPh>
    <rPh sb="6" eb="7">
      <t>ガツ</t>
    </rPh>
    <rPh sb="9" eb="10">
      <t>カ</t>
    </rPh>
    <phoneticPr fontId="1"/>
  </si>
  <si>
    <t>選任していない場合、使用する自動車（乗車定員10人以下）の台数</t>
    <rPh sb="7" eb="9">
      <t>バアイ</t>
    </rPh>
    <rPh sb="10" eb="12">
      <t>シヨウ</t>
    </rPh>
    <rPh sb="14" eb="17">
      <t>ジドウシャ</t>
    </rPh>
    <rPh sb="18" eb="20">
      <t>ジョウシャ</t>
    </rPh>
    <rPh sb="20" eb="22">
      <t>テイイン</t>
    </rPh>
    <rPh sb="24" eb="27">
      <t>ニンイカ</t>
    </rPh>
    <rPh sb="29" eb="31">
      <t>ダイスウ</t>
    </rPh>
    <phoneticPr fontId="1"/>
  </si>
  <si>
    <t>3なし（通園に使用していないため）</t>
  </si>
  <si>
    <t>(参考）：園則、入園案内、元帳、入園料台帳、入園料減免規程、減免申請書</t>
    <phoneticPr fontId="1"/>
  </si>
  <si>
    <t>規程等との整合</t>
    <rPh sb="2" eb="3">
      <t>トウ</t>
    </rPh>
    <rPh sb="5" eb="7">
      <t>セイゴウ</t>
    </rPh>
    <phoneticPr fontId="1"/>
  </si>
  <si>
    <t>万円以上</t>
    <rPh sb="0" eb="1">
      <t>マン</t>
    </rPh>
    <rPh sb="1" eb="2">
      <t>エン</t>
    </rPh>
    <rPh sb="2" eb="4">
      <t>イジョウ</t>
    </rPh>
    <phoneticPr fontId="1"/>
  </si>
  <si>
    <t>５　未収入金・未払金の状況</t>
    <phoneticPr fontId="1"/>
  </si>
  <si>
    <t>未収入金の内容</t>
    <rPh sb="0" eb="2">
      <t>ミシュウ</t>
    </rPh>
    <rPh sb="2" eb="4">
      <t>ニュウキン</t>
    </rPh>
    <rPh sb="5" eb="7">
      <t>ナイヨウ</t>
    </rPh>
    <phoneticPr fontId="1"/>
  </si>
  <si>
    <t>消火器有効期限切れ、火災報知機不鳴動であった</t>
    <rPh sb="0" eb="3">
      <t>ショウカキ</t>
    </rPh>
    <rPh sb="3" eb="8">
      <t>ユウコウキゲンギ</t>
    </rPh>
    <rPh sb="10" eb="15">
      <t>カサイホウチキ</t>
    </rPh>
    <rPh sb="15" eb="18">
      <t>フメイドウ</t>
    </rPh>
    <phoneticPr fontId="1"/>
  </si>
  <si>
    <t>※重大事故：　①死亡事故 ②意識不明事故 ③治療を要する期間が30日以上の負傷や疾病を伴う重篤な事故等</t>
    <phoneticPr fontId="1"/>
  </si>
  <si>
    <t>（２）施設・設備関係支出の状況</t>
    <phoneticPr fontId="1"/>
  </si>
  <si>
    <t>未実施又は不適の場合の事後措置</t>
    <phoneticPr fontId="1"/>
  </si>
  <si>
    <t>㊟２：理事会の議事については、文部科学省令で定めるところにより、議事録を作成しなければならない（私立学校法第43条）。</t>
    <rPh sb="48" eb="53">
      <t>シリツガッコウホウ</t>
    </rPh>
    <rPh sb="53" eb="54">
      <t>ダイ</t>
    </rPh>
    <rPh sb="56" eb="57">
      <t>ジョウイジョウ</t>
    </rPh>
    <phoneticPr fontId="1"/>
  </si>
  <si>
    <r>
      <t>第十一条から前条までに定めるもののほか、健康診断の時期及び検査の項目その他健康診断に関し必要な事項は、前項に規定するものを除き、第十一条の健康診断に関するものについては政令で、</t>
    </r>
    <r>
      <rPr>
        <u/>
        <sz val="11"/>
        <color theme="1"/>
        <rFont val="ＭＳ Ｐゴシック"/>
        <family val="3"/>
        <charset val="128"/>
      </rPr>
      <t>第十三条</t>
    </r>
    <r>
      <rPr>
        <sz val="11"/>
        <color theme="1"/>
        <rFont val="ＭＳ Ｐゴシック"/>
        <family val="2"/>
        <charset val="128"/>
      </rPr>
      <t>及び第十五条</t>
    </r>
    <r>
      <rPr>
        <u/>
        <sz val="11"/>
        <color theme="1"/>
        <rFont val="ＭＳ Ｐゴシック"/>
        <family val="3"/>
        <charset val="128"/>
      </rPr>
      <t>の健康診断に関するものについては文部科学省令で定める。</t>
    </r>
    <phoneticPr fontId="1"/>
  </si>
  <si>
    <t>第六条　</t>
  </si>
  <si>
    <t>法第十三条第一項の健康診断における検査の項目は、次のとおりとする。</t>
  </si>
  <si>
    <t>一　</t>
  </si>
  <si>
    <t>身長及び体重</t>
  </si>
  <si>
    <t>二　</t>
  </si>
  <si>
    <t>栄養状態</t>
  </si>
  <si>
    <t>三　</t>
  </si>
  <si>
    <t>脊柱及び胸郭の疾病及び異常の有無並びに四肢の状態</t>
  </si>
  <si>
    <t>四　</t>
  </si>
  <si>
    <t>視力及び聴力</t>
  </si>
  <si>
    <t>五　</t>
  </si>
  <si>
    <t>眼の疾病及び異常の有無</t>
  </si>
  <si>
    <t>六　</t>
  </si>
  <si>
    <t>耳鼻咽いん頭疾患及び皮膚疾患の有無</t>
  </si>
  <si>
    <t>七　</t>
  </si>
  <si>
    <t>歯及び口腔くうの疾病及び異常の有無</t>
  </si>
  <si>
    <t>八　</t>
  </si>
  <si>
    <t>結核の有無</t>
  </si>
  <si>
    <t>九　</t>
  </si>
  <si>
    <t>心臓の疾病及び異常の有無</t>
  </si>
  <si>
    <t>十　</t>
  </si>
  <si>
    <t>尿</t>
  </si>
  <si>
    <t>十一　</t>
  </si>
  <si>
    <t>その他の疾病及び異常の有無</t>
  </si>
  <si>
    <t>前項各号に掲げるもののほか、胸囲及び肺活量、背筋力、握力等の機能を、検査の項目に加えることができる。</t>
  </si>
  <si>
    <t>（方法及び技術的基準）</t>
  </si>
  <si>
    <t>第七条　</t>
  </si>
  <si>
    <t>法第十三条第一項の健康診断の方法及び技術的基準については、次項から第九項までに定めるもののほか、第三条の規定（同条第十号中知能に関する部分を除く。）を準用する。この場合において、同条第四号中「検査する。」とあるのは「検査する。ただし、眼鏡を使用している者の裸眼視力の検査はこれを除くことができる。」と読み替えるものとする。</t>
  </si>
  <si>
    <t>身体計測、視力及び聴力の検査、問診、胸部エツクス線検査、尿の検査その他の予診的事項に属する検査は、学校医又は学校歯科医による診断の前に実施するものとし、学校医又は学校歯科医は、それらの検査の結果及び第十一条の保健調査を活用して診断に当たるものとする。</t>
  </si>
  <si>
    <t>（健康診断票）</t>
  </si>
  <si>
    <t>第八条　</t>
  </si>
  <si>
    <t>学校においては、法第十三条第一項の健康診断を行つたときは、児童生徒等の健康診断票を作成しなければならない。</t>
  </si>
  <si>
    <t>校長は、児童又は生徒が進学した場合においては、その作成に係る当該児童又は生徒の健康診断票を進学先の校長に送付しなければならない。</t>
  </si>
  <si>
    <t>校長は、児童生徒等が転学した場合においては、その作成に係る当該児童生徒等の健康診断票を転学先の校長、保育所の長又は認定こども園の長に送付しなければならない。</t>
  </si>
  <si>
    <r>
      <rPr>
        <u/>
        <sz val="11"/>
        <color theme="1"/>
        <rFont val="ＭＳ Ｐゴシック"/>
        <family val="3"/>
        <charset val="128"/>
      </rPr>
      <t>児童生徒等の健康診断票は、五年間保存</t>
    </r>
    <r>
      <rPr>
        <sz val="11"/>
        <color theme="1"/>
        <rFont val="ＭＳ Ｐゴシック"/>
        <family val="3"/>
        <charset val="128"/>
      </rPr>
      <t>しなければならない。ただし、第二項の規定により送付を受けた児童又は生徒の健康診断票は、当該健康診断票に係る児童又は生徒が進学前の学校を卒業した日から五年間とする。</t>
    </r>
    <phoneticPr fontId="1"/>
  </si>
  <si>
    <t>【以下省略】</t>
    <rPh sb="0" eb="6">
      <t>&lt;イカショウリャク&gt;</t>
    </rPh>
    <phoneticPr fontId="1"/>
  </si>
  <si>
    <t>（定義）</t>
  </si>
  <si>
    <t>第二条</t>
  </si>
  <si>
    <t>この法律において「児童生徒等」とは、学校に在学する幼児、児童、生徒又は学生をいう。</t>
  </si>
  <si>
    <t>この法律において「学校」とは、学校教育法（昭和二十二年法律第二十六号）第一条〈※〉に規定する学校をいう。
（※：第一条_この法律で、学校とは、幼稚園、小学校、中学校、義務教育学校、高等学校、中等教育学校、特別支援学校、大学及び高等専門学校とする。）</t>
    <phoneticPr fontId="1"/>
  </si>
  <si>
    <r>
      <t>この法律において</t>
    </r>
    <r>
      <rPr>
        <u/>
        <sz val="11"/>
        <color theme="1"/>
        <rFont val="ＭＳ Ｐゴシック"/>
        <family val="3"/>
        <charset val="128"/>
      </rPr>
      <t>「学校」とは、学校教育法</t>
    </r>
    <r>
      <rPr>
        <sz val="11"/>
        <color theme="1"/>
        <rFont val="ＭＳ Ｐゴシック"/>
        <family val="2"/>
        <charset val="128"/>
      </rPr>
      <t>（昭和二十二年法律第二十六号）</t>
    </r>
    <r>
      <rPr>
        <u/>
        <sz val="11"/>
        <color theme="1"/>
        <rFont val="ＭＳ Ｐゴシック"/>
        <family val="3"/>
        <charset val="128"/>
      </rPr>
      <t>第一条〈※〉に規定する学校</t>
    </r>
    <r>
      <rPr>
        <sz val="11"/>
        <color theme="1"/>
        <rFont val="ＭＳ Ｐゴシック"/>
        <family val="2"/>
        <charset val="128"/>
      </rPr>
      <t>をいう。
（※：第一条_この法律で、</t>
    </r>
    <r>
      <rPr>
        <u/>
        <sz val="11"/>
        <color theme="1"/>
        <rFont val="ＭＳ Ｐゴシック"/>
        <family val="3"/>
        <charset val="128"/>
      </rPr>
      <t>学校とは、幼稚園</t>
    </r>
    <r>
      <rPr>
        <sz val="11"/>
        <color theme="1"/>
        <rFont val="ＭＳ Ｐゴシック"/>
        <family val="2"/>
        <charset val="128"/>
      </rPr>
      <t>、小学校、中学校、義務教育学校、高等学校、中等教育学校、特別支援学校、大学及び高等専門学校とする。）</t>
    </r>
    <phoneticPr fontId="1"/>
  </si>
  <si>
    <r>
      <t>この法律において</t>
    </r>
    <r>
      <rPr>
        <u/>
        <sz val="11"/>
        <color theme="1"/>
        <rFont val="ＭＳ Ｐゴシック"/>
        <family val="3"/>
        <charset val="128"/>
      </rPr>
      <t>「児童生徒等」とは、学校に在学する幼児</t>
    </r>
    <r>
      <rPr>
        <sz val="11"/>
        <color theme="1"/>
        <rFont val="ＭＳ Ｐゴシック"/>
        <family val="2"/>
        <charset val="128"/>
      </rPr>
      <t>、児童、生徒又は学生をいう。</t>
    </r>
    <phoneticPr fontId="1"/>
  </si>
  <si>
    <r>
      <t>（1～5、7,8省略）</t>
    </r>
    <r>
      <rPr>
        <u/>
        <sz val="11"/>
        <color theme="1"/>
        <rFont val="ＭＳ Ｐゴシック"/>
        <family val="3"/>
        <charset val="128"/>
      </rPr>
      <t>前条第一項第九号の心臓の疾病及び異常の有無は、心電図検査その他の臨床医学的検査によつて検査する</t>
    </r>
    <r>
      <rPr>
        <sz val="11"/>
        <color theme="1"/>
        <rFont val="ＭＳ Ｐゴシック"/>
        <family val="3"/>
        <charset val="128"/>
      </rPr>
      <t>ものとする。</t>
    </r>
    <r>
      <rPr>
        <u/>
        <sz val="11"/>
        <color theme="1"/>
        <rFont val="ＭＳ Ｐゴシック"/>
        <family val="3"/>
        <charset val="128"/>
      </rPr>
      <t>ただし、幼稚園（特別支援学校の幼稚部を含む。以下この条及び第十一条において同じ。）の全幼児</t>
    </r>
    <r>
      <rPr>
        <sz val="11"/>
        <color theme="1"/>
        <rFont val="ＭＳ Ｐゴシック"/>
        <family val="3"/>
        <charset val="128"/>
      </rPr>
      <t>、小学校の第二学年以上の児童、中学校及び高等学校の第二学年以上の生徒、高等専門学校の第二学年以上の学生並びに大学の全学生</t>
    </r>
    <r>
      <rPr>
        <u/>
        <sz val="11"/>
        <color theme="1"/>
        <rFont val="ＭＳ Ｐゴシック"/>
        <family val="3"/>
        <charset val="128"/>
      </rPr>
      <t>については、心電図検査を除くことができる。</t>
    </r>
    <rPh sb="8" eb="10">
      <t>ショウリャク</t>
    </rPh>
    <phoneticPr fontId="1"/>
  </si>
  <si>
    <t>（保健調査）</t>
  </si>
  <si>
    <t>第十一条　</t>
  </si>
  <si>
    <t>法第十三条の健康診断を的確かつ円滑に実施するため、当該健康診断を行うに当たつては、小学校、中学校、高等学校及び高等専門学校においては全学年において、幼稚園及び大学においては必要と認めるときに、あらかじめ児童生徒等の発育、健康状態等に関する調査を行うものとする。</t>
  </si>
  <si>
    <t>法第十五条第一項の健康診断における検査の項目は、次のとおりとする。</t>
    <phoneticPr fontId="1"/>
  </si>
  <si>
    <t>身長、体重及び腹囲</t>
  </si>
  <si>
    <t>血圧</t>
  </si>
  <si>
    <t>胃の疾病及び異常の有無</t>
  </si>
  <si>
    <t>貧血検査</t>
  </si>
  <si>
    <t>肝機能検査</t>
  </si>
  <si>
    <t>血中脂質検査</t>
  </si>
  <si>
    <t>血糖検査</t>
  </si>
  <si>
    <t>心電図検査</t>
  </si>
  <si>
    <t>十二　</t>
  </si>
  <si>
    <t>労働安全衛生規則　【抜粋】</t>
    <phoneticPr fontId="1"/>
  </si>
  <si>
    <t>学校保健安全法等【抜粋】</t>
    <rPh sb="7" eb="8">
      <t>トウ</t>
    </rPh>
    <rPh sb="8" eb="12">
      <t>&lt;バッスイ&gt;</t>
    </rPh>
    <phoneticPr fontId="1"/>
  </si>
  <si>
    <t>学校環境衛生管理マニュアル【抜粋】</t>
    <rPh sb="13" eb="17">
      <t>&lt;バッスイ&gt;</t>
    </rPh>
    <phoneticPr fontId="1"/>
  </si>
  <si>
    <r>
      <rPr>
        <u/>
        <sz val="11"/>
        <color theme="1"/>
        <rFont val="ＭＳ Ｐゴシック"/>
        <family val="3"/>
        <charset val="128"/>
      </rPr>
      <t>第一項第八号</t>
    </r>
    <r>
      <rPr>
        <sz val="11"/>
        <color theme="1"/>
        <rFont val="ＭＳ Ｐゴシック"/>
        <family val="3"/>
        <charset val="128"/>
      </rPr>
      <t>に掲げるものの検査は、</t>
    </r>
    <r>
      <rPr>
        <u/>
        <sz val="11"/>
        <color theme="1"/>
        <rFont val="ＭＳ Ｐゴシック"/>
        <family val="3"/>
        <charset val="128"/>
      </rPr>
      <t>次の各号に掲げる学年において行う</t>
    </r>
    <r>
      <rPr>
        <sz val="11"/>
        <color theme="1"/>
        <rFont val="ＭＳ Ｐゴシック"/>
        <family val="3"/>
        <charset val="128"/>
      </rPr>
      <t>ものとする。</t>
    </r>
    <phoneticPr fontId="1"/>
  </si>
  <si>
    <r>
      <rPr>
        <u/>
        <sz val="11"/>
        <color theme="1"/>
        <rFont val="ＭＳ Ｐゴシック"/>
        <family val="3"/>
        <charset val="128"/>
      </rPr>
      <t>小学校</t>
    </r>
    <r>
      <rPr>
        <sz val="11"/>
        <color theme="1"/>
        <rFont val="ＭＳ Ｐゴシック"/>
        <family val="3"/>
        <charset val="128"/>
      </rPr>
      <t>（義務教育学校の前期課程及び特別支援学校の小学部を含む。以下この条、第七条第六項及び第十一条において同じ。）の全学年</t>
    </r>
    <phoneticPr fontId="1"/>
  </si>
  <si>
    <r>
      <rPr>
        <u/>
        <sz val="11"/>
        <color theme="1"/>
        <rFont val="ＭＳ Ｐゴシック"/>
        <family val="3"/>
        <charset val="128"/>
      </rPr>
      <t>中学校</t>
    </r>
    <r>
      <rPr>
        <sz val="11"/>
        <color theme="1"/>
        <rFont val="ＭＳ Ｐゴシック"/>
        <family val="3"/>
        <charset val="128"/>
      </rPr>
      <t>（義務教育学校の後期課程、中等教育学校の前期課程及び特別支援学校の中学部を含む。以下この条、第七条第六項及び第十一条において同じ。）の全学年</t>
    </r>
    <phoneticPr fontId="1"/>
  </si>
  <si>
    <r>
      <rPr>
        <u/>
        <sz val="11"/>
        <color theme="1"/>
        <rFont val="ＭＳ Ｐゴシック"/>
        <family val="3"/>
        <charset val="128"/>
      </rPr>
      <t>高等学校</t>
    </r>
    <r>
      <rPr>
        <sz val="11"/>
        <color theme="1"/>
        <rFont val="ＭＳ Ｐゴシック"/>
        <family val="3"/>
        <charset val="128"/>
      </rPr>
      <t>（中等教育学校の後期課程及び特別支援学校の高等部を含む。以下この条、第七条第六項及び第十一条において同じ。）及び高等専門学校の第一学年</t>
    </r>
    <phoneticPr fontId="1"/>
  </si>
  <si>
    <r>
      <rPr>
        <u/>
        <sz val="11"/>
        <color theme="1"/>
        <rFont val="ＭＳ Ｐゴシック"/>
        <family val="3"/>
        <charset val="128"/>
      </rPr>
      <t>大学</t>
    </r>
    <r>
      <rPr>
        <sz val="11"/>
        <color theme="1"/>
        <rFont val="ＭＳ Ｐゴシック"/>
        <family val="3"/>
        <charset val="128"/>
      </rPr>
      <t>の第一学年</t>
    </r>
    <phoneticPr fontId="1"/>
  </si>
  <si>
    <t>理事９</t>
    <rPh sb="0" eb="2">
      <t>リジ</t>
    </rPh>
    <phoneticPr fontId="1"/>
  </si>
  <si>
    <t>理事１０</t>
    <rPh sb="0" eb="2">
      <t>リジ</t>
    </rPh>
    <phoneticPr fontId="1"/>
  </si>
  <si>
    <t>評議員１１</t>
    <rPh sb="0" eb="3">
      <t>ヒョウギイン</t>
    </rPh>
    <phoneticPr fontId="1"/>
  </si>
  <si>
    <t>評議員１２</t>
    <rPh sb="0" eb="3">
      <t>ヒョウギイン</t>
    </rPh>
    <phoneticPr fontId="1"/>
  </si>
  <si>
    <t>評議員１３</t>
    <rPh sb="0" eb="3">
      <t>ヒョウギイン</t>
    </rPh>
    <phoneticPr fontId="1"/>
  </si>
  <si>
    <t>評議員１４</t>
    <rPh sb="0" eb="3">
      <t>ヒョウギイン</t>
    </rPh>
    <phoneticPr fontId="1"/>
  </si>
  <si>
    <t>評議員１５</t>
    <rPh sb="0" eb="3">
      <t>ヒョウギイン</t>
    </rPh>
    <phoneticPr fontId="1"/>
  </si>
  <si>
    <r>
      <t>職員</t>
    </r>
    <r>
      <rPr>
        <sz val="9"/>
        <rFont val="ＭＳ Ｐゴシック"/>
        <family val="3"/>
        <charset val="128"/>
      </rPr>
      <t>である</t>
    </r>
    <r>
      <rPr>
        <sz val="11"/>
        <rFont val="ＭＳ Ｐゴシック"/>
        <family val="3"/>
        <charset val="128"/>
      </rPr>
      <t xml:space="preserve">
評議員
には〇印</t>
    </r>
    <rPh sb="0" eb="2">
      <t>ショクイン</t>
    </rPh>
    <phoneticPr fontId="1"/>
  </si>
  <si>
    <t>評議員１０</t>
  </si>
  <si>
    <t>評議員１１</t>
  </si>
  <si>
    <t>評議員１２</t>
  </si>
  <si>
    <t>評議員１３</t>
  </si>
  <si>
    <t>評議員１４</t>
  </si>
  <si>
    <t>評議員１５</t>
  </si>
  <si>
    <t>自動的に相対する灰色網掛け部分（「理事３　氏名」の行と「理事１」の列が交差するマス）も〇印が表示されます。</t>
    <rPh sb="4" eb="6">
      <t>アイタイ</t>
    </rPh>
    <rPh sb="8" eb="12">
      <t>ハイイロアミカ</t>
    </rPh>
    <rPh sb="13" eb="15">
      <t>ブブン</t>
    </rPh>
    <rPh sb="46" eb="48">
      <t>ヒョウジ</t>
    </rPh>
    <phoneticPr fontId="1"/>
  </si>
  <si>
    <r>
      <rPr>
        <b/>
        <sz val="14"/>
        <rFont val="ＭＳ Ｐゴシック"/>
        <family val="3"/>
        <charset val="128"/>
      </rPr>
      <t>※「特別利害関係」とは</t>
    </r>
    <r>
      <rPr>
        <b/>
        <sz val="12"/>
        <rFont val="ＭＳ Ｐゴシック"/>
        <family val="3"/>
        <charset val="128"/>
      </rPr>
      <t xml:space="preserve">
</t>
    </r>
    <r>
      <rPr>
        <sz val="11"/>
        <rFont val="ＭＳ Ｐゴシック"/>
        <family val="3"/>
        <charset val="128"/>
      </rPr>
      <t xml:space="preserve">    （私立学校法第３１条第６項）</t>
    </r>
    <rPh sb="17" eb="22">
      <t>シリツガッコウホウ</t>
    </rPh>
    <rPh sb="22" eb="23">
      <t>ダイ</t>
    </rPh>
    <rPh sb="25" eb="26">
      <t>ジョウ</t>
    </rPh>
    <rPh sb="26" eb="27">
      <t>ダイ</t>
    </rPh>
    <rPh sb="28" eb="29">
      <t>コウ</t>
    </rPh>
    <phoneticPr fontId="1"/>
  </si>
  <si>
    <r>
      <t>　一方の者が他方の者の</t>
    </r>
    <r>
      <rPr>
        <b/>
        <u/>
        <sz val="12"/>
        <rFont val="ＭＳ Ｐゴシック"/>
        <family val="3"/>
        <charset val="128"/>
      </rPr>
      <t>配偶者</t>
    </r>
    <r>
      <rPr>
        <sz val="12"/>
        <rFont val="ＭＳ Ｐゴシック"/>
        <family val="3"/>
        <charset val="128"/>
      </rPr>
      <t>又は</t>
    </r>
    <r>
      <rPr>
        <b/>
        <u/>
        <sz val="12"/>
        <rFont val="ＭＳ Ｐゴシック"/>
        <family val="3"/>
        <charset val="128"/>
      </rPr>
      <t>三親等以内の親族</t>
    </r>
    <r>
      <rPr>
        <sz val="12"/>
        <rFont val="ＭＳ Ｐゴシック"/>
        <family val="3"/>
        <charset val="128"/>
      </rPr>
      <t>である関係その他特別な利害関係として</t>
    </r>
    <r>
      <rPr>
        <b/>
        <u/>
        <sz val="12"/>
        <rFont val="ＭＳ Ｐゴシック"/>
        <family val="3"/>
        <charset val="128"/>
      </rPr>
      <t>文部科学省令で定めるもの</t>
    </r>
    <phoneticPr fontId="1"/>
  </si>
  <si>
    <t>（私立学校法施行規則第１２条）</t>
    <rPh sb="1" eb="6">
      <t>シリツガッコウホウ</t>
    </rPh>
    <rPh sb="10" eb="11">
      <t>ダイ</t>
    </rPh>
    <rPh sb="13" eb="14">
      <t>ジョウ</t>
    </rPh>
    <phoneticPr fontId="1"/>
  </si>
  <si>
    <t>「私立学校法の改正について」（文部科学省）より</t>
    <phoneticPr fontId="1"/>
  </si>
  <si>
    <t>評議員のうち職員である者の人数の割合</t>
    <phoneticPr fontId="1"/>
  </si>
  <si>
    <t>（３）役員等報酬</t>
    <phoneticPr fontId="1"/>
  </si>
  <si>
    <t>イ　理事会又は理事が選任した評議員の割合</t>
    <rPh sb="14" eb="17">
      <t>ヒョウギイン</t>
    </rPh>
    <rPh sb="18" eb="20">
      <t>ワリアイ</t>
    </rPh>
    <phoneticPr fontId="1"/>
  </si>
  <si>
    <t>ア　安全運転管理者の選任</t>
    <rPh sb="2" eb="9">
      <t>アンゼンウンテンカンリシャ</t>
    </rPh>
    <rPh sb="10" eb="12">
      <t>センニン</t>
    </rPh>
    <phoneticPr fontId="1"/>
  </si>
  <si>
    <t>イ　園バス運転前後のアルコールチェックの実施状況</t>
    <rPh sb="2" eb="3">
      <t>エン</t>
    </rPh>
    <rPh sb="5" eb="9">
      <t>ウンテンゼンゴ</t>
    </rPh>
    <rPh sb="20" eb="22">
      <t>ジッシ</t>
    </rPh>
    <rPh sb="22" eb="24">
      <t>ジョウキョウ</t>
    </rPh>
    <phoneticPr fontId="1"/>
  </si>
  <si>
    <t>アルコールチェック</t>
    <phoneticPr fontId="1"/>
  </si>
  <si>
    <t>(参考）：運転日報</t>
    <rPh sb="5" eb="9">
      <t>ウンテンニッポウ</t>
    </rPh>
    <phoneticPr fontId="1"/>
  </si>
  <si>
    <t>　　・子の看護休暇の名称を「子の看護等休暇」に変更する。</t>
    <rPh sb="3" eb="4">
      <t>コ</t>
    </rPh>
    <rPh sb="5" eb="9">
      <t>カンゴキュウカ</t>
    </rPh>
    <rPh sb="10" eb="12">
      <t>メイショウ</t>
    </rPh>
    <rPh sb="14" eb="15">
      <t>コ</t>
    </rPh>
    <rPh sb="16" eb="18">
      <t>カンゴ</t>
    </rPh>
    <rPh sb="18" eb="19">
      <t>トウ</t>
    </rPh>
    <rPh sb="19" eb="21">
      <t>キュウカ</t>
    </rPh>
    <rPh sb="23" eb="25">
      <t>ヘンコウ</t>
    </rPh>
    <phoneticPr fontId="1"/>
  </si>
  <si>
    <t>　　・小学校3年生修了まで（改正前は小学校就学の始期に達するまで）の子について、子の看護等休暇を取得できる。</t>
    <rPh sb="3" eb="6">
      <t>ショウガッコウ</t>
    </rPh>
    <rPh sb="7" eb="9">
      <t>ネンセイ</t>
    </rPh>
    <rPh sb="9" eb="11">
      <t>シュウリョウ</t>
    </rPh>
    <rPh sb="14" eb="17">
      <t>カイセイマエ</t>
    </rPh>
    <rPh sb="34" eb="35">
      <t>コ</t>
    </rPh>
    <rPh sb="40" eb="41">
      <t>コ</t>
    </rPh>
    <rPh sb="42" eb="44">
      <t>カンゴ</t>
    </rPh>
    <rPh sb="44" eb="45">
      <t>トウ</t>
    </rPh>
    <rPh sb="45" eb="47">
      <t>キュウカ</t>
    </rPh>
    <rPh sb="48" eb="50">
      <t>シュトク</t>
    </rPh>
    <phoneticPr fontId="1"/>
  </si>
  <si>
    <t>　　・子の看護等休暇の取得事由として、感染症に伴う学級閉鎖等、入園（入学）式、卒園式を追加。</t>
    <rPh sb="3" eb="4">
      <t>コ</t>
    </rPh>
    <rPh sb="5" eb="7">
      <t>カンゴ</t>
    </rPh>
    <rPh sb="7" eb="8">
      <t>トウ</t>
    </rPh>
    <rPh sb="8" eb="10">
      <t>キュウカ</t>
    </rPh>
    <rPh sb="11" eb="13">
      <t>シュトク</t>
    </rPh>
    <rPh sb="13" eb="15">
      <t>ジユウ</t>
    </rPh>
    <rPh sb="19" eb="22">
      <t>カンセンショウ</t>
    </rPh>
    <rPh sb="23" eb="24">
      <t>トモナ</t>
    </rPh>
    <rPh sb="25" eb="27">
      <t>ガッキュウ</t>
    </rPh>
    <rPh sb="27" eb="29">
      <t>ヘイサ</t>
    </rPh>
    <rPh sb="29" eb="30">
      <t>トウ</t>
    </rPh>
    <rPh sb="31" eb="32">
      <t>ハイ</t>
    </rPh>
    <rPh sb="32" eb="33">
      <t>エン</t>
    </rPh>
    <rPh sb="34" eb="36">
      <t>ニュウガク</t>
    </rPh>
    <rPh sb="37" eb="38">
      <t>シキ</t>
    </rPh>
    <rPh sb="39" eb="41">
      <t>ソツエン</t>
    </rPh>
    <rPh sb="41" eb="42">
      <t>シキ</t>
    </rPh>
    <rPh sb="43" eb="45">
      <t>ツイカ</t>
    </rPh>
    <phoneticPr fontId="1"/>
  </si>
  <si>
    <t>　　・労使協定により対象から除外できる労働者から、「継続雇用期間６か月未満の労働者」を撤廃。</t>
    <rPh sb="3" eb="5">
      <t>ロウシ</t>
    </rPh>
    <rPh sb="5" eb="7">
      <t>キョウテイ</t>
    </rPh>
    <rPh sb="10" eb="12">
      <t>タイショウ</t>
    </rPh>
    <rPh sb="14" eb="16">
      <t>ジョガイ</t>
    </rPh>
    <rPh sb="19" eb="22">
      <t>ロウドウシャ</t>
    </rPh>
    <rPh sb="26" eb="28">
      <t>ケイゾク</t>
    </rPh>
    <rPh sb="28" eb="30">
      <t>コヨウ</t>
    </rPh>
    <rPh sb="30" eb="32">
      <t>キカン</t>
    </rPh>
    <rPh sb="34" eb="35">
      <t>ゲツ</t>
    </rPh>
    <rPh sb="35" eb="37">
      <t>ミマン</t>
    </rPh>
    <rPh sb="38" eb="41">
      <t>ロウドウシャ</t>
    </rPh>
    <rPh sb="43" eb="45">
      <t>テッパイ</t>
    </rPh>
    <phoneticPr fontId="1"/>
  </si>
  <si>
    <t>　　・所定外労働の制限（残業免除）の対象を小学校就学前（改正前は3歳未満）の子を養育する労働者とする。</t>
    <rPh sb="3" eb="5">
      <t>ショテイ</t>
    </rPh>
    <rPh sb="5" eb="6">
      <t>ガイ</t>
    </rPh>
    <rPh sb="6" eb="8">
      <t>ロウドウ</t>
    </rPh>
    <rPh sb="9" eb="11">
      <t>セイゲン</t>
    </rPh>
    <rPh sb="12" eb="14">
      <t>ザンギョウ</t>
    </rPh>
    <rPh sb="14" eb="16">
      <t>メンジョ</t>
    </rPh>
    <rPh sb="18" eb="20">
      <t>タイショウ</t>
    </rPh>
    <rPh sb="21" eb="24">
      <t>ショウガッコウ</t>
    </rPh>
    <rPh sb="24" eb="27">
      <t>シュウガクマエ</t>
    </rPh>
    <rPh sb="28" eb="31">
      <t>カイセイマエ</t>
    </rPh>
    <rPh sb="33" eb="36">
      <t>サイミマン</t>
    </rPh>
    <rPh sb="38" eb="39">
      <t>コ</t>
    </rPh>
    <rPh sb="40" eb="42">
      <t>ヨウイク</t>
    </rPh>
    <rPh sb="44" eb="47">
      <t>ロウドウシャ</t>
    </rPh>
    <phoneticPr fontId="1"/>
  </si>
  <si>
    <t>項</t>
    <rPh sb="0" eb="1">
      <t>コウ</t>
    </rPh>
    <phoneticPr fontId="1"/>
  </si>
  <si>
    <t>（２）安全運転管理者</t>
    <phoneticPr fontId="1"/>
  </si>
  <si>
    <r>
      <t>「</t>
    </r>
    <r>
      <rPr>
        <b/>
        <sz val="11"/>
        <color theme="1"/>
        <rFont val="ＭＳ Ｐゴシック"/>
        <family val="3"/>
        <charset val="128"/>
      </rPr>
      <t>別紙６（イ）</t>
    </r>
    <r>
      <rPr>
        <sz val="11"/>
        <color theme="1"/>
        <rFont val="ＭＳ Ｐゴシック"/>
        <family val="2"/>
        <charset val="128"/>
      </rPr>
      <t>」を作成してください</t>
    </r>
    <rPh sb="1" eb="3">
      <t>ベッシ</t>
    </rPh>
    <phoneticPr fontId="1"/>
  </si>
  <si>
    <t>別紙６（イ）</t>
    <phoneticPr fontId="1"/>
  </si>
  <si>
    <t>3飲料水に供していない井戸水等⇒「別紙６（イ）」を作成</t>
  </si>
  <si>
    <t>「3飲料水に供していない井戸水等」の場合⇒</t>
    <rPh sb="15" eb="16">
      <t>トウ</t>
    </rPh>
    <rPh sb="18" eb="20">
      <t>バアイ</t>
    </rPh>
    <phoneticPr fontId="1"/>
  </si>
  <si>
    <t>⇒　下記の全項目に入力</t>
    <rPh sb="9" eb="11">
      <t>ニュウリョク</t>
    </rPh>
    <phoneticPr fontId="1"/>
  </si>
  <si>
    <t>　　使用している場合の水質検査</t>
    <phoneticPr fontId="1"/>
  </si>
  <si>
    <t>（イ）井戸水等を水源とする飲料水の水質検査</t>
    <phoneticPr fontId="1"/>
  </si>
  <si>
    <t>回/年</t>
    <rPh sb="0" eb="1">
      <t>カイ</t>
    </rPh>
    <rPh sb="2" eb="3">
      <t>ネン</t>
    </rPh>
    <phoneticPr fontId="1"/>
  </si>
  <si>
    <t>②プールの原水として使用している場合、プール使用開始前に１回⇒②実施年月日に入力</t>
    <rPh sb="32" eb="34">
      <t>ジッシ</t>
    </rPh>
    <rPh sb="34" eb="37">
      <t>ネンガッピ</t>
    </rPh>
    <rPh sb="38" eb="40">
      <t>ニュウリョク</t>
    </rPh>
    <phoneticPr fontId="1"/>
  </si>
  <si>
    <t>を参照して現在の親族等の特別利害関係のある者の人数を確認した後、</t>
    <phoneticPr fontId="1"/>
  </si>
  <si>
    <t>道路交通法施行規則　【抜粋】</t>
    <phoneticPr fontId="1"/>
  </si>
  <si>
    <t>昭和三十五年総理府令第六十号</t>
  </si>
  <si>
    <t>（安全運転管理者の業務）</t>
  </si>
  <si>
    <t>第九条の十</t>
  </si>
  <si>
    <t>法第七十四条の三第二項の内閣府令で定める業務は、次に掲げるとおりとする。</t>
  </si>
  <si>
    <t>【前略】</t>
    <rPh sb="0" eb="4">
      <t>&lt;ゼンリャク&gt;</t>
    </rPh>
    <phoneticPr fontId="1"/>
  </si>
  <si>
    <t>六</t>
    <rPh sb="0" eb="1">
      <t>ロク</t>
    </rPh>
    <phoneticPr fontId="1"/>
  </si>
  <si>
    <t>運転しようとする運転者及び運転を終了した運転者に対し、酒気帯びの有無について、当該運転者の状態を目視等で確認するほか、アルコール検知器（呼気に含まれるアルコールを検知する機器であつて、国家公安委員会が定めるものをいう。次号において同じ。）を用いて確認を行うこと。</t>
    <phoneticPr fontId="1"/>
  </si>
  <si>
    <t>七</t>
    <rPh sb="0" eb="1">
      <t>ナナ</t>
    </rPh>
    <phoneticPr fontId="1"/>
  </si>
  <si>
    <t>前号の規定による確認の内容を記録し、及びその記録を一年間保存し、並びにアルコール検知器を常時有効に保持すること。</t>
    <phoneticPr fontId="1"/>
  </si>
  <si>
    <t>（４）　２貯水槽経由の水道水を水源とする飲料水の検査</t>
    <phoneticPr fontId="1"/>
  </si>
  <si>
    <t>（４）　３井戸水等を水源とする飲料水の検査</t>
    <phoneticPr fontId="1"/>
  </si>
  <si>
    <r>
      <t>（５）　１雑用水（雨水、</t>
    </r>
    <r>
      <rPr>
        <b/>
        <u/>
        <sz val="11"/>
        <color theme="1"/>
        <rFont val="ＭＳ Ｐゴシック"/>
        <family val="3"/>
        <charset val="128"/>
      </rPr>
      <t>飲用手洗い等に使用しない井戸水</t>
    </r>
    <r>
      <rPr>
        <b/>
        <sz val="11"/>
        <color theme="1"/>
        <rFont val="ＭＳ Ｐゴシック"/>
        <family val="3"/>
        <charset val="128"/>
      </rPr>
      <t>等）の利用</t>
    </r>
    <phoneticPr fontId="1"/>
  </si>
  <si>
    <t>（６）　２浄化槽式水洗便所</t>
    <phoneticPr fontId="1"/>
  </si>
  <si>
    <t>７学校給食の食品衛生　（１）　３給食設備を有し、自園給食を行っている</t>
    <rPh sb="1" eb="5">
      <t>ガッコウキュウショク</t>
    </rPh>
    <rPh sb="6" eb="8">
      <t>ショクヒン</t>
    </rPh>
    <rPh sb="8" eb="10">
      <t>エイセイ</t>
    </rPh>
    <phoneticPr fontId="1"/>
  </si>
  <si>
    <t>道路交通法　【抜粋】</t>
    <phoneticPr fontId="1"/>
  </si>
  <si>
    <t>昭和三十五年法律第百五号</t>
  </si>
  <si>
    <t>（安全運転管理者等）</t>
  </si>
  <si>
    <t>第七十四条の三</t>
  </si>
  <si>
    <t>安全運転管理者は、自動車の安全な運転を確保するために必要な当該使用者の業務に従事する運転者に対して行う交通安全教育その他自動車の安全な運転に必要な業務（自動車の装置の整備に関する業務を除く。第七十五条の二の二第一項において同じ。）で内閣府令で定めるものを行わなければならない。</t>
    <phoneticPr fontId="1"/>
  </si>
  <si>
    <t>ア　職員である評議員の割合</t>
    <phoneticPr fontId="1"/>
  </si>
  <si>
    <t>　　　　選定したときの理事会議事録</t>
    <rPh sb="13" eb="14">
      <t>カイ</t>
    </rPh>
    <phoneticPr fontId="1"/>
  </si>
  <si>
    <t>検査調書作成者</t>
    <phoneticPr fontId="1"/>
  </si>
  <si>
    <t>検査当日の説明者</t>
    <phoneticPr fontId="1"/>
  </si>
  <si>
    <t>全ての方に御入力いただくマスです。</t>
    <rPh sb="0" eb="1">
      <t>スベ</t>
    </rPh>
    <rPh sb="3" eb="4">
      <t>カタ</t>
    </rPh>
    <rPh sb="5" eb="6">
      <t>ゴ</t>
    </rPh>
    <rPh sb="6" eb="8">
      <t>ニュウリョク</t>
    </rPh>
    <phoneticPr fontId="1"/>
  </si>
  <si>
    <t>条件に合致する場合に御入力いただくマスです。</t>
    <rPh sb="0" eb="2">
      <t>ジョウケン</t>
    </rPh>
    <rPh sb="3" eb="5">
      <t>ガッチ</t>
    </rPh>
    <rPh sb="7" eb="9">
      <t>バアイ</t>
    </rPh>
    <rPh sb="10" eb="11">
      <t>ゴ</t>
    </rPh>
    <rPh sb="11" eb="13">
      <t>ニュウリョク</t>
    </rPh>
    <phoneticPr fontId="1"/>
  </si>
  <si>
    <t>プルダウンリストから選択して御入力いただくマスです。</t>
    <rPh sb="10" eb="12">
      <t>センタク</t>
    </rPh>
    <rPh sb="14" eb="15">
      <t>ゴ</t>
    </rPh>
    <rPh sb="15" eb="17">
      <t>ニュウリョク</t>
    </rPh>
    <phoneticPr fontId="1"/>
  </si>
  <si>
    <t>数字や文字を直接御入力いただくマスです。</t>
    <rPh sb="0" eb="2">
      <t>スウジ</t>
    </rPh>
    <rPh sb="3" eb="5">
      <t>モジ</t>
    </rPh>
    <rPh sb="6" eb="8">
      <t>チョクセツ</t>
    </rPh>
    <rPh sb="8" eb="9">
      <t>ゴ</t>
    </rPh>
    <rPh sb="9" eb="10">
      <t>ニュウ</t>
    </rPh>
    <phoneticPr fontId="1"/>
  </si>
  <si>
    <t>クリックすると該当部分（別紙や参考資料等）へジャンプします。</t>
    <rPh sb="7" eb="9">
      <t>ガイトウ</t>
    </rPh>
    <rPh sb="9" eb="11">
      <t>ブブン</t>
    </rPh>
    <rPh sb="12" eb="14">
      <t>ベッシ</t>
    </rPh>
    <rPh sb="15" eb="20">
      <t>サンコウシリョウトウ</t>
    </rPh>
    <phoneticPr fontId="1"/>
  </si>
  <si>
    <r>
      <t>㊟：資産総額変更登記は、</t>
    </r>
    <r>
      <rPr>
        <u/>
        <sz val="10"/>
        <color theme="1"/>
        <rFont val="ＭＳ Ｐゴシック"/>
        <family val="3"/>
        <charset val="128"/>
      </rPr>
      <t>決算理事会及び決算評議員会での議決後、寄附行為に定める期限内、</t>
    </r>
    <phoneticPr fontId="1"/>
  </si>
  <si>
    <t>㊟２：令和７年度の私立学校法改正に伴う寄附行為変更は必須。</t>
    <rPh sb="19" eb="21">
      <t>キフ</t>
    </rPh>
    <phoneticPr fontId="1"/>
  </si>
  <si>
    <t>㊟３：履歴書は、役員の選任の都度作成し、新たに作成した最新のものを法人で保管しておく必要がある。</t>
    <rPh sb="8" eb="10">
      <t>ヤクイン</t>
    </rPh>
    <rPh sb="16" eb="18">
      <t>サクセイ</t>
    </rPh>
    <phoneticPr fontId="1"/>
  </si>
  <si>
    <t>（４）理事が監事選任の議案を提出する場合の監事の過半数の同意</t>
    <phoneticPr fontId="1"/>
  </si>
  <si>
    <t>㊟：理事が監事選任の議案を評議員会に提出するには、監事の過半数の同意が必要（私立学校法第４９条）。</t>
    <rPh sb="38" eb="42">
      <t>シリツガッコウ</t>
    </rPh>
    <phoneticPr fontId="1"/>
  </si>
  <si>
    <t>(参考）：寄附行為、役員等就任承諾書･宣誓書、役員等就(退)任届、評議員名簿、履歴書、理事会・評議員会議事録等</t>
    <rPh sb="43" eb="46">
      <t>リジカイ</t>
    </rPh>
    <rPh sb="54" eb="55">
      <t>トウ</t>
    </rPh>
    <phoneticPr fontId="1"/>
  </si>
  <si>
    <t>㊟２：履歴書は、評議員の選任の都度、新たに作成した最新のものを法人で保管しておく必要がある。</t>
    <phoneticPr fontId="1"/>
  </si>
  <si>
    <t>評議員のうち理事会又は理事が選任した者の人数</t>
    <phoneticPr fontId="1"/>
  </si>
  <si>
    <t>評議員のうち理事会又は理事が選任した人数の割合</t>
    <phoneticPr fontId="1"/>
  </si>
  <si>
    <t>開催日は年（和暦）月日の順に、時刻は時、分の順に入力してください。</t>
    <rPh sb="0" eb="3">
      <t>カイサイビ</t>
    </rPh>
    <rPh sb="6" eb="8">
      <t>ワレキ</t>
    </rPh>
    <rPh sb="15" eb="17">
      <t>ジコク</t>
    </rPh>
    <rPh sb="18" eb="19">
      <t>ジ</t>
    </rPh>
    <rPh sb="20" eb="21">
      <t>ブン</t>
    </rPh>
    <rPh sb="22" eb="23">
      <t>ジュン</t>
    </rPh>
    <phoneticPr fontId="1"/>
  </si>
  <si>
    <t>出席した理事及び監事等の氏名</t>
    <rPh sb="10" eb="11">
      <t>トウ</t>
    </rPh>
    <phoneticPr fontId="1"/>
  </si>
  <si>
    <t>出席した評議員、理事、監事等の氏名</t>
    <rPh sb="4" eb="7">
      <t>ヒョウギイン</t>
    </rPh>
    <rPh sb="8" eb="10">
      <t>リジ</t>
    </rPh>
    <rPh sb="13" eb="14">
      <t>トウ</t>
    </rPh>
    <phoneticPr fontId="1"/>
  </si>
  <si>
    <t>㊟：理事長等による職務報告は、年度２回以上４月以上の間隔をあけて実施（大臣所轄学校法人等の場合は年４回以上）。</t>
    <rPh sb="16" eb="17">
      <t>ド</t>
    </rPh>
    <phoneticPr fontId="1"/>
  </si>
  <si>
    <t>「1あるいは2の変形労働時間制」を採用している場合
　就業規則への記載</t>
    <phoneticPr fontId="1"/>
  </si>
  <si>
    <r>
      <t>㊟１：</t>
    </r>
    <r>
      <rPr>
        <u/>
        <sz val="10"/>
        <rFont val="ＭＳ Ｐゴシック"/>
        <family val="3"/>
        <charset val="128"/>
      </rPr>
      <t>育児休業の期間等について(平成29年10月施行）</t>
    </r>
    <phoneticPr fontId="1"/>
  </si>
  <si>
    <r>
      <t>㊟２：</t>
    </r>
    <r>
      <rPr>
        <u/>
        <sz val="10"/>
        <rFont val="ＭＳ Ｐゴシック"/>
        <family val="3"/>
        <charset val="128"/>
      </rPr>
      <t>産後パパ育休制度（出生時育児休業制度）の創設、育児休業の分割取得(令和4年10月施行）</t>
    </r>
    <phoneticPr fontId="1"/>
  </si>
  <si>
    <t>⑯</t>
    <phoneticPr fontId="1"/>
  </si>
  <si>
    <t>⑰</t>
    <phoneticPr fontId="1"/>
  </si>
  <si>
    <t>⑱</t>
    <phoneticPr fontId="1"/>
  </si>
  <si>
    <t>⑲</t>
    <phoneticPr fontId="1"/>
  </si>
  <si>
    <t>⑳</t>
    <phoneticPr fontId="1"/>
  </si>
  <si>
    <t>㉑</t>
    <phoneticPr fontId="1"/>
  </si>
  <si>
    <t>㉒</t>
    <phoneticPr fontId="1"/>
  </si>
  <si>
    <r>
      <t>㊟：労災保険は、臨時職員等及び65歳以上の者も含め、</t>
    </r>
    <r>
      <rPr>
        <u/>
        <sz val="10"/>
        <color theme="1"/>
        <rFont val="ＭＳ Ｐゴシック"/>
        <family val="3"/>
        <charset val="128"/>
      </rPr>
      <t>経営者一族を除く全ての雇用者が加入する必要がある。</t>
    </r>
    <phoneticPr fontId="1"/>
  </si>
  <si>
    <r>
      <t xml:space="preserve">借入年月日
</t>
    </r>
    <r>
      <rPr>
        <sz val="7"/>
        <color theme="1"/>
        <rFont val="ＭＳ Ｐゴシック"/>
        <family val="3"/>
        <charset val="128"/>
      </rPr>
      <t>※年月日の順に入力</t>
    </r>
    <rPh sb="0" eb="1">
      <t>シャク</t>
    </rPh>
    <rPh sb="1" eb="2">
      <t>イ</t>
    </rPh>
    <rPh sb="2" eb="3">
      <t>トシ</t>
    </rPh>
    <rPh sb="3" eb="4">
      <t>ツキ</t>
    </rPh>
    <rPh sb="4" eb="5">
      <t>ヒ</t>
    </rPh>
    <rPh sb="7" eb="8">
      <t>ネン</t>
    </rPh>
    <rPh sb="8" eb="9">
      <t>ツキ</t>
    </rPh>
    <rPh sb="9" eb="10">
      <t>ヒ</t>
    </rPh>
    <rPh sb="11" eb="12">
      <t>ジュン</t>
    </rPh>
    <rPh sb="13" eb="15">
      <t>ニュウリョク</t>
    </rPh>
    <phoneticPr fontId="1"/>
  </si>
  <si>
    <t>　〇〇銀行</t>
    <rPh sb="3" eb="5">
      <t>ギンコウ</t>
    </rPh>
    <phoneticPr fontId="1"/>
  </si>
  <si>
    <t>㊟ ：令和5年12月より安全運転管理者によるアルコール検知器を用いた運転前後のアルコールチェックが義務化されている。</t>
    <rPh sb="3" eb="5">
      <t>レイワ</t>
    </rPh>
    <rPh sb="6" eb="7">
      <t>ネン</t>
    </rPh>
    <rPh sb="9" eb="10">
      <t>ガツ</t>
    </rPh>
    <rPh sb="12" eb="19">
      <t>アンゼンウンテンカンリシャ</t>
    </rPh>
    <rPh sb="34" eb="38">
      <t>ウンテンゼンゴ</t>
    </rPh>
    <rPh sb="49" eb="52">
      <t>ギムカ</t>
    </rPh>
    <phoneticPr fontId="1"/>
  </si>
  <si>
    <t>　　また、その記録を１年間保存しなければならない（道路交通法施行規則第９条の１０第１項第６～７号）。</t>
    <rPh sb="47" eb="48">
      <t>ゴウ</t>
    </rPh>
    <phoneticPr fontId="1"/>
  </si>
  <si>
    <t>1該当あり⇒下のマスに入力</t>
    <phoneticPr fontId="1"/>
  </si>
  <si>
    <t>作成年月日（和暦）</t>
    <rPh sb="0" eb="5">
      <t>サクセイネンガッピ</t>
    </rPh>
    <rPh sb="6" eb="8">
      <t>ワレキ</t>
    </rPh>
    <phoneticPr fontId="1"/>
  </si>
  <si>
    <t>実施期日（和暦）</t>
    <rPh sb="0" eb="4">
      <t>ジッシキジツ</t>
    </rPh>
    <rPh sb="5" eb="7">
      <t>ワレキ</t>
    </rPh>
    <phoneticPr fontId="1"/>
  </si>
  <si>
    <t>㊟：未受診園児について、その後の受診結果を把握し、園で保管する必要がある。</t>
    <phoneticPr fontId="1"/>
  </si>
  <si>
    <t>※それぞれ検査実施日の「年（和暦）」、「月」、「日」、を入力してください。</t>
    <rPh sb="5" eb="7">
      <t>ケンサ</t>
    </rPh>
    <rPh sb="7" eb="10">
      <t>ジッシビ</t>
    </rPh>
    <rPh sb="12" eb="13">
      <t>ネン</t>
    </rPh>
    <rPh sb="14" eb="16">
      <t>ワレキ</t>
    </rPh>
    <rPh sb="20" eb="21">
      <t>ツキ</t>
    </rPh>
    <rPh sb="24" eb="25">
      <t>ヒ</t>
    </rPh>
    <rPh sb="28" eb="30">
      <t>ニュウリョク</t>
    </rPh>
    <phoneticPr fontId="1"/>
  </si>
  <si>
    <t>「ア」の検査未実施理由
又は不適の場合の事後措置</t>
    <rPh sb="4" eb="6">
      <t>ケンサ</t>
    </rPh>
    <rPh sb="6" eb="9">
      <t>ミジッシ</t>
    </rPh>
    <rPh sb="9" eb="11">
      <t>リユウ</t>
    </rPh>
    <rPh sb="12" eb="13">
      <t>マタ</t>
    </rPh>
    <rPh sb="14" eb="16">
      <t>フテキ</t>
    </rPh>
    <rPh sb="17" eb="19">
      <t>バアイ</t>
    </rPh>
    <rPh sb="20" eb="24">
      <t>ジゴソチ</t>
    </rPh>
    <phoneticPr fontId="1"/>
  </si>
  <si>
    <t>「イ」の検査未実施理由
又は不適の場合の事後措置</t>
    <rPh sb="4" eb="6">
      <t>ケンサ</t>
    </rPh>
    <rPh sb="6" eb="9">
      <t>ミジッシ</t>
    </rPh>
    <rPh sb="9" eb="11">
      <t>リユウ</t>
    </rPh>
    <rPh sb="12" eb="13">
      <t>マタ</t>
    </rPh>
    <rPh sb="14" eb="16">
      <t>フテキ</t>
    </rPh>
    <rPh sb="17" eb="19">
      <t>バアイ</t>
    </rPh>
    <rPh sb="20" eb="24">
      <t>ジゴソチ</t>
    </rPh>
    <phoneticPr fontId="1"/>
  </si>
  <si>
    <t>②Ｐｈ値</t>
    <phoneticPr fontId="1"/>
  </si>
  <si>
    <t>エ　使用期間中に１回実施する検査</t>
    <phoneticPr fontId="1"/>
  </si>
  <si>
    <t>ウ～カ
不適の場合の事後措置</t>
    <rPh sb="4" eb="6">
      <t>フテキ</t>
    </rPh>
    <rPh sb="7" eb="9">
      <t>バアイ</t>
    </rPh>
    <rPh sb="10" eb="14">
      <t>ジゴソチ</t>
    </rPh>
    <phoneticPr fontId="1"/>
  </si>
  <si>
    <t>㊟ プール管理日誌には、遊離残留塩素とPh値の記録が必要。</t>
    <rPh sb="5" eb="9">
      <t>カンリニッシ</t>
    </rPh>
    <rPh sb="12" eb="14">
      <t>ユウリ</t>
    </rPh>
    <rPh sb="14" eb="18">
      <t>ザンリュウエンソ</t>
    </rPh>
    <rPh sb="21" eb="22">
      <t>チ</t>
    </rPh>
    <rPh sb="23" eb="25">
      <t>キロク</t>
    </rPh>
    <rPh sb="26" eb="28">
      <t>ヒツヨウ</t>
    </rPh>
    <phoneticPr fontId="1"/>
  </si>
  <si>
    <t>実施年月日（和暦）</t>
    <rPh sb="0" eb="1">
      <t>ジツ</t>
    </rPh>
    <rPh sb="1" eb="2">
      <t>シ</t>
    </rPh>
    <rPh sb="2" eb="3">
      <t>トシ</t>
    </rPh>
    <rPh sb="3" eb="4">
      <t>ツキ</t>
    </rPh>
    <rPh sb="4" eb="5">
      <t>ヒ</t>
    </rPh>
    <rPh sb="6" eb="8">
      <t>ワレキ</t>
    </rPh>
    <phoneticPr fontId="1"/>
  </si>
  <si>
    <t>発生年月日（和暦）</t>
    <rPh sb="0" eb="5">
      <t>ハッセイネンガッピ</t>
    </rPh>
    <rPh sb="6" eb="8">
      <t>ワレキ</t>
    </rPh>
    <phoneticPr fontId="1"/>
  </si>
  <si>
    <t>日</t>
    <rPh sb="0" eb="1">
      <t>ニチ</t>
    </rPh>
    <phoneticPr fontId="1"/>
  </si>
  <si>
    <t>入園児</t>
    <rPh sb="0" eb="3">
      <t>ニュウエンジ</t>
    </rPh>
    <phoneticPr fontId="20"/>
  </si>
  <si>
    <t>（前受分）</t>
    <rPh sb="1" eb="4">
      <t>マエウケブン</t>
    </rPh>
    <phoneticPr fontId="20"/>
  </si>
  <si>
    <t>実施（予定）月日（和暦）</t>
    <rPh sb="9" eb="11">
      <t>ワレキ</t>
    </rPh>
    <phoneticPr fontId="1"/>
  </si>
  <si>
    <t>②実施（予定）年月日（和暦）</t>
    <rPh sb="1" eb="3">
      <t>ジッシ</t>
    </rPh>
    <rPh sb="4" eb="6">
      <t>ヨテイ</t>
    </rPh>
    <rPh sb="7" eb="10">
      <t>ネンガッピ</t>
    </rPh>
    <rPh sb="11" eb="13">
      <t>ワレキ</t>
    </rPh>
    <phoneticPr fontId="1"/>
  </si>
  <si>
    <t>実施（予定）年月日（和暦）</t>
    <rPh sb="6" eb="7">
      <t>ネン</t>
    </rPh>
    <rPh sb="10" eb="12">
      <t>ワレキ</t>
    </rPh>
    <phoneticPr fontId="1"/>
  </si>
  <si>
    <t>立ち入り検査の有無</t>
    <rPh sb="0" eb="1">
      <t>タ</t>
    </rPh>
    <rPh sb="2" eb="3">
      <t>イ</t>
    </rPh>
    <rPh sb="4" eb="6">
      <t>ケンサ</t>
    </rPh>
    <rPh sb="7" eb="9">
      <t>ウム</t>
    </rPh>
    <phoneticPr fontId="1"/>
  </si>
  <si>
    <t>立ち入り検査日</t>
    <rPh sb="0" eb="1">
      <t>タ</t>
    </rPh>
    <rPh sb="2" eb="3">
      <t>イ</t>
    </rPh>
    <rPh sb="4" eb="7">
      <t>ケンサビ</t>
    </rPh>
    <phoneticPr fontId="1"/>
  </si>
  <si>
    <t>調書備考欄（調書の回答欄が不足する場合などに、以下に回答欄を貼り付けるなどして回答を御入力ください。）</t>
    <rPh sb="0" eb="2">
      <t>チョウショ</t>
    </rPh>
    <rPh sb="2" eb="5">
      <t>ビコウラン</t>
    </rPh>
    <rPh sb="6" eb="8">
      <t>チョウショ</t>
    </rPh>
    <rPh sb="9" eb="12">
      <t>カイトウラン</t>
    </rPh>
    <rPh sb="13" eb="15">
      <t>フソク</t>
    </rPh>
    <rPh sb="17" eb="19">
      <t>バアイ</t>
    </rPh>
    <rPh sb="23" eb="25">
      <t>イカ</t>
    </rPh>
    <rPh sb="26" eb="29">
      <t>カイトウラン</t>
    </rPh>
    <rPh sb="30" eb="31">
      <t>ハ</t>
    </rPh>
    <rPh sb="32" eb="33">
      <t>ツ</t>
    </rPh>
    <rPh sb="39" eb="41">
      <t>カイトウ</t>
    </rPh>
    <rPh sb="42" eb="43">
      <t>ゴ</t>
    </rPh>
    <rPh sb="43" eb="45">
      <t>ニュウリョク</t>
    </rPh>
    <phoneticPr fontId="1"/>
  </si>
  <si>
    <t>開催日5</t>
    <rPh sb="0" eb="3">
      <t>カイサイビ</t>
    </rPh>
    <phoneticPr fontId="1"/>
  </si>
  <si>
    <t>㊟２：別のシートに、「別紙１参考」があります。特別利害関係者に係る資料ですので、御確認ください。</t>
    <rPh sb="40" eb="41">
      <t>ゴ</t>
    </rPh>
    <phoneticPr fontId="1"/>
  </si>
  <si>
    <t>入力例</t>
    <rPh sb="0" eb="3">
      <t>ニュウリョクレイ</t>
    </rPh>
    <phoneticPr fontId="1"/>
  </si>
  <si>
    <t>選択肢</t>
    <rPh sb="0" eb="3">
      <t>センタクシ</t>
    </rPh>
    <phoneticPr fontId="1"/>
  </si>
  <si>
    <t>1有 or 2なし</t>
  </si>
  <si>
    <t>1有 or 2無</t>
  </si>
  <si>
    <t>1設置している⇒下表に入力 or 2設置していない</t>
  </si>
  <si>
    <t>1提出した⇒下のマスに入力 or 2提出していない</t>
  </si>
  <si>
    <t>1過半数の同意有 or 2過半数の同意なし</t>
  </si>
  <si>
    <t>1記載有 or 2記載なし</t>
  </si>
  <si>
    <t>1記載有 or 2記載なし or 3非該当（利害関係人含まれない）</t>
  </si>
  <si>
    <t>1評議員会 or 2評議員会以外</t>
  </si>
  <si>
    <t>1聴取した⇒下に日付を入力 or 2聴取していない</t>
  </si>
  <si>
    <t>1記載有 or 2記載無 or 3非該当（開催予定）</t>
  </si>
  <si>
    <t>1有⇒下表に入力 or 2なし</t>
  </si>
  <si>
    <t>【台帳】1有 or 2なし　／　【増減の整理】1適（漏れなし） or 2否（漏れ有） or 3該当なし　／　【減価償却明細表】1有 or 2なし　／　【償却費の算出】1適 or 2否</t>
    <rPh sb="1" eb="3">
      <t>ダイチョウ</t>
    </rPh>
    <rPh sb="17" eb="19">
      <t>ゾウゲン</t>
    </rPh>
    <rPh sb="20" eb="22">
      <t>セイリ</t>
    </rPh>
    <rPh sb="55" eb="62">
      <t>ゲンカショウキャクメイサイヒョウ</t>
    </rPh>
    <rPh sb="76" eb="79">
      <t>ショウキャクヒ</t>
    </rPh>
    <rPh sb="80" eb="82">
      <t>サンシュツ</t>
    </rPh>
    <phoneticPr fontId="1"/>
  </si>
  <si>
    <t>1有⇒下に入力 or 2なし</t>
  </si>
  <si>
    <t>1ある⇒下のマスに入力してください or 2ない or 3検討中</t>
  </si>
  <si>
    <t>1規程有 or 2規程なし</t>
  </si>
  <si>
    <t>1承認有 or 2承認なし</t>
  </si>
  <si>
    <t>【借入年月日】令和 or 平成 or 昭和　／　【借入金台帳】1有 or 2なし　／　【契約書】1有 or 2なし</t>
    <rPh sb="1" eb="6">
      <t>カリイレネンガッピ</t>
    </rPh>
    <rPh sb="25" eb="31">
      <t>カリイレキンダイチョウ｣</t>
    </rPh>
    <rPh sb="44" eb="47">
      <t>ケイヤクショ</t>
    </rPh>
    <phoneticPr fontId="1"/>
  </si>
  <si>
    <t>1配置有 or 2配置なし</t>
  </si>
  <si>
    <t>【専任教諭】1配置有 or 2配置なし　／　【補助教諭】1配置有 or 2配置なし</t>
    <rPh sb="1" eb="3">
      <t>センニン</t>
    </rPh>
    <rPh sb="3" eb="5">
      <t>キョウユ</t>
    </rPh>
    <rPh sb="23" eb="27">
      <t>ホジョキョウユ</t>
    </rPh>
    <phoneticPr fontId="1"/>
  </si>
  <si>
    <t>1記載有⇒下に入力 or 2記載なし</t>
  </si>
  <si>
    <t>1入園願書 or 2募集要項 or 3その他⇒下に入力</t>
  </si>
  <si>
    <t>【実施】1実施有 or 2実施なし　／　【公表】1公表有 or 2公表なし　／　【公表方法】1書面配布 or 2園内掲示 or 3インターネット or 4その他</t>
    <rPh sb="1" eb="3">
      <t>ジッシ</t>
    </rPh>
    <rPh sb="21" eb="23">
      <t>コウヒョウ</t>
    </rPh>
    <rPh sb="41" eb="45">
      <t>コウヒョウホウホウ</t>
    </rPh>
    <phoneticPr fontId="1"/>
  </si>
  <si>
    <t>1実施している⇒下表に入力 or 2実施していない</t>
  </si>
  <si>
    <t>1実施有 or 2実施なし</t>
  </si>
  <si>
    <t>1計上有 or 2計上なし</t>
  </si>
  <si>
    <t>1計上有 or 2計上なし or 3無料</t>
  </si>
  <si>
    <t>1実施有⇒下表に入力 or 2実施なし</t>
  </si>
  <si>
    <t>1教員免許状所持(一種免許状) or 2教員免許状所持（専修免許状） or 3教育に関する職に10年以上あった者 or 4その他⇒下のマスに入力</t>
  </si>
  <si>
    <t>1常勤 or 2非常勤⇒下表に入力</t>
  </si>
  <si>
    <t>1作成有⇒下の届出有無と周知方法に入力 or 2作成なし</t>
  </si>
  <si>
    <t>1届出有⇒下の届出日に入力 or 2届出なし or 3届出義務なし</t>
  </si>
  <si>
    <t>令和 or 平成 or 昭和</t>
  </si>
  <si>
    <t>1届出有 or 2届出なし</t>
  </si>
  <si>
    <t>1作成有⇒下に入力 or 2作成なし</t>
  </si>
  <si>
    <t>1作成有⇒周知方法に入力 or 2作成なし</t>
  </si>
  <si>
    <t>1作成有 or 2作成なし</t>
  </si>
  <si>
    <t>1整合 or 2不整合</t>
  </si>
  <si>
    <t>1一致 or 2不一致</t>
  </si>
  <si>
    <t>1口座払い or 2現金払い（受領印あり） or 3現金払い（受領印なし）</t>
  </si>
  <si>
    <t>1規定有 or 2規定なし</t>
  </si>
  <si>
    <t>1添付有 or 2添付なし</t>
  </si>
  <si>
    <t>1引当している or 2引当していない（退職金財団給付額と同額を退職者に支給する場合を含む）</t>
  </si>
  <si>
    <t>1交付している⇒下のマスに入力 or 2交付していない or 3該当する職員がいない</t>
  </si>
  <si>
    <t>1雇用契約書 or 2雇用通知書（辞令を含む） or 3労働条件通知書等労働条件のわかるもの or 4賃金規程 or 5その他⇒下のマスに入力</t>
  </si>
  <si>
    <t>1加入している or 2加入していない or 3該当なし</t>
  </si>
  <si>
    <t>1実施している or 2実施していない</t>
  </si>
  <si>
    <t>1全て登記済み or 2一部（全て）未登記</t>
  </si>
  <si>
    <t>1全て登記済み or 2一部（全て）未登記 or 3該当なし</t>
  </si>
  <si>
    <t>1設定有⇒下の明細に入力 or 2設定なし</t>
  </si>
  <si>
    <t>1有⇒下の明細に入力 or 2変更なし</t>
  </si>
  <si>
    <t>【契約書】1有 or 2なし　／　【財産目録への記載】1記載有 or 2記載なし</t>
    <rPh sb="1" eb="4">
      <t>ケイヤクショ</t>
    </rPh>
    <rPh sb="18" eb="22">
      <t>ザイサンモクロク</t>
    </rPh>
    <rPh sb="24" eb="26">
      <t>キサイ</t>
    </rPh>
    <phoneticPr fontId="1"/>
  </si>
  <si>
    <t>【契約書】1有 or 2なし　／　【免責の記載】1記載有 or 2記載なし　／　【学校法人会計への計上】1有 or 2なし</t>
    <rPh sb="1" eb="4">
      <t>ケイヤクショ</t>
    </rPh>
    <rPh sb="18" eb="20">
      <t>メンセキ</t>
    </rPh>
    <rPh sb="21" eb="23">
      <t>キサイ</t>
    </rPh>
    <rPh sb="41" eb="47">
      <t>ガッコウホウジンカイケイ</t>
    </rPh>
    <rPh sb="49" eb="51">
      <t>ケイジョウ</t>
    </rPh>
    <phoneticPr fontId="1"/>
  </si>
  <si>
    <t>【有償運行】1有償運行有 or 2有償運行なし　／　【購入・届出・変更年月日】平成 or 令和</t>
    <rPh sb="1" eb="5">
      <t>ユウショウウンコウ</t>
    </rPh>
    <rPh sb="27" eb="29">
      <t>コウニュウ</t>
    </rPh>
    <rPh sb="30" eb="32">
      <t>トドケデ</t>
    </rPh>
    <rPh sb="33" eb="35">
      <t>ヘンコウ</t>
    </rPh>
    <rPh sb="35" eb="38">
      <t>ネンガッピ</t>
    </rPh>
    <phoneticPr fontId="1"/>
  </si>
  <si>
    <t>1管轄の警察署に届け出済み or 2選任しているが管轄の警察署には届け出ていない or 3選任していない⇒下のマスに入力</t>
  </si>
  <si>
    <t>1実施（記録あり） or 2実施（記録なし） or 3未実施</t>
  </si>
  <si>
    <t>1作成している or 2作成していない or 3作成していない（通園用バスを所有していない）</t>
  </si>
  <si>
    <t>1安全装置有 or 2なし（座席が2列以下のため） or 3なし（通園に使用していないため） or 4なし</t>
  </si>
  <si>
    <t>1現金出納簿有 or 2現金出納簿なし or 3仕訳伝票で代替</t>
  </si>
  <si>
    <t>【現金立て替え】1有 or 2なし　／　【借入金台帳への記載】1有 or 2なし</t>
    <rPh sb="1" eb="4">
      <t>ゲンキンタ</t>
    </rPh>
    <rPh sb="5" eb="6">
      <t>カ</t>
    </rPh>
    <rPh sb="21" eb="23">
      <t>カリイレ</t>
    </rPh>
    <rPh sb="23" eb="24">
      <t>キン</t>
    </rPh>
    <rPh sb="24" eb="26">
      <t>ダイチョウ</t>
    </rPh>
    <rPh sb="28" eb="30">
      <t>キサイ</t>
    </rPh>
    <phoneticPr fontId="1"/>
  </si>
  <si>
    <t>1該当あり⇒下のマスに入力 or 2該当なし</t>
  </si>
  <si>
    <t>【台帳】1作成有 or 2作成なし　／　【元帳との一致】1一致 or 2不一致　／　【減免額・減免理由】1記入有 or 2記入なし　／　【規程等との整合】1整合 or 2不整合</t>
    <rPh sb="1" eb="4">
      <t>ダイチョウ｣</t>
    </rPh>
    <rPh sb="5" eb="7">
      <t>サクセイ</t>
    </rPh>
    <rPh sb="13" eb="15">
      <t>サクセイ</t>
    </rPh>
    <rPh sb="21" eb="23">
      <t>モトチョウ</t>
    </rPh>
    <rPh sb="25" eb="27">
      <t>イッチ</t>
    </rPh>
    <rPh sb="43" eb="46">
      <t>ゲンメンガク</t>
    </rPh>
    <rPh sb="47" eb="51">
      <t>ゲンメンリユウ</t>
    </rPh>
    <rPh sb="69" eb="77">
      <t>キテイトウトノセイゴウ｣</t>
    </rPh>
    <phoneticPr fontId="1"/>
  </si>
  <si>
    <t>【寄付受入】1有⇒右の２マスに入力 or 2受入なし　／　【寄付申込書】1有 or 2なし</t>
    <rPh sb="1" eb="5">
      <t>キフウケイレ</t>
    </rPh>
    <rPh sb="30" eb="36">
      <t>キフモウシコミショ｣</t>
    </rPh>
    <phoneticPr fontId="1"/>
  </si>
  <si>
    <t>1収納済み or 2未収</t>
  </si>
  <si>
    <t>1支払済み or 2未払</t>
  </si>
  <si>
    <t>【委嘱年月日】令和 or 平成 or 昭和　／　【委嘱状】1有 or 2なし　／　【執務記録簿】1有 or 2なし</t>
    <rPh sb="1" eb="3">
      <t>イショク</t>
    </rPh>
    <rPh sb="3" eb="6">
      <t>ネンガッピ</t>
    </rPh>
    <rPh sb="25" eb="28">
      <t>イショクジョウ</t>
    </rPh>
    <rPh sb="42" eb="48">
      <t>シツムキロクボ｣</t>
    </rPh>
    <phoneticPr fontId="1"/>
  </si>
  <si>
    <t>【実施】1実施 or 2未実施　／　【記録】1記録有 or 2記録なし</t>
    <rPh sb="1" eb="3">
      <t>ジッシ</t>
    </rPh>
    <rPh sb="19" eb="21">
      <t>キロク</t>
    </rPh>
    <phoneticPr fontId="1"/>
  </si>
  <si>
    <t>1通知している or 2通知していない</t>
  </si>
  <si>
    <t>1講じている or 2講じていない</t>
  </si>
  <si>
    <t>1確認（健康診断書の写しを保管） or 2確認（その他） or 3未確認 or 4該当なし</t>
  </si>
  <si>
    <t>1有⇒下記２種の検査が必要・下表に入力 or 2なし⇒下表の入力不要</t>
  </si>
  <si>
    <t>1有⇒下記２種の検査が必要・下表に入力 or 2無⇒下表の入力不要</t>
  </si>
  <si>
    <t>1上水道（直結給水） or 2上水道（貯水槽経由）⇒別紙５を作成 or 3井戸水等⇒別紙６を作成</t>
  </si>
  <si>
    <t>1利用している⇒別紙７を作成 or 2利用していない</t>
  </si>
  <si>
    <t>1放流式水洗便所 or 2浄化槽式水洗便所⇒別紙８を作成 or 3くみ取り式便所</t>
  </si>
  <si>
    <t>1水道水 or 2飲料水に供している井戸水等 or 3飲料水に供していない井戸水等⇒「別紙６（イ）」を作成</t>
  </si>
  <si>
    <t>1実施 or 2未実施</t>
  </si>
  <si>
    <t>1有⇒右に入力 or 2なし</t>
  </si>
  <si>
    <t>1健康カード等で実施 or 2実施していない</t>
  </si>
  <si>
    <t>1作成している or 2作成していない</t>
  </si>
  <si>
    <t>1点検表 or 2園日誌 or 3記録なし</t>
  </si>
  <si>
    <t>1実施している（下欄に入力） or 2黒板なし（保育に使用しない） or 3未実施</t>
  </si>
  <si>
    <t>【実施】1実施（右欄に入力） or 2未実施　／　【実施の頻度】1毎日 or 2その他（下欄に入力）　／　【記録の方法】1点検表 or 2園日誌 or 3記録なし</t>
    <rPh sb="1" eb="3">
      <t>ジッシ</t>
    </rPh>
    <rPh sb="26" eb="28">
      <t>ジッシ</t>
    </rPh>
    <rPh sb="29" eb="31">
      <t>ヒンド</t>
    </rPh>
    <rPh sb="54" eb="56">
      <t>キロク</t>
    </rPh>
    <rPh sb="57" eb="59">
      <t>ホウホウ</t>
    </rPh>
    <phoneticPr fontId="1"/>
  </si>
  <si>
    <t>1実施（点検表で記録） or 2実施（園日誌で記録） or 3実施（点検表と園日誌で記録） or 4実施（記録なし） or 5未実施</t>
  </si>
  <si>
    <t>1有⇒右と下欄に入力 or 2なし</t>
  </si>
  <si>
    <t>【重大事故発生】1有⇒右欄に入力 or 2なし　／　【県への報告】1有 or 2無</t>
    <rPh sb="1" eb="7">
      <t>ジュウダイジコハッセイ</t>
    </rPh>
    <rPh sb="27" eb="28">
      <t>ケン</t>
    </rPh>
    <rPh sb="30" eb="32">
      <t>ホウコク</t>
    </rPh>
    <phoneticPr fontId="1"/>
  </si>
  <si>
    <t>【保健室】1保健室あり or 2職員室に設置 or 3未設置　／　【保健衛生用具】1常備されている or 2常備されていない</t>
    <rPh sb="1" eb="4">
      <t>ホケンシツ</t>
    </rPh>
    <rPh sb="34" eb="41">
      <t>ホケンエイセイヨウグ｣</t>
    </rPh>
    <phoneticPr fontId="1"/>
  </si>
  <si>
    <t>1加入（下表に入力） or 2未加入</t>
  </si>
  <si>
    <t>【設置等】1電力会社に発電分を全量売電（収益事業に該当） or 2電力会社に余剰電力を売電 or 3電力会社に売電せず全量を園で消費 or 4太陽光パネルを設置していない　／　【補助】1有 or 2なし</t>
    <rPh sb="1" eb="3">
      <t>セッチ</t>
    </rPh>
    <rPh sb="3" eb="4">
      <t>ナド</t>
    </rPh>
    <rPh sb="89" eb="91">
      <t>ホジョ</t>
    </rPh>
    <phoneticPr fontId="1"/>
  </si>
  <si>
    <t>1昭和５６年５月３１日以前に建築確認を受けた園舎がある　　　　⇒「附帯調査別紙」（下記）に入力してください or 2昭和５６年６月1日以降に建築確認を受けた園舎のみである</t>
  </si>
  <si>
    <t>1実施した⇒年月を入力 or 2実施していない</t>
  </si>
  <si>
    <t>1ブロック塀・有 or 2ブロック塀・なし</t>
  </si>
  <si>
    <t>1実施済⇒⑥⑦に入力 or 2未実施⇒⑧⑨に入力</t>
  </si>
  <si>
    <t>1実施済⇒⑪⑫に入力 or 2未実施⇒⑬⑭⑮⑯に入力</t>
  </si>
  <si>
    <t>1改築 or 2補強</t>
  </si>
  <si>
    <t>(参考)：寄附行為</t>
    <rPh sb="1" eb="3">
      <t>サンコウ</t>
    </rPh>
    <rPh sb="5" eb="7">
      <t>キフ</t>
    </rPh>
    <rPh sb="7" eb="9">
      <t>コウイ</t>
    </rPh>
    <phoneticPr fontId="1"/>
  </si>
  <si>
    <t>○△　□×</t>
  </si>
  <si>
    <t>○△　□×</t>
    <phoneticPr fontId="1"/>
  </si>
  <si>
    <t>(参考)：法人登記簿謄本又は現在事項全部証明書、代表者変更登記完了届、寄附行為　</t>
    <phoneticPr fontId="1"/>
  </si>
  <si>
    <t>　　代表者変更登記は、選任の日から２週間以内に行う。</t>
    <rPh sb="5" eb="7">
      <t>ヘンコウ</t>
    </rPh>
    <phoneticPr fontId="1"/>
  </si>
  <si>
    <t>（２）現行寄附行為に係る県の認可(変更認可)状況</t>
    <phoneticPr fontId="1"/>
  </si>
  <si>
    <t>（２）現在の役員の選任状況</t>
    <phoneticPr fontId="1"/>
  </si>
  <si>
    <t>うち
外部理事</t>
    <rPh sb="5" eb="7">
      <t>リジ</t>
    </rPh>
    <phoneticPr fontId="1"/>
  </si>
  <si>
    <r>
      <t xml:space="preserve">任　　　　　　　期
</t>
    </r>
    <r>
      <rPr>
        <sz val="8"/>
        <rFont val="ＭＳ Ｐゴシック"/>
        <family val="3"/>
        <charset val="128"/>
      </rPr>
      <t>※年（和暦）、月、日の順に入力してください・
定時評議員会終結時の場合は年（和暦）のみ</t>
    </r>
    <rPh sb="11" eb="12">
      <t>トシ</t>
    </rPh>
    <rPh sb="13" eb="15">
      <t>ワレキ</t>
    </rPh>
    <rPh sb="17" eb="18">
      <t>ツキ</t>
    </rPh>
    <rPh sb="19" eb="20">
      <t>ヒ</t>
    </rPh>
    <rPh sb="21" eb="22">
      <t>ジュン</t>
    </rPh>
    <rPh sb="23" eb="25">
      <t>ニュウリョク</t>
    </rPh>
    <rPh sb="33" eb="35">
      <t>テイジ</t>
    </rPh>
    <rPh sb="35" eb="38">
      <t>ヒョウギイン</t>
    </rPh>
    <rPh sb="37" eb="38">
      <t>イン</t>
    </rPh>
    <rPh sb="38" eb="39">
      <t>カイ</t>
    </rPh>
    <rPh sb="39" eb="41">
      <t>シュウケツ</t>
    </rPh>
    <rPh sb="41" eb="42">
      <t>ジ</t>
    </rPh>
    <rPh sb="43" eb="45">
      <t>バアイ</t>
    </rPh>
    <rPh sb="46" eb="47">
      <t>ネン</t>
    </rPh>
    <rPh sb="48" eb="50">
      <t>ワレキ</t>
    </rPh>
    <phoneticPr fontId="1"/>
  </si>
  <si>
    <t>(参考）：寄附行為、役員名簿、役員等就任承諾書･履歴書･宣誓書、役員等就(退)任届、理事選任機関の議事録、</t>
    <rPh sb="17" eb="18">
      <t>トウ</t>
    </rPh>
    <rPh sb="34" eb="35">
      <t>トウ</t>
    </rPh>
    <rPh sb="42" eb="44">
      <t>リジ</t>
    </rPh>
    <phoneticPr fontId="1"/>
  </si>
  <si>
    <t>㊟１：外部理事については、最初の選任時に法人の役職員でない理事を１人以上含む必要がある。</t>
    <rPh sb="3" eb="5">
      <t>ガイブ</t>
    </rPh>
    <rPh sb="5" eb="7">
      <t>リジ</t>
    </rPh>
    <rPh sb="13" eb="15">
      <t>サイショ</t>
    </rPh>
    <rPh sb="16" eb="18">
      <t>センニン</t>
    </rPh>
    <rPh sb="18" eb="19">
      <t>ジ</t>
    </rPh>
    <rPh sb="20" eb="22">
      <t>ホウジン</t>
    </rPh>
    <rPh sb="23" eb="26">
      <t>ヤクショクイン</t>
    </rPh>
    <rPh sb="29" eb="31">
      <t>リジ</t>
    </rPh>
    <rPh sb="33" eb="34">
      <t>ニン</t>
    </rPh>
    <rPh sb="34" eb="36">
      <t>イジョウ</t>
    </rPh>
    <rPh sb="36" eb="37">
      <t>フク</t>
    </rPh>
    <rPh sb="38" eb="40">
      <t>ヒツヨウ</t>
    </rPh>
    <phoneticPr fontId="1"/>
  </si>
  <si>
    <r>
      <t xml:space="preserve">任　　　　　　　期
</t>
    </r>
    <r>
      <rPr>
        <sz val="8"/>
        <rFont val="ＭＳ Ｐゴシック"/>
        <family val="3"/>
        <charset val="128"/>
      </rPr>
      <t>※年（和暦）、月、日の順に入力してください・
定時評議員会終結時の場合は年（和暦）のみ</t>
    </r>
    <rPh sb="11" eb="12">
      <t>ネン</t>
    </rPh>
    <rPh sb="13" eb="15">
      <t>ワレキ</t>
    </rPh>
    <rPh sb="17" eb="18">
      <t>ツキ</t>
    </rPh>
    <rPh sb="19" eb="20">
      <t>ヒ</t>
    </rPh>
    <rPh sb="21" eb="22">
      <t>ジュン</t>
    </rPh>
    <rPh sb="23" eb="25">
      <t>ニュウリョク</t>
    </rPh>
    <rPh sb="33" eb="35">
      <t>テイジ</t>
    </rPh>
    <rPh sb="35" eb="38">
      <t>ヒョウギイン</t>
    </rPh>
    <rPh sb="37" eb="38">
      <t>イン</t>
    </rPh>
    <rPh sb="38" eb="39">
      <t>カイ</t>
    </rPh>
    <rPh sb="39" eb="41">
      <t>シュウケツ</t>
    </rPh>
    <rPh sb="41" eb="42">
      <t>ジ</t>
    </rPh>
    <rPh sb="43" eb="45">
      <t>バアイ</t>
    </rPh>
    <rPh sb="46" eb="47">
      <t>ネン</t>
    </rPh>
    <rPh sb="48" eb="50">
      <t>ワレキ</t>
    </rPh>
    <phoneticPr fontId="1"/>
  </si>
  <si>
    <r>
      <t xml:space="preserve">評議員総数　 </t>
    </r>
    <r>
      <rPr>
        <sz val="8"/>
        <rFont val="ＭＳ Ｐゴシック"/>
        <family val="3"/>
        <charset val="128"/>
      </rPr>
      <t>（「（５）現在の評議員の選任状況」の表から引用）</t>
    </r>
    <rPh sb="3" eb="5">
      <t>ソウスウ</t>
    </rPh>
    <rPh sb="12" eb="14">
      <t>ゲンザイ</t>
    </rPh>
    <rPh sb="15" eb="18">
      <t>ヒョウギイン</t>
    </rPh>
    <rPh sb="19" eb="21">
      <t>センニン</t>
    </rPh>
    <rPh sb="21" eb="23">
      <t>ジョウキョウ</t>
    </rPh>
    <rPh sb="25" eb="26">
      <t>ヒョウ</t>
    </rPh>
    <rPh sb="28" eb="30">
      <t>インヨウ</t>
    </rPh>
    <phoneticPr fontId="1"/>
  </si>
  <si>
    <t>３　理事会・評議員会・理事選任機関</t>
    <phoneticPr fontId="1"/>
  </si>
  <si>
    <t>（１）新会計基準(令和７年度以降適用)に基づく経理規程の作成状況</t>
    <rPh sb="3" eb="4">
      <t>シン</t>
    </rPh>
    <rPh sb="9" eb="11">
      <t>レイワ</t>
    </rPh>
    <phoneticPr fontId="1"/>
  </si>
  <si>
    <r>
      <t>㊟１：勘定科目表に</t>
    </r>
    <r>
      <rPr>
        <u/>
        <sz val="10"/>
        <rFont val="ＭＳ Ｐゴシック"/>
        <family val="3"/>
        <charset val="128"/>
      </rPr>
      <t>施設等利用給付費収入</t>
    </r>
    <r>
      <rPr>
        <sz val="10"/>
        <rFont val="ＭＳ Ｐゴシック"/>
        <family val="3"/>
        <charset val="128"/>
      </rPr>
      <t>と</t>
    </r>
    <r>
      <rPr>
        <u/>
        <sz val="10"/>
        <rFont val="ＭＳ Ｐゴシック"/>
        <family val="3"/>
        <charset val="128"/>
      </rPr>
      <t>施設型給付費収入</t>
    </r>
    <r>
      <rPr>
        <sz val="10"/>
        <rFont val="ＭＳ Ｐゴシック"/>
        <family val="3"/>
        <charset val="128"/>
      </rPr>
      <t>が記載されていることが必要。</t>
    </r>
    <phoneticPr fontId="1"/>
  </si>
  <si>
    <r>
      <t>㊟２：令和７年度の学校法人会計基準等の改正により、</t>
    </r>
    <r>
      <rPr>
        <u/>
        <sz val="10"/>
        <rFont val="ＭＳ Ｐゴシック"/>
        <family val="3"/>
        <charset val="128"/>
      </rPr>
      <t>学校法人が作成すべきものの変更等があった</t>
    </r>
    <r>
      <rPr>
        <sz val="10"/>
        <rFont val="ＭＳ Ｐゴシック"/>
        <family val="3"/>
        <charset val="128"/>
      </rPr>
      <t>ため、</t>
    </r>
    <rPh sb="17" eb="18">
      <t>トウ</t>
    </rPh>
    <phoneticPr fontId="1"/>
  </si>
  <si>
    <t>(参考）：元帳、寄附行為、役員及び評議員に対する報酬等の支給の基準（役員等報酬規程）</t>
    <phoneticPr fontId="1"/>
  </si>
  <si>
    <t>　⇒有価証券を保有している場合、別紙3を作成してください</t>
    <rPh sb="2" eb="6">
      <t>ユウカショウケン</t>
    </rPh>
    <rPh sb="8" eb="10">
      <t>ホユウ</t>
    </rPh>
    <rPh sb="14" eb="16">
      <t>バアイ</t>
    </rPh>
    <rPh sb="21" eb="23">
      <t>サクセイ</t>
    </rPh>
    <phoneticPr fontId="1"/>
  </si>
  <si>
    <r>
      <t xml:space="preserve">     </t>
    </r>
    <r>
      <rPr>
        <sz val="9"/>
        <rFont val="ＭＳ Ｐゴシック"/>
        <family val="3"/>
        <charset val="128"/>
      </rPr>
      <t>「3その他」の場合、文書名</t>
    </r>
    <phoneticPr fontId="1"/>
  </si>
  <si>
    <t>実施している
場合、公表の有無</t>
    <rPh sb="0" eb="2">
      <t>ジッシ</t>
    </rPh>
    <rPh sb="7" eb="9">
      <t>バアイ</t>
    </rPh>
    <rPh sb="10" eb="12">
      <t>コウヒョウ</t>
    </rPh>
    <rPh sb="13" eb="15">
      <t>ウム</t>
    </rPh>
    <phoneticPr fontId="1"/>
  </si>
  <si>
    <r>
      <t>㊟3：</t>
    </r>
    <r>
      <rPr>
        <u/>
        <sz val="10"/>
        <rFont val="ＭＳ Ｐゴシック"/>
        <family val="3"/>
        <charset val="128"/>
      </rPr>
      <t>子の看護休暇の見直し、所定外労働の制限の対象拡大(令和7年4月施行）</t>
    </r>
    <rPh sb="3" eb="4">
      <t>コ</t>
    </rPh>
    <rPh sb="5" eb="7">
      <t>カンゴ</t>
    </rPh>
    <rPh sb="7" eb="9">
      <t>キュウカ</t>
    </rPh>
    <rPh sb="10" eb="12">
      <t>ミナオ</t>
    </rPh>
    <rPh sb="14" eb="19">
      <t>ショテイガイロウドウ</t>
    </rPh>
    <rPh sb="20" eb="22">
      <t>セイゲン</t>
    </rPh>
    <rPh sb="23" eb="27">
      <t>タイショウカクダイ</t>
    </rPh>
    <phoneticPr fontId="1"/>
  </si>
  <si>
    <r>
      <t>支給額（</t>
    </r>
    <r>
      <rPr>
        <b/>
        <sz val="11"/>
        <rFont val="ＭＳ Ｐゴシック"/>
        <family val="3"/>
        <charset val="128"/>
      </rPr>
      <t>A</t>
    </r>
    <r>
      <rPr>
        <sz val="11"/>
        <rFont val="ＭＳ Ｐゴシック"/>
        <family val="3"/>
        <charset val="128"/>
      </rPr>
      <t>)</t>
    </r>
    <rPh sb="0" eb="3">
      <t>シキュウガク</t>
    </rPh>
    <phoneticPr fontId="1"/>
  </si>
  <si>
    <r>
      <t>うち退職金財団
給付額（</t>
    </r>
    <r>
      <rPr>
        <b/>
        <sz val="11"/>
        <rFont val="ＭＳ Ｐゴシック"/>
        <family val="3"/>
        <charset val="128"/>
      </rPr>
      <t>B</t>
    </r>
    <r>
      <rPr>
        <sz val="11"/>
        <rFont val="ＭＳ Ｐゴシック"/>
        <family val="3"/>
        <charset val="128"/>
      </rPr>
      <t>)</t>
    </r>
    <rPh sb="2" eb="5">
      <t>タイショクキン</t>
    </rPh>
    <rPh sb="5" eb="7">
      <t>ザイダン</t>
    </rPh>
    <rPh sb="8" eb="11">
      <t>キュウフガク</t>
    </rPh>
    <phoneticPr fontId="1"/>
  </si>
  <si>
    <r>
      <t>差額（</t>
    </r>
    <r>
      <rPr>
        <b/>
        <sz val="11"/>
        <rFont val="ＭＳ Ｐゴシック"/>
        <family val="3"/>
        <charset val="128"/>
      </rPr>
      <t>A-B</t>
    </r>
    <r>
      <rPr>
        <sz val="11"/>
        <rFont val="ＭＳ Ｐゴシック"/>
        <family val="3"/>
        <charset val="128"/>
      </rPr>
      <t>)</t>
    </r>
    <rPh sb="0" eb="2">
      <t>サガク</t>
    </rPh>
    <phoneticPr fontId="1"/>
  </si>
  <si>
    <r>
      <t xml:space="preserve">退職年月日
</t>
    </r>
    <r>
      <rPr>
        <sz val="9"/>
        <rFont val="ＭＳ Ｐゴシック"/>
        <family val="3"/>
        <charset val="128"/>
      </rPr>
      <t>※年（和暦）月日の順に入力</t>
    </r>
    <rPh sb="0" eb="2">
      <t>タイショク</t>
    </rPh>
    <rPh sb="2" eb="5">
      <t>ネンガッピ</t>
    </rPh>
    <rPh sb="9" eb="11">
      <t>ワレキ</t>
    </rPh>
    <rPh sb="17" eb="19">
      <t>ニュウリョク</t>
    </rPh>
    <phoneticPr fontId="1"/>
  </si>
  <si>
    <r>
      <t xml:space="preserve">支給年月日
</t>
    </r>
    <r>
      <rPr>
        <sz val="9"/>
        <rFont val="ＭＳ Ｐゴシック"/>
        <family val="3"/>
        <charset val="128"/>
      </rPr>
      <t>※年（和暦）月日の順に入力</t>
    </r>
    <rPh sb="0" eb="2">
      <t>シキュウ</t>
    </rPh>
    <rPh sb="2" eb="5">
      <t>ネンガッピ</t>
    </rPh>
    <phoneticPr fontId="1"/>
  </si>
  <si>
    <r>
      <t xml:space="preserve">
未加入者の職・氏名
（未加入である理由）
</t>
    </r>
    <r>
      <rPr>
        <sz val="10"/>
        <rFont val="ＭＳ Ｐゴシック"/>
        <family val="3"/>
        <charset val="128"/>
      </rPr>
      <t xml:space="preserve">上段：職・氏名
下段：理由
</t>
    </r>
    <r>
      <rPr>
        <sz val="11"/>
        <rFont val="ＭＳ Ｐゴシック"/>
        <family val="3"/>
        <charset val="128"/>
      </rPr>
      <t xml:space="preserve">
※未加入である理由は
「臨時職員のため」
「経営者のため」
など具体的に記入してください</t>
    </r>
    <rPh sb="1" eb="5">
      <t>ミカニュウシャ</t>
    </rPh>
    <rPh sb="6" eb="7">
      <t>ショク</t>
    </rPh>
    <rPh sb="8" eb="10">
      <t>シメイ</t>
    </rPh>
    <rPh sb="12" eb="15">
      <t>ミカニュウ</t>
    </rPh>
    <rPh sb="18" eb="20">
      <t>リユウ</t>
    </rPh>
    <rPh sb="23" eb="25">
      <t>ジョウダン</t>
    </rPh>
    <rPh sb="26" eb="27">
      <t>ショク</t>
    </rPh>
    <rPh sb="28" eb="30">
      <t>シメイ</t>
    </rPh>
    <rPh sb="31" eb="33">
      <t>ゲダン</t>
    </rPh>
    <rPh sb="34" eb="36">
      <t>リユウ</t>
    </rPh>
    <rPh sb="39" eb="42">
      <t>ミカニュウ</t>
    </rPh>
    <rPh sb="45" eb="47">
      <t>リユウ</t>
    </rPh>
    <rPh sb="50" eb="54">
      <t>リンジショクイン</t>
    </rPh>
    <rPh sb="60" eb="63">
      <t>ケイエイシャ</t>
    </rPh>
    <rPh sb="70" eb="72">
      <t>グタイ</t>
    </rPh>
    <rPh sb="72" eb="73">
      <t>テキ</t>
    </rPh>
    <rPh sb="74" eb="76">
      <t>キニュウ</t>
    </rPh>
    <phoneticPr fontId="1"/>
  </si>
  <si>
    <t>（２）学校法人が所有する園地、園舎等の登記状況</t>
    <rPh sb="3" eb="5">
      <t>ガッコウ</t>
    </rPh>
    <rPh sb="5" eb="7">
      <t>ホウジン</t>
    </rPh>
    <rPh sb="8" eb="10">
      <t>ショユウ</t>
    </rPh>
    <phoneticPr fontId="1"/>
  </si>
  <si>
    <t>未登記の物件とその理由</t>
    <rPh sb="0" eb="3">
      <t>ミトウキ</t>
    </rPh>
    <rPh sb="4" eb="6">
      <t>ブッケン</t>
    </rPh>
    <rPh sb="9" eb="11">
      <t>リユウ</t>
    </rPh>
    <phoneticPr fontId="1"/>
  </si>
  <si>
    <t>（２）健康診断の実施項目及び記録の状況</t>
    <phoneticPr fontId="1"/>
  </si>
  <si>
    <t>㊟：未受診教職員については、その後の受診結果を園で保管する必要がある。　</t>
    <rPh sb="5" eb="8">
      <t>キョウショクイン</t>
    </rPh>
    <phoneticPr fontId="1"/>
  </si>
  <si>
    <t>(参考）：健康診断票の写し、健康である旨の証明書等（派遣元発行）</t>
    <rPh sb="26" eb="29">
      <t>ハケンモト</t>
    </rPh>
    <phoneticPr fontId="1"/>
  </si>
  <si>
    <t>令和６年度</t>
    <phoneticPr fontId="1"/>
  </si>
  <si>
    <t>(参考）：学校薬剤師又は委託業者からの検査結果報告書、学校薬剤師による検査省略許可の書面とその根拠の検査結果</t>
    <phoneticPr fontId="1"/>
  </si>
  <si>
    <r>
      <t xml:space="preserve">令和７年度
</t>
    </r>
    <r>
      <rPr>
        <sz val="9"/>
        <rFont val="ＭＳ Ｐゴシック"/>
        <family val="3"/>
        <charset val="128"/>
      </rPr>
      <t>（予定含む）</t>
    </r>
    <rPh sb="0" eb="2">
      <t>レイワ</t>
    </rPh>
    <rPh sb="3" eb="5">
      <t>ネンド</t>
    </rPh>
    <rPh sb="7" eb="9">
      <t>ヨテイ</t>
    </rPh>
    <rPh sb="9" eb="10">
      <t>フク</t>
    </rPh>
    <phoneticPr fontId="1"/>
  </si>
  <si>
    <t>(参考）：学校薬剤師又は委託業者からの検査結果報告書、学校薬剤師による検査省略許可の書面とその根拠の検査結果</t>
    <rPh sb="47" eb="49">
      <t>コンキョ</t>
    </rPh>
    <rPh sb="50" eb="54">
      <t>ケンサケッカ</t>
    </rPh>
    <phoneticPr fontId="1"/>
  </si>
  <si>
    <t>ただし、その検査結果とともに薬剤師等から省略の許可を書面で得て保管しておくこと。</t>
    <rPh sb="6" eb="10">
      <t>ケンサケッカ</t>
    </rPh>
    <rPh sb="31" eb="33">
      <t>ホカン</t>
    </rPh>
    <phoneticPr fontId="1"/>
  </si>
  <si>
    <t>（５）雑用水（雨水、飲用手洗い等に使用しない井戸水等）の利用の有無</t>
    <phoneticPr fontId="1"/>
  </si>
  <si>
    <t>点検項目</t>
    <phoneticPr fontId="1"/>
  </si>
  <si>
    <t>防災上の施設・
設備（㊟）</t>
    <rPh sb="0" eb="3">
      <t>ボウサイジョウ</t>
    </rPh>
    <rPh sb="4" eb="6">
      <t>シセツ</t>
    </rPh>
    <rPh sb="8" eb="10">
      <t>セツビ</t>
    </rPh>
    <phoneticPr fontId="1"/>
  </si>
  <si>
    <r>
      <t>訓練の内容</t>
    </r>
    <r>
      <rPr>
        <sz val="10"/>
        <rFont val="ＭＳ Ｐゴシック"/>
        <family val="3"/>
        <charset val="128"/>
      </rPr>
      <t>（実施状況（予定含む）を入力）</t>
    </r>
    <rPh sb="0" eb="2">
      <t>クンレン</t>
    </rPh>
    <rPh sb="3" eb="5">
      <t>ナイヨウ</t>
    </rPh>
    <rPh sb="8" eb="10">
      <t>ジョウキョウ</t>
    </rPh>
    <rPh sb="17" eb="19">
      <t>ニュウリョク</t>
    </rPh>
    <phoneticPr fontId="1"/>
  </si>
  <si>
    <t>耐震補強工事の「⑩実施状況」、「⑪実施時期」、「⑫工事実施後のIs値（あるいはIw値）」について入力してください。</t>
    <rPh sb="48" eb="50">
      <t>ニュウリョク</t>
    </rPh>
    <phoneticPr fontId="1"/>
  </si>
  <si>
    <t>1私立学校法及び寄附行為の定めに合っている</t>
  </si>
  <si>
    <t>1私立学校法及び寄附行為の定めに合っている or 2私立学校法及び寄附行為の定めに合っていない</t>
    <rPh sb="16" eb="17">
      <t>ア</t>
    </rPh>
    <rPh sb="41" eb="42">
      <t>ア</t>
    </rPh>
    <phoneticPr fontId="1"/>
  </si>
  <si>
    <t>5多額の借財</t>
  </si>
  <si>
    <t>8報酬等の支給基準の策定等</t>
  </si>
  <si>
    <t>経理規程の改正</t>
    <rPh sb="0" eb="4">
      <t>ケイリキテイ</t>
    </rPh>
    <rPh sb="5" eb="7">
      <t>カイセイ</t>
    </rPh>
    <phoneticPr fontId="1"/>
  </si>
  <si>
    <t>評議員会が理事選任機関である場合の議題は次の（３）に記載してください。</t>
    <phoneticPr fontId="1"/>
  </si>
  <si>
    <t>4多額の借財</t>
  </si>
  <si>
    <t>理事長
○△　□×</t>
    <rPh sb="0" eb="3">
      <t>リジチョウ</t>
    </rPh>
    <phoneticPr fontId="1"/>
  </si>
  <si>
    <t>報酬等の支給基準</t>
    <rPh sb="2" eb="3">
      <t>トウ</t>
    </rPh>
    <phoneticPr fontId="1"/>
  </si>
  <si>
    <t>(参考）：役員及び評議員に対する報酬等の支給の基準（役員等報酬規程）</t>
    <phoneticPr fontId="1"/>
  </si>
  <si>
    <t>ア　役員及び評議員に対する報酬等の支給基準（役員等報酬規程）</t>
    <rPh sb="15" eb="16">
      <t>トウ</t>
    </rPh>
    <phoneticPr fontId="1"/>
  </si>
  <si>
    <t>【作成】1作成している or 2作成していない　／　【報酬の有無】1報酬有 or 2報酬なし</t>
    <rPh sb="1" eb="3">
      <t>サクセイ</t>
    </rPh>
    <rPh sb="27" eb="29">
      <t>ホウシュウ</t>
    </rPh>
    <rPh sb="30" eb="32">
      <t>ウム</t>
    </rPh>
    <phoneticPr fontId="1"/>
  </si>
  <si>
    <t>3保有していない</t>
  </si>
  <si>
    <t>1入園願書</t>
  </si>
  <si>
    <t>2園内掲示</t>
  </si>
  <si>
    <t>1常勤</t>
  </si>
  <si>
    <t>年度初めの職員会議で周知し、その後職員室で常時閲覧できるように備置いている。</t>
    <rPh sb="0" eb="2">
      <t>ネンド</t>
    </rPh>
    <rPh sb="2" eb="3">
      <t>ハジ</t>
    </rPh>
    <rPh sb="5" eb="7">
      <t>ショクイン</t>
    </rPh>
    <rPh sb="7" eb="9">
      <t>カイギ</t>
    </rPh>
    <rPh sb="10" eb="12">
      <t>シュウチ</t>
    </rPh>
    <rPh sb="16" eb="17">
      <t>ゴ</t>
    </rPh>
    <rPh sb="17" eb="20">
      <t>ショクインシツ</t>
    </rPh>
    <rPh sb="21" eb="23">
      <t>ジョウジ</t>
    </rPh>
    <rPh sb="23" eb="25">
      <t>エツラン</t>
    </rPh>
    <rPh sb="31" eb="32">
      <t>ビ</t>
    </rPh>
    <rPh sb="32" eb="33">
      <t>オ</t>
    </rPh>
    <phoneticPr fontId="1"/>
  </si>
  <si>
    <t>1届出有</t>
  </si>
  <si>
    <t>年度初めの職員会議で周知し、その後職員室で常時閲覧できるように備置いている。</t>
    <phoneticPr fontId="1"/>
  </si>
  <si>
    <t>1口座払い</t>
  </si>
  <si>
    <t>1添付有</t>
  </si>
  <si>
    <t>教諭</t>
    <rPh sb="0" eb="2">
      <t>キョウユ</t>
    </rPh>
    <phoneticPr fontId="1"/>
  </si>
  <si>
    <t>理事長・○△　×□</t>
    <rPh sb="0" eb="2">
      <t>リジ</t>
    </rPh>
    <rPh sb="2" eb="3">
      <t>ナガ</t>
    </rPh>
    <phoneticPr fontId="1"/>
  </si>
  <si>
    <t>事務・○○　○○</t>
    <rPh sb="0" eb="2">
      <t>ジム</t>
    </rPh>
    <phoneticPr fontId="1"/>
  </si>
  <si>
    <t>事務・△△　△△</t>
    <rPh sb="0" eb="2">
      <t>ジム</t>
    </rPh>
    <phoneticPr fontId="1"/>
  </si>
  <si>
    <t>事務・××　××</t>
    <rPh sb="0" eb="2">
      <t>ジム</t>
    </rPh>
    <phoneticPr fontId="1"/>
  </si>
  <si>
    <t>就業規則に記載。
○年○月○日に防止研修を実施。</t>
    <rPh sb="0" eb="4">
      <t>シュウギョウキソク</t>
    </rPh>
    <rPh sb="5" eb="7">
      <t>キサイ</t>
    </rPh>
    <rPh sb="10" eb="11">
      <t>ネン</t>
    </rPh>
    <rPh sb="12" eb="13">
      <t>ガツ</t>
    </rPh>
    <rPh sb="14" eb="15">
      <t>ニチ</t>
    </rPh>
    <rPh sb="16" eb="20">
      <t>ボウシケンシュウ</t>
    </rPh>
    <rPh sb="21" eb="23">
      <t>ジッシ</t>
    </rPh>
    <phoneticPr fontId="1"/>
  </si>
  <si>
    <t>理事長及び事務長を窓口としている</t>
    <rPh sb="0" eb="3">
      <t>リジチョウ</t>
    </rPh>
    <rPh sb="3" eb="4">
      <t>オヨ</t>
    </rPh>
    <rPh sb="5" eb="8">
      <t>ジムチョウ</t>
    </rPh>
    <rPh sb="9" eb="11">
      <t>マドグチ</t>
    </rPh>
    <phoneticPr fontId="1"/>
  </si>
  <si>
    <t>抵当権</t>
    <rPh sb="0" eb="3">
      <t>テイトウケンケン</t>
    </rPh>
    <phoneticPr fontId="1"/>
  </si>
  <si>
    <t>1実施（記録あり）</t>
  </si>
  <si>
    <t>○□　×△</t>
    <phoneticPr fontId="1"/>
  </si>
  <si>
    <t>ロッカー</t>
    <phoneticPr fontId="1"/>
  </si>
  <si>
    <t>出張旅費</t>
    <rPh sb="0" eb="2">
      <t>シュッチョウ</t>
    </rPh>
    <rPh sb="2" eb="4">
      <t>リョヒ</t>
    </rPh>
    <phoneticPr fontId="1"/>
  </si>
  <si>
    <t>健康診断費用</t>
    <rPh sb="0" eb="2">
      <t>ケンコウ</t>
    </rPh>
    <rPh sb="2" eb="4">
      <t>シンダン</t>
    </rPh>
    <rPh sb="4" eb="6">
      <t>ヒヨウ</t>
    </rPh>
    <phoneticPr fontId="1"/>
  </si>
  <si>
    <t>中元・歳暮</t>
    <rPh sb="0" eb="2">
      <t>チュウゲン</t>
    </rPh>
    <rPh sb="3" eb="5">
      <t>セイボ</t>
    </rPh>
    <phoneticPr fontId="1"/>
  </si>
  <si>
    <t>（記入しきれない場合は、本表をコピーして備考欄に貼り付けるなどして入力してください。）</t>
    <rPh sb="1" eb="3">
      <t>キニュウ</t>
    </rPh>
    <rPh sb="12" eb="14">
      <t>ホンヒョウ</t>
    </rPh>
    <rPh sb="20" eb="23">
      <t>ビコウラン</t>
    </rPh>
    <rPh sb="24" eb="25">
      <t>ハ</t>
    </rPh>
    <rPh sb="26" eb="27">
      <t>ツ</t>
    </rPh>
    <rPh sb="33" eb="35">
      <t>ニュウリョク</t>
    </rPh>
    <phoneticPr fontId="1"/>
  </si>
  <si>
    <t>○○　○○</t>
  </si>
  <si>
    <t>△△　△△</t>
  </si>
  <si>
    <t>××　××</t>
  </si>
  <si>
    <t>1上水道（直結給水）</t>
  </si>
  <si>
    <t>2利用していない</t>
  </si>
  <si>
    <t>1放流式水洗便所</t>
  </si>
  <si>
    <t>1実施している（下欄に入力）</t>
  </si>
  <si>
    <t>1実施（点検表で記録）</t>
  </si>
  <si>
    <t>○×　△□</t>
    <phoneticPr fontId="1"/>
  </si>
  <si>
    <t>職員室の専用台の上</t>
    <rPh sb="0" eb="3">
      <t>ショクインシツ</t>
    </rPh>
    <rPh sb="4" eb="6">
      <t>センヨウ</t>
    </rPh>
    <rPh sb="6" eb="7">
      <t>ダイ</t>
    </rPh>
    <rPh sb="8" eb="9">
      <t>ウエ</t>
    </rPh>
    <phoneticPr fontId="1"/>
  </si>
  <si>
    <t>3電力会社に売電せず全量を園で消費</t>
  </si>
  <si>
    <t>選任年月日</t>
    <rPh sb="0" eb="2">
      <t>センニン</t>
    </rPh>
    <rPh sb="2" eb="5">
      <t>ネンガッピ</t>
    </rPh>
    <phoneticPr fontId="1"/>
  </si>
  <si>
    <t>（参考）：監事が同意をしたことが分かる書類等</t>
    <rPh sb="21" eb="22">
      <t>トウ</t>
    </rPh>
    <phoneticPr fontId="1"/>
  </si>
  <si>
    <t>寄附行為の定めにより、職員の中から選ぶべき評議員の数</t>
    <rPh sb="0" eb="4">
      <t>キフコウイ</t>
    </rPh>
    <rPh sb="5" eb="6">
      <t>サダ</t>
    </rPh>
    <rPh sb="11" eb="13">
      <t>ショクイン</t>
    </rPh>
    <rPh sb="14" eb="15">
      <t>ナカ</t>
    </rPh>
    <rPh sb="17" eb="18">
      <t>エラ</t>
    </rPh>
    <rPh sb="21" eb="24">
      <t>ヒョウギイン</t>
    </rPh>
    <rPh sb="25" eb="26">
      <t>カズ</t>
    </rPh>
    <phoneticPr fontId="1"/>
  </si>
  <si>
    <t>寄附行為の定めにより、卒業生（又は保護者）の中から選ぶべき評議員の数</t>
    <rPh sb="0" eb="4">
      <t>キフコウイ</t>
    </rPh>
    <rPh sb="5" eb="6">
      <t>サダ</t>
    </rPh>
    <rPh sb="11" eb="14">
      <t>ソツギョウセイ</t>
    </rPh>
    <rPh sb="15" eb="16">
      <t>マタ</t>
    </rPh>
    <rPh sb="17" eb="20">
      <t>ホゴシャ</t>
    </rPh>
    <rPh sb="22" eb="23">
      <t>ナカ</t>
    </rPh>
    <rPh sb="25" eb="26">
      <t>エラ</t>
    </rPh>
    <rPh sb="29" eb="32">
      <t>ヒョウギイン</t>
    </rPh>
    <rPh sb="33" eb="34">
      <t>カズ</t>
    </rPh>
    <phoneticPr fontId="1"/>
  </si>
  <si>
    <t>※寄附行為の規定により、卒業生評議員に卒業生でない保護者を充てている場合は、直下の薄緑マス内に外書き（外数で表示）してください。</t>
    <rPh sb="1" eb="5">
      <t>キフコウイ</t>
    </rPh>
    <rPh sb="6" eb="8">
      <t>キテイ</t>
    </rPh>
    <rPh sb="14" eb="15">
      <t>セイ</t>
    </rPh>
    <rPh sb="21" eb="22">
      <t>セイ</t>
    </rPh>
    <rPh sb="38" eb="40">
      <t>チョッカ</t>
    </rPh>
    <rPh sb="41" eb="43">
      <t>ウスミドリ</t>
    </rPh>
    <phoneticPr fontId="1"/>
  </si>
  <si>
    <t>（参考）：評議員を選任した機関（理事会・評議員会等）の議事録　等</t>
    <rPh sb="16" eb="19">
      <t>リジカイ</t>
    </rPh>
    <rPh sb="20" eb="25">
      <t>ヒョウギインカイトウ</t>
    </rPh>
    <phoneticPr fontId="1"/>
  </si>
  <si>
    <t>㊟１：評議員のうち職員である者の数は評議員総数の3分の1以下でなければならない。</t>
    <rPh sb="18" eb="23">
      <t>ヒョウギインソウスウ</t>
    </rPh>
    <rPh sb="25" eb="26">
      <t>ブン</t>
    </rPh>
    <rPh sb="28" eb="30">
      <t>イカ</t>
    </rPh>
    <phoneticPr fontId="1"/>
  </si>
  <si>
    <t>㊟２：評議員のうち理事会又は理事が選任した者は、評議員総数の２分の１を超えてはならない。</t>
    <phoneticPr fontId="1"/>
  </si>
  <si>
    <t>（７）評議員の選任・解任規程の有無</t>
    <rPh sb="3" eb="6">
      <t>ヒョウギイン</t>
    </rPh>
    <rPh sb="7" eb="9">
      <t>センニン</t>
    </rPh>
    <rPh sb="10" eb="14">
      <t>カイニンキテイ</t>
    </rPh>
    <rPh sb="15" eb="17">
      <t>ウム</t>
    </rPh>
    <phoneticPr fontId="1"/>
  </si>
  <si>
    <t>評議員の選任規程</t>
    <rPh sb="0" eb="3">
      <t>ヒョウギイン</t>
    </rPh>
    <rPh sb="4" eb="6">
      <t>センニン</t>
    </rPh>
    <rPh sb="6" eb="8">
      <t>キテイ</t>
    </rPh>
    <phoneticPr fontId="1"/>
  </si>
  <si>
    <t>評議員の解任規程</t>
    <rPh sb="0" eb="3">
      <t>ヒョウギイン</t>
    </rPh>
    <rPh sb="4" eb="6">
      <t>カイニン</t>
    </rPh>
    <rPh sb="6" eb="8">
      <t>キテイ</t>
    </rPh>
    <phoneticPr fontId="1"/>
  </si>
  <si>
    <t>(参考）：寄附行為、評議員選任規程・評議員解任規程　等</t>
    <rPh sb="10" eb="13">
      <t>ヒョウギイン</t>
    </rPh>
    <rPh sb="13" eb="17">
      <t>センニンキテイ</t>
    </rPh>
    <rPh sb="18" eb="21">
      <t>ヒョウギイン</t>
    </rPh>
    <rPh sb="21" eb="23">
      <t>カイニン</t>
    </rPh>
    <rPh sb="23" eb="25">
      <t>キテイ</t>
    </rPh>
    <rPh sb="26" eb="27">
      <t>トウ</t>
    </rPh>
    <phoneticPr fontId="1"/>
  </si>
  <si>
    <t>（８）理事、監事及び評議員における親族等の特別利害関係を有する者</t>
    <phoneticPr fontId="1"/>
  </si>
  <si>
    <t>㊟１：理事長等による職務報告は、年度内に４月を超える間隔で２回以上（大臣所轄学校法人等の場合は年４回以上）必要。</t>
    <rPh sb="10" eb="12">
      <t>ショクム</t>
    </rPh>
    <rPh sb="16" eb="19">
      <t>ネンドナイ</t>
    </rPh>
    <rPh sb="21" eb="22">
      <t>ツキ</t>
    </rPh>
    <rPh sb="23" eb="24">
      <t>コ</t>
    </rPh>
    <rPh sb="26" eb="28">
      <t>カンカク</t>
    </rPh>
    <rPh sb="30" eb="31">
      <t>カイ</t>
    </rPh>
    <rPh sb="31" eb="33">
      <t>イジョウ</t>
    </rPh>
    <rPh sb="50" eb="52">
      <t>イジョウ</t>
    </rPh>
    <rPh sb="53" eb="55">
      <t>ヒツヨウ</t>
    </rPh>
    <phoneticPr fontId="1"/>
  </si>
  <si>
    <t>出席した評議員、理事又は監事等の氏名</t>
    <rPh sb="4" eb="7">
      <t>ヒョウギイン</t>
    </rPh>
    <rPh sb="8" eb="10">
      <t>リジ</t>
    </rPh>
    <rPh sb="10" eb="11">
      <t>マタ</t>
    </rPh>
    <rPh sb="14" eb="15">
      <t>トウ</t>
    </rPh>
    <phoneticPr fontId="1"/>
  </si>
  <si>
    <t>(参考）：寄附行為、評議員会の議事録</t>
    <phoneticPr fontId="1"/>
  </si>
  <si>
    <t>1予算・事業計画 or 2決算・事業報告 or 3理事長等による職務報告 or 4寄附行為の変更 or 5多額の借財 or 6重要な資産の処分及び譲受け or 7園則の変更 or 8報酬等の支給基準の策定等 or 9評議員会日時・議題の設定 or 10役員等の選任（該当がある場合）</t>
  </si>
  <si>
    <t>㊟１：定時評議員会は会計年度終了後、寄附行為等の規定に従い、適切な時期に行う必要がある。</t>
    <rPh sb="18" eb="23">
      <t>キフコウイトウ</t>
    </rPh>
    <rPh sb="24" eb="26">
      <t>キテイ</t>
    </rPh>
    <rPh sb="27" eb="28">
      <t>シタガ</t>
    </rPh>
    <rPh sb="30" eb="32">
      <t>テキセツ</t>
    </rPh>
    <rPh sb="33" eb="35">
      <t>ジキ</t>
    </rPh>
    <rPh sb="36" eb="37">
      <t>オコナ</t>
    </rPh>
    <rPh sb="38" eb="40">
      <t>ヒツヨウ</t>
    </rPh>
    <phoneticPr fontId="1"/>
  </si>
  <si>
    <t>㊟：理事選任機関が評議員会ではない場合は、選任の前に行うべき評議員会の意見の聴取が必要（私立学校法第３０条第２項）。</t>
    <rPh sb="9" eb="13">
      <t>ヒョウギインカイ</t>
    </rPh>
    <rPh sb="17" eb="19">
      <t>バアイ</t>
    </rPh>
    <rPh sb="21" eb="23">
      <t>センニン</t>
    </rPh>
    <rPh sb="24" eb="25">
      <t>マエ</t>
    </rPh>
    <rPh sb="26" eb="27">
      <t>オコナ</t>
    </rPh>
    <rPh sb="30" eb="34">
      <t>ヒョウギインカイ</t>
    </rPh>
    <rPh sb="35" eb="37">
      <t>イケン</t>
    </rPh>
    <rPh sb="38" eb="40">
      <t>チョウシュ</t>
    </rPh>
    <rPh sb="41" eb="43">
      <t>ヒツヨウ</t>
    </rPh>
    <phoneticPr fontId="1"/>
  </si>
  <si>
    <t>1園長理事とその他の理事</t>
  </si>
  <si>
    <t>1園長理事とその他の理事 or 2園長理事のみ or 3その他の理事のみ</t>
    <phoneticPr fontId="1"/>
  </si>
  <si>
    <t>（参考）：寄附行為、役員名簿、法人登記簿謄本又は現在事項全部証明書、代表者変更登記完了届、選定したときの理事会議事録</t>
    <phoneticPr fontId="1"/>
  </si>
  <si>
    <t>■　回答欄が不足する場合は、シート「備考欄」に、必要な回答欄をコピーして貼り付けるなどして回答を御入力ください。</t>
    <rPh sb="2" eb="5">
      <t>カイトウラン</t>
    </rPh>
    <rPh sb="6" eb="8">
      <t>フソク</t>
    </rPh>
    <rPh sb="10" eb="12">
      <t>バアイ</t>
    </rPh>
    <rPh sb="18" eb="21">
      <t>ビコウラン</t>
    </rPh>
    <rPh sb="24" eb="26">
      <t>ヒツヨウ</t>
    </rPh>
    <rPh sb="27" eb="30">
      <t>カイトウラン</t>
    </rPh>
    <rPh sb="36" eb="37">
      <t>ハ</t>
    </rPh>
    <rPh sb="38" eb="39">
      <t>ツ</t>
    </rPh>
    <rPh sb="45" eb="47">
      <t>カイトウ</t>
    </rPh>
    <rPh sb="48" eb="49">
      <t>ゴ</t>
    </rPh>
    <rPh sb="49" eb="51">
      <t>ニュウリョク</t>
    </rPh>
    <phoneticPr fontId="1"/>
  </si>
  <si>
    <t>■　御入力いただくマスは次のように設定していますので、御提出前に入力漏れがないかを御確認ください。</t>
    <rPh sb="2" eb="3">
      <t>ゴ</t>
    </rPh>
    <rPh sb="3" eb="5">
      <t>ニュウリョク</t>
    </rPh>
    <rPh sb="12" eb="13">
      <t>ツギ</t>
    </rPh>
    <rPh sb="17" eb="19">
      <t>セッテイ</t>
    </rPh>
    <phoneticPr fontId="1"/>
  </si>
  <si>
    <t>※色付けされていないマスには、入力できません。</t>
    <rPh sb="1" eb="3">
      <t>イロヅ</t>
    </rPh>
    <rPh sb="15" eb="17">
      <t>ニュウリョク</t>
    </rPh>
    <phoneticPr fontId="1"/>
  </si>
  <si>
    <t>1保有している（元本保証有）⇒別紙３作成 or 2保有している（元本保証なし）⇒別紙３作成＆（８）入力 or 3保有していない</t>
    <phoneticPr fontId="1"/>
  </si>
  <si>
    <t>賃金の決定・計算・支払方法、賃金の締切・支払時期、昇給に関する事項</t>
    <rPh sb="14" eb="16">
      <t>チンギン</t>
    </rPh>
    <phoneticPr fontId="1"/>
  </si>
  <si>
    <r>
      <t>賃金の決定・計算・支払方法、賃金</t>
    </r>
    <r>
      <rPr>
        <sz val="11"/>
        <color theme="1"/>
        <rFont val="ＭＳ Ｐゴシック"/>
        <family val="3"/>
        <charset val="128"/>
      </rPr>
      <t>の締切・支払時期、昇給に関する事項</t>
    </r>
    <rPh sb="14" eb="16">
      <t>チンギン</t>
    </rPh>
    <phoneticPr fontId="1"/>
  </si>
  <si>
    <r>
      <t>㊟：</t>
    </r>
    <r>
      <rPr>
        <u/>
        <sz val="10"/>
        <color theme="1"/>
        <rFont val="ＭＳ Ｐゴシック"/>
        <family val="3"/>
        <charset val="128"/>
      </rPr>
      <t>座席（※１）が２列以下のもの（※２）を除く全ての自動車（通園用バス）に設置義務</t>
    </r>
    <r>
      <rPr>
        <sz val="10"/>
        <color theme="1"/>
        <rFont val="ＭＳ Ｐゴシック"/>
        <family val="2"/>
        <charset val="128"/>
      </rPr>
      <t>があります。</t>
    </r>
    <rPh sb="30" eb="33">
      <t>ツウエンヨウ</t>
    </rPh>
    <phoneticPr fontId="1"/>
  </si>
  <si>
    <t>理事による監事選任議案の提出</t>
    <rPh sb="0" eb="2">
      <t>リジ</t>
    </rPh>
    <rPh sb="5" eb="7">
      <t>カンジ</t>
    </rPh>
    <rPh sb="7" eb="9">
      <t>センニン</t>
    </rPh>
    <rPh sb="9" eb="11">
      <t>ギアン</t>
    </rPh>
    <rPh sb="12" eb="14">
      <t>テイシュツ</t>
    </rPh>
    <phoneticPr fontId="1"/>
  </si>
  <si>
    <t>　　入園後、すみやかに実施する必要がある。</t>
    <phoneticPr fontId="1"/>
  </si>
  <si>
    <t>(参考）：消防計画作成（変更）届出書、消防訓練実施（計画）報告書、学校安全計画、園日誌</t>
    <phoneticPr fontId="1"/>
  </si>
  <si>
    <t>付帯調査「２　園舎等の耐震状況_（１）耐震診断及び耐震工事」で「1昭和５６年５月３１日以前に建築確認を受けた</t>
    <rPh sb="0" eb="4">
      <t>フタイチョウサ</t>
    </rPh>
    <phoneticPr fontId="1"/>
  </si>
  <si>
    <t>1定時評議員会である</t>
  </si>
  <si>
    <t>2定時評議員会ではない</t>
  </si>
  <si>
    <t>1定時評議員会である or 2定時評議員会ではない</t>
    <phoneticPr fontId="1"/>
  </si>
  <si>
    <t>1予算・事業計画 or 2決算・事業報告 or 3寄附行為の変更 or 4多額の借財 or 5重要な資産の処分及び譲受け or 6園則の変更 or 7監事等の選任 or 8評議員の選任（該当がある場合） or 9報酬等の支給基準の策定等</t>
  </si>
  <si>
    <t>【契約・理事会承認・特別代理人選任年月日】令和 or 平成 or 昭和　／　【貸借対照表注記】1注記有 or 2注記なし</t>
    <rPh sb="1" eb="3">
      <t>ケイヤク</t>
    </rPh>
    <rPh sb="4" eb="7">
      <t>リジカイ</t>
    </rPh>
    <rPh sb="7" eb="9">
      <t>ショウニン</t>
    </rPh>
    <rPh sb="10" eb="15">
      <t>トクベツダイリニン</t>
    </rPh>
    <rPh sb="15" eb="17">
      <t>センニン</t>
    </rPh>
    <rPh sb="17" eb="20">
      <t>ネンガッピ</t>
    </rPh>
    <rPh sb="39" eb="44">
      <t>タイシャクタイショウヒョウ</t>
    </rPh>
    <rPh sb="44" eb="46">
      <t>チュウキ</t>
    </rPh>
    <phoneticPr fontId="1"/>
  </si>
  <si>
    <t>【記載内容・参与の有無】1有 or 2なし</t>
    <rPh sb="1" eb="5">
      <t>キサイナイヨウ</t>
    </rPh>
    <rPh sb="6" eb="8">
      <t>サンヨ</t>
    </rPh>
    <rPh sb="9" eb="11">
      <t>ウム</t>
    </rPh>
    <phoneticPr fontId="1"/>
  </si>
  <si>
    <t>【記載内容】1有 or 2なし</t>
    <rPh sb="1" eb="5">
      <t>キサイナイヨウ</t>
    </rPh>
    <phoneticPr fontId="1"/>
  </si>
  <si>
    <t>1実施していない or 2給食会社等の給食を利用⇒下欄に入力 or 3給食設備を有し自園給食を行っている⇒「別紙９」を作成</t>
    <phoneticPr fontId="1"/>
  </si>
  <si>
    <t>実施（予定）年月</t>
    <rPh sb="0" eb="2">
      <t>ジッシ</t>
    </rPh>
    <rPh sb="3" eb="5">
      <t>ヨテイ</t>
    </rPh>
    <rPh sb="6" eb="8">
      <t>ネンゲツ</t>
    </rPh>
    <phoneticPr fontId="1"/>
  </si>
  <si>
    <t>1有⇒実施年月を入力 or 2なし⇒実施予定年月を入力 or 3不要</t>
    <rPh sb="18" eb="22">
      <t>ジッシヨテイ</t>
    </rPh>
    <rPh sb="22" eb="24">
      <t>ネンゲツ</t>
    </rPh>
    <rPh sb="25" eb="27">
      <t>ニュウリョク</t>
    </rPh>
    <phoneticPr fontId="1"/>
  </si>
  <si>
    <r>
      <t>⑫　工事実施後のIs値（</t>
    </r>
    <r>
      <rPr>
        <sz val="9"/>
        <color theme="1"/>
        <rFont val="ＭＳ Ｐゴシック"/>
        <family val="3"/>
        <charset val="128"/>
      </rPr>
      <t>あるいは</t>
    </r>
    <r>
      <rPr>
        <sz val="11"/>
        <color theme="1"/>
        <rFont val="ＭＳ Ｐゴシック"/>
        <family val="2"/>
        <charset val="128"/>
      </rPr>
      <t>Iw値）</t>
    </r>
    <rPh sb="2" eb="4">
      <t>コウジ</t>
    </rPh>
    <rPh sb="4" eb="6">
      <t>ジッシ</t>
    </rPh>
    <rPh sb="6" eb="7">
      <t>ゴ</t>
    </rPh>
    <rPh sb="10" eb="11">
      <t>チ</t>
    </rPh>
    <rPh sb="18" eb="19">
      <t>チ</t>
    </rPh>
    <phoneticPr fontId="1"/>
  </si>
  <si>
    <t>直近改正年月日</t>
    <phoneticPr fontId="1"/>
  </si>
  <si>
    <t>【改正年月日】令和 or 平成 or 昭和　／　【勘定科目表】1有 or 2なし　／　【耐用年数表】1有 or 2なし　／　【契約に関する規定】1有 or 2なし</t>
    <rPh sb="1" eb="6">
      <t>カイセイネンガッピ</t>
    </rPh>
    <rPh sb="25" eb="30">
      <t>カンジョウカモクヒョウ</t>
    </rPh>
    <rPh sb="44" eb="48">
      <t>タイヨウネンスウ</t>
    </rPh>
    <rPh sb="48" eb="49">
      <t>ヒョウ</t>
    </rPh>
    <rPh sb="63" eb="65">
      <t>ケイヤク</t>
    </rPh>
    <rPh sb="66" eb="67">
      <t>カン</t>
    </rPh>
    <rPh sb="69" eb="71">
      <t>キテイ</t>
    </rPh>
    <phoneticPr fontId="1"/>
  </si>
  <si>
    <t>必ず入力</t>
    <rPh sb="0" eb="1">
      <t>カナラ</t>
    </rPh>
    <rPh sb="2" eb="4">
      <t>ニュウリョク</t>
    </rPh>
    <phoneticPr fontId="1"/>
  </si>
  <si>
    <t>条件に合致する場合に入力</t>
    <rPh sb="0" eb="2">
      <t>ジョウケン</t>
    </rPh>
    <rPh sb="3" eb="5">
      <t>ガッチ</t>
    </rPh>
    <rPh sb="7" eb="9">
      <t>バアイ</t>
    </rPh>
    <rPh sb="10" eb="12">
      <t>ニュウリョク</t>
    </rPh>
    <phoneticPr fontId="1"/>
  </si>
  <si>
    <t>プルダウンリストから選択</t>
    <rPh sb="10" eb="12">
      <t>センタク</t>
    </rPh>
    <phoneticPr fontId="1"/>
  </si>
  <si>
    <t>数字や文字を直接入力</t>
    <rPh sb="0" eb="2">
      <t>スウジ</t>
    </rPh>
    <rPh sb="3" eb="5">
      <t>モジ</t>
    </rPh>
    <rPh sb="6" eb="8">
      <t>チョクセツ</t>
    </rPh>
    <rPh sb="8" eb="10">
      <t>ニュウリョク</t>
    </rPh>
    <phoneticPr fontId="1"/>
  </si>
  <si>
    <t>⇒</t>
  </si>
  <si>
    <t>クリックすると該当部分（別紙や参考資料等）へジャンプ</t>
    <rPh sb="7" eb="9">
      <t>ガイトウ</t>
    </rPh>
    <rPh sb="9" eb="11">
      <t>ブブン</t>
    </rPh>
    <rPh sb="12" eb="14">
      <t>ベッシ</t>
    </rPh>
    <rPh sb="15" eb="20">
      <t>サンコウシリョウトウ</t>
    </rPh>
    <phoneticPr fontId="1"/>
  </si>
  <si>
    <t>1_１年単位の変形労働時間制を採用⇒下に入力 or 2_1か月単位の変形労働時間制を採用⇒下に入力 or 3採用していない</t>
    <rPh sb="38" eb="40">
      <t>ジカン</t>
    </rPh>
    <phoneticPr fontId="1"/>
  </si>
  <si>
    <t>寄附行為の定めにより、上記の評議員以外に選ぶべき評議員の数</t>
    <rPh sb="0" eb="4">
      <t>キフコウイ</t>
    </rPh>
    <rPh sb="5" eb="6">
      <t>サダ</t>
    </rPh>
    <rPh sb="11" eb="13">
      <t>ジョウキ</t>
    </rPh>
    <rPh sb="14" eb="17">
      <t>ヒョウギイン</t>
    </rPh>
    <rPh sb="17" eb="19">
      <t>イガイ</t>
    </rPh>
    <rPh sb="20" eb="21">
      <t>エラ</t>
    </rPh>
    <rPh sb="24" eb="27">
      <t>ヒョウギイン</t>
    </rPh>
    <rPh sb="28" eb="29">
      <t>カズ</t>
    </rPh>
    <phoneticPr fontId="1"/>
  </si>
  <si>
    <t>職員である評議員</t>
    <phoneticPr fontId="1"/>
  </si>
  <si>
    <t>卒業生である評議員</t>
    <rPh sb="2" eb="3">
      <t>セイ</t>
    </rPh>
    <phoneticPr fontId="1"/>
  </si>
  <si>
    <t>㊟：評議員の選任・解任については、寄附行為に定めるだけでなく、必要に応じて選任規程や解任規程を設けること。</t>
    <phoneticPr fontId="1"/>
  </si>
  <si>
    <t xml:space="preserve">     は、周囲の環境に変化がない限り、以後の検査を省略することができる。</t>
    <phoneticPr fontId="1"/>
  </si>
  <si>
    <t>　　 障害物品が置かれていないか、ラジオやメガホン等の防災備品は常に整備されて保管されているかなど</t>
    <rPh sb="3" eb="5">
      <t>ショウガイ</t>
    </rPh>
    <rPh sb="6" eb="7">
      <t>ヒン</t>
    </rPh>
    <rPh sb="8" eb="9">
      <t>オ</t>
    </rPh>
    <rPh sb="25" eb="26">
      <t>トウ</t>
    </rPh>
    <rPh sb="27" eb="31">
      <t>ボウサイビヒン</t>
    </rPh>
    <rPh sb="32" eb="33">
      <t>ツネ</t>
    </rPh>
    <rPh sb="34" eb="36">
      <t>セイビ</t>
    </rPh>
    <rPh sb="39" eb="41">
      <t>ホカン</t>
    </rPh>
    <phoneticPr fontId="1"/>
  </si>
  <si>
    <t>　　  学校職員等が実施する防災上の点検を言う。</t>
    <rPh sb="4" eb="6">
      <t>ガッコウ</t>
    </rPh>
    <rPh sb="6" eb="8">
      <t>ショクイン</t>
    </rPh>
    <rPh sb="8" eb="9">
      <t>トウ</t>
    </rPh>
    <rPh sb="10" eb="12">
      <t>ジッシ</t>
    </rPh>
    <rPh sb="14" eb="17">
      <t>ボウサイジョウ</t>
    </rPh>
    <rPh sb="18" eb="20">
      <t>テンケン</t>
    </rPh>
    <rPh sb="21" eb="22">
      <t>イ</t>
    </rPh>
    <phoneticPr fontId="1"/>
  </si>
  <si>
    <t>　　  障害物品が置かれていないか、ラジオやメガホン等の防災備品は常に整備されて保管されているかなど</t>
    <rPh sb="4" eb="6">
      <t>ショウガイ</t>
    </rPh>
    <rPh sb="7" eb="8">
      <t>ヒン</t>
    </rPh>
    <rPh sb="9" eb="10">
      <t>オ</t>
    </rPh>
    <rPh sb="26" eb="27">
      <t>トウ</t>
    </rPh>
    <rPh sb="28" eb="32">
      <t>ボウサイビヒン</t>
    </rPh>
    <rPh sb="33" eb="34">
      <t>ツネ</t>
    </rPh>
    <rPh sb="35" eb="37">
      <t>セイビ</t>
    </rPh>
    <rPh sb="40" eb="42">
      <t>ホカン</t>
    </rPh>
    <phoneticPr fontId="1"/>
  </si>
  <si>
    <t>職員である評議員</t>
  </si>
  <si>
    <t xml:space="preserve">     ただし、その検査結果とともに薬剤師等から省略の許可を書面で得て保管しておくこと。</t>
    <rPh sb="11" eb="15">
      <t>ケンサケッカ</t>
    </rPh>
    <rPh sb="36" eb="38">
      <t>ホカン</t>
    </rPh>
    <phoneticPr fontId="1"/>
  </si>
  <si>
    <t>　 　学校職員等が実施する防災上の点検を言う。</t>
    <rPh sb="3" eb="5">
      <t>ガッコウ</t>
    </rPh>
    <rPh sb="5" eb="7">
      <t>ショクイン</t>
    </rPh>
    <rPh sb="7" eb="8">
      <t>トウ</t>
    </rPh>
    <rPh sb="9" eb="11">
      <t>ジッシ</t>
    </rPh>
    <rPh sb="13" eb="16">
      <t>ボウサイジョウ</t>
    </rPh>
    <rPh sb="17" eb="19">
      <t>テンケン</t>
    </rPh>
    <rPh sb="20" eb="21">
      <t>イ</t>
    </rPh>
    <phoneticPr fontId="1"/>
  </si>
  <si>
    <t>実施結果
(適 又は 不適）</t>
    <rPh sb="6" eb="7">
      <t>テキ</t>
    </rPh>
    <rPh sb="8" eb="9">
      <t>マタ</t>
    </rPh>
    <rPh sb="11" eb="13">
      <t>フテキ</t>
    </rPh>
    <phoneticPr fontId="1"/>
  </si>
  <si>
    <t>実施結果(適 又は 不適）</t>
    <phoneticPr fontId="1"/>
  </si>
  <si>
    <t>実施結果(適又は不適）</t>
    <phoneticPr fontId="1"/>
  </si>
  <si>
    <t>4簡易組立式等常設でないもの⇒設置期間を入力し、「イ～ク」を回答</t>
  </si>
  <si>
    <t>1設置していない　or　2常設（通年利用）⇒「イ～ク」を回答　or　3常設（下記期間利用）⇒利用期間を入力し、「イ～ク」を回答　or　4簡易組立式等常設でないもの⇒設置期間を入力し、「イ～ク」を回答</t>
  </si>
  <si>
    <t>保育室等でエアコン使用</t>
    <rPh sb="0" eb="3">
      <t>ホイクシツ</t>
    </rPh>
    <rPh sb="3" eb="4">
      <t>トウ</t>
    </rPh>
    <rPh sb="9" eb="11">
      <t>シヨウ</t>
    </rPh>
    <phoneticPr fontId="1"/>
  </si>
  <si>
    <t>　　もの、BMIが２０未満のもの、BMIが２２未満であり自ら腹囲を測定しその値を申告したもの</t>
    <rPh sb="23" eb="25">
      <t>ミマン</t>
    </rPh>
    <phoneticPr fontId="1"/>
  </si>
  <si>
    <t xml:space="preserve">  　４０歳未満（３５歳を除く）のもの、妊娠中の女性職員、腹囲が内臓脂肪の蓄積を反映していないと診断された</t>
    <rPh sb="5" eb="6">
      <t>サイ</t>
    </rPh>
    <rPh sb="6" eb="8">
      <t>ミマン</t>
    </rPh>
    <rPh sb="11" eb="12">
      <t>サイ</t>
    </rPh>
    <rPh sb="13" eb="14">
      <t>ノゾ</t>
    </rPh>
    <rPh sb="20" eb="22">
      <t>ニンシン</t>
    </rPh>
    <rPh sb="24" eb="28">
      <t>ジョセイショクイン</t>
    </rPh>
    <phoneticPr fontId="1"/>
  </si>
  <si>
    <t>規程有の場合、規程の制定に関する理事会の承認の有無</t>
    <rPh sb="0" eb="2">
      <t>キテイ</t>
    </rPh>
    <rPh sb="7" eb="9">
      <t>キテイ</t>
    </rPh>
    <rPh sb="10" eb="12">
      <t>セイテイ</t>
    </rPh>
    <rPh sb="13" eb="14">
      <t>カン</t>
    </rPh>
    <rPh sb="23" eb="25">
      <t>ウム</t>
    </rPh>
    <phoneticPr fontId="1"/>
  </si>
  <si>
    <t>〇〇市〇〇　△-□-×</t>
    <phoneticPr fontId="1"/>
  </si>
  <si>
    <t>〇〇〇-△△△-□□□□</t>
    <phoneticPr fontId="1"/>
  </si>
  <si>
    <t>２　理事、監事及び評議員</t>
    <phoneticPr fontId="1"/>
  </si>
  <si>
    <r>
      <t>エ　使用期間中に１回実施する検査</t>
    </r>
    <r>
      <rPr>
        <sz val="10"/>
        <rFont val="ＭＳ Ｐゴシック"/>
        <family val="3"/>
        <charset val="128"/>
      </rPr>
      <t>(循環式の場合は使用開始２～３週間経過後。入替式の場合は最初の入替を行う直前)</t>
    </r>
    <phoneticPr fontId="1"/>
  </si>
  <si>
    <t>各学校は、自己評価及び学校関係者評価の結果及びそれを踏まえた今後の改善方策を、園便りへの掲載等の方法により広く保護者
に公表する。
さらに、ＰＴＡ総会を活用して保護者等を対象とした説明を行ったり、学校のホームページや地域広報誌への掲載等の方法により、より広く
内容が周知されるよう留意する。
評価結果及びそれを踏まえた今後の改善方策の公表に当たっては、適宜公表する内容等を工夫する。</t>
    <phoneticPr fontId="1"/>
  </si>
  <si>
    <r>
      <t>①換気：　換気の基準として、二酸化炭素は、1500 ppm 以下であることが望ましい。
②温度：　</t>
    </r>
    <r>
      <rPr>
        <u/>
        <sz val="11"/>
        <color theme="1"/>
        <rFont val="ＭＳ Ｐゴシック"/>
        <family val="3"/>
        <charset val="128"/>
      </rPr>
      <t>18℃</t>
    </r>
    <r>
      <rPr>
        <sz val="11"/>
        <color theme="1"/>
        <rFont val="ＭＳ Ｐゴシック"/>
        <family val="2"/>
        <charset val="128"/>
      </rPr>
      <t>以上、28℃以下であることが望ましい。
③相対湿度：　30％以上、80％以下であることが望ましい。
④浮遊粉じん：　0.10 mg/m3 以下であること。
⑤気流：　0.5 m/ 秒以下であることが望ましい。
⑥一酸化炭素：　</t>
    </r>
    <r>
      <rPr>
        <u/>
        <sz val="11"/>
        <color theme="1"/>
        <rFont val="ＭＳ Ｐゴシック"/>
        <family val="3"/>
        <charset val="128"/>
      </rPr>
      <t>6 ppm</t>
    </r>
    <r>
      <rPr>
        <sz val="11"/>
        <color theme="1"/>
        <rFont val="ＭＳ Ｐゴシック"/>
        <family val="2"/>
        <charset val="128"/>
      </rPr>
      <t xml:space="preserve"> 以下であること。
⑦二酸化窒素：　0.06 ppm 以下であることが望ましい。
⑧揮発性有機物：　
　　　ア．ホルムアルデヒド　100μg/m3 以下であること。
　　　イ．トルエン　260μg/m3 以下であること。
　　　ウ．キシレン　870μg/m3 以下であること。
　　　エ．パラジクロロベンゼン　240μg/m3 以下であること。
　　　オ．エチルベンゼン　3800μg/m3 以下であること。
　　　カ．スチレン　220μg/m3 以下であること。
⑨ダニ又はダニアレルゲン：　100 匹/m2 以下又はこれと同等のアレルゲン量以下であること。</t>
    </r>
    <rPh sb="1" eb="3">
      <t>カンキ</t>
    </rPh>
    <rPh sb="45" eb="47">
      <t>オンド</t>
    </rPh>
    <rPh sb="73" eb="77">
      <t>ソウタイシツド</t>
    </rPh>
    <rPh sb="103" eb="106">
      <t>フユウフン</t>
    </rPh>
    <rPh sb="131" eb="133">
      <t>キリュウ</t>
    </rPh>
    <rPh sb="158" eb="163">
      <t>イッサンカタンソ</t>
    </rPh>
    <rPh sb="181" eb="186">
      <t>ニサンカチッソ</t>
    </rPh>
    <rPh sb="212" eb="218">
      <t>キハツセイユウキブツ</t>
    </rPh>
    <phoneticPr fontId="1"/>
  </si>
  <si>
    <t>保育室等でガス及び灯油等
を使用する燃焼器具使用</t>
    <rPh sb="0" eb="3">
      <t>ホイクシツ</t>
    </rPh>
    <rPh sb="3" eb="4">
      <t>トウ</t>
    </rPh>
    <rPh sb="7" eb="8">
      <t>オヨ</t>
    </rPh>
    <rPh sb="9" eb="12">
      <t>トウユトウ</t>
    </rPh>
    <rPh sb="14" eb="16">
      <t>シヨウ</t>
    </rPh>
    <rPh sb="18" eb="20">
      <t>ネンショウ</t>
    </rPh>
    <rPh sb="20" eb="22">
      <t>キグ</t>
    </rPh>
    <rPh sb="22" eb="24">
      <t>シヨウ</t>
    </rPh>
    <phoneticPr fontId="1"/>
  </si>
  <si>
    <t>（卒業生を除く）</t>
    <rPh sb="1" eb="4">
      <t>ソツギョウセイ</t>
    </rPh>
    <rPh sb="5" eb="6">
      <t>ノゾ</t>
    </rPh>
    <phoneticPr fontId="1"/>
  </si>
  <si>
    <t>㊟：役員及び評議員に対する報酬等の支給の基準を定めるとともに、法人事務所に備え付けなければならない。</t>
    <phoneticPr fontId="1"/>
  </si>
  <si>
    <t>評議員のうち職員である者の人数（注１参照）</t>
    <rPh sb="16" eb="17">
      <t>チュウ</t>
    </rPh>
    <rPh sb="18" eb="20">
      <t>サンショウ</t>
    </rPh>
    <phoneticPr fontId="1"/>
  </si>
  <si>
    <t>㊟２：評議員のうち理事会又は理事が選任した者は、評議員総数の２分の１を超えてはならない。</t>
  </si>
  <si>
    <t>㊟１：評議員のうち職員である者の数が評議員の総数の３分の１を超えないこと。</t>
    <phoneticPr fontId="1"/>
  </si>
  <si>
    <t>第一項各号に掲げる検査の項目のうち、二十歳以上の職員においては第一号の身長を、三十五歳未満の職員及び三十六歳以上四十歳未満の職員、妊娠中の女性職員その他の職員であつて腹囲が内臓脂肪の蓄積を反映していないと診断されたもの、ＢＭＩ（次の算式により算出した値をいう。以下同じ。）が二十未満である職員並びに自ら腹囲を測定し、その値を申告した職員（ＢＭＩが二十二未満である職員に限る。）においては第一号の腹囲を、二十歳未満の職員、二十一歳以上二十五歳未満の職員、二十六歳以上三十歳未満の職員、三十一歳以上三十五歳未満の職員又は三十六歳以上四十歳未満の職員であつて感染症の予防及び感染症の患者に対する医療に関する法律施行令（平成十年政令第四百二十号）第十二条第一項第一号又はじん肺法（昭和三十五年法律第三十号）第八条第一項第一号若しくは第三号に掲げる者に該当しないものにおいては第三号に掲げるものを、四十歳未満の職員においては第六号に掲げるものを、三十五歳未満の職員及び三十六歳以上四十歳未満の職員においては第七号から第十一号に掲げるものを、それぞれ検査の項目から除くことができる。</t>
    <phoneticPr fontId="1"/>
  </si>
  <si>
    <r>
      <rPr>
        <u/>
        <sz val="11"/>
        <color theme="1"/>
        <rFont val="ＭＳ Ｐゴシック"/>
        <family val="3"/>
        <charset val="128"/>
      </rPr>
      <t>事業者は、常時使用する労働者を雇い入れるときは、当該労働者に対し、次の項目について医師による健康診断を行わなければならない</t>
    </r>
    <r>
      <rPr>
        <sz val="11"/>
        <color theme="1"/>
        <rFont val="ＭＳ Ｐゴシック"/>
        <family val="2"/>
        <charset val="128"/>
      </rPr>
      <t xml:space="preserve">。ただし、医師による健康診断を受けた後、三月を経過しない者を雇い入れる場合において、その者が当該健康診断の結果を証明する書面を提出したときは、当該健康診断の項目に相当する項目については、この限りでない。
一　既往歴及び業務歴の調査
二　自覚症状及び他覚症状の有無の検査
三　身長、体重、腹囲、視力及び聴力（千ヘルツ及び四千ヘルツの音に係る聴力をいう。次条第一項第三号において同じ。）の検査
四　胸部エックス線検査
五　血圧の測定
六　血色素量及び赤血球数の検査（次条第一項第六号において「貧血検査」という。）
七　血清グルタミックオキサロアセチックトランスアミナーゼ（ＧＯＴ）、血清グルタミックピルビックトランスアミナーゼ（ＧＰＴ）及びガンマ―グルタミルトランスペプチダーゼ（γ―ＧＴＰ）の検査（次条第一項第七号において「肝機能検査」という。）
八　低比重リポ蛋たん白コレステロール（ＬＤＬコレステロール）、高比重リポ蛋たん白コレステロール（ＨＤＬコレステロール）及び血清トリグリセライドの量の検査（次条第一項第八号において「血中脂質検査」という。）
九　血糖検査
十　尿中の糖及び蛋たん白の有無の検査（次条第一項第十号において「尿検査」という。）
</t>
    </r>
    <r>
      <rPr>
        <sz val="11"/>
        <color theme="1"/>
        <rFont val="ＭＳ Ｐゴシック"/>
        <family val="3"/>
        <charset val="128"/>
      </rPr>
      <t>十一　心電図検査</t>
    </r>
    <phoneticPr fontId="1"/>
  </si>
  <si>
    <r>
      <t>1 の学校環境衛生基準の達成状況を調査するため、次表の左欄に掲げる検査項目ごとに、同表の右欄に掲げる方法又はこれと同等
以上の方法により、</t>
    </r>
    <r>
      <rPr>
        <u/>
        <sz val="11"/>
        <color theme="1"/>
        <rFont val="ＭＳ Ｐゴシック"/>
        <family val="3"/>
        <charset val="128"/>
      </rPr>
      <t>検査項目①～⑥については、使用日の積算が30日以内ごとに1回</t>
    </r>
    <r>
      <rPr>
        <sz val="11"/>
        <color theme="1"/>
        <rFont val="ＭＳ Ｐゴシック"/>
        <family val="2"/>
        <charset val="128"/>
      </rPr>
      <t>、</t>
    </r>
    <r>
      <rPr>
        <u/>
        <sz val="11"/>
        <color theme="1"/>
        <rFont val="ＭＳ Ｐゴシック"/>
        <family val="3"/>
        <charset val="128"/>
      </rPr>
      <t>検査項目⑦については、使用期間中の</t>
    </r>
    <r>
      <rPr>
        <sz val="11"/>
        <color theme="1"/>
        <rFont val="ＭＳ Ｐゴシック"/>
        <family val="2"/>
        <charset val="128"/>
      </rPr>
      <t xml:space="preserve">
</t>
    </r>
    <r>
      <rPr>
        <u/>
        <sz val="11"/>
        <color theme="1"/>
        <rFont val="ＭＳ Ｐゴシック"/>
        <family val="3"/>
        <charset val="128"/>
      </rPr>
      <t>適切な時期に1回以上</t>
    </r>
    <r>
      <rPr>
        <sz val="11"/>
        <color theme="1"/>
        <rFont val="ＭＳ Ｐゴシック"/>
        <family val="2"/>
        <charset val="128"/>
      </rPr>
      <t>、</t>
    </r>
    <r>
      <rPr>
        <u/>
        <sz val="11"/>
        <color theme="1"/>
        <rFont val="ＭＳ Ｐゴシック"/>
        <family val="3"/>
        <charset val="128"/>
      </rPr>
      <t>検査項目⑧～⑫については、毎学年1回定期に検査を行う</t>
    </r>
    <r>
      <rPr>
        <sz val="11"/>
        <color theme="1"/>
        <rFont val="ＭＳ Ｐゴシック"/>
        <family val="2"/>
        <charset val="128"/>
      </rPr>
      <t>ものとする。(p121)　＜検査方法等は省略＞</t>
    </r>
    <rPh sb="169" eb="171">
      <t>ケンサ</t>
    </rPh>
    <rPh sb="171" eb="173">
      <t>ホウホウ</t>
    </rPh>
    <rPh sb="173" eb="174">
      <t>トウ</t>
    </rPh>
    <rPh sb="175" eb="177">
      <t>ショウリャク</t>
    </rPh>
    <phoneticPr fontId="1"/>
  </si>
  <si>
    <r>
      <t>㊟：資産総額変更登記は、</t>
    </r>
    <r>
      <rPr>
        <u/>
        <sz val="10"/>
        <rFont val="ＭＳ Ｐゴシック"/>
        <family val="3"/>
        <charset val="128"/>
      </rPr>
      <t>決算理事会及び決算評議員会での議決後、寄附行為に定める期限内、</t>
    </r>
    <phoneticPr fontId="1"/>
  </si>
  <si>
    <r>
      <rPr>
        <b/>
        <sz val="11"/>
        <rFont val="ＭＳ Ｐゴシック"/>
        <family val="3"/>
        <charset val="128"/>
      </rPr>
      <t>別紙１「役員・評議員名簿」</t>
    </r>
    <r>
      <rPr>
        <sz val="11"/>
        <rFont val="ＭＳ Ｐゴシック"/>
        <family val="3"/>
        <charset val="128"/>
      </rPr>
      <t>にすべての理事、監事及び評議員を入力してください。</t>
    </r>
    <phoneticPr fontId="1"/>
  </si>
  <si>
    <r>
      <rPr>
        <b/>
        <sz val="11"/>
        <rFont val="ＭＳ Ｐゴシック"/>
        <family val="3"/>
        <charset val="128"/>
      </rPr>
      <t>別紙２を作成</t>
    </r>
    <r>
      <rPr>
        <sz val="11"/>
        <rFont val="ＭＳ Ｐゴシック"/>
        <family val="3"/>
        <charset val="128"/>
      </rPr>
      <t>してください</t>
    </r>
    <phoneticPr fontId="1"/>
  </si>
  <si>
    <r>
      <rPr>
        <b/>
        <sz val="11"/>
        <rFont val="ＭＳ Ｐゴシック"/>
        <family val="3"/>
        <charset val="128"/>
      </rPr>
      <t>下表に入力</t>
    </r>
    <r>
      <rPr>
        <sz val="11"/>
        <rFont val="ＭＳ Ｐゴシック"/>
        <family val="3"/>
        <charset val="128"/>
      </rPr>
      <t>してください</t>
    </r>
    <phoneticPr fontId="1"/>
  </si>
  <si>
    <r>
      <t>（８）</t>
    </r>
    <r>
      <rPr>
        <b/>
        <u/>
        <sz val="11"/>
        <rFont val="ＭＳ Ｐゴシック"/>
        <family val="3"/>
        <charset val="128"/>
      </rPr>
      <t>元本保証のない</t>
    </r>
    <r>
      <rPr>
        <b/>
        <sz val="11"/>
        <rFont val="ＭＳ Ｐゴシック"/>
        <family val="3"/>
        <charset val="128"/>
      </rPr>
      <t>有価証券を保有している場合の資産運用規程作成の有無</t>
    </r>
    <phoneticPr fontId="1"/>
  </si>
  <si>
    <r>
      <t xml:space="preserve">借入年月日
</t>
    </r>
    <r>
      <rPr>
        <sz val="7"/>
        <rFont val="ＭＳ Ｐゴシック"/>
        <family val="3"/>
        <charset val="128"/>
      </rPr>
      <t>※年月日の順に入力</t>
    </r>
    <rPh sb="0" eb="1">
      <t>シャク</t>
    </rPh>
    <rPh sb="1" eb="2">
      <t>イ</t>
    </rPh>
    <rPh sb="2" eb="3">
      <t>トシ</t>
    </rPh>
    <rPh sb="3" eb="4">
      <t>ツキ</t>
    </rPh>
    <rPh sb="4" eb="5">
      <t>ヒ</t>
    </rPh>
    <rPh sb="7" eb="8">
      <t>ネン</t>
    </rPh>
    <rPh sb="8" eb="9">
      <t>ツキ</t>
    </rPh>
    <rPh sb="9" eb="10">
      <t>ヒ</t>
    </rPh>
    <rPh sb="11" eb="12">
      <t>ジュン</t>
    </rPh>
    <rPh sb="13" eb="15">
      <t>ニュウリョク</t>
    </rPh>
    <phoneticPr fontId="1"/>
  </si>
  <si>
    <r>
      <t>　※</t>
    </r>
    <r>
      <rPr>
        <u/>
        <sz val="10"/>
        <rFont val="ＭＳ Ｐゴシック"/>
        <family val="3"/>
        <charset val="128"/>
      </rPr>
      <t>納付金に係る園則変更は、前年の９月末まで</t>
    </r>
    <r>
      <rPr>
        <sz val="10"/>
        <rFont val="ＭＳ Ｐゴシック"/>
        <family val="3"/>
        <charset val="128"/>
      </rPr>
      <t>に届け出る。</t>
    </r>
    <phoneticPr fontId="1"/>
  </si>
  <si>
    <r>
      <t>㊟２：</t>
    </r>
    <r>
      <rPr>
        <u/>
        <sz val="10"/>
        <rFont val="ＭＳ Ｐゴシック"/>
        <family val="3"/>
        <charset val="128"/>
      </rPr>
      <t>１年単位の変形労働時間制を採用する場合</t>
    </r>
    <r>
      <rPr>
        <sz val="10"/>
        <rFont val="ＭＳ Ｐゴシック"/>
        <family val="3"/>
        <charset val="128"/>
      </rPr>
      <t>は、</t>
    </r>
    <r>
      <rPr>
        <u/>
        <sz val="10"/>
        <rFont val="ＭＳ Ｐゴシック"/>
        <family val="3"/>
        <charset val="128"/>
      </rPr>
      <t>毎年度</t>
    </r>
    <r>
      <rPr>
        <sz val="10"/>
        <rFont val="ＭＳ Ｐゴシック"/>
        <family val="3"/>
        <charset val="128"/>
      </rPr>
      <t>、労使協定を締結し労働基準監督署に届け出る必要がある。</t>
    </r>
    <phoneticPr fontId="1"/>
  </si>
  <si>
    <r>
      <t xml:space="preserve"> (※1)</t>
    </r>
    <r>
      <rPr>
        <u/>
        <sz val="10"/>
        <rFont val="ＭＳ Ｐゴシック"/>
        <family val="3"/>
        <charset val="128"/>
      </rPr>
      <t>令和６年４月から記載が必要</t>
    </r>
    <r>
      <rPr>
        <sz val="10"/>
        <rFont val="ＭＳ Ｐゴシック"/>
        <family val="3"/>
        <charset val="128"/>
      </rPr>
      <t>な事項</t>
    </r>
    <phoneticPr fontId="1"/>
  </si>
  <si>
    <r>
      <t>㊟：労災保険は、臨時職員等及び65歳以上の者も含め、</t>
    </r>
    <r>
      <rPr>
        <u/>
        <sz val="10"/>
        <rFont val="ＭＳ Ｐゴシック"/>
        <family val="3"/>
        <charset val="128"/>
      </rPr>
      <t>経営者一族を除く全ての雇用者が加入する必要がある。</t>
    </r>
    <phoneticPr fontId="1"/>
  </si>
  <si>
    <r>
      <t>　　20時間以上である場合には加入する必要がある。また、</t>
    </r>
    <r>
      <rPr>
        <u/>
        <sz val="10"/>
        <rFont val="ＭＳ Ｐゴシック"/>
        <family val="3"/>
        <charset val="128"/>
      </rPr>
      <t>平成29年1月1日以降、労働条件が加入条件に該当する</t>
    </r>
    <phoneticPr fontId="1"/>
  </si>
  <si>
    <r>
      <t>　　</t>
    </r>
    <r>
      <rPr>
        <u/>
        <sz val="10"/>
        <rFont val="ＭＳ Ｐゴシック"/>
        <family val="3"/>
        <charset val="128"/>
      </rPr>
      <t>65歳以上の労働者は「高年齢被保険者」として雇用保険に加入させる必要</t>
    </r>
    <r>
      <rPr>
        <sz val="10"/>
        <rFont val="ＭＳ Ｐゴシック"/>
        <family val="3"/>
        <charset val="128"/>
      </rPr>
      <t>がある。</t>
    </r>
    <phoneticPr fontId="1"/>
  </si>
  <si>
    <t>使用料
（月額及び無償など）</t>
    <rPh sb="0" eb="3">
      <t>シヨウリョウ</t>
    </rPh>
    <rPh sb="5" eb="7">
      <t>ゲツガク</t>
    </rPh>
    <rPh sb="7" eb="8">
      <t>オヨ</t>
    </rPh>
    <rPh sb="9" eb="11">
      <t>ムショウ</t>
    </rPh>
    <phoneticPr fontId="1"/>
  </si>
  <si>
    <r>
      <t>㊟：個人等から借用している園地、畑及び駐車場等については、</t>
    </r>
    <r>
      <rPr>
        <u/>
        <sz val="10"/>
        <rFont val="ＭＳ Ｐゴシック"/>
        <family val="3"/>
        <charset val="128"/>
      </rPr>
      <t>無償であっても</t>
    </r>
    <r>
      <rPr>
        <sz val="10"/>
        <rFont val="ＭＳ Ｐゴシック"/>
        <family val="3"/>
        <charset val="128"/>
      </rPr>
      <t>、契約書の作成は必要であり、</t>
    </r>
    <phoneticPr fontId="1"/>
  </si>
  <si>
    <r>
      <t>　　</t>
    </r>
    <r>
      <rPr>
        <u/>
        <sz val="10"/>
        <rFont val="ＭＳ Ｐゴシック"/>
        <family val="3"/>
        <charset val="128"/>
      </rPr>
      <t>「借用財産」として財産目録に記載する必要がある。</t>
    </r>
    <phoneticPr fontId="1"/>
  </si>
  <si>
    <r>
      <t xml:space="preserve">運　営　主　体
</t>
    </r>
    <r>
      <rPr>
        <sz val="10"/>
        <rFont val="ＭＳ Ｐゴシック"/>
        <family val="3"/>
        <charset val="128"/>
      </rPr>
      <t>　（外部事業者名）</t>
    </r>
    <rPh sb="0" eb="1">
      <t>ウン</t>
    </rPh>
    <rPh sb="2" eb="3">
      <t>イトナ</t>
    </rPh>
    <rPh sb="4" eb="5">
      <t>オモ</t>
    </rPh>
    <rPh sb="6" eb="7">
      <t>カラダ</t>
    </rPh>
    <rPh sb="10" eb="12">
      <t>ガイブ</t>
    </rPh>
    <rPh sb="12" eb="15">
      <t>ジギョウシャ</t>
    </rPh>
    <rPh sb="15" eb="16">
      <t>メイ</t>
    </rPh>
    <phoneticPr fontId="1"/>
  </si>
  <si>
    <r>
      <t>㊟：契約書には、</t>
    </r>
    <r>
      <rPr>
        <u/>
        <sz val="10"/>
        <rFont val="ＭＳ Ｐゴシック"/>
        <family val="3"/>
        <charset val="128"/>
      </rPr>
      <t>課外教室実施時</t>
    </r>
    <r>
      <rPr>
        <sz val="10"/>
        <rFont val="ＭＳ Ｐゴシック"/>
        <family val="3"/>
        <charset val="128"/>
      </rPr>
      <t>に事故等が発生した場合、園は責任を負わない(外部事業者が全面的に責任</t>
    </r>
    <phoneticPr fontId="1"/>
  </si>
  <si>
    <r>
      <t xml:space="preserve">有償運行の有無
</t>
    </r>
    <r>
      <rPr>
        <sz val="9"/>
        <rFont val="ＭＳ Ｐゴシック"/>
        <family val="3"/>
        <charset val="128"/>
      </rPr>
      <t>（実費徴収の有無）</t>
    </r>
    <rPh sb="0" eb="4">
      <t>ユウショウウンコウ</t>
    </rPh>
    <rPh sb="5" eb="7">
      <t>ウム</t>
    </rPh>
    <rPh sb="9" eb="13">
      <t>ジッピチョウシュウ</t>
    </rPh>
    <rPh sb="14" eb="16">
      <t>ウム</t>
    </rPh>
    <phoneticPr fontId="1"/>
  </si>
  <si>
    <r>
      <t>㊟：</t>
    </r>
    <r>
      <rPr>
        <u/>
        <sz val="10"/>
        <rFont val="ＭＳ Ｐゴシック"/>
        <family val="3"/>
        <charset val="128"/>
      </rPr>
      <t>座席（※１）が２列以下のもの（※２）を除く全ての自動車（通園用バス）に設置義務</t>
    </r>
    <r>
      <rPr>
        <sz val="10"/>
        <rFont val="ＭＳ Ｐゴシック"/>
        <family val="3"/>
        <charset val="128"/>
      </rPr>
      <t>があります。</t>
    </r>
    <rPh sb="30" eb="32">
      <t>ツウエン</t>
    </rPh>
    <rPh sb="32" eb="33">
      <t>ヨウ</t>
    </rPh>
    <phoneticPr fontId="1"/>
  </si>
  <si>
    <r>
      <t>⇒　「</t>
    </r>
    <r>
      <rPr>
        <b/>
        <sz val="11"/>
        <rFont val="ＭＳ Ｐゴシック"/>
        <family val="3"/>
        <charset val="128"/>
      </rPr>
      <t>別紙４</t>
    </r>
    <r>
      <rPr>
        <sz val="11"/>
        <rFont val="ＭＳ Ｐゴシック"/>
        <family val="3"/>
        <charset val="128"/>
      </rPr>
      <t>」を作成してください。</t>
    </r>
    <rPh sb="3" eb="5">
      <t>ベッシ</t>
    </rPh>
    <rPh sb="8" eb="10">
      <t>サクセイ</t>
    </rPh>
    <phoneticPr fontId="1"/>
  </si>
  <si>
    <r>
      <t xml:space="preserve">組織活動に関する項目
</t>
    </r>
    <r>
      <rPr>
        <sz val="7"/>
        <rFont val="ＭＳ Ｐゴシック"/>
        <family val="3"/>
        <charset val="128"/>
      </rPr>
      <t>（家庭地域との連携を含む）</t>
    </r>
    <rPh sb="0" eb="4">
      <t>ソシキカツドウ</t>
    </rPh>
    <rPh sb="5" eb="6">
      <t>カン</t>
    </rPh>
    <rPh sb="8" eb="10">
      <t>コウモク</t>
    </rPh>
    <rPh sb="12" eb="14">
      <t>カテイ</t>
    </rPh>
    <rPh sb="14" eb="16">
      <t>チイキ</t>
    </rPh>
    <rPh sb="18" eb="20">
      <t>レンケイ</t>
    </rPh>
    <rPh sb="21" eb="22">
      <t>フク</t>
    </rPh>
    <phoneticPr fontId="1"/>
  </si>
  <si>
    <r>
      <t>㊟：</t>
    </r>
    <r>
      <rPr>
        <u/>
        <sz val="10"/>
        <rFont val="ＭＳ Ｐゴシック"/>
        <family val="3"/>
        <charset val="128"/>
      </rPr>
      <t>実施した結果異常がない場合、健康診断票は空欄にせず、それぞれの項目全てに「異常なし」等何らかの記載をすること。</t>
    </r>
    <phoneticPr fontId="1"/>
  </si>
  <si>
    <r>
      <rPr>
        <sz val="9"/>
        <rFont val="ＭＳ Ｐゴシック"/>
        <family val="3"/>
        <charset val="128"/>
      </rPr>
      <t>未受診教職員の有無</t>
    </r>
    <r>
      <rPr>
        <sz val="10"/>
        <rFont val="ＭＳ Ｐゴシック"/>
        <family val="3"/>
        <charset val="128"/>
      </rPr>
      <t xml:space="preserve">
</t>
    </r>
    <r>
      <rPr>
        <sz val="8"/>
        <rFont val="ＭＳ Ｐゴシック"/>
        <family val="3"/>
        <charset val="128"/>
      </rPr>
      <t>（非常勤・臨時職員を含む）</t>
    </r>
    <rPh sb="0" eb="3">
      <t>ミジュシン</t>
    </rPh>
    <rPh sb="3" eb="6">
      <t>キョウショクイン</t>
    </rPh>
    <rPh sb="7" eb="9">
      <t>ウム</t>
    </rPh>
    <rPh sb="11" eb="14">
      <t>ヒジョウキン</t>
    </rPh>
    <rPh sb="15" eb="19">
      <t>リンジショクイン</t>
    </rPh>
    <rPh sb="20" eb="21">
      <t>フク</t>
    </rPh>
    <phoneticPr fontId="1"/>
  </si>
  <si>
    <r>
      <t>受診者数</t>
    </r>
    <r>
      <rPr>
        <sz val="8"/>
        <rFont val="ＭＳ Ｐゴシック"/>
        <family val="3"/>
        <charset val="128"/>
      </rPr>
      <t>（3か月以内に受けた健康診断の結果票等を提出した者を含む）</t>
    </r>
    <phoneticPr fontId="1"/>
  </si>
  <si>
    <r>
      <t>「</t>
    </r>
    <r>
      <rPr>
        <b/>
        <sz val="11"/>
        <rFont val="ＭＳ Ｐゴシック"/>
        <family val="3"/>
        <charset val="128"/>
      </rPr>
      <t>別紙５</t>
    </r>
    <r>
      <rPr>
        <sz val="11"/>
        <rFont val="ＭＳ Ｐゴシック"/>
        <family val="3"/>
        <charset val="128"/>
      </rPr>
      <t>」を作成してください</t>
    </r>
    <rPh sb="1" eb="3">
      <t>ベッシ</t>
    </rPh>
    <phoneticPr fontId="1"/>
  </si>
  <si>
    <r>
      <t>「</t>
    </r>
    <r>
      <rPr>
        <b/>
        <sz val="11"/>
        <rFont val="ＭＳ Ｐゴシック"/>
        <family val="3"/>
        <charset val="128"/>
      </rPr>
      <t>別紙６</t>
    </r>
    <r>
      <rPr>
        <sz val="11"/>
        <rFont val="ＭＳ Ｐゴシック"/>
        <family val="3"/>
        <charset val="128"/>
      </rPr>
      <t>」を作成してください</t>
    </r>
    <rPh sb="1" eb="3">
      <t>ベッシ</t>
    </rPh>
    <phoneticPr fontId="1"/>
  </si>
  <si>
    <r>
      <t>「</t>
    </r>
    <r>
      <rPr>
        <b/>
        <sz val="11"/>
        <rFont val="ＭＳ Ｐゴシック"/>
        <family val="3"/>
        <charset val="128"/>
      </rPr>
      <t>別紙７</t>
    </r>
    <r>
      <rPr>
        <sz val="11"/>
        <rFont val="ＭＳ Ｐゴシック"/>
        <family val="3"/>
        <charset val="128"/>
      </rPr>
      <t>」を作成してください</t>
    </r>
    <rPh sb="1" eb="3">
      <t>ベッシ</t>
    </rPh>
    <phoneticPr fontId="1"/>
  </si>
  <si>
    <r>
      <t>「</t>
    </r>
    <r>
      <rPr>
        <b/>
        <sz val="11"/>
        <rFont val="ＭＳ Ｐゴシック"/>
        <family val="3"/>
        <charset val="128"/>
      </rPr>
      <t>別紙８</t>
    </r>
    <r>
      <rPr>
        <sz val="11"/>
        <rFont val="ＭＳ Ｐゴシック"/>
        <family val="3"/>
        <charset val="128"/>
      </rPr>
      <t>」を作成してください</t>
    </r>
    <rPh sb="1" eb="3">
      <t>ベッシ</t>
    </rPh>
    <phoneticPr fontId="1"/>
  </si>
  <si>
    <r>
      <t>「</t>
    </r>
    <r>
      <rPr>
        <b/>
        <sz val="11"/>
        <rFont val="ＭＳ Ｐゴシック"/>
        <family val="3"/>
        <charset val="128"/>
      </rPr>
      <t>別紙６（イ）</t>
    </r>
    <r>
      <rPr>
        <sz val="11"/>
        <rFont val="ＭＳ Ｐゴシック"/>
        <family val="3"/>
        <charset val="128"/>
      </rPr>
      <t>」を作成してください</t>
    </r>
    <rPh sb="1" eb="3">
      <t>ベッシ</t>
    </rPh>
    <phoneticPr fontId="1"/>
  </si>
  <si>
    <r>
      <t>（ア）検査項目　</t>
    </r>
    <r>
      <rPr>
        <sz val="10"/>
        <rFont val="ＭＳ Ｐゴシック"/>
        <family val="3"/>
        <charset val="128"/>
      </rPr>
      <t>(「1実施」又は「2未実施」を入力してください)</t>
    </r>
    <rPh sb="11" eb="13">
      <t>ジッシ</t>
    </rPh>
    <rPh sb="14" eb="15">
      <t>マタ</t>
    </rPh>
    <rPh sb="18" eb="21">
      <t>ミジッシ</t>
    </rPh>
    <rPh sb="23" eb="25">
      <t>ニュウリョク</t>
    </rPh>
    <phoneticPr fontId="1"/>
  </si>
  <si>
    <r>
      <t>㊟：</t>
    </r>
    <r>
      <rPr>
        <u/>
        <sz val="10"/>
        <rFont val="ＭＳ Ｐゴシック"/>
        <family val="3"/>
        <charset val="128"/>
      </rPr>
      <t>消火訓練、避難訓練は毎年度２回以上、通報訓練は消防計画に定める回数実施する。</t>
    </r>
    <phoneticPr fontId="1"/>
  </si>
  <si>
    <r>
      <t>「</t>
    </r>
    <r>
      <rPr>
        <b/>
        <sz val="11"/>
        <rFont val="ＭＳ Ｐゴシック"/>
        <family val="3"/>
        <charset val="128"/>
      </rPr>
      <t>別紙９</t>
    </r>
    <r>
      <rPr>
        <sz val="11"/>
        <rFont val="ＭＳ Ｐゴシック"/>
        <family val="3"/>
        <charset val="128"/>
      </rPr>
      <t>」を作成してください</t>
    </r>
    <rPh sb="1" eb="3">
      <t>ベッシ</t>
    </rPh>
    <phoneticPr fontId="1"/>
  </si>
  <si>
    <r>
      <t>耐震診断を実施した結果、</t>
    </r>
    <r>
      <rPr>
        <b/>
        <sz val="11"/>
        <rFont val="ＭＳ Ｐゴシック"/>
        <family val="3"/>
        <charset val="128"/>
      </rPr>
      <t>非木造建物でIs値が０．６未満</t>
    </r>
    <r>
      <rPr>
        <sz val="11"/>
        <rFont val="ＭＳ Ｐゴシック"/>
        <family val="3"/>
        <charset val="128"/>
      </rPr>
      <t>又は</t>
    </r>
    <r>
      <rPr>
        <b/>
        <sz val="11"/>
        <rFont val="ＭＳ Ｐゴシック"/>
        <family val="3"/>
        <charset val="128"/>
      </rPr>
      <t>木造建物でIw値が１．０未満</t>
    </r>
    <r>
      <rPr>
        <sz val="11"/>
        <rFont val="ＭＳ Ｐゴシック"/>
        <family val="3"/>
        <charset val="128"/>
      </rPr>
      <t>と判定された場合は、</t>
    </r>
    <phoneticPr fontId="1"/>
  </si>
  <si>
    <r>
      <t>⑫　工事実施後のIs値（</t>
    </r>
    <r>
      <rPr>
        <sz val="9"/>
        <rFont val="ＭＳ Ｐゴシック"/>
        <family val="3"/>
        <charset val="128"/>
      </rPr>
      <t>あるいは</t>
    </r>
    <r>
      <rPr>
        <sz val="11"/>
        <rFont val="ＭＳ Ｐゴシック"/>
        <family val="3"/>
        <charset val="128"/>
      </rPr>
      <t>Iw値）</t>
    </r>
    <rPh sb="2" eb="4">
      <t>コウジ</t>
    </rPh>
    <rPh sb="4" eb="6">
      <t>ジッシ</t>
    </rPh>
    <rPh sb="6" eb="7">
      <t>ゴ</t>
    </rPh>
    <rPh sb="10" eb="11">
      <t>チ</t>
    </rPh>
    <rPh sb="18" eb="19">
      <t>チ</t>
    </rPh>
    <phoneticPr fontId="1"/>
  </si>
  <si>
    <r>
      <t>※</t>
    </r>
    <r>
      <rPr>
        <b/>
        <sz val="14"/>
        <rFont val="ＭＳ Ｐゴシック"/>
        <family val="3"/>
        <charset val="128"/>
      </rPr>
      <t>「黄色のマス」は、必須入力</t>
    </r>
    <r>
      <rPr>
        <sz val="14"/>
        <rFont val="ＭＳ Ｐゴシック"/>
        <family val="3"/>
        <charset val="128"/>
      </rPr>
      <t>です。</t>
    </r>
    <r>
      <rPr>
        <b/>
        <sz val="14"/>
        <rFont val="ＭＳ Ｐゴシック"/>
        <family val="3"/>
        <charset val="128"/>
      </rPr>
      <t>「緑色のマス」は該当する場合に入力</t>
    </r>
    <r>
      <rPr>
        <sz val="14"/>
        <rFont val="ＭＳ Ｐゴシック"/>
        <family val="3"/>
        <charset val="128"/>
      </rPr>
      <t>してください。</t>
    </r>
    <rPh sb="2" eb="4">
      <t>キイロ</t>
    </rPh>
    <rPh sb="10" eb="12">
      <t>ヒッス</t>
    </rPh>
    <rPh sb="12" eb="14">
      <t>ニュウリョク</t>
    </rPh>
    <rPh sb="18" eb="20">
      <t>ミドリイロ</t>
    </rPh>
    <rPh sb="25" eb="27">
      <t>ガイトウ</t>
    </rPh>
    <rPh sb="29" eb="31">
      <t>バアイ</t>
    </rPh>
    <rPh sb="32" eb="34">
      <t>ニュウリョク</t>
    </rPh>
    <phoneticPr fontId="1"/>
  </si>
  <si>
    <r>
      <t>※「</t>
    </r>
    <r>
      <rPr>
        <b/>
        <sz val="14"/>
        <rFont val="ＭＳ Ｐゴシック"/>
        <family val="3"/>
        <charset val="128"/>
      </rPr>
      <t>特別利害関係者（※）</t>
    </r>
    <r>
      <rPr>
        <sz val="14"/>
        <rFont val="ＭＳ Ｐゴシック"/>
        <family val="3"/>
        <charset val="128"/>
      </rPr>
      <t>」に該当する場合は、その</t>
    </r>
    <r>
      <rPr>
        <b/>
        <sz val="14"/>
        <rFont val="ＭＳ Ｐゴシック"/>
        <family val="3"/>
        <charset val="128"/>
      </rPr>
      <t>２人の役員・評議員等の行と列が交差する赤枠内のマス（白色）に〇印</t>
    </r>
    <r>
      <rPr>
        <sz val="14"/>
        <rFont val="ＭＳ Ｐゴシック"/>
        <family val="3"/>
        <charset val="128"/>
      </rPr>
      <t>を入力してください。　（相対する灰色マス(入力不可)には自動的に○印が反映されます。）</t>
    </r>
    <rPh sb="25" eb="26">
      <t>ニン</t>
    </rPh>
    <rPh sb="27" eb="29">
      <t>ヤクイン</t>
    </rPh>
    <rPh sb="30" eb="33">
      <t>ヒョウギイン</t>
    </rPh>
    <rPh sb="33" eb="34">
      <t>トウ</t>
    </rPh>
    <rPh sb="43" eb="46">
      <t>アカワクナイ</t>
    </rPh>
    <rPh sb="50" eb="52">
      <t>ハクショク</t>
    </rPh>
    <rPh sb="57" eb="59">
      <t>ニュウリョク</t>
    </rPh>
    <rPh sb="68" eb="70">
      <t>アイタイ</t>
    </rPh>
    <rPh sb="72" eb="74">
      <t>ハイイロ</t>
    </rPh>
    <rPh sb="77" eb="81">
      <t>ニュウリョクフカ</t>
    </rPh>
    <rPh sb="84" eb="87">
      <t>ジドウテキ</t>
    </rPh>
    <rPh sb="92" eb="94">
      <t>ハンエイ</t>
    </rPh>
    <phoneticPr fontId="1"/>
  </si>
  <si>
    <r>
      <t>※</t>
    </r>
    <r>
      <rPr>
        <b/>
        <sz val="14"/>
        <rFont val="ＭＳ Ｐゴシック"/>
        <family val="3"/>
        <charset val="128"/>
      </rPr>
      <t>評議員</t>
    </r>
    <r>
      <rPr>
        <sz val="14"/>
        <rFont val="ＭＳ Ｐゴシック"/>
        <family val="3"/>
        <charset val="128"/>
      </rPr>
      <t>については、「</t>
    </r>
    <r>
      <rPr>
        <b/>
        <sz val="14"/>
        <rFont val="ＭＳ Ｐゴシック"/>
        <family val="3"/>
        <charset val="128"/>
      </rPr>
      <t>理事又は理事会が選任した評議員</t>
    </r>
    <r>
      <rPr>
        <sz val="14"/>
        <rFont val="ＭＳ Ｐゴシック"/>
        <family val="3"/>
        <charset val="128"/>
      </rPr>
      <t>」と「</t>
    </r>
    <r>
      <rPr>
        <b/>
        <sz val="14"/>
        <rFont val="ＭＳ Ｐゴシック"/>
        <family val="3"/>
        <charset val="128"/>
      </rPr>
      <t>職員である評議員</t>
    </r>
    <r>
      <rPr>
        <sz val="14"/>
        <rFont val="ＭＳ Ｐゴシック"/>
        <family val="3"/>
        <charset val="128"/>
      </rPr>
      <t>」に該当する場合にはそれぞれ</t>
    </r>
    <r>
      <rPr>
        <b/>
        <sz val="14"/>
        <rFont val="ＭＳ Ｐゴシック"/>
        <family val="3"/>
        <charset val="128"/>
      </rPr>
      <t>○印</t>
    </r>
    <r>
      <rPr>
        <sz val="14"/>
        <rFont val="ＭＳ Ｐゴシック"/>
        <family val="3"/>
        <charset val="128"/>
      </rPr>
      <t>を入力してください。</t>
    </r>
    <rPh sb="1" eb="4">
      <t>ヒョウギイン</t>
    </rPh>
    <rPh sb="11" eb="14">
      <t>リジマタ</t>
    </rPh>
    <rPh sb="15" eb="18">
      <t>リジカイ</t>
    </rPh>
    <rPh sb="19" eb="21">
      <t>センニン</t>
    </rPh>
    <rPh sb="23" eb="26">
      <t>ヒョウギイン</t>
    </rPh>
    <rPh sb="29" eb="31">
      <t>ショクイン</t>
    </rPh>
    <rPh sb="34" eb="37">
      <t>ヒョウギイン</t>
    </rPh>
    <rPh sb="39" eb="41">
      <t>ガイトウ</t>
    </rPh>
    <rPh sb="43" eb="45">
      <t>バアイ</t>
    </rPh>
    <rPh sb="52" eb="53">
      <t>シルシ</t>
    </rPh>
    <rPh sb="54" eb="56">
      <t>ニュウリョク</t>
    </rPh>
    <phoneticPr fontId="1"/>
  </si>
  <si>
    <t>【記入例】　理事１の方と理事３の方が「特別利害関係者（※）」に該当する場合は、「理事１　氏名」の行と「理事３」の列が交差するマスに〇印を入力してください。</t>
    <rPh sb="68" eb="70">
      <t>ニュウリョク</t>
    </rPh>
    <phoneticPr fontId="1"/>
  </si>
  <si>
    <t>人◎</t>
    <rPh sb="0" eb="1">
      <t>ニン</t>
    </rPh>
    <phoneticPr fontId="20"/>
  </si>
  <si>
    <t>人)※</t>
    <rPh sb="0" eb="1">
      <t>ニン</t>
    </rPh>
    <phoneticPr fontId="20"/>
  </si>
  <si>
    <r>
      <rPr>
        <b/>
        <sz val="10"/>
        <rFont val="ＭＳ Ｐゴシック"/>
        <family val="3"/>
        <charset val="128"/>
      </rPr>
      <t>在園児数（各月と合計）など白色のマスは、自動計算</t>
    </r>
    <r>
      <rPr>
        <sz val="10"/>
        <rFont val="ＭＳ Ｐゴシック"/>
        <family val="3"/>
        <charset val="128"/>
      </rPr>
      <t>されます（</t>
    </r>
    <r>
      <rPr>
        <b/>
        <sz val="10"/>
        <rFont val="ＭＳ Ｐゴシック"/>
        <family val="3"/>
        <charset val="128"/>
      </rPr>
      <t>表２，表３共通</t>
    </r>
    <r>
      <rPr>
        <sz val="10"/>
        <rFont val="ＭＳ Ｐゴシック"/>
        <family val="3"/>
        <charset val="128"/>
      </rPr>
      <t>）。</t>
    </r>
    <r>
      <rPr>
        <sz val="9"/>
        <rFont val="ＭＳ Ｐゴシック"/>
        <family val="3"/>
        <charset val="128"/>
      </rPr>
      <t>　参考：各月在園児数＝（前月在園児数）＋（当月入園＆復園児数）-（</t>
    </r>
    <r>
      <rPr>
        <u/>
        <sz val="9"/>
        <rFont val="ＭＳ Ｐゴシック"/>
        <family val="3"/>
        <charset val="128"/>
      </rPr>
      <t>前月退園</t>
    </r>
    <r>
      <rPr>
        <sz val="9"/>
        <rFont val="ＭＳ Ｐゴシック"/>
        <family val="3"/>
        <charset val="128"/>
      </rPr>
      <t>児数）-（当月休園児数）</t>
    </r>
    <rPh sb="0" eb="3">
      <t>ザイエンジ</t>
    </rPh>
    <rPh sb="3" eb="4">
      <t>スウ</t>
    </rPh>
    <rPh sb="20" eb="22">
      <t>ジドウ</t>
    </rPh>
    <rPh sb="22" eb="24">
      <t>ケイサン</t>
    </rPh>
    <rPh sb="39" eb="41">
      <t>サンコウ</t>
    </rPh>
    <rPh sb="42" eb="44">
      <t>カクツキ</t>
    </rPh>
    <rPh sb="44" eb="46">
      <t>ザイエン</t>
    </rPh>
    <rPh sb="47" eb="48">
      <t>スウ</t>
    </rPh>
    <rPh sb="62" eb="63">
      <t>フク</t>
    </rPh>
    <rPh sb="63" eb="65">
      <t>エンジ</t>
    </rPh>
    <rPh sb="71" eb="72">
      <t>ゼン</t>
    </rPh>
    <rPh sb="75" eb="76">
      <t>ジ</t>
    </rPh>
    <rPh sb="76" eb="77">
      <t>スウ</t>
    </rPh>
    <rPh sb="80" eb="82">
      <t>トウゲツ</t>
    </rPh>
    <rPh sb="82" eb="83">
      <t>ジ</t>
    </rPh>
    <rPh sb="83" eb="84">
      <t>スウ</t>
    </rPh>
    <phoneticPr fontId="20"/>
  </si>
  <si>
    <r>
      <rPr>
        <b/>
        <sz val="12"/>
        <rFont val="ＭＳ Ｐゴシック"/>
        <family val="3"/>
        <charset val="128"/>
      </rPr>
      <t>A</t>
    </r>
    <r>
      <rPr>
        <sz val="11"/>
        <rFont val="ＭＳ Ｐゴシック"/>
        <family val="3"/>
        <charset val="128"/>
      </rPr>
      <t>　徴収基準額</t>
    </r>
    <rPh sb="2" eb="4">
      <t>チョウシュウ</t>
    </rPh>
    <rPh sb="4" eb="6">
      <t>キジュン</t>
    </rPh>
    <rPh sb="6" eb="7">
      <t>ガク</t>
    </rPh>
    <phoneticPr fontId="20"/>
  </si>
  <si>
    <r>
      <rPr>
        <b/>
        <sz val="11"/>
        <rFont val="ＭＳ Ｐゴシック"/>
        <family val="3"/>
        <charset val="128"/>
      </rPr>
      <t>B　</t>
    </r>
    <r>
      <rPr>
        <sz val="11"/>
        <rFont val="ＭＳ Ｐゴシック"/>
        <family val="3"/>
        <charset val="128"/>
      </rPr>
      <t>県補助金による
入園料軽減額</t>
    </r>
    <rPh sb="2" eb="3">
      <t>ケン</t>
    </rPh>
    <rPh sb="3" eb="6">
      <t>ホジョキン</t>
    </rPh>
    <phoneticPr fontId="20"/>
  </si>
  <si>
    <r>
      <rPr>
        <b/>
        <sz val="11"/>
        <rFont val="ＭＳ Ｐゴシック"/>
        <family val="3"/>
        <charset val="128"/>
      </rPr>
      <t>C</t>
    </r>
    <r>
      <rPr>
        <sz val="11"/>
        <rFont val="ＭＳ Ｐゴシック"/>
        <family val="3"/>
        <charset val="128"/>
      </rPr>
      <t>　減免額</t>
    </r>
    <rPh sb="2" eb="5">
      <t>ゲンメンガク</t>
    </rPh>
    <phoneticPr fontId="20"/>
  </si>
  <si>
    <t>人※</t>
    <rPh sb="0" eb="1">
      <t>ニン</t>
    </rPh>
    <phoneticPr fontId="20"/>
  </si>
  <si>
    <r>
      <rPr>
        <b/>
        <sz val="11"/>
        <color theme="1"/>
        <rFont val="ＭＳ Ｐゴシック"/>
        <family val="3"/>
        <charset val="128"/>
      </rPr>
      <t>A</t>
    </r>
    <r>
      <rPr>
        <sz val="11"/>
        <color theme="1"/>
        <rFont val="ＭＳ Ｐゴシック"/>
        <family val="3"/>
        <charset val="128"/>
      </rPr>
      <t>　徴収基準額</t>
    </r>
    <rPh sb="2" eb="4">
      <t>チョウシュウ</t>
    </rPh>
    <rPh sb="4" eb="7">
      <t>キジュンガク</t>
    </rPh>
    <phoneticPr fontId="20"/>
  </si>
  <si>
    <r>
      <rPr>
        <b/>
        <sz val="11"/>
        <color theme="1"/>
        <rFont val="ＭＳ Ｐゴシック"/>
        <family val="3"/>
        <charset val="128"/>
      </rPr>
      <t>B</t>
    </r>
    <r>
      <rPr>
        <sz val="11"/>
        <color theme="1"/>
        <rFont val="ＭＳ Ｐゴシック"/>
        <family val="3"/>
        <charset val="128"/>
      </rPr>
      <t>　家計急変分</t>
    </r>
    <rPh sb="2" eb="4">
      <t>カケイ</t>
    </rPh>
    <rPh sb="4" eb="6">
      <t>キュウヘン</t>
    </rPh>
    <rPh sb="6" eb="7">
      <t>ブン</t>
    </rPh>
    <phoneticPr fontId="20"/>
  </si>
  <si>
    <r>
      <rPr>
        <b/>
        <sz val="11"/>
        <color theme="1"/>
        <rFont val="ＭＳ Ｐゴシック"/>
        <family val="3"/>
        <charset val="128"/>
      </rPr>
      <t>C</t>
    </r>
    <r>
      <rPr>
        <sz val="11"/>
        <color theme="1"/>
        <rFont val="ＭＳ Ｐゴシック"/>
        <family val="3"/>
        <charset val="128"/>
      </rPr>
      <t>　被災幼児分</t>
    </r>
    <rPh sb="2" eb="4">
      <t>ヒサイ</t>
    </rPh>
    <rPh sb="4" eb="6">
      <t>ヨウジ</t>
    </rPh>
    <rPh sb="6" eb="7">
      <t>ブン</t>
    </rPh>
    <phoneticPr fontId="20"/>
  </si>
  <si>
    <t>（７）イ　３飲料水に供していない井戸水等をプールの原水として</t>
    <rPh sb="6" eb="9">
      <t>インリョウスイ</t>
    </rPh>
    <rPh sb="10" eb="11">
      <t>キョウ</t>
    </rPh>
    <phoneticPr fontId="1"/>
  </si>
  <si>
    <t>⇒　下記の（イ）に入力</t>
    <rPh sb="9" eb="11">
      <t>ニュウリョク</t>
    </rPh>
    <phoneticPr fontId="1"/>
  </si>
  <si>
    <r>
      <t>①飲料水として使用している場合、毎月１回</t>
    </r>
    <r>
      <rPr>
        <sz val="8"/>
        <rFont val="ＭＳ Ｐゴシック"/>
        <family val="3"/>
        <charset val="128"/>
      </rPr>
      <t>（項目によって頻度は異なる）</t>
    </r>
    <r>
      <rPr>
        <sz val="10"/>
        <rFont val="ＭＳ Ｐゴシック"/>
        <family val="3"/>
        <charset val="128"/>
      </rPr>
      <t>。⇒①実施頻度に入力</t>
    </r>
    <rPh sb="37" eb="41">
      <t>ジッシヒンド</t>
    </rPh>
    <rPh sb="42" eb="44">
      <t>ニュウリョク</t>
    </rPh>
    <phoneticPr fontId="1"/>
  </si>
  <si>
    <t>①実施頻度</t>
    <phoneticPr fontId="1"/>
  </si>
  <si>
    <t>令和○年度　私立幼稚園検査調書</t>
    <phoneticPr fontId="1"/>
  </si>
  <si>
    <t>○</t>
    <phoneticPr fontId="1"/>
  </si>
  <si>
    <t>2 なし</t>
  </si>
  <si>
    <t>（１）理事会の開催状況、議題並びに議事録記載内容　(令和○年度～令和○年度に既に開催した理事会)</t>
    <phoneticPr fontId="1"/>
  </si>
  <si>
    <t>（２）評議員会の開催状況、議題並びに議事録記載内容　(令和○年度～令和○年度に既に開催した評議員会)</t>
    <phoneticPr fontId="1"/>
  </si>
  <si>
    <t>エ　理事選任機関の開催状況等　（令和７年度以降に開催したもの）</t>
    <rPh sb="21" eb="23">
      <t>イコウ</t>
    </rPh>
    <phoneticPr fontId="1"/>
  </si>
  <si>
    <t>（１）理事長等が職務報告を行った令和○年度から令和○年度に既に開催した理事会の回数と開催日</t>
    <rPh sb="6" eb="7">
      <t>トウ</t>
    </rPh>
    <rPh sb="23" eb="25">
      <t>レイワ</t>
    </rPh>
    <rPh sb="26" eb="28">
      <t>ネンド</t>
    </rPh>
    <rPh sb="29" eb="30">
      <t>スデ</t>
    </rPh>
    <rPh sb="31" eb="33">
      <t>カイサイ</t>
    </rPh>
    <rPh sb="42" eb="45">
      <t>カイサイビ</t>
    </rPh>
    <phoneticPr fontId="1"/>
  </si>
  <si>
    <r>
      <t>令和○年度　</t>
    </r>
    <r>
      <rPr>
        <sz val="8"/>
        <rFont val="ＭＳ Ｐゴシック"/>
        <family val="3"/>
        <charset val="128"/>
      </rPr>
      <t>※開催日は年（和暦）月日の順に入力</t>
    </r>
    <rPh sb="0" eb="2">
      <t>レイワ</t>
    </rPh>
    <rPh sb="3" eb="5">
      <t>ネンド</t>
    </rPh>
    <rPh sb="7" eb="10">
      <t>カイサイビ</t>
    </rPh>
    <phoneticPr fontId="1"/>
  </si>
  <si>
    <t>令和○年度資産総額</t>
    <phoneticPr fontId="1"/>
  </si>
  <si>
    <t>イ　理事会・評議員会出席報酬（令和○年度分）の支給状況</t>
    <phoneticPr fontId="1"/>
  </si>
  <si>
    <r>
      <t xml:space="preserve">令和○年度
</t>
    </r>
    <r>
      <rPr>
        <sz val="10"/>
        <rFont val="ＭＳ Ｐゴシック"/>
        <family val="3"/>
        <charset val="128"/>
      </rPr>
      <t>増減の整理</t>
    </r>
    <rPh sb="6" eb="8">
      <t>ゾウゲン</t>
    </rPh>
    <rPh sb="9" eb="11">
      <t>セイリ</t>
    </rPh>
    <phoneticPr fontId="1"/>
  </si>
  <si>
    <t>R○年度中の売却に向けて交渉中</t>
    <phoneticPr fontId="1"/>
  </si>
  <si>
    <t>　翌年度繰越収支差額（令和○年度末）</t>
    <rPh sb="1" eb="4">
      <t>ヨクネンド</t>
    </rPh>
    <rPh sb="4" eb="5">
      <t>ク</t>
    </rPh>
    <rPh sb="5" eb="6">
      <t>コ</t>
    </rPh>
    <rPh sb="6" eb="8">
      <t>シュウシ</t>
    </rPh>
    <rPh sb="8" eb="10">
      <t>サガク</t>
    </rPh>
    <rPh sb="11" eb="13">
      <t>レイワ</t>
    </rPh>
    <rPh sb="14" eb="17">
      <t>ネンドマツ</t>
    </rPh>
    <phoneticPr fontId="1"/>
  </si>
  <si>
    <t>　減価償却累計額（令和○年度末）</t>
    <rPh sb="1" eb="5">
      <t>ゲンカショウキャク</t>
    </rPh>
    <rPh sb="5" eb="8">
      <t>ルイケイガク</t>
    </rPh>
    <rPh sb="9" eb="11">
      <t>レイワ</t>
    </rPh>
    <rPh sb="12" eb="15">
      <t>ネンドマツ</t>
    </rPh>
    <phoneticPr fontId="1"/>
  </si>
  <si>
    <t>　現金預金（令和○年度末）</t>
    <rPh sb="1" eb="3">
      <t>ゲンキン</t>
    </rPh>
    <rPh sb="3" eb="5">
      <t>ヨキン</t>
    </rPh>
    <rPh sb="6" eb="8">
      <t>レイワ</t>
    </rPh>
    <rPh sb="9" eb="12">
      <t>ネンドマツ</t>
    </rPh>
    <phoneticPr fontId="1"/>
  </si>
  <si>
    <t>（１）教育週数　（令和○年度の実際の週数）</t>
    <phoneticPr fontId="1"/>
  </si>
  <si>
    <t>（２）園則（令和○年度適用）の県への届出状況</t>
    <phoneticPr fontId="1"/>
  </si>
  <si>
    <t>令和○年５月１日</t>
    <rPh sb="0" eb="2">
      <t>レイワ</t>
    </rPh>
    <rPh sb="3" eb="4">
      <t>ネン</t>
    </rPh>
    <rPh sb="5" eb="6">
      <t>ガツ</t>
    </rPh>
    <rPh sb="7" eb="8">
      <t>ヒ</t>
    </rPh>
    <phoneticPr fontId="1"/>
  </si>
  <si>
    <t>（４）クラス別園児数（令和○年５月１日現在）</t>
    <phoneticPr fontId="1"/>
  </si>
  <si>
    <t>イ　給与支給状況（令和○年度分）</t>
    <phoneticPr fontId="1"/>
  </si>
  <si>
    <t>イ　退職金支給状況（令和○年度退職分、未払も含む）</t>
    <phoneticPr fontId="1"/>
  </si>
  <si>
    <t>ア　労災保険、雇用保険、私学共済及び退職金財団への加入状況(令和○年度)</t>
    <phoneticPr fontId="1"/>
  </si>
  <si>
    <t>イ　安全装置（ブザーその他の車内の園児の見落とし防止装置）の設置（令和○年度）</t>
    <phoneticPr fontId="1"/>
  </si>
  <si>
    <r>
      <t>イ　</t>
    </r>
    <r>
      <rPr>
        <u/>
        <sz val="11"/>
        <rFont val="ＭＳ Ｐゴシック"/>
        <family val="3"/>
        <charset val="128"/>
      </rPr>
      <t>理事長等個人による</t>
    </r>
    <r>
      <rPr>
        <sz val="11"/>
        <rFont val="ＭＳ Ｐゴシック"/>
        <family val="3"/>
        <charset val="128"/>
      </rPr>
      <t>一時的な現金立て替えの有無（令和○年度）</t>
    </r>
    <phoneticPr fontId="1"/>
  </si>
  <si>
    <t>（令和○年度末）</t>
    <rPh sb="1" eb="3">
      <t>レイワ</t>
    </rPh>
    <rPh sb="4" eb="7">
      <t>ネンドマツ</t>
    </rPh>
    <phoneticPr fontId="1"/>
  </si>
  <si>
    <t>（１）令和○年度の納付金額 (園則で定めるものに限る。法定代理受領するものも含む。)</t>
    <phoneticPr fontId="1"/>
  </si>
  <si>
    <t>令和○年度決算額</t>
    <rPh sb="0" eb="2">
      <t>レイワ</t>
    </rPh>
    <rPh sb="3" eb="5">
      <t>ネンド</t>
    </rPh>
    <rPh sb="5" eb="8">
      <t>ケッサンガク</t>
    </rPh>
    <phoneticPr fontId="1"/>
  </si>
  <si>
    <t>経理規程に定める契約書の作成が必要な契約金額</t>
    <rPh sb="0" eb="2">
      <t>ケイリ</t>
    </rPh>
    <rPh sb="2" eb="4">
      <t>キテイ</t>
    </rPh>
    <rPh sb="5" eb="6">
      <t>サダ</t>
    </rPh>
    <rPh sb="8" eb="11">
      <t>ケイヤクショ</t>
    </rPh>
    <rPh sb="12" eb="14">
      <t>サクセイ</t>
    </rPh>
    <rPh sb="15" eb="17">
      <t>ヒツヨウ</t>
    </rPh>
    <rPh sb="18" eb="22">
      <t>ケイヤクキンガク</t>
    </rPh>
    <phoneticPr fontId="1"/>
  </si>
  <si>
    <r>
      <rPr>
        <u/>
        <sz val="11"/>
        <rFont val="ＭＳ Ｐゴシック"/>
        <family val="3"/>
        <charset val="128"/>
      </rPr>
      <t>経理規程に定める契約書の作成が必要な契約金額</t>
    </r>
    <r>
      <rPr>
        <b/>
        <u/>
        <sz val="11"/>
        <rFont val="ＭＳ Ｐゴシック"/>
        <family val="3"/>
        <charset val="128"/>
      </rPr>
      <t>以上</t>
    </r>
    <r>
      <rPr>
        <sz val="11"/>
        <rFont val="ＭＳ Ｐゴシック"/>
        <family val="3"/>
        <charset val="128"/>
      </rPr>
      <t>の支出項目の内容
（該当する工事、修繕、備品の内容）</t>
    </r>
    <rPh sb="0" eb="2">
      <t>ケイリ</t>
    </rPh>
    <rPh sb="2" eb="4">
      <t>キテイ</t>
    </rPh>
    <rPh sb="5" eb="6">
      <t>サダ</t>
    </rPh>
    <rPh sb="8" eb="11">
      <t>ケイヤクショ</t>
    </rPh>
    <rPh sb="12" eb="14">
      <t>サクセイ</t>
    </rPh>
    <rPh sb="15" eb="17">
      <t>ヒツヨウ</t>
    </rPh>
    <rPh sb="18" eb="24">
      <t>ケイヤクキンガクイジョウ</t>
    </rPh>
    <rPh sb="25" eb="29">
      <t>シシュツコウモク</t>
    </rPh>
    <rPh sb="30" eb="32">
      <t>ナイヨウ</t>
    </rPh>
    <rPh sb="34" eb="36">
      <t>ガイトウ</t>
    </rPh>
    <rPh sb="38" eb="40">
      <t>コウジ</t>
    </rPh>
    <rPh sb="41" eb="43">
      <t>シュウゼン</t>
    </rPh>
    <rPh sb="44" eb="46">
      <t>ビヒン</t>
    </rPh>
    <rPh sb="47" eb="49">
      <t>ナイヨウ</t>
    </rPh>
    <phoneticPr fontId="1"/>
  </si>
  <si>
    <t>（１）令和○年度末の未収入金の状況</t>
    <rPh sb="3" eb="5">
      <t>レイワ</t>
    </rPh>
    <rPh sb="6" eb="9">
      <t>ネンドマツ</t>
    </rPh>
    <phoneticPr fontId="1"/>
  </si>
  <si>
    <t>（２）令和○年度末の未払金の状況</t>
    <rPh sb="3" eb="5">
      <t>レイワ</t>
    </rPh>
    <rPh sb="6" eb="9">
      <t>ネンドマツ</t>
    </rPh>
    <rPh sb="10" eb="12">
      <t>ミバラ</t>
    </rPh>
    <phoneticPr fontId="1"/>
  </si>
  <si>
    <r>
      <t>（３）源泉税及び私学共済掛金の滞納</t>
    </r>
    <r>
      <rPr>
        <b/>
        <sz val="9"/>
        <rFont val="ＭＳ Ｐゴシック"/>
        <family val="3"/>
        <charset val="128"/>
      </rPr>
      <t>(㊟)</t>
    </r>
    <r>
      <rPr>
        <b/>
        <sz val="11"/>
        <rFont val="ＭＳ Ｐゴシック"/>
        <family val="3"/>
        <charset val="128"/>
      </rPr>
      <t>状況（令和○年度）</t>
    </r>
    <phoneticPr fontId="1"/>
  </si>
  <si>
    <t>滞納額の
令和○年度末残高</t>
    <rPh sb="0" eb="2">
      <t>タイノウ</t>
    </rPh>
    <rPh sb="2" eb="3">
      <t>ガク</t>
    </rPh>
    <rPh sb="5" eb="7">
      <t>レイワ</t>
    </rPh>
    <rPh sb="8" eb="11">
      <t>ネンドマツ</t>
    </rPh>
    <rPh sb="11" eb="13">
      <t>ザンダカ</t>
    </rPh>
    <phoneticPr fontId="1"/>
  </si>
  <si>
    <t>（４）満３歳児入園時の健康診断の実施状況（令和○年度）</t>
    <phoneticPr fontId="1"/>
  </si>
  <si>
    <t>（４）雇入時健康診断の実施状況（令和○年度）</t>
    <phoneticPr fontId="1"/>
  </si>
  <si>
    <r>
      <t>令和○年度</t>
    </r>
    <r>
      <rPr>
        <sz val="9"/>
        <rFont val="ＭＳ Ｐゴシック"/>
        <family val="3"/>
        <charset val="128"/>
      </rPr>
      <t>（予定含む）</t>
    </r>
    <rPh sb="0" eb="2">
      <t>レイワ</t>
    </rPh>
    <rPh sb="3" eb="5">
      <t>ネンド</t>
    </rPh>
    <rPh sb="6" eb="9">
      <t>ヨテイフク</t>
    </rPh>
    <phoneticPr fontId="1"/>
  </si>
  <si>
    <t>令和○年度</t>
    <phoneticPr fontId="1"/>
  </si>
  <si>
    <t>令和○年度</t>
    <rPh sb="0" eb="2">
      <t>レイワ</t>
    </rPh>
    <rPh sb="3" eb="5">
      <t>ネンド</t>
    </rPh>
    <phoneticPr fontId="1"/>
  </si>
  <si>
    <t>令和○年度検査月日
（予定を含む）</t>
    <rPh sb="0" eb="2">
      <t>レイワ</t>
    </rPh>
    <rPh sb="3" eb="5">
      <t>ネンド</t>
    </rPh>
    <rPh sb="5" eb="7">
      <t>ケンサ</t>
    </rPh>
    <rPh sb="7" eb="9">
      <t>ガッピ</t>
    </rPh>
    <rPh sb="11" eb="13">
      <t>ヨテイ</t>
    </rPh>
    <rPh sb="14" eb="15">
      <t>フク</t>
    </rPh>
    <phoneticPr fontId="1"/>
  </si>
  <si>
    <t>令和○年度検査月日</t>
    <rPh sb="0" eb="2">
      <t>レイワ</t>
    </rPh>
    <rPh sb="3" eb="5">
      <t>ネンド</t>
    </rPh>
    <rPh sb="5" eb="7">
      <t>ケンサ</t>
    </rPh>
    <rPh sb="7" eb="9">
      <t>ガッピ</t>
    </rPh>
    <phoneticPr fontId="1"/>
  </si>
  <si>
    <t>令和○年度実施日
（予定含む）</t>
    <rPh sb="0" eb="2">
      <t>レイワ</t>
    </rPh>
    <rPh sb="3" eb="5">
      <t>ネンド</t>
    </rPh>
    <rPh sb="5" eb="8">
      <t>ジッシビ</t>
    </rPh>
    <rPh sb="10" eb="13">
      <t>ヨテイフク</t>
    </rPh>
    <phoneticPr fontId="1"/>
  </si>
  <si>
    <t>令和○年度実施日</t>
    <rPh sb="0" eb="2">
      <t>レイワ</t>
    </rPh>
    <rPh sb="3" eb="8">
      <t>ネンドジッシビ</t>
    </rPh>
    <phoneticPr fontId="1"/>
  </si>
  <si>
    <t>令和○年度実施日</t>
    <rPh sb="0" eb="2">
      <t>レイワ</t>
    </rPh>
    <rPh sb="3" eb="5">
      <t>ネンド</t>
    </rPh>
    <rPh sb="5" eb="8">
      <t>ジッシビ</t>
    </rPh>
    <phoneticPr fontId="1"/>
  </si>
  <si>
    <t>R○年8月に新しい消火器に交換済み。同月、業者により火災報知機を修理済み。</t>
    <rPh sb="2" eb="3">
      <t>ネン</t>
    </rPh>
    <rPh sb="4" eb="5">
      <t>ガツ</t>
    </rPh>
    <rPh sb="6" eb="7">
      <t>アタラ</t>
    </rPh>
    <rPh sb="9" eb="12">
      <t>ショウカキ</t>
    </rPh>
    <rPh sb="13" eb="16">
      <t>コウカンズ</t>
    </rPh>
    <rPh sb="18" eb="19">
      <t>ドウ</t>
    </rPh>
    <rPh sb="19" eb="20">
      <t>ガツ</t>
    </rPh>
    <rPh sb="21" eb="23">
      <t>ギョウシャ</t>
    </rPh>
    <rPh sb="26" eb="31">
      <t>カサイホウチキ</t>
    </rPh>
    <rPh sb="32" eb="35">
      <t>シュウリズ</t>
    </rPh>
    <phoneticPr fontId="1"/>
  </si>
  <si>
    <t>８　幼稚園における重大事故発生時の対応状況等（令和○年度～令和○年度）</t>
    <phoneticPr fontId="1"/>
  </si>
  <si>
    <t>（２）園児の傷害保険等への加入状況（令和○年度）</t>
    <phoneticPr fontId="1"/>
  </si>
  <si>
    <r>
      <t xml:space="preserve">令和○年度売電収入額
</t>
    </r>
    <r>
      <rPr>
        <sz val="10"/>
        <rFont val="ＭＳ Ｐゴシック"/>
        <family val="3"/>
        <charset val="128"/>
      </rPr>
      <t>(１又は２に該当の場合記入)</t>
    </r>
    <phoneticPr fontId="1"/>
  </si>
  <si>
    <t>※貸借対照表及び固定資産明細書から転記してください。</t>
    <rPh sb="14" eb="15">
      <t>ショ</t>
    </rPh>
    <phoneticPr fontId="1"/>
  </si>
  <si>
    <t>(参考）：貸借対照表、固定資産明細書</t>
    <rPh sb="17" eb="18">
      <t>ショ</t>
    </rPh>
    <phoneticPr fontId="1"/>
  </si>
  <si>
    <t>(参考）：不動産（土地・建物）登記の現在事項全部証明書、施設設備状況表、借入金明細書</t>
    <rPh sb="41" eb="42">
      <t>ショ</t>
    </rPh>
    <phoneticPr fontId="1"/>
  </si>
  <si>
    <t>計算書類の
注記の有無</t>
    <rPh sb="0" eb="2">
      <t>ケイサン</t>
    </rPh>
    <rPh sb="2" eb="4">
      <t>ショルイ</t>
    </rPh>
    <rPh sb="6" eb="8">
      <t>チュウキ</t>
    </rPh>
    <rPh sb="9" eb="11">
      <t>ウム</t>
    </rPh>
    <phoneticPr fontId="1"/>
  </si>
  <si>
    <t>(参考）：園地園舎変更届の控え、固定資産台帳</t>
    <rPh sb="9" eb="11">
      <t>ヘンコウ</t>
    </rPh>
    <phoneticPr fontId="1"/>
  </si>
  <si>
    <t>R</t>
    <phoneticPr fontId="1"/>
  </si>
  <si>
    <t>　※開催日は年（和暦）月日の順に入力</t>
    <phoneticPr fontId="1"/>
  </si>
  <si>
    <t>調書の｢第３　会計事務の処理｣の「２　園児納付金」から入園料を引用しています。入園料を修正する際は、調書を修正してください。</t>
    <rPh sb="27" eb="30">
      <t>ニュウエンリョウ</t>
    </rPh>
    <rPh sb="31" eb="33">
      <t>インヨウ</t>
    </rPh>
    <rPh sb="39" eb="42">
      <t>ニュウエンリョウ</t>
    </rPh>
    <rPh sb="43" eb="45">
      <t>シュウセイ</t>
    </rPh>
    <rPh sb="47" eb="48">
      <t>サイ</t>
    </rPh>
    <rPh sb="50" eb="52">
      <t>チョウショ</t>
    </rPh>
    <rPh sb="53" eb="55">
      <t>シュウセイ</t>
    </rPh>
    <phoneticPr fontId="20"/>
  </si>
  <si>
    <t>調書の｢第３　会計事務の処理｣の「２　園児納付金」から保育料を引用しています。保育料を修正する際は、調書を修正してください。</t>
    <rPh sb="27" eb="30">
      <t>ホイクリョウ</t>
    </rPh>
    <rPh sb="31" eb="33">
      <t>インヨウ</t>
    </rPh>
    <rPh sb="39" eb="42">
      <t>ホイクリョウ</t>
    </rPh>
    <rPh sb="43" eb="45">
      <t>シュウセイ</t>
    </rPh>
    <rPh sb="47" eb="48">
      <t>サイ</t>
    </rPh>
    <rPh sb="50" eb="52">
      <t>チョウショ</t>
    </rPh>
    <rPh sb="53" eb="55">
      <t>シュウセイ</t>
    </rPh>
    <phoneticPr fontId="20"/>
  </si>
  <si>
    <r>
      <t>（２）</t>
    </r>
    <r>
      <rPr>
        <b/>
        <u val="double"/>
        <sz val="11"/>
        <rFont val="ＭＳ Ｐゴシック"/>
        <family val="3"/>
        <charset val="128"/>
      </rPr>
      <t>学校法人が所有する</t>
    </r>
    <r>
      <rPr>
        <b/>
        <sz val="11"/>
        <rFont val="ＭＳ Ｐゴシック"/>
        <family val="3"/>
        <charset val="128"/>
      </rPr>
      <t>園地、園舎等の登記状況</t>
    </r>
    <rPh sb="3" eb="5">
      <t>ガッコウ</t>
    </rPh>
    <rPh sb="5" eb="7">
      <t>ホウジン</t>
    </rPh>
    <rPh sb="8" eb="10">
      <t>ショユウ</t>
    </rPh>
    <phoneticPr fontId="1"/>
  </si>
  <si>
    <t>オ　毎学年１回実施する検査</t>
    <phoneticPr fontId="1"/>
  </si>
  <si>
    <t>イ　育児に関する雇用環境の整備、個別の周知・意向確認の措置状況（令和7年度）</t>
    <rPh sb="2" eb="4">
      <t>イクジ</t>
    </rPh>
    <rPh sb="5" eb="6">
      <t>カン</t>
    </rPh>
    <rPh sb="32" eb="34">
      <t>レイワ</t>
    </rPh>
    <rPh sb="35" eb="37">
      <t>ネンド</t>
    </rPh>
    <phoneticPr fontId="1"/>
  </si>
  <si>
    <t>項目</t>
    <rPh sb="0" eb="2">
      <t>コウモク</t>
    </rPh>
    <phoneticPr fontId="1"/>
  </si>
  <si>
    <t>具体的な取組内容</t>
    <rPh sb="0" eb="3">
      <t>グタイテキ</t>
    </rPh>
    <rPh sb="4" eb="8">
      <t>トリクミナイヨウ</t>
    </rPh>
    <phoneticPr fontId="1"/>
  </si>
  <si>
    <r>
      <rPr>
        <u/>
        <sz val="11"/>
        <rFont val="ＭＳ Ｐゴシック"/>
        <family val="3"/>
        <charset val="128"/>
      </rPr>
      <t xml:space="preserve">A. 育児休業を取得しやすい雇用環境の整備
</t>
    </r>
    <r>
      <rPr>
        <sz val="10"/>
        <rFont val="ＭＳ Ｐゴシック"/>
        <family val="3"/>
        <charset val="128"/>
      </rPr>
      <t>（下記いずれかの措置が必要）
育児休業・産後パパ育休に関する
①研修の実施
②相談体制の整備（相談窓口設置）
③取得事例の収集・提供
④制度と取得促進に関する方針の周知</t>
    </r>
    <rPh sb="3" eb="7">
      <t>イクジキュウギョウ</t>
    </rPh>
    <rPh sb="8" eb="10">
      <t>シュトク</t>
    </rPh>
    <rPh sb="14" eb="18">
      <t>コヨウカンキョウ</t>
    </rPh>
    <rPh sb="19" eb="21">
      <t>セイビ</t>
    </rPh>
    <rPh sb="23" eb="25">
      <t>カキ</t>
    </rPh>
    <rPh sb="30" eb="32">
      <t>ソチ</t>
    </rPh>
    <rPh sb="33" eb="35">
      <t>ヒツヨウ</t>
    </rPh>
    <phoneticPr fontId="1"/>
  </si>
  <si>
    <r>
      <rPr>
        <u/>
        <sz val="11"/>
        <rFont val="ＭＳ Ｐゴシック"/>
        <family val="3"/>
        <charset val="128"/>
      </rPr>
      <t xml:space="preserve">B. 妊娠・出産（本人または配偶者）の申し出をした労働者に対する個別の周知・意向確認の措置
</t>
    </r>
    <r>
      <rPr>
        <sz val="10"/>
        <rFont val="ＭＳ Ｐゴシック"/>
        <family val="3"/>
        <charset val="128"/>
      </rPr>
      <t>（下記事項の周知と休業の取得意向の確認が必要）
①育児休業・産後パパ育休に関する制度
②育児休業・産後パパ育休の申し出先
③育児休業給付に関すること
④育児休業・産後パパ育休期間について負担すべき社会保険料の取り扱い</t>
    </r>
    <rPh sb="3" eb="5">
      <t>ニンシン</t>
    </rPh>
    <rPh sb="6" eb="8">
      <t>シュッサン</t>
    </rPh>
    <rPh sb="9" eb="11">
      <t>ホンニン</t>
    </rPh>
    <rPh sb="14" eb="17">
      <t>ハイグウシャ</t>
    </rPh>
    <rPh sb="19" eb="20">
      <t>モウ</t>
    </rPh>
    <rPh sb="21" eb="22">
      <t>デ</t>
    </rPh>
    <rPh sb="25" eb="28">
      <t>ロウドウシャ</t>
    </rPh>
    <rPh sb="29" eb="30">
      <t>タイ</t>
    </rPh>
    <rPh sb="32" eb="34">
      <t>コベツ</t>
    </rPh>
    <rPh sb="35" eb="37">
      <t>シュウチ</t>
    </rPh>
    <rPh sb="38" eb="42">
      <t>イコウカクニン</t>
    </rPh>
    <rPh sb="43" eb="45">
      <t>ソチ</t>
    </rPh>
    <rPh sb="47" eb="49">
      <t>カキ</t>
    </rPh>
    <rPh sb="49" eb="51">
      <t>ジコウ</t>
    </rPh>
    <rPh sb="52" eb="54">
      <t>シュウチ</t>
    </rPh>
    <rPh sb="55" eb="57">
      <t>キュウギョウ</t>
    </rPh>
    <rPh sb="58" eb="60">
      <t>シュトク</t>
    </rPh>
    <rPh sb="66" eb="68">
      <t>ヒツヨウ</t>
    </rPh>
    <phoneticPr fontId="1"/>
  </si>
  <si>
    <r>
      <rPr>
        <u/>
        <sz val="11"/>
        <rFont val="ＭＳ Ｐゴシック"/>
        <family val="3"/>
        <charset val="128"/>
      </rPr>
      <t xml:space="preserve">C. 柔軟な働き方を実現するための措置
</t>
    </r>
    <r>
      <rPr>
        <sz val="10"/>
        <rFont val="ＭＳ Ｐゴシック"/>
        <family val="3"/>
        <charset val="128"/>
      </rPr>
      <t>（3歳から小学校就学前の子を養育する労働者に、下記のいずれか2つ以上の措置を講じ、1つを選択できるようにする必要）
①始業時刻等の変更
②テレワーク等（10日以上/月）
③保育施設の設置運営等
④養育両立支援休暇の付与（10日以上/年）
⑤短時間勤務制度</t>
    </r>
    <rPh sb="3" eb="5">
      <t>ジュウナン</t>
    </rPh>
    <rPh sb="6" eb="7">
      <t>ハタラ</t>
    </rPh>
    <rPh sb="8" eb="9">
      <t>カタ</t>
    </rPh>
    <rPh sb="10" eb="12">
      <t>ジツゲン</t>
    </rPh>
    <rPh sb="17" eb="19">
      <t>ソチ</t>
    </rPh>
    <rPh sb="22" eb="23">
      <t>サイ</t>
    </rPh>
    <rPh sb="25" eb="30">
      <t>ショウガッコウシュウガク</t>
    </rPh>
    <rPh sb="30" eb="31">
      <t>マエ</t>
    </rPh>
    <rPh sb="32" eb="33">
      <t>コ</t>
    </rPh>
    <rPh sb="34" eb="36">
      <t>ヨウイク</t>
    </rPh>
    <rPh sb="38" eb="41">
      <t>ロウドウシャ</t>
    </rPh>
    <rPh sb="43" eb="45">
      <t>カキ</t>
    </rPh>
    <rPh sb="52" eb="54">
      <t>イジョウ</t>
    </rPh>
    <rPh sb="55" eb="57">
      <t>ソチ</t>
    </rPh>
    <rPh sb="58" eb="59">
      <t>コウ</t>
    </rPh>
    <rPh sb="64" eb="66">
      <t>センタク</t>
    </rPh>
    <rPh sb="74" eb="76">
      <t>ヒツヨウ</t>
    </rPh>
    <phoneticPr fontId="1"/>
  </si>
  <si>
    <r>
      <rPr>
        <u/>
        <sz val="11"/>
        <rFont val="ＭＳ Ｐゴシック"/>
        <family val="3"/>
        <charset val="128"/>
      </rPr>
      <t xml:space="preserve">D. 柔軟な働き方を実現するための措置の個別の周知・意向確認の措置
</t>
    </r>
    <r>
      <rPr>
        <sz val="10"/>
        <rFont val="ＭＳ Ｐゴシック"/>
        <family val="3"/>
        <charset val="128"/>
      </rPr>
      <t>（子が1歳11か月～2歳11か月の間に、下記事項の周知と制度利用の意向確認が必要）
①上記Cで選択した措置の内容
②措置の申出先
③所定外労働・時間外労働・深夜業の制限に関する制度</t>
    </r>
    <rPh sb="3" eb="5">
      <t>ジュウナン</t>
    </rPh>
    <rPh sb="6" eb="7">
      <t>ハタラ</t>
    </rPh>
    <rPh sb="8" eb="9">
      <t>カタ</t>
    </rPh>
    <rPh sb="10" eb="12">
      <t>ジツゲン</t>
    </rPh>
    <rPh sb="17" eb="19">
      <t>ソチ</t>
    </rPh>
    <rPh sb="20" eb="22">
      <t>コベツ</t>
    </rPh>
    <rPh sb="23" eb="25">
      <t>シュウチ</t>
    </rPh>
    <rPh sb="26" eb="30">
      <t>イコウカクニン</t>
    </rPh>
    <rPh sb="31" eb="33">
      <t>ソチ</t>
    </rPh>
    <rPh sb="35" eb="36">
      <t>コ</t>
    </rPh>
    <rPh sb="38" eb="39">
      <t>サイ</t>
    </rPh>
    <rPh sb="42" eb="43">
      <t>ゲツ</t>
    </rPh>
    <rPh sb="45" eb="46">
      <t>サイ</t>
    </rPh>
    <rPh sb="49" eb="50">
      <t>ゲツ</t>
    </rPh>
    <rPh sb="51" eb="52">
      <t>アイダ</t>
    </rPh>
    <rPh sb="54" eb="56">
      <t>カキ</t>
    </rPh>
    <rPh sb="56" eb="58">
      <t>ジコウ</t>
    </rPh>
    <rPh sb="59" eb="61">
      <t>シュウチ</t>
    </rPh>
    <rPh sb="62" eb="66">
      <t>セイドリヨウ</t>
    </rPh>
    <rPh sb="67" eb="71">
      <t>イコウカクニン</t>
    </rPh>
    <rPh sb="72" eb="74">
      <t>ヒツヨウ</t>
    </rPh>
    <phoneticPr fontId="1"/>
  </si>
  <si>
    <r>
      <rPr>
        <u/>
        <sz val="11"/>
        <rFont val="ＭＳ Ｐゴシック"/>
        <family val="3"/>
        <charset val="128"/>
      </rPr>
      <t xml:space="preserve">E. 妊娠・仕事と育児の両立に関する個別の意向聴取
</t>
    </r>
    <r>
      <rPr>
        <sz val="10"/>
        <rFont val="ＭＳ Ｐゴシック"/>
        <family val="3"/>
        <charset val="128"/>
      </rPr>
      <t>（本人または配偶者の妊娠・出産等の申出時と、子が1歳11か月～2歳11か月の間の2つの時期に、下記事項の意向聴取が必要）
①勤務時間帯（始業および就業の時刻）
②勤務地（就業の場所）
③両立支援制度等の利用期間
④仕事と育児の両立に資する就業の条件（業務量、労働条件の見直し等）</t>
    </r>
    <rPh sb="3" eb="5">
      <t>ニンシン</t>
    </rPh>
    <rPh sb="6" eb="8">
      <t>シゴト</t>
    </rPh>
    <rPh sb="9" eb="11">
      <t>イクジ</t>
    </rPh>
    <rPh sb="12" eb="14">
      <t>リョウリツ</t>
    </rPh>
    <rPh sb="15" eb="16">
      <t>カン</t>
    </rPh>
    <rPh sb="18" eb="20">
      <t>コベツ</t>
    </rPh>
    <rPh sb="21" eb="25">
      <t>イコウチョウシュ</t>
    </rPh>
    <rPh sb="27" eb="29">
      <t>ホンニン</t>
    </rPh>
    <rPh sb="32" eb="35">
      <t>ハイグウシャ</t>
    </rPh>
    <rPh sb="36" eb="38">
      <t>ニンシン</t>
    </rPh>
    <rPh sb="39" eb="42">
      <t>シュッサントウ</t>
    </rPh>
    <rPh sb="43" eb="44">
      <t>モウ</t>
    </rPh>
    <rPh sb="44" eb="45">
      <t>デ</t>
    </rPh>
    <rPh sb="45" eb="46">
      <t>ジ</t>
    </rPh>
    <rPh sb="48" eb="49">
      <t>コ</t>
    </rPh>
    <rPh sb="51" eb="52">
      <t>サイ</t>
    </rPh>
    <rPh sb="55" eb="56">
      <t>ゲツ</t>
    </rPh>
    <rPh sb="58" eb="59">
      <t>サイ</t>
    </rPh>
    <rPh sb="62" eb="63">
      <t>ゲツ</t>
    </rPh>
    <rPh sb="64" eb="65">
      <t>アイダ</t>
    </rPh>
    <rPh sb="69" eb="71">
      <t>ジキ</t>
    </rPh>
    <rPh sb="73" eb="77">
      <t>カキジコウ</t>
    </rPh>
    <rPh sb="78" eb="82">
      <t>イコウチョウシュ</t>
    </rPh>
    <rPh sb="83" eb="85">
      <t>ヒツヨウ</t>
    </rPh>
    <phoneticPr fontId="1"/>
  </si>
  <si>
    <t>㊟ A～B：令和４年４月施行。C～E：令和７年１０月施行。</t>
    <rPh sb="6" eb="8">
      <t>レイワ</t>
    </rPh>
    <rPh sb="9" eb="10">
      <t>ネン</t>
    </rPh>
    <rPh sb="11" eb="12">
      <t>ガツ</t>
    </rPh>
    <rPh sb="12" eb="14">
      <t>セコウ</t>
    </rPh>
    <rPh sb="19" eb="21">
      <t>レイワ</t>
    </rPh>
    <rPh sb="22" eb="23">
      <t>ネン</t>
    </rPh>
    <rPh sb="25" eb="26">
      <t>ガツ</t>
    </rPh>
    <rPh sb="26" eb="28">
      <t>セコウ</t>
    </rPh>
    <phoneticPr fontId="1"/>
  </si>
  <si>
    <t>ウ　介護に関する雇用環境の整備、個別の周知・意向確認の措置状況（令和7年度）</t>
    <rPh sb="2" eb="4">
      <t>カイゴ</t>
    </rPh>
    <rPh sb="5" eb="6">
      <t>カン</t>
    </rPh>
    <rPh sb="32" eb="34">
      <t>レイワ</t>
    </rPh>
    <rPh sb="35" eb="37">
      <t>ネンド</t>
    </rPh>
    <phoneticPr fontId="1"/>
  </si>
  <si>
    <r>
      <rPr>
        <u/>
        <sz val="11"/>
        <rFont val="ＭＳ Ｐゴシック"/>
        <family val="3"/>
        <charset val="128"/>
      </rPr>
      <t xml:space="preserve">A. 介護離職防止のための雇用環境の整備
</t>
    </r>
    <r>
      <rPr>
        <sz val="10"/>
        <rFont val="ＭＳ Ｐゴシック"/>
        <family val="3"/>
        <charset val="128"/>
      </rPr>
      <t>（下記いずれかの措置が必要）
介護休業・介護両立支援制度等に関する
①研修の実施
②相談体制の整備（相談窓口設置）
③取得・利用事例の収集・提供
④制度等の利用促進に関する方針の周知</t>
    </r>
    <rPh sb="13" eb="17">
      <t>コヨウカンキョウ</t>
    </rPh>
    <rPh sb="18" eb="20">
      <t>セイビ</t>
    </rPh>
    <rPh sb="22" eb="24">
      <t>カキ</t>
    </rPh>
    <rPh sb="29" eb="31">
      <t>ソチ</t>
    </rPh>
    <rPh sb="32" eb="34">
      <t>ヒツヨウ</t>
    </rPh>
    <rPh sb="37" eb="39">
      <t>カイゴ</t>
    </rPh>
    <rPh sb="42" eb="51">
      <t>カイゴリョウリツシエンセイドトウ</t>
    </rPh>
    <rPh sb="81" eb="83">
      <t>シュトク</t>
    </rPh>
    <rPh sb="84" eb="86">
      <t>リヨウ</t>
    </rPh>
    <rPh sb="98" eb="99">
      <t>トウ</t>
    </rPh>
    <rPh sb="100" eb="102">
      <t>リヨウ</t>
    </rPh>
    <phoneticPr fontId="1"/>
  </si>
  <si>
    <r>
      <rPr>
        <u/>
        <sz val="11"/>
        <rFont val="ＭＳ Ｐゴシック"/>
        <family val="3"/>
        <charset val="128"/>
      </rPr>
      <t xml:space="preserve">B. 介護離職防止のための個別の周知・意向確認等の措置
</t>
    </r>
    <r>
      <rPr>
        <sz val="10"/>
        <rFont val="ＭＳ Ｐゴシック"/>
        <family val="3"/>
        <charset val="128"/>
      </rPr>
      <t>（介護に直面した旨の申出をした労働者に対し下記の周知と利用意向確認が必要。40歳等の労働者に対し下記の情報提供が必要）
①介護休業に関する制度、介護両立支援制度等（制度の内容）
②介護休業・介護両立支援制度等の申出先
③介護休業給付金に関すること</t>
    </r>
    <rPh sb="3" eb="9">
      <t>カイゴリショクボウシ</t>
    </rPh>
    <rPh sb="13" eb="15">
      <t>コベツ</t>
    </rPh>
    <rPh sb="16" eb="18">
      <t>シュウチ</t>
    </rPh>
    <rPh sb="19" eb="23">
      <t>イコウカクニン</t>
    </rPh>
    <rPh sb="23" eb="24">
      <t>トウ</t>
    </rPh>
    <rPh sb="25" eb="27">
      <t>ソチ</t>
    </rPh>
    <rPh sb="90" eb="94">
      <t>カイゴキュウギョウ</t>
    </rPh>
    <rPh sb="95" eb="96">
      <t>カン</t>
    </rPh>
    <rPh sb="98" eb="100">
      <t>セイド</t>
    </rPh>
    <rPh sb="101" eb="110">
      <t>カイゴリョウリツシエンセイドトウ</t>
    </rPh>
    <rPh sb="111" eb="113">
      <t>セイド</t>
    </rPh>
    <rPh sb="114" eb="116">
      <t>ナイヨウ</t>
    </rPh>
    <rPh sb="119" eb="123">
      <t>カイゴキュウギョウ</t>
    </rPh>
    <rPh sb="124" eb="133">
      <t>カイゴリョウリツシエンセイドトウ</t>
    </rPh>
    <rPh sb="134" eb="137">
      <t>モウシデサキ</t>
    </rPh>
    <rPh sb="139" eb="146">
      <t>カイゴキュウギョウキュウフキン</t>
    </rPh>
    <rPh sb="147" eb="148">
      <t>カン</t>
    </rPh>
    <phoneticPr fontId="1"/>
  </si>
  <si>
    <t>㊟：Aの介護両立支援制度等とは、ⅰ介護休暇に関する制度、ⅱ所定外労働の制限に関する制度、ⅲ 時間外労働の制限</t>
    <rPh sb="4" eb="13">
      <t>カイゴリョウリツシエンセイドトウ</t>
    </rPh>
    <phoneticPr fontId="1"/>
  </si>
  <si>
    <t>に関する制度、ⅳ 深夜業の制限に関する制度、ⅴ介護のための所定労働時間の短縮等の措置のこと。</t>
    <phoneticPr fontId="1"/>
  </si>
  <si>
    <t>㊟ A～B：令和７年４月施行。</t>
    <rPh sb="6" eb="8">
      <t>レイワ</t>
    </rPh>
    <rPh sb="9" eb="10">
      <t>ネン</t>
    </rPh>
    <rPh sb="11" eb="12">
      <t>ガツ</t>
    </rPh>
    <rPh sb="12" eb="14">
      <t>セコウ</t>
    </rPh>
    <phoneticPr fontId="1"/>
  </si>
  <si>
    <t>1実施有⇒右に入力 or 2実施なし</t>
    <rPh sb="1" eb="3">
      <t>ジッシ</t>
    </rPh>
    <rPh sb="5" eb="6">
      <t>ミギ</t>
    </rPh>
    <rPh sb="14" eb="16">
      <t>ジッシ</t>
    </rPh>
    <phoneticPr fontId="1"/>
  </si>
  <si>
    <t>1実施有 or 2実施なし or 3該当する労働者がいない</t>
    <rPh sb="1" eb="3">
      <t>ジッシ</t>
    </rPh>
    <rPh sb="9" eb="11">
      <t>ジッシ</t>
    </rPh>
    <rPh sb="18" eb="20">
      <t>ガイトウ</t>
    </rPh>
    <rPh sb="22" eb="24">
      <t>ロウドウ</t>
    </rPh>
    <rPh sb="24" eb="25">
      <t>シャ</t>
    </rPh>
    <phoneticPr fontId="1"/>
  </si>
  <si>
    <t>1実施有⇒右に入力 or 2実施なし</t>
    <rPh sb="1" eb="3">
      <t>ジッシ</t>
    </rPh>
    <rPh sb="3" eb="4">
      <t>ア</t>
    </rPh>
    <rPh sb="5" eb="6">
      <t>ミギ</t>
    </rPh>
    <rPh sb="7" eb="9">
      <t>ニュウリョク</t>
    </rPh>
    <rPh sb="14" eb="16">
      <t>ジッシ</t>
    </rPh>
    <phoneticPr fontId="1"/>
  </si>
  <si>
    <t>1実施有 or 2実施なし or 3令和7年10月以降に該当する労働者がいない</t>
    <rPh sb="1" eb="3">
      <t>ジッシ</t>
    </rPh>
    <rPh sb="9" eb="11">
      <t>ジッシ</t>
    </rPh>
    <rPh sb="18" eb="20">
      <t>レイワ</t>
    </rPh>
    <rPh sb="21" eb="22">
      <t>ネン</t>
    </rPh>
    <rPh sb="24" eb="25">
      <t>ガツ</t>
    </rPh>
    <rPh sb="25" eb="27">
      <t>イコウ</t>
    </rPh>
    <rPh sb="28" eb="30">
      <t>ガイトウ</t>
    </rPh>
    <rPh sb="32" eb="34">
      <t>ロウドウ</t>
    </rPh>
    <rPh sb="34" eb="35">
      <t>シャ</t>
    </rPh>
    <phoneticPr fontId="1"/>
  </si>
  <si>
    <t>1実施有</t>
    <rPh sb="1" eb="3">
      <t>ジッシ</t>
    </rPh>
    <rPh sb="3" eb="4">
      <t>ア</t>
    </rPh>
    <phoneticPr fontId="1"/>
  </si>
  <si>
    <t>1実施有</t>
    <rPh sb="1" eb="3">
      <t>ジッシ</t>
    </rPh>
    <rPh sb="3" eb="4">
      <t>アリ</t>
    </rPh>
    <phoneticPr fontId="1"/>
  </si>
  <si>
    <t>1実施有⇒右に入力</t>
    <rPh sb="1" eb="3">
      <t>ジッシ</t>
    </rPh>
    <rPh sb="3" eb="4">
      <t>ア</t>
    </rPh>
    <rPh sb="4" eb="9">
      <t>ヤジルシミギニニュウリョク</t>
    </rPh>
    <phoneticPr fontId="1"/>
  </si>
  <si>
    <t>3該当する労働者がいない</t>
    <rPh sb="1" eb="3">
      <t>ガイトウ</t>
    </rPh>
    <rPh sb="5" eb="8">
      <t>ロウドウシャ</t>
    </rPh>
    <phoneticPr fontId="1"/>
  </si>
  <si>
    <t>①始業時刻等の変更（就業規則に記載）
④養育両立支援休暇の付与（就業規則に記載）</t>
    <rPh sb="1" eb="6">
      <t>シギョウジコクトウ</t>
    </rPh>
    <rPh sb="7" eb="9">
      <t>ヘンコウ</t>
    </rPh>
    <rPh sb="10" eb="14">
      <t>シュウギョウキソク</t>
    </rPh>
    <rPh sb="15" eb="17">
      <t>キサイ</t>
    </rPh>
    <rPh sb="20" eb="28">
      <t>ヨウイクリョウリツシエンキュウカ</t>
    </rPh>
    <rPh sb="29" eb="31">
      <t>フヨ</t>
    </rPh>
    <rPh sb="32" eb="36">
      <t>シュウギョウキソク</t>
    </rPh>
    <rPh sb="37" eb="39">
      <t>キサイ</t>
    </rPh>
    <phoneticPr fontId="1"/>
  </si>
  <si>
    <t>①研修の実施（×年×月×日）
②相談体制の整備（〇〇を相談窓口とすることを教職員に書面で通知）</t>
    <rPh sb="1" eb="3">
      <t>ケンシュウ</t>
    </rPh>
    <rPh sb="4" eb="6">
      <t>ジッシ</t>
    </rPh>
    <rPh sb="8" eb="9">
      <t>ネン</t>
    </rPh>
    <rPh sb="10" eb="11">
      <t>ガツ</t>
    </rPh>
    <rPh sb="12" eb="13">
      <t>ニチ</t>
    </rPh>
    <rPh sb="16" eb="20">
      <t>ソウダンタイセイ</t>
    </rPh>
    <rPh sb="21" eb="23">
      <t>セイビ</t>
    </rPh>
    <rPh sb="27" eb="31">
      <t>ソウダンマドグチ</t>
    </rPh>
    <rPh sb="37" eb="40">
      <t>キョウショクイン</t>
    </rPh>
    <rPh sb="41" eb="43">
      <t>ショメン</t>
    </rPh>
    <rPh sb="44" eb="46">
      <t>ツウチ</t>
    </rPh>
    <phoneticPr fontId="1"/>
  </si>
  <si>
    <t>①研修の実施（×年×月×日）
②相談体制の整備（〇〇を相談窓口とすることを教職員に書面で通知）</t>
    <rPh sb="1" eb="3">
      <t>ケンシュウ</t>
    </rPh>
    <rPh sb="4" eb="6">
      <t>ジッシ</t>
    </rPh>
    <rPh sb="8" eb="9">
      <t>ネン</t>
    </rPh>
    <rPh sb="10" eb="11">
      <t>ガツ</t>
    </rPh>
    <rPh sb="12" eb="13">
      <t>ニチ</t>
    </rPh>
    <phoneticPr fontId="1"/>
  </si>
  <si>
    <t>【台帳】1作成有 or 2作成なし or 3入園料なし　／　【元帳との一致】1一致 or 2不一致　／　【減免額・減免理由】1記入有 or 2記入なし　／　【規程等との整合】1整合 or 2不整合</t>
    <rPh sb="1" eb="4">
      <t>ダイチョウ｣</t>
    </rPh>
    <rPh sb="5" eb="7">
      <t>サクセイ</t>
    </rPh>
    <rPh sb="13" eb="15">
      <t>サクセイ</t>
    </rPh>
    <rPh sb="22" eb="25">
      <t>ニュウエンリョウ</t>
    </rPh>
    <rPh sb="31" eb="33">
      <t>モトチョウ</t>
    </rPh>
    <rPh sb="35" eb="37">
      <t>イッチ</t>
    </rPh>
    <rPh sb="53" eb="56">
      <t>ゲンメンガク</t>
    </rPh>
    <rPh sb="57" eb="61">
      <t>ゲンメンリユウ</t>
    </rPh>
    <rPh sb="79" eb="87">
      <t>キテイトウトノセイゴウ｣</t>
    </rPh>
    <phoneticPr fontId="1"/>
  </si>
  <si>
    <t>ア　換気、温度、相対湿度、浮遊粉じん、気流、一酸化炭素、二酸化窒素（毎学年２回）</t>
  </si>
  <si>
    <t>イ　ホルムアルデヒド、トルエン、ダニ又はダニアレルゲン（毎学年１回）</t>
  </si>
  <si>
    <t>（２）照度及び照明環境（毎学年２回）</t>
  </si>
  <si>
    <t>（３）騒音レベル（毎学年２回）</t>
  </si>
  <si>
    <t>大掃除の実施
(毎学年３回)</t>
  </si>
  <si>
    <t>雨水の排水溝等の
検査の実施
(毎学年１回)</t>
  </si>
  <si>
    <t>ネズミ、衛生害虫等の
検査の実施
(毎学年１回)</t>
  </si>
  <si>
    <t>黒板面の色彩の検査
の実施
(毎学年１回)</t>
  </si>
  <si>
    <t>ア　「特定免許状失効者等に関するデータベース」へのユーザー登録状況</t>
    <phoneticPr fontId="1"/>
  </si>
  <si>
    <t>「特定免許状失効者等に関するデータベース」へのユーザー登録状況</t>
    <rPh sb="29" eb="31">
      <t>ジョウキョウ</t>
    </rPh>
    <phoneticPr fontId="1"/>
  </si>
  <si>
    <t>４月</t>
    <rPh sb="1" eb="2">
      <t>ガツ</t>
    </rPh>
    <phoneticPr fontId="1"/>
  </si>
  <si>
    <t>５月</t>
    <rPh sb="1" eb="2">
      <t>ガツ</t>
    </rPh>
    <phoneticPr fontId="1"/>
  </si>
  <si>
    <t>６月</t>
    <rPh sb="1" eb="2">
      <t>ガツ</t>
    </rPh>
    <phoneticPr fontId="1"/>
  </si>
  <si>
    <t>７月</t>
    <rPh sb="1" eb="2">
      <t>ガツ</t>
    </rPh>
    <phoneticPr fontId="1"/>
  </si>
  <si>
    <t>８月</t>
    <rPh sb="1" eb="2">
      <t>ガツ</t>
    </rPh>
    <phoneticPr fontId="1"/>
  </si>
  <si>
    <t>９月</t>
    <rPh sb="1" eb="2">
      <t>ガツ</t>
    </rPh>
    <phoneticPr fontId="1"/>
  </si>
  <si>
    <t>10月</t>
    <rPh sb="2" eb="3">
      <t>ガツ</t>
    </rPh>
    <phoneticPr fontId="1"/>
  </si>
  <si>
    <t>11月</t>
    <rPh sb="2" eb="3">
      <t>ガツ</t>
    </rPh>
    <phoneticPr fontId="1"/>
  </si>
  <si>
    <t>12月</t>
    <rPh sb="2" eb="3">
      <t>ガツ</t>
    </rPh>
    <phoneticPr fontId="1"/>
  </si>
  <si>
    <t>１月</t>
    <rPh sb="1" eb="2">
      <t>ガツ</t>
    </rPh>
    <phoneticPr fontId="1"/>
  </si>
  <si>
    <t>２月</t>
    <rPh sb="1" eb="2">
      <t>ガツ</t>
    </rPh>
    <phoneticPr fontId="1"/>
  </si>
  <si>
    <t>３月</t>
    <rPh sb="1" eb="2">
      <t>ガツ</t>
    </rPh>
    <phoneticPr fontId="1"/>
  </si>
  <si>
    <t>データベース活用件数</t>
    <rPh sb="6" eb="8">
      <t>カツヨウ</t>
    </rPh>
    <rPh sb="8" eb="10">
      <t>ケンスウ</t>
    </rPh>
    <phoneticPr fontId="1"/>
  </si>
  <si>
    <t>（１０）「特定免許状失効者等に関するデータベース（特定免許状失効者管理システム）」の活用について</t>
    <phoneticPr fontId="1"/>
  </si>
  <si>
    <t>1登録済 or 2未登録</t>
    <rPh sb="1" eb="4">
      <t>トウロクズ</t>
    </rPh>
    <rPh sb="9" eb="12">
      <t>ミトウロク</t>
    </rPh>
    <phoneticPr fontId="1"/>
  </si>
  <si>
    <t>1登録済</t>
  </si>
  <si>
    <t>（10）「特定免許状失効者等に関するデータベース（特定免許状失効者管理システム）」の活用について</t>
    <phoneticPr fontId="1"/>
  </si>
  <si>
    <t>イ　「特定免許状失効者等に関するデータベース」の活用実績（月別）</t>
    <phoneticPr fontId="1"/>
  </si>
  <si>
    <t>計算書類の
注記の有無</t>
    <rPh sb="0" eb="4">
      <t>ケイサンショルイ</t>
    </rPh>
    <rPh sb="6" eb="8">
      <t>チュウキ</t>
    </rPh>
    <rPh sb="9" eb="11">
      <t>ウム</t>
    </rPh>
    <phoneticPr fontId="1"/>
  </si>
  <si>
    <t>(参考）：契約書、理事会議事録（特別代理人選任通知書）、元帳、計算書類の注記事項</t>
    <rPh sb="31" eb="35">
      <t>ケイサンショルイ</t>
    </rPh>
    <rPh sb="36" eb="38">
      <t>チュウキ</t>
    </rPh>
    <rPh sb="38" eb="40">
      <t>ジコウ</t>
    </rPh>
    <phoneticPr fontId="1"/>
  </si>
  <si>
    <r>
      <t>ア　換気、温度、相対湿度、浮遊粉じん、気流、一酸化炭素、二酸化窒素（</t>
    </r>
    <r>
      <rPr>
        <b/>
        <sz val="11"/>
        <rFont val="ＭＳ Ｐゴシック"/>
        <family val="3"/>
        <charset val="128"/>
      </rPr>
      <t>毎学年２回</t>
    </r>
    <r>
      <rPr>
        <sz val="11"/>
        <rFont val="ＭＳ Ｐゴシック"/>
        <family val="3"/>
        <charset val="128"/>
      </rPr>
      <t>）</t>
    </r>
    <rPh sb="34" eb="37">
      <t>マイガクネン</t>
    </rPh>
    <phoneticPr fontId="1"/>
  </si>
  <si>
    <r>
      <t>イ　ホルムアルデヒド、トルエン、ダニ又はダニアレルゲン（</t>
    </r>
    <r>
      <rPr>
        <b/>
        <sz val="11"/>
        <rFont val="ＭＳ Ｐゴシック"/>
        <family val="3"/>
        <charset val="128"/>
      </rPr>
      <t>毎学年１回</t>
    </r>
    <r>
      <rPr>
        <sz val="11"/>
        <rFont val="ＭＳ Ｐゴシック"/>
        <family val="3"/>
        <charset val="128"/>
      </rPr>
      <t>）</t>
    </r>
    <rPh sb="28" eb="31">
      <t>マイガクネン</t>
    </rPh>
    <phoneticPr fontId="1"/>
  </si>
  <si>
    <t>（２）照度及び照明環境（毎学年２回）</t>
    <rPh sb="12" eb="15">
      <t>マイガクネン</t>
    </rPh>
    <phoneticPr fontId="1"/>
  </si>
  <si>
    <t>（３）騒音レベル（毎学年２回）</t>
    <rPh sb="9" eb="12">
      <t>マイガクネン</t>
    </rPh>
    <phoneticPr fontId="1"/>
  </si>
  <si>
    <t>大掃除の実施
(毎学年３回)</t>
    <rPh sb="8" eb="11">
      <t>マイガクネン</t>
    </rPh>
    <phoneticPr fontId="1"/>
  </si>
  <si>
    <t>雨水の排水溝等の
検査の実施
(毎学年１回)</t>
    <rPh sb="16" eb="19">
      <t>マイガクネン</t>
    </rPh>
    <phoneticPr fontId="1"/>
  </si>
  <si>
    <t>ネズミ、衛生害虫等の
検査の実施
(毎学年１回)</t>
    <rPh sb="18" eb="21">
      <t>マイガクネン</t>
    </rPh>
    <phoneticPr fontId="1"/>
  </si>
  <si>
    <t>黒板面の色彩の検査
の実施
(毎学年１回)</t>
    <rPh sb="15" eb="18">
      <t>マイガクネン</t>
    </rPh>
    <phoneticPr fontId="1"/>
  </si>
  <si>
    <r>
      <t>（ア）</t>
    </r>
    <r>
      <rPr>
        <b/>
        <sz val="11"/>
        <rFont val="ＭＳ Ｐゴシック"/>
        <family val="3"/>
        <charset val="128"/>
      </rPr>
      <t>貯水槽経由</t>
    </r>
    <r>
      <rPr>
        <sz val="11"/>
        <rFont val="ＭＳ Ｐゴシック"/>
        <family val="3"/>
        <charset val="128"/>
      </rPr>
      <t>の水道水を水源とする飲料水の水質検査</t>
    </r>
    <r>
      <rPr>
        <b/>
        <sz val="11"/>
        <rFont val="ＭＳ Ｐゴシック"/>
        <family val="3"/>
        <charset val="128"/>
      </rPr>
      <t>（毎学年１回）</t>
    </r>
    <rPh sb="27" eb="30">
      <t>マイガクネン</t>
    </rPh>
    <phoneticPr fontId="1"/>
  </si>
  <si>
    <r>
      <t>（イ）</t>
    </r>
    <r>
      <rPr>
        <b/>
        <sz val="11"/>
        <rFont val="ＭＳ Ｐゴシック"/>
        <family val="3"/>
        <charset val="128"/>
      </rPr>
      <t>貯水槽経由</t>
    </r>
    <r>
      <rPr>
        <sz val="11"/>
        <rFont val="ＭＳ Ｐゴシック"/>
        <family val="3"/>
        <charset val="128"/>
      </rPr>
      <t>の水道水を水源とする飲料水の施設・設備検査</t>
    </r>
    <r>
      <rPr>
        <b/>
        <sz val="11"/>
        <rFont val="ＭＳ Ｐゴシック"/>
        <family val="3"/>
        <charset val="128"/>
      </rPr>
      <t>（毎学年１回）</t>
    </r>
    <rPh sb="30" eb="33">
      <t>マイガクネン</t>
    </rPh>
    <phoneticPr fontId="1"/>
  </si>
  <si>
    <r>
      <t>（ウ）井戸水等を水源とする飲料水の原水の水質検査（</t>
    </r>
    <r>
      <rPr>
        <b/>
        <sz val="11"/>
        <rFont val="ＭＳ Ｐゴシック"/>
        <family val="3"/>
        <charset val="128"/>
      </rPr>
      <t>毎学年１回</t>
    </r>
    <r>
      <rPr>
        <sz val="11"/>
        <rFont val="ＭＳ Ｐゴシック"/>
        <family val="3"/>
        <charset val="128"/>
      </rPr>
      <t>）</t>
    </r>
    <rPh sb="25" eb="28">
      <t>マイガクネン</t>
    </rPh>
    <phoneticPr fontId="1"/>
  </si>
  <si>
    <r>
      <t>（エ）井戸水等を水源とする飲料水に関する施設・設備検査（</t>
    </r>
    <r>
      <rPr>
        <b/>
        <sz val="11"/>
        <rFont val="ＭＳ Ｐゴシック"/>
        <family val="3"/>
        <charset val="128"/>
      </rPr>
      <t>毎学年２回</t>
    </r>
    <r>
      <rPr>
        <sz val="11"/>
        <rFont val="ＭＳ Ｐゴシック"/>
        <family val="3"/>
        <charset val="128"/>
      </rPr>
      <t>）</t>
    </r>
    <rPh sb="28" eb="31">
      <t>マイガクネン</t>
    </rPh>
    <phoneticPr fontId="1"/>
  </si>
  <si>
    <r>
      <t>（ア）水質検査（毎学年</t>
    </r>
    <r>
      <rPr>
        <b/>
        <sz val="11"/>
        <rFont val="ＭＳ Ｐゴシック"/>
        <family val="3"/>
        <charset val="128"/>
      </rPr>
      <t>２回</t>
    </r>
    <r>
      <rPr>
        <sz val="11"/>
        <rFont val="ＭＳ Ｐゴシック"/>
        <family val="3"/>
        <charset val="128"/>
      </rPr>
      <t>）</t>
    </r>
    <rPh sb="8" eb="11">
      <t>マイガクネン</t>
    </rPh>
    <phoneticPr fontId="1"/>
  </si>
  <si>
    <r>
      <t>（イ）施設･設備検査（</t>
    </r>
    <r>
      <rPr>
        <b/>
        <sz val="11"/>
        <rFont val="ＭＳ Ｐゴシック"/>
        <family val="3"/>
        <charset val="128"/>
      </rPr>
      <t>毎学年２回</t>
    </r>
    <r>
      <rPr>
        <sz val="11"/>
        <rFont val="ＭＳ Ｐゴシック"/>
        <family val="3"/>
        <charset val="128"/>
      </rPr>
      <t>）</t>
    </r>
    <rPh sb="11" eb="14">
      <t>マイガクネン</t>
    </rPh>
    <phoneticPr fontId="1"/>
  </si>
  <si>
    <r>
      <t>（ウ）浄化槽の清掃（</t>
    </r>
    <r>
      <rPr>
        <b/>
        <sz val="11"/>
        <rFont val="ＭＳ Ｐゴシック"/>
        <family val="3"/>
        <charset val="128"/>
      </rPr>
      <t>毎学年１回</t>
    </r>
    <r>
      <rPr>
        <sz val="11"/>
        <rFont val="ＭＳ Ｐゴシック"/>
        <family val="3"/>
        <charset val="128"/>
      </rPr>
      <t>）</t>
    </r>
    <rPh sb="10" eb="13">
      <t>マイガクネン</t>
    </rPh>
    <phoneticPr fontId="1"/>
  </si>
  <si>
    <r>
      <t>（エ）浄化槽の水質に関する検査（</t>
    </r>
    <r>
      <rPr>
        <b/>
        <sz val="11"/>
        <rFont val="ＭＳ Ｐゴシック"/>
        <family val="3"/>
        <charset val="128"/>
      </rPr>
      <t>毎学年１回</t>
    </r>
    <r>
      <rPr>
        <sz val="11"/>
        <rFont val="ＭＳ Ｐゴシック"/>
        <family val="3"/>
        <charset val="128"/>
      </rPr>
      <t>）</t>
    </r>
    <rPh sb="16" eb="19">
      <t>マイガクネン</t>
    </rPh>
    <phoneticPr fontId="1"/>
  </si>
  <si>
    <t>（ア）学校給食施設の検査（毎学年１回）</t>
    <rPh sb="13" eb="16">
      <t>マイガクネン</t>
    </rPh>
    <phoneticPr fontId="1"/>
  </si>
  <si>
    <t>（イ）学校給食設備等の衛生管理の検査（毎学年３回）</t>
    <rPh sb="19" eb="22">
      <t>マイガクネン</t>
    </rPh>
    <phoneticPr fontId="1"/>
  </si>
  <si>
    <t>の検査（毎学年３回）</t>
    <rPh sb="4" eb="7">
      <t>マイガクネン</t>
    </rPh>
    <phoneticPr fontId="1"/>
  </si>
  <si>
    <t>（エ）調理過程の検査（毎学年１回）</t>
    <rPh sb="11" eb="14">
      <t>マイガクネン</t>
    </rPh>
    <phoneticPr fontId="1"/>
  </si>
  <si>
    <t>（オ）学校給食従事者の衛生管理及び健康管理の検査（毎学年３回）</t>
    <rPh sb="25" eb="28">
      <t>マイガクネン</t>
    </rPh>
    <phoneticPr fontId="1"/>
  </si>
  <si>
    <t>（カ）学校給食における衛生管理体制の検査（毎学年１回）</t>
    <rPh sb="21" eb="24">
      <t>マイガクネン</t>
    </rPh>
    <phoneticPr fontId="1"/>
  </si>
  <si>
    <t>(参考）：健康診断票</t>
    <phoneticPr fontId="1"/>
  </si>
  <si>
    <t>（令和７年度末）</t>
    <rPh sb="1" eb="3">
      <t>レイワ</t>
    </rPh>
    <rPh sb="4" eb="7">
      <t>ネンドマツ</t>
    </rPh>
    <phoneticPr fontId="1"/>
  </si>
  <si>
    <t>教育職員等任命（雇用）件数</t>
    <rPh sb="0" eb="2">
      <t>キョウイク</t>
    </rPh>
    <rPh sb="2" eb="4">
      <t>ショクイン</t>
    </rPh>
    <rPh sb="4" eb="5">
      <t>トウ</t>
    </rPh>
    <rPh sb="5" eb="7">
      <t>ニンメイ</t>
    </rPh>
    <rPh sb="8" eb="10">
      <t>コヨウ</t>
    </rPh>
    <rPh sb="11" eb="13">
      <t>ケンスウ</t>
    </rPh>
    <phoneticPr fontId="1"/>
  </si>
  <si>
    <t>㊟：「主な執行内容」欄には、各支出科目において園支出の中で代表的な費目を記載してください。</t>
    <phoneticPr fontId="1"/>
  </si>
  <si>
    <t>　　　また、その記録を１年間保存しなければならない（道路交通法施行規則第９条の１０第１項第６～７号）。</t>
    <phoneticPr fontId="1"/>
  </si>
  <si>
    <r>
      <rPr>
        <b/>
        <sz val="11"/>
        <color theme="1"/>
        <rFont val="ＭＳ Ｐゴシック"/>
        <family val="3"/>
        <charset val="128"/>
      </rPr>
      <t>D</t>
    </r>
    <r>
      <rPr>
        <sz val="11"/>
        <color theme="1"/>
        <rFont val="ＭＳ Ｐゴシック"/>
        <family val="3"/>
        <charset val="128"/>
      </rPr>
      <t>　減免等の額</t>
    </r>
    <rPh sb="2" eb="5">
      <t>ゲンメンナド</t>
    </rPh>
    <rPh sb="6" eb="7">
      <t>ガク</t>
    </rPh>
    <phoneticPr fontId="20"/>
  </si>
  <si>
    <r>
      <t>「※（前受分）」には入園料を前年度の前受金で徴収した園児の人数を外書き（入園児に含めない）してください。
例：４月１日に入園した３歳児</t>
    </r>
    <r>
      <rPr>
        <b/>
        <sz val="10"/>
        <rFont val="ＭＳ Ｐゴシック"/>
        <family val="3"/>
        <charset val="128"/>
      </rPr>
      <t>25人</t>
    </r>
    <r>
      <rPr>
        <sz val="10"/>
        <rFont val="ＭＳ Ｐゴシック"/>
        <family val="3"/>
        <charset val="128"/>
      </rPr>
      <t>のうち、前年度に前受金として入園料を受領していた者</t>
    </r>
    <r>
      <rPr>
        <b/>
        <sz val="10"/>
        <rFont val="ＭＳ Ｐゴシック"/>
        <family val="3"/>
        <charset val="128"/>
      </rPr>
      <t>20人</t>
    </r>
    <r>
      <rPr>
        <sz val="10"/>
        <rFont val="ＭＳ Ｐゴシック"/>
        <family val="3"/>
        <charset val="128"/>
      </rPr>
      <t>、４月中に入園料を受領した園児</t>
    </r>
    <r>
      <rPr>
        <b/>
        <sz val="10"/>
        <rFont val="ＭＳ Ｐゴシック"/>
        <family val="3"/>
        <charset val="128"/>
      </rPr>
      <t>5人</t>
    </r>
    <r>
      <rPr>
        <sz val="10"/>
        <rFont val="ＭＳ Ｐゴシック"/>
        <family val="3"/>
        <charset val="128"/>
      </rPr>
      <t>の場合　　4月の</t>
    </r>
    <r>
      <rPr>
        <b/>
        <sz val="10"/>
        <rFont val="ＭＳ Ｐゴシック"/>
        <family val="3"/>
        <charset val="128"/>
      </rPr>
      <t>入園児の欄には5</t>
    </r>
    <r>
      <rPr>
        <sz val="10"/>
        <rFont val="ＭＳ Ｐゴシック"/>
        <family val="3"/>
        <charset val="128"/>
      </rPr>
      <t>、</t>
    </r>
    <r>
      <rPr>
        <b/>
        <sz val="10"/>
        <rFont val="ＭＳ Ｐゴシック"/>
        <family val="3"/>
        <charset val="128"/>
      </rPr>
      <t>(前受分)の欄には20</t>
    </r>
    <r>
      <rPr>
        <sz val="10"/>
        <rFont val="ＭＳ Ｐゴシック"/>
        <family val="3"/>
        <charset val="128"/>
      </rPr>
      <t>と記入</t>
    </r>
    <rPh sb="69" eb="70">
      <t>ニン</t>
    </rPh>
    <phoneticPr fontId="1"/>
  </si>
  <si>
    <r>
      <t xml:space="preserve">「D 減免等の額」は、月途中での入退園に伴う減免（市町村からの施設等利用費の減額相当分の減免を含む）、コロナ休園に伴う保護者負担分減免なども含みます。
</t>
    </r>
    <r>
      <rPr>
        <b/>
        <sz val="9"/>
        <color theme="1"/>
        <rFont val="ＭＳ Ｐゴシック"/>
        <family val="3"/>
        <charset val="128"/>
      </rPr>
      <t>　例：保育料が30,000円</t>
    </r>
    <r>
      <rPr>
        <b/>
        <sz val="8"/>
        <color theme="1"/>
        <rFont val="ＭＳ Ｐゴシック"/>
        <family val="3"/>
        <charset val="128"/>
      </rPr>
      <t>（市から支給の施設等利用費が25,700円、保護者から4,300円徴収)</t>
    </r>
    <r>
      <rPr>
        <b/>
        <sz val="9"/>
        <color theme="1"/>
        <rFont val="ＭＳ Ｐゴシック"/>
        <family val="3"/>
        <charset val="128"/>
      </rPr>
      <t>の園で、入園が月の途中のため施設等利用費が18000円支給</t>
    </r>
    <r>
      <rPr>
        <b/>
        <sz val="8"/>
        <color theme="1"/>
        <rFont val="ＭＳ Ｐゴシック"/>
        <family val="3"/>
        <charset val="128"/>
      </rPr>
      <t>(7700円減額)</t>
    </r>
    <r>
      <rPr>
        <b/>
        <sz val="9"/>
        <color theme="1"/>
        <rFont val="ＭＳ Ｐゴシック"/>
        <family val="3"/>
        <charset val="128"/>
      </rPr>
      <t>で、保護者からは徴収しなかった場合　　減免等の額　12,000円</t>
    </r>
    <rPh sb="5" eb="6">
      <t>トウ</t>
    </rPh>
    <rPh sb="79" eb="82">
      <t>ホイクリョウ</t>
    </rPh>
    <rPh sb="89" eb="90">
      <t>エン</t>
    </rPh>
    <rPh sb="94" eb="96">
      <t>シキュウ</t>
    </rPh>
    <rPh sb="127" eb="128">
      <t>エン</t>
    </rPh>
    <rPh sb="133" eb="134">
      <t>ツキ</t>
    </rPh>
    <rPh sb="135" eb="137">
      <t>トチュウ</t>
    </rPh>
    <rPh sb="153" eb="155">
      <t>シキュウ</t>
    </rPh>
    <rPh sb="160" eb="163">
      <t>エンゲンガク</t>
    </rPh>
    <rPh sb="172" eb="174">
      <t>チョウシュウ</t>
    </rPh>
    <rPh sb="179" eb="181">
      <t>バアイ</t>
    </rPh>
    <phoneticPr fontId="1"/>
  </si>
  <si>
    <t>㊟：「教育職員等」とは、教育職員等による児童生徒性暴力等の防止等に関する法律第２条第５項に規定する者であり、
　　その任命(雇用)のときに同法第15条第１項のデータベースを活用すべき者。</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</si>
</sst>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quot;円&quot;;;&quot;円&quot;"/>
    <numFmt numFmtId="177" formatCode="#,##0&quot;円&quot;;&quot;△&quot;#,##0&quot;円&quot;;&quot;円&quot;"/>
    <numFmt numFmtId="178" formatCode="#,##0;;"/>
    <numFmt numFmtId="179" formatCode="\(#,##0\);;"/>
    <numFmt numFmtId="180" formatCode="\(#,##0;;&quot;(         &quot;"/>
    <numFmt numFmtId="181" formatCode="#,##0&quot;円×&quot;\ ;[Red]\-#,##0;&quot;円×&quot;\ "/>
    <numFmt numFmtId="182" formatCode="#,##0&quot;人=&quot;\ ;[Red]\-#,##0;&quot;人=&quot;\ "/>
    <numFmt numFmtId="183" formatCode="#,##0&quot;円&quot;\ ;[Red]\-#,##0;&quot;円&quot;\ "/>
    <numFmt numFmtId="184" formatCode="#,##0&quot;人&quot;\ ;[Red]\-#,##0;&quot;人&quot;\ "/>
    <numFmt numFmtId="185" formatCode="\(#,##0;[Red]\-#,##0;&quot;(　　　&quot;\ "/>
    <numFmt numFmtId="186" formatCode="0;&quot;▲ &quot;0"/>
    <numFmt numFmtId="187" formatCode="0.0%"/>
    <numFmt numFmtId="188" formatCode="[$]ggge&quot;年&quot;m&quot;月&quot;d&quot;日&quot;;@" x16r2:formatCode16="[$-ja-JP-x-gannen]ggge&quot;年&quot;m&quot;月&quot;d&quot;日&quot;;@"/>
  </numFmts>
  <fonts count="109" x14ac:knownFonts="1">
    <font>
      <sz val="11"/>
      <color theme="1"/>
      <name val="ＭＳ Ｐゴシック"/>
      <family val="2"/>
      <charset val="128"/>
    </font>
    <font>
      <sz val="6"/>
      <name val="ＭＳ Ｐゴシック"/>
      <family val="2"/>
      <charset val="128"/>
    </font>
    <font>
      <sz val="10"/>
      <color theme="1"/>
      <name val="ＭＳ Ｐゴシック"/>
      <family val="2"/>
      <charset val="128"/>
    </font>
    <font>
      <sz val="9"/>
      <color theme="1"/>
      <name val="ＭＳ Ｐゴシック"/>
      <family val="2"/>
      <charset val="128"/>
    </font>
    <font>
      <sz val="10"/>
      <color theme="1"/>
      <name val="ＭＳ Ｐゴシック"/>
      <family val="3"/>
      <charset val="128"/>
    </font>
    <font>
      <sz val="9"/>
      <color theme="1"/>
      <name val="ＭＳ Ｐゴシック"/>
      <family val="3"/>
      <charset val="128"/>
    </font>
    <font>
      <b/>
      <sz val="12"/>
      <color theme="1"/>
      <name val="ＭＳ Ｐゴシック"/>
      <family val="3"/>
      <charset val="128"/>
    </font>
    <font>
      <b/>
      <sz val="11"/>
      <color theme="1"/>
      <name val="ＭＳ Ｐゴシック"/>
      <family val="3"/>
      <charset val="128"/>
    </font>
    <font>
      <b/>
      <sz val="14"/>
      <color theme="1"/>
      <name val="ＭＳ Ｐゴシック"/>
      <family val="3"/>
      <charset val="128"/>
    </font>
    <font>
      <sz val="8"/>
      <color theme="1"/>
      <name val="ＭＳ Ｐゴシック"/>
      <family val="3"/>
      <charset val="128"/>
    </font>
    <font>
      <b/>
      <sz val="18"/>
      <color theme="1"/>
      <name val="ＭＳ Ｐゴシック"/>
      <family val="3"/>
      <charset val="128"/>
    </font>
    <font>
      <sz val="11"/>
      <color theme="1"/>
      <name val="ＭＳ Ｐゴシック"/>
      <family val="2"/>
      <charset val="128"/>
    </font>
    <font>
      <sz val="10.5"/>
      <color theme="1"/>
      <name val="ＭＳ 明朝"/>
      <family val="1"/>
      <charset val="128"/>
    </font>
    <font>
      <sz val="14"/>
      <color theme="1"/>
      <name val="ＭＳ Ｐゴシック"/>
      <family val="2"/>
      <charset val="128"/>
    </font>
    <font>
      <sz val="11"/>
      <color rgb="FFFF0000"/>
      <name val="ＭＳ Ｐゴシック"/>
      <family val="3"/>
      <charset val="128"/>
    </font>
    <font>
      <u/>
      <sz val="11"/>
      <color theme="10"/>
      <name val="ＭＳ Ｐゴシック"/>
      <family val="2"/>
      <charset val="128"/>
    </font>
    <font>
      <sz val="11"/>
      <color theme="1"/>
      <name val="游ゴシック"/>
      <family val="3"/>
      <charset val="128"/>
      <scheme val="minor"/>
    </font>
    <font>
      <sz val="11"/>
      <color theme="1"/>
      <name val="ＭＳ 明朝"/>
      <family val="1"/>
      <charset val="128"/>
    </font>
    <font>
      <sz val="11"/>
      <name val="游ゴシック"/>
      <family val="3"/>
      <charset val="128"/>
      <scheme val="minor"/>
    </font>
    <font>
      <sz val="11"/>
      <name val="ＭＳ 明朝"/>
      <family val="1"/>
      <charset val="128"/>
    </font>
    <font>
      <sz val="6"/>
      <name val="ＭＳ Ｐゴシック"/>
      <family val="3"/>
      <charset val="128"/>
    </font>
    <font>
      <sz val="11"/>
      <color theme="1"/>
      <name val="ＭＳ ゴシック"/>
      <family val="3"/>
      <charset val="128"/>
    </font>
    <font>
      <sz val="11"/>
      <name val="ＭＳ ゴシック"/>
      <family val="3"/>
      <charset val="128"/>
    </font>
    <font>
      <b/>
      <sz val="11"/>
      <name val="ＭＳ ゴシック"/>
      <family val="3"/>
      <charset val="128"/>
    </font>
    <font>
      <b/>
      <sz val="11"/>
      <color theme="1"/>
      <name val="ＭＳ 明朝"/>
      <family val="1"/>
      <charset val="128"/>
    </font>
    <font>
      <b/>
      <u/>
      <sz val="11"/>
      <name val="ＭＳ ゴシック"/>
      <family val="3"/>
      <charset val="128"/>
    </font>
    <font>
      <b/>
      <sz val="11"/>
      <color theme="1"/>
      <name val="ＭＳ ゴシック"/>
      <family val="3"/>
      <charset val="128"/>
    </font>
    <font>
      <b/>
      <sz val="11"/>
      <color rgb="FFFF0000"/>
      <name val="ＭＳ ゴシック"/>
      <family val="3"/>
      <charset val="128"/>
    </font>
    <font>
      <sz val="10.5"/>
      <color theme="1"/>
      <name val="ＭＳ ゴシック"/>
      <family val="3"/>
      <charset val="128"/>
    </font>
    <font>
      <b/>
      <sz val="11"/>
      <color rgb="FF0070C0"/>
      <name val="ＭＳ Ｐゴシック"/>
      <family val="3"/>
      <charset val="128"/>
    </font>
    <font>
      <b/>
      <sz val="11"/>
      <name val="ＭＳ Ｐゴシック"/>
      <family val="3"/>
      <charset val="128"/>
    </font>
    <font>
      <sz val="11"/>
      <color theme="1"/>
      <name val="ＭＳ Ｐゴシック"/>
      <family val="3"/>
      <charset val="128"/>
    </font>
    <font>
      <u/>
      <sz val="10"/>
      <color theme="1"/>
      <name val="ＭＳ Ｐゴシック"/>
      <family val="3"/>
      <charset val="128"/>
    </font>
    <font>
      <sz val="11"/>
      <name val="ＭＳ Ｐゴシック"/>
      <family val="3"/>
      <charset val="128"/>
    </font>
    <font>
      <u/>
      <sz val="11"/>
      <color theme="1"/>
      <name val="ＭＳ Ｐゴシック"/>
      <family val="3"/>
      <charset val="128"/>
    </font>
    <font>
      <sz val="11"/>
      <color rgb="FFFF0000"/>
      <name val="ＭＳ Ｐゴシック"/>
      <family val="2"/>
      <charset val="128"/>
    </font>
    <font>
      <sz val="12"/>
      <color theme="1"/>
      <name val="ＭＳ Ｐゴシック"/>
      <family val="3"/>
      <charset val="128"/>
    </font>
    <font>
      <sz val="12"/>
      <name val="ＭＳ Ｐゴシック"/>
      <family val="3"/>
      <charset val="128"/>
    </font>
    <font>
      <sz val="11"/>
      <color theme="1"/>
      <name val="ＭＳ Ｐ明朝"/>
      <family val="1"/>
      <charset val="128"/>
    </font>
    <font>
      <sz val="9"/>
      <color theme="1"/>
      <name val="ＭＳ Ｐ明朝"/>
      <family val="1"/>
      <charset val="128"/>
    </font>
    <font>
      <sz val="7"/>
      <color theme="1"/>
      <name val="ＭＳ Ｐゴシック"/>
      <family val="3"/>
      <charset val="128"/>
    </font>
    <font>
      <b/>
      <sz val="11"/>
      <color rgb="FF000000"/>
      <name val="ＭＳ ゴシック"/>
      <family val="3"/>
      <charset val="128"/>
    </font>
    <font>
      <b/>
      <sz val="12"/>
      <color rgb="FF000000"/>
      <name val="ＭＳ ゴシック"/>
      <family val="3"/>
      <charset val="128"/>
    </font>
    <font>
      <sz val="9"/>
      <color theme="1"/>
      <name val="ＭＳ ゴシック"/>
      <family val="3"/>
      <charset val="128"/>
    </font>
    <font>
      <u/>
      <sz val="9"/>
      <color theme="1"/>
      <name val="ＭＳ ゴシック"/>
      <family val="3"/>
      <charset val="128"/>
    </font>
    <font>
      <b/>
      <sz val="11"/>
      <color rgb="FFFF0000"/>
      <name val="ＭＳ Ｐゴシック"/>
      <family val="3"/>
      <charset val="128"/>
    </font>
    <font>
      <b/>
      <u/>
      <sz val="11"/>
      <color rgb="FFFF0000"/>
      <name val="ＭＳ Ｐゴシック"/>
      <family val="3"/>
      <charset val="128"/>
    </font>
    <font>
      <b/>
      <sz val="14"/>
      <color theme="1"/>
      <name val="ＭＳ ゴシック"/>
      <family val="3"/>
      <charset val="128"/>
    </font>
    <font>
      <sz val="12"/>
      <color theme="1"/>
      <name val="ＭＳ Ｐゴシック"/>
      <family val="2"/>
      <charset val="128"/>
    </font>
    <font>
      <sz val="10.5"/>
      <name val="ＭＳ Ｐゴシック"/>
      <family val="3"/>
      <charset val="128"/>
    </font>
    <font>
      <sz val="9"/>
      <name val="ＭＳ Ｐゴシック"/>
      <family val="3"/>
      <charset val="128"/>
    </font>
    <font>
      <b/>
      <u/>
      <sz val="11"/>
      <color theme="1"/>
      <name val="ＭＳ Ｐゴシック"/>
      <family val="3"/>
      <charset val="128"/>
    </font>
    <font>
      <sz val="10"/>
      <name val="ＭＳ Ｐゴシック"/>
      <family val="3"/>
      <charset val="128"/>
    </font>
    <font>
      <b/>
      <sz val="12"/>
      <name val="ＭＳ Ｐゴシック"/>
      <family val="3"/>
      <charset val="128"/>
    </font>
    <font>
      <sz val="10"/>
      <name val="ＭＳ 明朝"/>
      <family val="1"/>
      <charset val="128"/>
    </font>
    <font>
      <b/>
      <sz val="12"/>
      <name val="ＭＳ ゴシック"/>
      <family val="3"/>
      <charset val="128"/>
    </font>
    <font>
      <b/>
      <sz val="14"/>
      <color rgb="FF000000"/>
      <name val="ＭＳ ゴシック"/>
      <family val="3"/>
      <charset val="128"/>
    </font>
    <font>
      <b/>
      <sz val="10"/>
      <color theme="1"/>
      <name val="ＭＳ Ｐゴシック"/>
      <family val="3"/>
      <charset val="128"/>
    </font>
    <font>
      <sz val="14"/>
      <color theme="1"/>
      <name val="ＭＳ Ｐゴシック"/>
      <family val="3"/>
      <charset val="128"/>
    </font>
    <font>
      <b/>
      <sz val="26"/>
      <color theme="1"/>
      <name val="ＭＳ Ｐゴシック"/>
      <family val="3"/>
      <charset val="128"/>
    </font>
    <font>
      <b/>
      <u/>
      <sz val="14"/>
      <color rgb="FFFF0000"/>
      <name val="ＭＳ Ｐゴシック"/>
      <family val="3"/>
      <charset val="128"/>
    </font>
    <font>
      <u/>
      <sz val="14"/>
      <color theme="1"/>
      <name val="ＭＳ Ｐゴシック"/>
      <family val="3"/>
      <charset val="128"/>
    </font>
    <font>
      <sz val="10"/>
      <name val="ＭＳ Ｐゴシック"/>
      <family val="2"/>
      <charset val="128"/>
    </font>
    <font>
      <sz val="12"/>
      <color rgb="FFFF0000"/>
      <name val="ＭＳ Ｐゴシック"/>
      <family val="2"/>
      <charset val="128"/>
    </font>
    <font>
      <sz val="9"/>
      <color rgb="FFFF0000"/>
      <name val="ＭＳ 明朝"/>
      <family val="1"/>
      <charset val="128"/>
    </font>
    <font>
      <b/>
      <sz val="14"/>
      <color rgb="FFFF0000"/>
      <name val="ＭＳ 明朝"/>
      <family val="1"/>
      <charset val="128"/>
    </font>
    <font>
      <b/>
      <sz val="14"/>
      <name val="ＭＳ 明朝"/>
      <family val="1"/>
      <charset val="128"/>
    </font>
    <font>
      <b/>
      <sz val="14"/>
      <color rgb="FFFF0000"/>
      <name val="ＭＳ ゴシック"/>
      <family val="3"/>
      <charset val="128"/>
    </font>
    <font>
      <sz val="10"/>
      <color theme="1"/>
      <name val="游ゴシック"/>
      <family val="3"/>
      <charset val="128"/>
      <scheme val="minor"/>
    </font>
    <font>
      <sz val="9"/>
      <color theme="1"/>
      <name val="游ゴシック"/>
      <family val="3"/>
      <charset val="128"/>
      <scheme val="minor"/>
    </font>
    <font>
      <b/>
      <sz val="24"/>
      <color theme="1"/>
      <name val="ＭＳ Ｐゴシック"/>
      <family val="3"/>
      <charset val="128"/>
    </font>
    <font>
      <b/>
      <sz val="10"/>
      <name val="ＭＳ Ｐゴシック"/>
      <family val="3"/>
      <charset val="128"/>
    </font>
    <font>
      <sz val="12"/>
      <name val="ＭＳ 明朝"/>
      <family val="1"/>
      <charset val="128"/>
    </font>
    <font>
      <u/>
      <sz val="9"/>
      <name val="ＭＳ Ｐゴシック"/>
      <family val="3"/>
      <charset val="128"/>
    </font>
    <font>
      <b/>
      <sz val="16"/>
      <color theme="1"/>
      <name val="ＭＳ Ｐゴシック"/>
      <family val="3"/>
      <charset val="128"/>
    </font>
    <font>
      <sz val="11"/>
      <color theme="0"/>
      <name val="ＭＳ Ｐゴシック"/>
      <family val="2"/>
      <charset val="128"/>
    </font>
    <font>
      <sz val="14"/>
      <color theme="0"/>
      <name val="ＭＳ Ｐゴシック"/>
      <family val="3"/>
      <charset val="128"/>
    </font>
    <font>
      <b/>
      <sz val="9"/>
      <name val="ＭＳ Ｐゴシック"/>
      <family val="3"/>
      <charset val="128"/>
    </font>
    <font>
      <u/>
      <sz val="10"/>
      <name val="ＭＳ Ｐゴシック"/>
      <family val="3"/>
      <charset val="128"/>
    </font>
    <font>
      <b/>
      <u/>
      <sz val="12"/>
      <color rgb="FFFF0000"/>
      <name val="ＭＳ Ｐゴシック"/>
      <family val="3"/>
      <charset val="128"/>
    </font>
    <font>
      <b/>
      <u/>
      <sz val="10"/>
      <color rgb="FFFF0000"/>
      <name val="ＭＳ Ｐゴシック"/>
      <family val="3"/>
      <charset val="128"/>
    </font>
    <font>
      <u/>
      <sz val="9"/>
      <color rgb="FFFF0000"/>
      <name val="ＭＳ Ｐゴシック"/>
      <family val="3"/>
      <charset val="128"/>
    </font>
    <font>
      <u/>
      <sz val="11"/>
      <name val="ＭＳ Ｐゴシック"/>
      <family val="3"/>
      <charset val="128"/>
    </font>
    <font>
      <sz val="14"/>
      <name val="ＭＳ Ｐゴシック"/>
      <family val="3"/>
      <charset val="128"/>
    </font>
    <font>
      <b/>
      <sz val="14"/>
      <name val="ＭＳ Ｐゴシック"/>
      <family val="3"/>
      <charset val="128"/>
    </font>
    <font>
      <b/>
      <u/>
      <sz val="12"/>
      <name val="ＭＳ Ｐゴシック"/>
      <family val="3"/>
      <charset val="128"/>
    </font>
    <font>
      <b/>
      <u/>
      <sz val="20"/>
      <color rgb="FFFF0000"/>
      <name val="ＭＳ Ｐゴシック"/>
      <family val="3"/>
      <charset val="128"/>
    </font>
    <font>
      <u/>
      <sz val="11"/>
      <color theme="1"/>
      <name val="ＭＳ Ｐゴシック"/>
      <family val="2"/>
      <charset val="128"/>
    </font>
    <font>
      <b/>
      <u/>
      <sz val="11"/>
      <name val="ＭＳ Ｐゴシック"/>
      <family val="3"/>
      <charset val="128"/>
    </font>
    <font>
      <sz val="11"/>
      <name val="ＭＳ Ｐゴシック"/>
      <family val="2"/>
      <charset val="128"/>
    </font>
    <font>
      <sz val="22"/>
      <color theme="0"/>
      <name val="Yu Gothic UI Semibold"/>
      <family val="3"/>
      <charset val="128"/>
    </font>
    <font>
      <sz val="16"/>
      <color theme="0"/>
      <name val="ＭＳ Ｐゴシック"/>
      <family val="3"/>
      <charset val="128"/>
    </font>
    <font>
      <sz val="8"/>
      <name val="ＭＳ Ｐゴシック"/>
      <family val="3"/>
      <charset val="128"/>
    </font>
    <font>
      <strike/>
      <sz val="11"/>
      <name val="ＭＳ Ｐゴシック"/>
      <family val="3"/>
      <charset val="128"/>
    </font>
    <font>
      <strike/>
      <sz val="9"/>
      <name val="ＭＳ Ｐゴシック"/>
      <family val="3"/>
      <charset val="128"/>
    </font>
    <font>
      <b/>
      <sz val="36"/>
      <name val="ＭＳ Ｐゴシック"/>
      <family val="3"/>
      <charset val="128"/>
    </font>
    <font>
      <sz val="36"/>
      <name val="ＭＳ Ｐゴシック"/>
      <family val="3"/>
      <charset val="128"/>
    </font>
    <font>
      <sz val="6"/>
      <color theme="1"/>
      <name val="ＭＳ Ｐゴシック"/>
      <family val="3"/>
      <charset val="128"/>
    </font>
    <font>
      <sz val="9"/>
      <name val="ＭＳ 明朝"/>
      <family val="1"/>
      <charset val="128"/>
    </font>
    <font>
      <sz val="7"/>
      <name val="ＭＳ Ｐゴシック"/>
      <family val="3"/>
      <charset val="128"/>
    </font>
    <font>
      <sz val="9"/>
      <name val="ＭＳ Ｐ明朝"/>
      <family val="1"/>
      <charset val="128"/>
    </font>
    <font>
      <sz val="11"/>
      <name val="ＭＳ Ｐ明朝"/>
      <family val="1"/>
      <charset val="128"/>
    </font>
    <font>
      <b/>
      <u val="double"/>
      <sz val="11"/>
      <name val="ＭＳ Ｐゴシック"/>
      <family val="3"/>
      <charset val="128"/>
    </font>
    <font>
      <sz val="10.5"/>
      <name val="ＭＳ 明朝"/>
      <family val="1"/>
      <charset val="128"/>
    </font>
    <font>
      <b/>
      <sz val="16"/>
      <name val="ＭＳ Ｐゴシック"/>
      <family val="3"/>
      <charset val="128"/>
    </font>
    <font>
      <u/>
      <sz val="14"/>
      <name val="ＭＳ Ｐゴシック"/>
      <family val="3"/>
      <charset val="128"/>
    </font>
    <font>
      <u/>
      <sz val="14"/>
      <color rgb="FFFF0000"/>
      <name val="ＭＳ Ｐゴシック"/>
      <family val="3"/>
      <charset val="128"/>
    </font>
    <font>
      <b/>
      <sz val="9"/>
      <color theme="1"/>
      <name val="ＭＳ Ｐゴシック"/>
      <family val="3"/>
      <charset val="128"/>
    </font>
    <font>
      <b/>
      <sz val="8"/>
      <color theme="1"/>
      <name val="ＭＳ Ｐゴシック"/>
      <family val="3"/>
      <charset val="128"/>
    </font>
  </fonts>
  <fills count="15">
    <fill>
      <patternFill patternType="none"/>
    </fill>
    <fill>
      <patternFill patternType="gray125"/>
    </fill>
    <fill>
      <patternFill patternType="solid">
        <fgColor rgb="FFFFFF00"/>
        <bgColor indexed="64"/>
      </patternFill>
    </fill>
    <fill>
      <patternFill patternType="solid">
        <fgColor rgb="FFCCFF99"/>
        <bgColor indexed="64"/>
      </patternFill>
    </fill>
    <fill>
      <patternFill patternType="solid">
        <fgColor theme="1" tint="4.9989318521683403E-2"/>
        <bgColor indexed="64"/>
      </patternFill>
    </fill>
    <fill>
      <patternFill patternType="solid">
        <fgColor theme="0" tint="-0.499984740745262"/>
        <bgColor indexed="64"/>
      </patternFill>
    </fill>
    <fill>
      <patternFill patternType="solid">
        <fgColor rgb="FFCCECFF"/>
        <bgColor indexed="64"/>
      </patternFill>
    </fill>
    <fill>
      <patternFill patternType="solid">
        <fgColor rgb="FFFFFFCC"/>
        <bgColor indexed="64"/>
      </patternFill>
    </fill>
    <fill>
      <patternFill patternType="solid">
        <fgColor rgb="FFFFCCCC"/>
        <bgColor indexed="64"/>
      </patternFill>
    </fill>
    <fill>
      <patternFill patternType="solid">
        <fgColor theme="0" tint="-4.9989318521683403E-2"/>
        <bgColor indexed="64"/>
      </patternFill>
    </fill>
    <fill>
      <patternFill patternType="solid">
        <fgColor theme="1"/>
        <bgColor indexed="64"/>
      </patternFill>
    </fill>
    <fill>
      <patternFill patternType="solid">
        <fgColor theme="0" tint="-0.249977111117893"/>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7" tint="-0.249977111117893"/>
        <bgColor indexed="64"/>
      </patternFill>
    </fill>
  </fills>
  <borders count="370">
    <border>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top/>
      <bottom style="medium">
        <color auto="1"/>
      </bottom>
      <diagonal/>
    </border>
    <border diagonalDown="1">
      <left style="medium">
        <color auto="1"/>
      </left>
      <right style="medium">
        <color auto="1"/>
      </right>
      <top style="medium">
        <color auto="1"/>
      </top>
      <bottom style="medium">
        <color auto="1"/>
      </bottom>
      <diagonal style="medium">
        <color auto="1"/>
      </diagonal>
    </border>
    <border>
      <left style="medium">
        <color auto="1"/>
      </left>
      <right/>
      <top/>
      <bottom style="medium">
        <color auto="1"/>
      </bottom>
      <diagonal/>
    </border>
    <border>
      <left style="thin">
        <color auto="1"/>
      </left>
      <right style="thin">
        <color auto="1"/>
      </right>
      <top style="thin">
        <color auto="1"/>
      </top>
      <bottom style="hair">
        <color auto="1"/>
      </bottom>
      <diagonal/>
    </border>
    <border>
      <left style="thin">
        <color indexed="64"/>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hair">
        <color auto="1"/>
      </top>
      <bottom style="thin">
        <color auto="1"/>
      </bottom>
      <diagonal/>
    </border>
    <border>
      <left style="thin">
        <color indexed="64"/>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diagonalDown="1">
      <left style="thin">
        <color indexed="64"/>
      </left>
      <right style="thin">
        <color indexed="64"/>
      </right>
      <top style="thin">
        <color indexed="64"/>
      </top>
      <bottom style="thin">
        <color indexed="64"/>
      </bottom>
      <diagonal style="thin">
        <color auto="1"/>
      </diagonal>
    </border>
    <border diagonalDown="1">
      <left style="thin">
        <color indexed="64"/>
      </left>
      <right style="thin">
        <color indexed="64"/>
      </right>
      <top/>
      <bottom style="thin">
        <color indexed="64"/>
      </bottom>
      <diagonal style="thin">
        <color auto="1"/>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thin">
        <color theme="1"/>
      </left>
      <right style="medium">
        <color theme="1"/>
      </right>
      <top style="medium">
        <color theme="1"/>
      </top>
      <bottom style="medium">
        <color theme="1"/>
      </bottom>
      <diagonal/>
    </border>
    <border>
      <left style="thin">
        <color theme="1"/>
      </left>
      <right style="thin">
        <color theme="1"/>
      </right>
      <top style="medium">
        <color theme="1"/>
      </top>
      <bottom style="medium">
        <color theme="1"/>
      </bottom>
      <diagonal/>
    </border>
    <border>
      <left style="medium">
        <color theme="1"/>
      </left>
      <right style="thin">
        <color theme="1"/>
      </right>
      <top style="medium">
        <color theme="1"/>
      </top>
      <bottom style="medium">
        <color theme="1"/>
      </bottom>
      <diagonal/>
    </border>
    <border>
      <left style="thin">
        <color theme="1"/>
      </left>
      <right style="medium">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medium">
        <color theme="1"/>
      </left>
      <right style="thin">
        <color theme="1"/>
      </right>
      <top style="thin">
        <color theme="1"/>
      </top>
      <bottom style="medium">
        <color theme="1"/>
      </bottom>
      <diagonal/>
    </border>
    <border>
      <left style="thin">
        <color theme="1"/>
      </left>
      <right style="medium">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medium">
        <color theme="1"/>
      </left>
      <right style="thin">
        <color theme="1"/>
      </right>
      <top style="thin">
        <color theme="1"/>
      </top>
      <bottom style="thin">
        <color theme="1"/>
      </bottom>
      <diagonal/>
    </border>
    <border>
      <left style="thin">
        <color theme="1"/>
      </left>
      <right style="medium">
        <color theme="1"/>
      </right>
      <top/>
      <bottom style="thin">
        <color theme="1"/>
      </bottom>
      <diagonal/>
    </border>
    <border>
      <left style="thin">
        <color theme="1"/>
      </left>
      <right style="thin">
        <color theme="1"/>
      </right>
      <top/>
      <bottom style="thin">
        <color theme="1"/>
      </bottom>
      <diagonal/>
    </border>
    <border>
      <left style="medium">
        <color theme="1"/>
      </left>
      <right style="thin">
        <color theme="1"/>
      </right>
      <top/>
      <bottom style="thin">
        <color theme="1"/>
      </bottom>
      <diagonal/>
    </border>
    <border diagonalDown="1">
      <left style="thin">
        <color theme="1"/>
      </left>
      <right style="medium">
        <color theme="1"/>
      </right>
      <top style="thin">
        <color theme="1"/>
      </top>
      <bottom style="thin">
        <color theme="1"/>
      </bottom>
      <diagonal style="thin">
        <color theme="1"/>
      </diagonal>
    </border>
    <border diagonalDown="1">
      <left style="thin">
        <color theme="1"/>
      </left>
      <right style="thin">
        <color theme="1"/>
      </right>
      <top style="thin">
        <color theme="1"/>
      </top>
      <bottom style="thin">
        <color theme="1"/>
      </bottom>
      <diagonal style="thin">
        <color theme="1"/>
      </diagonal>
    </border>
    <border>
      <left style="thin">
        <color theme="1"/>
      </left>
      <right style="medium">
        <color theme="1"/>
      </right>
      <top style="medium">
        <color theme="1"/>
      </top>
      <bottom style="thin">
        <color theme="1"/>
      </bottom>
      <diagonal/>
    </border>
    <border>
      <left style="thin">
        <color theme="1"/>
      </left>
      <right style="thin">
        <color theme="1"/>
      </right>
      <top style="medium">
        <color theme="1"/>
      </top>
      <bottom style="thin">
        <color theme="1"/>
      </bottom>
      <diagonal/>
    </border>
    <border>
      <left style="medium">
        <color theme="1"/>
      </left>
      <right style="thin">
        <color theme="1"/>
      </right>
      <top style="medium">
        <color theme="1"/>
      </top>
      <bottom style="thin">
        <color theme="1"/>
      </bottom>
      <diagonal/>
    </border>
    <border>
      <left/>
      <right/>
      <top/>
      <bottom style="hair">
        <color auto="1"/>
      </bottom>
      <diagonal/>
    </border>
    <border diagonalDown="1">
      <left/>
      <right/>
      <top/>
      <bottom/>
      <diagonal style="thin">
        <color auto="1"/>
      </diagonal>
    </border>
    <border diagonalDown="1">
      <left style="thin">
        <color auto="1"/>
      </left>
      <right style="thin">
        <color auto="1"/>
      </right>
      <top style="thin">
        <color auto="1"/>
      </top>
      <bottom/>
      <diagonal style="thin">
        <color auto="1"/>
      </diagonal>
    </border>
    <border diagonalDown="1">
      <left style="thin">
        <color indexed="64"/>
      </left>
      <right/>
      <top/>
      <bottom/>
      <diagonal style="thin">
        <color auto="1"/>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top style="thin">
        <color auto="1"/>
      </top>
      <bottom style="thin">
        <color auto="1"/>
      </bottom>
      <diagonal/>
    </border>
    <border diagonalDown="1">
      <left style="thin">
        <color indexed="64"/>
      </left>
      <right/>
      <top style="thin">
        <color indexed="64"/>
      </top>
      <bottom style="thin">
        <color indexed="64"/>
      </bottom>
      <diagonal style="thin">
        <color auto="1"/>
      </diagonal>
    </border>
    <border>
      <left style="hair">
        <color indexed="64"/>
      </left>
      <right style="hair">
        <color indexed="64"/>
      </right>
      <top style="thin">
        <color indexed="64"/>
      </top>
      <bottom/>
      <diagonal/>
    </border>
    <border>
      <left/>
      <right style="hair">
        <color auto="1"/>
      </right>
      <top style="thin">
        <color auto="1"/>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diagonalDown="1">
      <left style="thin">
        <color auto="1"/>
      </left>
      <right/>
      <top style="thin">
        <color indexed="64"/>
      </top>
      <bottom/>
      <diagonal style="thin">
        <color auto="1"/>
      </diagonal>
    </border>
    <border>
      <left style="thin">
        <color auto="1"/>
      </left>
      <right style="hair">
        <color auto="1"/>
      </right>
      <top/>
      <bottom style="hair">
        <color auto="1"/>
      </bottom>
      <diagonal/>
    </border>
    <border>
      <left style="hair">
        <color indexed="64"/>
      </left>
      <right style="hair">
        <color indexed="64"/>
      </right>
      <top/>
      <bottom style="hair">
        <color auto="1"/>
      </bottom>
      <diagonal/>
    </border>
    <border>
      <left style="hair">
        <color indexed="64"/>
      </left>
      <right style="thin">
        <color auto="1"/>
      </right>
      <top/>
      <bottom style="hair">
        <color auto="1"/>
      </bottom>
      <diagonal/>
    </border>
    <border>
      <left style="thin">
        <color rgb="FFFF0000"/>
      </left>
      <right style="thin">
        <color rgb="FFFF0000"/>
      </right>
      <top style="thin">
        <color rgb="FFFF0000"/>
      </top>
      <bottom style="thin">
        <color rgb="FFFF0000"/>
      </bottom>
      <diagonal/>
    </border>
    <border>
      <left style="thin">
        <color rgb="FFFF0000"/>
      </left>
      <right style="thin">
        <color rgb="FFFF0000"/>
      </right>
      <top style="hair">
        <color rgb="FFFF0000"/>
      </top>
      <bottom style="hair">
        <color rgb="FFFF0000"/>
      </bottom>
      <diagonal/>
    </border>
    <border>
      <left style="thin">
        <color auto="1"/>
      </left>
      <right style="thin">
        <color auto="1"/>
      </right>
      <top style="thin">
        <color rgb="FFFF0000"/>
      </top>
      <bottom style="thin">
        <color rgb="FFFF0000"/>
      </bottom>
      <diagonal/>
    </border>
    <border>
      <left/>
      <right/>
      <top style="hair">
        <color auto="1"/>
      </top>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right/>
      <top style="thin">
        <color rgb="FFFF0000"/>
      </top>
      <bottom style="thin">
        <color rgb="FFFF0000"/>
      </bottom>
      <diagonal/>
    </border>
    <border>
      <left/>
      <right style="thin">
        <color auto="1"/>
      </right>
      <top style="hair">
        <color auto="1"/>
      </top>
      <bottom/>
      <diagonal/>
    </border>
    <border>
      <left style="thin">
        <color auto="1"/>
      </left>
      <right/>
      <top style="thin">
        <color rgb="FFFF0000"/>
      </top>
      <bottom style="thin">
        <color rgb="FFFF0000"/>
      </bottom>
      <diagonal/>
    </border>
    <border>
      <left style="thin">
        <color indexed="64"/>
      </left>
      <right/>
      <top style="hair">
        <color auto="1"/>
      </top>
      <bottom/>
      <diagonal/>
    </border>
    <border>
      <left style="thin">
        <color auto="1"/>
      </left>
      <right style="thin">
        <color auto="1"/>
      </right>
      <top style="hair">
        <color auto="1"/>
      </top>
      <bottom/>
      <diagonal/>
    </border>
    <border>
      <left style="thin">
        <color indexed="64"/>
      </left>
      <right/>
      <top/>
      <bottom style="hair">
        <color auto="1"/>
      </bottom>
      <diagonal/>
    </border>
    <border>
      <left/>
      <right style="thin">
        <color auto="1"/>
      </right>
      <top/>
      <bottom style="hair">
        <color auto="1"/>
      </bottom>
      <diagonal/>
    </border>
    <border>
      <left style="thin">
        <color rgb="FFFF0000"/>
      </left>
      <right style="thin">
        <color rgb="FFFF0000"/>
      </right>
      <top/>
      <bottom style="thin">
        <color rgb="FFFF0000"/>
      </bottom>
      <diagonal/>
    </border>
    <border>
      <left/>
      <right style="thin">
        <color rgb="FFFF0000"/>
      </right>
      <top style="thin">
        <color rgb="FFFF0000"/>
      </top>
      <bottom style="thin">
        <color rgb="FFFF0000"/>
      </bottom>
      <diagonal/>
    </border>
    <border>
      <left/>
      <right style="thin">
        <color rgb="FFFF0000"/>
      </right>
      <top/>
      <bottom style="thin">
        <color rgb="FFFF0000"/>
      </bottom>
      <diagonal/>
    </border>
    <border>
      <left/>
      <right/>
      <top style="hair">
        <color rgb="FFFF0000"/>
      </top>
      <bottom style="thin">
        <color rgb="FFFF0000"/>
      </bottom>
      <diagonal/>
    </border>
    <border>
      <left/>
      <right/>
      <top style="thin">
        <color rgb="FFFF0000"/>
      </top>
      <bottom style="hair">
        <color rgb="FFFF0000"/>
      </bottom>
      <diagonal/>
    </border>
    <border diagonalDown="1">
      <left/>
      <right style="thin">
        <color auto="1"/>
      </right>
      <top/>
      <bottom/>
      <diagonal style="thin">
        <color auto="1"/>
      </diagonal>
    </border>
    <border>
      <left style="thin">
        <color auto="1"/>
      </left>
      <right style="thin">
        <color auto="1"/>
      </right>
      <top style="thin">
        <color auto="1"/>
      </top>
      <bottom style="double">
        <color auto="1"/>
      </bottom>
      <diagonal/>
    </border>
    <border>
      <left style="medium">
        <color rgb="FFFF0000"/>
      </left>
      <right/>
      <top/>
      <bottom/>
      <diagonal/>
    </border>
    <border>
      <left/>
      <right style="medium">
        <color rgb="FFFF0000"/>
      </right>
      <top/>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hair">
        <color indexed="64"/>
      </top>
      <bottom style="thin">
        <color indexed="64"/>
      </bottom>
      <diagonal/>
    </border>
    <border>
      <left style="hair">
        <color auto="1"/>
      </left>
      <right/>
      <top style="hair">
        <color auto="1"/>
      </top>
      <bottom style="thin">
        <color auto="1"/>
      </bottom>
      <diagonal/>
    </border>
    <border>
      <left style="hair">
        <color indexed="64"/>
      </left>
      <right style="thin">
        <color auto="1"/>
      </right>
      <top/>
      <bottom/>
      <diagonal/>
    </border>
    <border>
      <left style="hair">
        <color indexed="64"/>
      </left>
      <right style="thin">
        <color auto="1"/>
      </right>
      <top style="thin">
        <color indexed="64"/>
      </top>
      <bottom/>
      <diagonal/>
    </border>
    <border>
      <left/>
      <right style="hair">
        <color auto="1"/>
      </right>
      <top style="medium">
        <color auto="1"/>
      </top>
      <bottom style="medium">
        <color auto="1"/>
      </bottom>
      <diagonal/>
    </border>
    <border>
      <left/>
      <right style="hair">
        <color indexed="64"/>
      </right>
      <top style="thin">
        <color indexed="64"/>
      </top>
      <bottom/>
      <diagonal/>
    </border>
    <border>
      <left style="medium">
        <color indexed="64"/>
      </left>
      <right/>
      <top style="medium">
        <color indexed="64"/>
      </top>
      <bottom style="thin">
        <color indexed="64"/>
      </bottom>
      <diagonal/>
    </border>
    <border>
      <left style="thin">
        <color rgb="FFFF0000"/>
      </left>
      <right/>
      <top style="thin">
        <color rgb="FFFF0000"/>
      </top>
      <bottom style="thin">
        <color rgb="FFFF0000"/>
      </bottom>
      <diagonal/>
    </border>
    <border>
      <left style="thin">
        <color rgb="FFFF0000"/>
      </left>
      <right style="thin">
        <color rgb="FFFF0000"/>
      </right>
      <top style="thin">
        <color rgb="FFFF0000"/>
      </top>
      <bottom style="hair">
        <color rgb="FFFF0000"/>
      </bottom>
      <diagonal/>
    </border>
    <border>
      <left style="thin">
        <color rgb="FFFF0000"/>
      </left>
      <right style="thin">
        <color rgb="FFFF0000"/>
      </right>
      <top style="hair">
        <color rgb="FFFF0000"/>
      </top>
      <bottom style="thin">
        <color rgb="FFFF0000"/>
      </bottom>
      <diagonal/>
    </border>
    <border>
      <left style="thin">
        <color rgb="FFFF0000"/>
      </left>
      <right style="thin">
        <color rgb="FFFF0000"/>
      </right>
      <top style="hair">
        <color rgb="FFFF0000"/>
      </top>
      <bottom/>
      <diagonal/>
    </border>
    <border>
      <left style="thin">
        <color rgb="FFFF0000"/>
      </left>
      <right style="thin">
        <color rgb="FFFF0000"/>
      </right>
      <top/>
      <bottom style="hair">
        <color rgb="FFFF0000"/>
      </bottom>
      <diagonal/>
    </border>
    <border>
      <left style="thin">
        <color rgb="FFFF0000"/>
      </left>
      <right style="thin">
        <color auto="1"/>
      </right>
      <top style="thin">
        <color rgb="FFFF0000"/>
      </top>
      <bottom style="thin">
        <color rgb="FFFF0000"/>
      </bottom>
      <diagonal/>
    </border>
    <border>
      <left style="thin">
        <color auto="1"/>
      </left>
      <right style="thin">
        <color rgb="FFFF0000"/>
      </right>
      <top style="thin">
        <color rgb="FFFF0000"/>
      </top>
      <bottom style="thin">
        <color rgb="FFFF0000"/>
      </bottom>
      <diagonal/>
    </border>
    <border>
      <left style="thin">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style="thin">
        <color rgb="FFFF0000"/>
      </left>
      <right/>
      <top/>
      <bottom style="thin">
        <color rgb="FFFF0000"/>
      </bottom>
      <diagonal/>
    </border>
    <border>
      <left/>
      <right/>
      <top/>
      <bottom style="thin">
        <color rgb="FFFF0000"/>
      </bottom>
      <diagonal/>
    </border>
    <border>
      <left style="thin">
        <color rgb="FFFF0000"/>
      </left>
      <right style="hair">
        <color rgb="FFFF0000"/>
      </right>
      <top style="thin">
        <color rgb="FFFF0000"/>
      </top>
      <bottom style="thin">
        <color rgb="FFFF0000"/>
      </bottom>
      <diagonal/>
    </border>
    <border>
      <left style="hair">
        <color rgb="FFFF0000"/>
      </left>
      <right style="hair">
        <color rgb="FFFF0000"/>
      </right>
      <top style="thin">
        <color rgb="FFFF0000"/>
      </top>
      <bottom style="thin">
        <color rgb="FFFF0000"/>
      </bottom>
      <diagonal/>
    </border>
    <border>
      <left style="hair">
        <color rgb="FFFF0000"/>
      </left>
      <right style="thin">
        <color rgb="FFFF0000"/>
      </right>
      <top style="thin">
        <color rgb="FFFF0000"/>
      </top>
      <bottom style="thin">
        <color rgb="FFFF0000"/>
      </bottom>
      <diagonal/>
    </border>
    <border>
      <left style="thin">
        <color rgb="FFFF0000"/>
      </left>
      <right style="thin">
        <color auto="1"/>
      </right>
      <top style="hair">
        <color rgb="FFFF0000"/>
      </top>
      <bottom style="thin">
        <color rgb="FFFF0000"/>
      </bottom>
      <diagonal/>
    </border>
    <border>
      <left style="thin">
        <color auto="1"/>
      </left>
      <right style="thin">
        <color auto="1"/>
      </right>
      <top style="hair">
        <color rgb="FFFF0000"/>
      </top>
      <bottom style="thin">
        <color rgb="FFFF0000"/>
      </bottom>
      <diagonal/>
    </border>
    <border>
      <left style="thin">
        <color auto="1"/>
      </left>
      <right style="thin">
        <color rgb="FFFF0000"/>
      </right>
      <top style="hair">
        <color rgb="FFFF0000"/>
      </top>
      <bottom style="thin">
        <color rgb="FFFF0000"/>
      </bottom>
      <diagonal/>
    </border>
    <border>
      <left style="thin">
        <color rgb="FFFF0000"/>
      </left>
      <right/>
      <top style="thin">
        <color rgb="FFFF0000"/>
      </top>
      <bottom style="hair">
        <color rgb="FFFF0000"/>
      </bottom>
      <diagonal/>
    </border>
    <border>
      <left/>
      <right style="thin">
        <color rgb="FFFF0000"/>
      </right>
      <top style="thin">
        <color rgb="FFFF0000"/>
      </top>
      <bottom style="hair">
        <color rgb="FFFF0000"/>
      </bottom>
      <diagonal/>
    </border>
    <border>
      <left style="thin">
        <color rgb="FFFF0000"/>
      </left>
      <right/>
      <top style="hair">
        <color rgb="FFFF0000"/>
      </top>
      <bottom style="thin">
        <color rgb="FFFF0000"/>
      </bottom>
      <diagonal/>
    </border>
    <border>
      <left/>
      <right style="thin">
        <color rgb="FFFF0000"/>
      </right>
      <top style="hair">
        <color rgb="FFFF0000"/>
      </top>
      <bottom style="thin">
        <color rgb="FFFF0000"/>
      </bottom>
      <diagonal/>
    </border>
    <border>
      <left/>
      <right style="thin">
        <color auto="1"/>
      </right>
      <top style="hair">
        <color rgb="FFFF0000"/>
      </top>
      <bottom style="thin">
        <color rgb="FFFF0000"/>
      </bottom>
      <diagonal/>
    </border>
    <border>
      <left style="thin">
        <color rgb="FFFF0000"/>
      </left>
      <right style="thin">
        <color auto="1"/>
      </right>
      <top style="thin">
        <color rgb="FFFF0000"/>
      </top>
      <bottom style="hair">
        <color rgb="FFFF0000"/>
      </bottom>
      <diagonal/>
    </border>
    <border diagonalDown="1">
      <left style="thin">
        <color auto="1"/>
      </left>
      <right style="thin">
        <color auto="1"/>
      </right>
      <top/>
      <bottom/>
      <diagonal style="thin">
        <color auto="1"/>
      </diagonal>
    </border>
    <border>
      <left style="hair">
        <color rgb="FFFF0000"/>
      </left>
      <right style="hair">
        <color rgb="FFFF0000"/>
      </right>
      <top style="dotted">
        <color rgb="FFFF0000"/>
      </top>
      <bottom style="thin">
        <color rgb="FFFF0000"/>
      </bottom>
      <diagonal/>
    </border>
    <border>
      <left style="hair">
        <color rgb="FFFF0000"/>
      </left>
      <right/>
      <top style="dotted">
        <color rgb="FFFF0000"/>
      </top>
      <bottom style="thin">
        <color rgb="FFFF0000"/>
      </bottom>
      <diagonal/>
    </border>
    <border>
      <left style="thin">
        <color rgb="FFFF0000"/>
      </left>
      <right style="medium">
        <color rgb="FFFF0000"/>
      </right>
      <top style="thin">
        <color rgb="FFFF0000"/>
      </top>
      <bottom style="thin">
        <color rgb="FFFF0000"/>
      </bottom>
      <diagonal/>
    </border>
    <border>
      <left style="medium">
        <color rgb="FFFF0000"/>
      </left>
      <right style="medium">
        <color rgb="FFFF0000"/>
      </right>
      <top style="thin">
        <color rgb="FFFF0000"/>
      </top>
      <bottom style="thin">
        <color rgb="FFFF0000"/>
      </bottom>
      <diagonal/>
    </border>
    <border>
      <left style="medium">
        <color rgb="FFFF0000"/>
      </left>
      <right style="thin">
        <color rgb="FFFF0000"/>
      </right>
      <top style="thin">
        <color rgb="FFFF0000"/>
      </top>
      <bottom style="thin">
        <color rgb="FFFF0000"/>
      </bottom>
      <diagonal/>
    </border>
    <border>
      <left style="thin">
        <color rgb="FFFF0000"/>
      </left>
      <right/>
      <top style="double">
        <color auto="1"/>
      </top>
      <bottom style="thin">
        <color rgb="FFFF0000"/>
      </bottom>
      <diagonal/>
    </border>
    <border>
      <left/>
      <right/>
      <top style="double">
        <color auto="1"/>
      </top>
      <bottom style="thin">
        <color rgb="FFFF0000"/>
      </bottom>
      <diagonal/>
    </border>
    <border>
      <left/>
      <right style="thin">
        <color rgb="FFFF0000"/>
      </right>
      <top style="double">
        <color auto="1"/>
      </top>
      <bottom style="thin">
        <color rgb="FFFF0000"/>
      </bottom>
      <diagonal/>
    </border>
    <border>
      <left style="thin">
        <color rgb="FFFF0000"/>
      </left>
      <right/>
      <top style="hair">
        <color rgb="FFFF0000"/>
      </top>
      <bottom style="hair">
        <color rgb="FFFF0000"/>
      </bottom>
      <diagonal/>
    </border>
    <border>
      <left/>
      <right/>
      <top style="hair">
        <color rgb="FFFF0000"/>
      </top>
      <bottom style="hair">
        <color rgb="FFFF0000"/>
      </bottom>
      <diagonal/>
    </border>
    <border>
      <left/>
      <right style="thin">
        <color rgb="FFFF0000"/>
      </right>
      <top style="hair">
        <color rgb="FFFF0000"/>
      </top>
      <bottom style="hair">
        <color rgb="FFFF0000"/>
      </bottom>
      <diagonal/>
    </border>
    <border>
      <left style="thin">
        <color rgb="FFFF0000"/>
      </left>
      <right/>
      <top style="hair">
        <color rgb="FFFF0000"/>
      </top>
      <bottom/>
      <diagonal/>
    </border>
    <border>
      <left/>
      <right/>
      <top style="hair">
        <color rgb="FFFF0000"/>
      </top>
      <bottom/>
      <diagonal/>
    </border>
    <border>
      <left/>
      <right style="thin">
        <color rgb="FFFF0000"/>
      </right>
      <top style="hair">
        <color rgb="FFFF0000"/>
      </top>
      <bottom/>
      <diagonal/>
    </border>
    <border>
      <left style="thin">
        <color rgb="FFFF0000"/>
      </left>
      <right style="hair">
        <color auto="1"/>
      </right>
      <top style="thin">
        <color auto="1"/>
      </top>
      <bottom style="thin">
        <color auto="1"/>
      </bottom>
      <diagonal/>
    </border>
    <border>
      <left style="thin">
        <color rgb="FFFF0000"/>
      </left>
      <right style="hair">
        <color rgb="FFFF0000"/>
      </right>
      <top style="thin">
        <color rgb="FFFF0000"/>
      </top>
      <bottom/>
      <diagonal/>
    </border>
    <border>
      <left style="hair">
        <color rgb="FFFF0000"/>
      </left>
      <right style="thin">
        <color rgb="FFFF0000"/>
      </right>
      <top style="thin">
        <color rgb="FFFF0000"/>
      </top>
      <bottom/>
      <diagonal/>
    </border>
    <border>
      <left style="hair">
        <color rgb="FFFF0000"/>
      </left>
      <right/>
      <top style="thin">
        <color rgb="FFFF0000"/>
      </top>
      <bottom style="thin">
        <color rgb="FFFF0000"/>
      </bottom>
      <diagonal/>
    </border>
    <border>
      <left/>
      <right style="hair">
        <color rgb="FFFF0000"/>
      </right>
      <top style="thin">
        <color rgb="FFFF0000"/>
      </top>
      <bottom style="thin">
        <color rgb="FFFF0000"/>
      </bottom>
      <diagonal/>
    </border>
    <border>
      <left style="thin">
        <color rgb="FFFF0000"/>
      </left>
      <right style="hair">
        <color rgb="FFFF0000"/>
      </right>
      <top/>
      <bottom style="thin">
        <color rgb="FFFF0000"/>
      </bottom>
      <diagonal/>
    </border>
    <border>
      <left style="hair">
        <color rgb="FFFF0000"/>
      </left>
      <right style="thin">
        <color rgb="FFFF0000"/>
      </right>
      <top/>
      <bottom style="thin">
        <color rgb="FFFF0000"/>
      </bottom>
      <diagonal/>
    </border>
    <border>
      <left style="thin">
        <color auto="1"/>
      </left>
      <right/>
      <top style="thin">
        <color auto="1"/>
      </top>
      <bottom style="thin">
        <color rgb="FFFF0000"/>
      </bottom>
      <diagonal/>
    </border>
    <border>
      <left/>
      <right/>
      <top style="thin">
        <color auto="1"/>
      </top>
      <bottom style="thin">
        <color rgb="FFFF0000"/>
      </bottom>
      <diagonal/>
    </border>
    <border>
      <left/>
      <right style="thin">
        <color auto="1"/>
      </right>
      <top style="thin">
        <color auto="1"/>
      </top>
      <bottom style="thin">
        <color rgb="FFFF0000"/>
      </bottom>
      <diagonal/>
    </border>
    <border>
      <left style="thin">
        <color rgb="FFFF0000"/>
      </left>
      <right style="thin">
        <color rgb="FFFF0000"/>
      </right>
      <top style="thin">
        <color rgb="FFFF0000"/>
      </top>
      <bottom style="thin">
        <color auto="1"/>
      </bottom>
      <diagonal/>
    </border>
    <border>
      <left style="thin">
        <color rgb="FFFF0000"/>
      </left>
      <right style="thin">
        <color rgb="FFFF0000"/>
      </right>
      <top style="thin">
        <color auto="1"/>
      </top>
      <bottom style="thin">
        <color rgb="FFFF0000"/>
      </bottom>
      <diagonal/>
    </border>
    <border>
      <left style="thin">
        <color rgb="FFFF0000"/>
      </left>
      <right style="hair">
        <color rgb="FFFF0000"/>
      </right>
      <top style="thin">
        <color rgb="FFFF0000"/>
      </top>
      <bottom style="hair">
        <color rgb="FFFF0000"/>
      </bottom>
      <diagonal/>
    </border>
    <border>
      <left style="hair">
        <color rgb="FFFF0000"/>
      </left>
      <right style="hair">
        <color rgb="FFFF0000"/>
      </right>
      <top style="thin">
        <color rgb="FFFF0000"/>
      </top>
      <bottom style="hair">
        <color rgb="FFFF0000"/>
      </bottom>
      <diagonal/>
    </border>
    <border>
      <left style="hair">
        <color rgb="FFFF0000"/>
      </left>
      <right style="thin">
        <color rgb="FFFF0000"/>
      </right>
      <top style="thin">
        <color rgb="FFFF0000"/>
      </top>
      <bottom style="hair">
        <color rgb="FFFF0000"/>
      </bottom>
      <diagonal/>
    </border>
    <border>
      <left style="thin">
        <color rgb="FFFF0000"/>
      </left>
      <right style="hair">
        <color rgb="FFFF0000"/>
      </right>
      <top style="hair">
        <color rgb="FFFF0000"/>
      </top>
      <bottom style="thin">
        <color rgb="FFFF0000"/>
      </bottom>
      <diagonal/>
    </border>
    <border>
      <left style="hair">
        <color rgb="FFFF0000"/>
      </left>
      <right style="hair">
        <color rgb="FFFF0000"/>
      </right>
      <top style="hair">
        <color rgb="FFFF0000"/>
      </top>
      <bottom style="thin">
        <color rgb="FFFF0000"/>
      </bottom>
      <diagonal/>
    </border>
    <border>
      <left style="hair">
        <color rgb="FFFF0000"/>
      </left>
      <right style="thin">
        <color rgb="FFFF0000"/>
      </right>
      <top style="hair">
        <color rgb="FFFF0000"/>
      </top>
      <bottom style="thin">
        <color rgb="FFFF0000"/>
      </bottom>
      <diagonal/>
    </border>
    <border>
      <left style="thin">
        <color indexed="64"/>
      </left>
      <right style="thin">
        <color indexed="64"/>
      </right>
      <top style="thin">
        <color rgb="FFFF0000"/>
      </top>
      <bottom style="hair">
        <color rgb="FFFF0000"/>
      </bottom>
      <diagonal/>
    </border>
    <border>
      <left style="thin">
        <color indexed="64"/>
      </left>
      <right style="thin">
        <color rgb="FFFF0000"/>
      </right>
      <top style="thin">
        <color rgb="FFFF0000"/>
      </top>
      <bottom style="hair">
        <color rgb="FFFF0000"/>
      </bottom>
      <diagonal/>
    </border>
    <border>
      <left style="thin">
        <color rgb="FFFF0000"/>
      </left>
      <right style="thin">
        <color rgb="FFFF0000"/>
      </right>
      <top style="thin">
        <color rgb="FFFF0000"/>
      </top>
      <bottom/>
      <diagonal/>
    </border>
    <border>
      <left style="thin">
        <color rgb="FFFF0000"/>
      </left>
      <right/>
      <top/>
      <bottom/>
      <diagonal/>
    </border>
    <border>
      <left/>
      <right style="thin">
        <color rgb="FFFF0000"/>
      </right>
      <top/>
      <bottom/>
      <diagonal/>
    </border>
    <border>
      <left/>
      <right style="thin">
        <color auto="1"/>
      </right>
      <top style="thin">
        <color rgb="FFFF0000"/>
      </top>
      <bottom style="thin">
        <color rgb="FFFF0000"/>
      </bottom>
      <diagonal/>
    </border>
    <border>
      <left style="hair">
        <color indexed="64"/>
      </left>
      <right/>
      <top style="medium">
        <color indexed="64"/>
      </top>
      <bottom style="medium">
        <color indexed="64"/>
      </bottom>
      <diagonal/>
    </border>
    <border>
      <left style="dashed">
        <color rgb="FFFF0000"/>
      </left>
      <right/>
      <top style="dashed">
        <color rgb="FFFF0000"/>
      </top>
      <bottom style="dashed">
        <color rgb="FFFF0000"/>
      </bottom>
      <diagonal/>
    </border>
    <border>
      <left/>
      <right style="dashed">
        <color rgb="FFFF0000"/>
      </right>
      <top style="dashed">
        <color rgb="FFFF0000"/>
      </top>
      <bottom style="dashed">
        <color rgb="FFFF0000"/>
      </bottom>
      <diagonal/>
    </border>
    <border>
      <left style="thin">
        <color indexed="64"/>
      </left>
      <right style="thin">
        <color indexed="64"/>
      </right>
      <top style="thin">
        <color rgb="FFFF0000"/>
      </top>
      <bottom style="hair">
        <color indexed="64"/>
      </bottom>
      <diagonal/>
    </border>
    <border>
      <left style="thin">
        <color indexed="64"/>
      </left>
      <right style="thin">
        <color indexed="64"/>
      </right>
      <top style="thin">
        <color rgb="FFFF0000"/>
      </top>
      <bottom style="thin">
        <color indexed="64"/>
      </bottom>
      <diagonal/>
    </border>
    <border>
      <left style="thin">
        <color rgb="FFFF0000"/>
      </left>
      <right style="thin">
        <color auto="1"/>
      </right>
      <top/>
      <bottom style="hair">
        <color rgb="FFFF0000"/>
      </bottom>
      <diagonal/>
    </border>
    <border>
      <left style="thin">
        <color indexed="64"/>
      </left>
      <right style="thin">
        <color indexed="64"/>
      </right>
      <top/>
      <bottom style="hair">
        <color rgb="FFFF0000"/>
      </bottom>
      <diagonal/>
    </border>
    <border>
      <left style="thin">
        <color indexed="64"/>
      </left>
      <right style="thin">
        <color rgb="FFFF0000"/>
      </right>
      <top/>
      <bottom style="hair">
        <color rgb="FFFF0000"/>
      </bottom>
      <diagonal/>
    </border>
    <border>
      <left style="thin">
        <color auto="1"/>
      </left>
      <right/>
      <top style="thin">
        <color rgb="FFFF0000"/>
      </top>
      <bottom style="thin">
        <color auto="1"/>
      </bottom>
      <diagonal/>
    </border>
    <border>
      <left/>
      <right/>
      <top style="thin">
        <color rgb="FFFF0000"/>
      </top>
      <bottom style="thin">
        <color auto="1"/>
      </bottom>
      <diagonal/>
    </border>
    <border>
      <left/>
      <right style="thin">
        <color auto="1"/>
      </right>
      <top style="thin">
        <color rgb="FFFF0000"/>
      </top>
      <bottom style="thin">
        <color auto="1"/>
      </bottom>
      <diagonal/>
    </border>
    <border>
      <left style="thin">
        <color indexed="64"/>
      </left>
      <right style="thin">
        <color rgb="FFFF0000"/>
      </right>
      <top style="thin">
        <color indexed="64"/>
      </top>
      <bottom style="hair">
        <color indexed="64"/>
      </bottom>
      <diagonal/>
    </border>
    <border>
      <left style="thin">
        <color indexed="64"/>
      </left>
      <right style="thin">
        <color rgb="FFFF0000"/>
      </right>
      <top style="hair">
        <color indexed="64"/>
      </top>
      <bottom style="thin">
        <color indexed="64"/>
      </bottom>
      <diagonal/>
    </border>
    <border>
      <left style="thin">
        <color rgb="FFFF0000"/>
      </left>
      <right style="hair">
        <color rgb="FFFF0000"/>
      </right>
      <top style="thin">
        <color auto="1"/>
      </top>
      <bottom style="thin">
        <color auto="1"/>
      </bottom>
      <diagonal/>
    </border>
    <border>
      <left style="hair">
        <color rgb="FFFF0000"/>
      </left>
      <right style="hair">
        <color rgb="FFFF0000"/>
      </right>
      <top style="thin">
        <color auto="1"/>
      </top>
      <bottom style="thin">
        <color auto="1"/>
      </bottom>
      <diagonal/>
    </border>
    <border>
      <left style="hair">
        <color rgb="FFFF0000"/>
      </left>
      <right style="thin">
        <color auto="1"/>
      </right>
      <top style="thin">
        <color auto="1"/>
      </top>
      <bottom style="thin">
        <color auto="1"/>
      </bottom>
      <diagonal/>
    </border>
    <border>
      <left/>
      <right/>
      <top style="hair">
        <color rgb="FFFF0000"/>
      </top>
      <bottom style="thin">
        <color auto="1"/>
      </bottom>
      <diagonal/>
    </border>
    <border>
      <left/>
      <right style="thin">
        <color auto="1"/>
      </right>
      <top style="hair">
        <color rgb="FFFF0000"/>
      </top>
      <bottom style="thin">
        <color auto="1"/>
      </bottom>
      <diagonal/>
    </border>
    <border>
      <left/>
      <right style="thin">
        <color rgb="FFFF0000"/>
      </right>
      <top style="thin">
        <color auto="1"/>
      </top>
      <bottom style="thin">
        <color indexed="64"/>
      </bottom>
      <diagonal/>
    </border>
    <border>
      <left style="thin">
        <color rgb="FFFF0000"/>
      </left>
      <right style="thin">
        <color auto="1"/>
      </right>
      <top style="thin">
        <color auto="1"/>
      </top>
      <bottom style="thin">
        <color indexed="64"/>
      </bottom>
      <diagonal/>
    </border>
    <border>
      <left style="medium">
        <color indexed="64"/>
      </left>
      <right style="thin">
        <color indexed="64"/>
      </right>
      <top/>
      <bottom style="hair">
        <color indexed="64"/>
      </bottom>
      <diagonal/>
    </border>
    <border diagonalDown="1">
      <left style="medium">
        <color indexed="64"/>
      </left>
      <right style="thin">
        <color indexed="64"/>
      </right>
      <top style="hair">
        <color indexed="64"/>
      </top>
      <bottom style="medium">
        <color indexed="64"/>
      </bottom>
      <diagonal style="thin">
        <color indexed="64"/>
      </diagonal>
    </border>
    <border diagonalDown="1">
      <left style="medium">
        <color indexed="64"/>
      </left>
      <right style="thin">
        <color indexed="64"/>
      </right>
      <top style="hair">
        <color indexed="64"/>
      </top>
      <bottom style="hair">
        <color indexed="64"/>
      </bottom>
      <diagonal style="thin">
        <color indexed="64"/>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thin">
        <color auto="1"/>
      </left>
      <right/>
      <top style="medium">
        <color indexed="64"/>
      </top>
      <bottom style="hair">
        <color auto="1"/>
      </bottom>
      <diagonal/>
    </border>
    <border>
      <left/>
      <right/>
      <top style="medium">
        <color indexed="64"/>
      </top>
      <bottom style="hair">
        <color auto="1"/>
      </bottom>
      <diagonal/>
    </border>
    <border>
      <left style="thin">
        <color indexed="64"/>
      </left>
      <right style="thin">
        <color indexed="64"/>
      </right>
      <top style="medium">
        <color indexed="64"/>
      </top>
      <bottom style="hair">
        <color auto="1"/>
      </bottom>
      <diagonal/>
    </border>
    <border>
      <left/>
      <right style="medium">
        <color indexed="64"/>
      </right>
      <top style="medium">
        <color indexed="64"/>
      </top>
      <bottom style="hair">
        <color auto="1"/>
      </bottom>
      <diagonal/>
    </border>
    <border>
      <left style="thin">
        <color rgb="FFFF0000"/>
      </left>
      <right/>
      <top style="thin">
        <color indexed="64"/>
      </top>
      <bottom style="thin">
        <color indexed="64"/>
      </bottom>
      <diagonal/>
    </border>
    <border>
      <left style="thin">
        <color indexed="64"/>
      </left>
      <right style="thin">
        <color rgb="FFFF0000"/>
      </right>
      <top style="hair">
        <color indexed="64"/>
      </top>
      <bottom style="hair">
        <color indexed="64"/>
      </bottom>
      <diagonal/>
    </border>
    <border>
      <left style="thin">
        <color rgb="FFFF0000"/>
      </left>
      <right style="thin">
        <color rgb="FFFF0000"/>
      </right>
      <top style="hair">
        <color rgb="FFFF0000"/>
      </top>
      <bottom style="hair">
        <color indexed="64"/>
      </bottom>
      <diagonal/>
    </border>
    <border>
      <left style="thin">
        <color rgb="FFFF0000"/>
      </left>
      <right style="thin">
        <color rgb="FFFF0000"/>
      </right>
      <top style="hair">
        <color indexed="64"/>
      </top>
      <bottom style="thin">
        <color rgb="FFFF0000"/>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auto="1"/>
      </right>
      <top style="thin">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diagonalDown="1">
      <left style="thick">
        <color rgb="FFFF0000"/>
      </left>
      <right style="medium">
        <color auto="1"/>
      </right>
      <top style="thick">
        <color rgb="FFFF0000"/>
      </top>
      <bottom style="medium">
        <color auto="1"/>
      </bottom>
      <diagonal style="medium">
        <color auto="1"/>
      </diagonal>
    </border>
    <border>
      <left style="medium">
        <color auto="1"/>
      </left>
      <right style="medium">
        <color auto="1"/>
      </right>
      <top style="thick">
        <color rgb="FFFF0000"/>
      </top>
      <bottom style="medium">
        <color auto="1"/>
      </bottom>
      <diagonal/>
    </border>
    <border>
      <left style="medium">
        <color auto="1"/>
      </left>
      <right style="thick">
        <color rgb="FFFF0000"/>
      </right>
      <top style="thick">
        <color rgb="FFFF0000"/>
      </top>
      <bottom style="medium">
        <color auto="1"/>
      </bottom>
      <diagonal/>
    </border>
    <border>
      <left style="thick">
        <color rgb="FFFF0000"/>
      </left>
      <right style="medium">
        <color auto="1"/>
      </right>
      <top style="medium">
        <color auto="1"/>
      </top>
      <bottom style="medium">
        <color auto="1"/>
      </bottom>
      <diagonal/>
    </border>
    <border>
      <left style="medium">
        <color auto="1"/>
      </left>
      <right style="thick">
        <color rgb="FFFF0000"/>
      </right>
      <top style="medium">
        <color auto="1"/>
      </top>
      <bottom style="medium">
        <color auto="1"/>
      </bottom>
      <diagonal/>
    </border>
    <border>
      <left style="thick">
        <color rgb="FFFF0000"/>
      </left>
      <right style="medium">
        <color auto="1"/>
      </right>
      <top style="medium">
        <color auto="1"/>
      </top>
      <bottom style="thick">
        <color rgb="FFFF0000"/>
      </bottom>
      <diagonal/>
    </border>
    <border>
      <left style="medium">
        <color auto="1"/>
      </left>
      <right style="medium">
        <color auto="1"/>
      </right>
      <top style="medium">
        <color auto="1"/>
      </top>
      <bottom style="thick">
        <color rgb="FFFF0000"/>
      </bottom>
      <diagonal/>
    </border>
    <border diagonalDown="1">
      <left style="medium">
        <color auto="1"/>
      </left>
      <right style="medium">
        <color auto="1"/>
      </right>
      <top style="medium">
        <color auto="1"/>
      </top>
      <bottom style="thick">
        <color rgb="FFFF0000"/>
      </bottom>
      <diagonal style="medium">
        <color auto="1"/>
      </diagonal>
    </border>
    <border>
      <left style="medium">
        <color auto="1"/>
      </left>
      <right style="thick">
        <color rgb="FFFF0000"/>
      </right>
      <top style="medium">
        <color auto="1"/>
      </top>
      <bottom style="thick">
        <color rgb="FFFF0000"/>
      </bottom>
      <diagonal/>
    </border>
    <border diagonalDown="1">
      <left style="medium">
        <color indexed="64"/>
      </left>
      <right style="thick">
        <color rgb="FFFF0000"/>
      </right>
      <top style="medium">
        <color indexed="64"/>
      </top>
      <bottom style="thick">
        <color rgb="FFFF0000"/>
      </bottom>
      <diagonal style="medium">
        <color auto="1"/>
      </diagonal>
    </border>
    <border>
      <left style="thin">
        <color rgb="FFFF0000"/>
      </left>
      <right style="thin">
        <color rgb="FFFF0000"/>
      </right>
      <top style="thin">
        <color auto="1"/>
      </top>
      <bottom style="thin">
        <color indexed="64"/>
      </bottom>
      <diagonal/>
    </border>
    <border>
      <left/>
      <right/>
      <top/>
      <bottom style="hair">
        <color rgb="FFFF0000"/>
      </bottom>
      <diagonal/>
    </border>
    <border>
      <left/>
      <right style="thin">
        <color rgb="FFFF0000"/>
      </right>
      <top/>
      <bottom style="hair">
        <color rgb="FFFF0000"/>
      </bottom>
      <diagonal/>
    </border>
    <border>
      <left style="thin">
        <color rgb="FFFF0000"/>
      </left>
      <right style="thin">
        <color auto="1"/>
      </right>
      <top style="hair">
        <color indexed="64"/>
      </top>
      <bottom style="thin">
        <color rgb="FFFF0000"/>
      </bottom>
      <diagonal/>
    </border>
    <border>
      <left style="thin">
        <color auto="1"/>
      </left>
      <right style="thin">
        <color auto="1"/>
      </right>
      <top style="hair">
        <color indexed="64"/>
      </top>
      <bottom style="thin">
        <color rgb="FFFF0000"/>
      </bottom>
      <diagonal/>
    </border>
    <border>
      <left style="thin">
        <color auto="1"/>
      </left>
      <right style="thin">
        <color rgb="FFFF0000"/>
      </right>
      <top style="hair">
        <color indexed="64"/>
      </top>
      <bottom style="thin">
        <color rgb="FFFF0000"/>
      </bottom>
      <diagonal/>
    </border>
    <border>
      <left style="hair">
        <color auto="1"/>
      </left>
      <right style="thin">
        <color indexed="64"/>
      </right>
      <top style="hair">
        <color auto="1"/>
      </top>
      <bottom style="hair">
        <color auto="1"/>
      </bottom>
      <diagonal/>
    </border>
    <border>
      <left style="hair">
        <color auto="1"/>
      </left>
      <right style="thin">
        <color indexed="64"/>
      </right>
      <top style="hair">
        <color auto="1"/>
      </top>
      <bottom/>
      <diagonal/>
    </border>
    <border>
      <left style="thin">
        <color indexed="64"/>
      </left>
      <right style="hair">
        <color auto="1"/>
      </right>
      <top style="hair">
        <color auto="1"/>
      </top>
      <bottom style="hair">
        <color auto="1"/>
      </bottom>
      <diagonal/>
    </border>
    <border>
      <left style="thin">
        <color auto="1"/>
      </left>
      <right/>
      <top style="double">
        <color auto="1"/>
      </top>
      <bottom style="thin">
        <color auto="1"/>
      </bottom>
      <diagonal/>
    </border>
    <border>
      <left/>
      <right/>
      <top style="double">
        <color auto="1"/>
      </top>
      <bottom style="thin">
        <color auto="1"/>
      </bottom>
      <diagonal/>
    </border>
    <border>
      <left/>
      <right style="thin">
        <color rgb="FFFF0000"/>
      </right>
      <top style="double">
        <color auto="1"/>
      </top>
      <bottom style="thin">
        <color auto="1"/>
      </bottom>
      <diagonal/>
    </border>
    <border>
      <left style="medium">
        <color theme="1"/>
      </left>
      <right style="thin">
        <color theme="1"/>
      </right>
      <top style="thin">
        <color theme="1"/>
      </top>
      <bottom style="double">
        <color indexed="64"/>
      </bottom>
      <diagonal/>
    </border>
    <border>
      <left style="thin">
        <color theme="1"/>
      </left>
      <right style="thin">
        <color theme="1"/>
      </right>
      <top style="thin">
        <color theme="1"/>
      </top>
      <bottom style="double">
        <color indexed="64"/>
      </bottom>
      <diagonal/>
    </border>
    <border>
      <left style="thin">
        <color theme="1"/>
      </left>
      <right style="medium">
        <color theme="1"/>
      </right>
      <top style="thin">
        <color theme="1"/>
      </top>
      <bottom style="double">
        <color indexed="64"/>
      </bottom>
      <diagonal/>
    </border>
    <border>
      <left style="hair">
        <color auto="1"/>
      </left>
      <right style="thin">
        <color rgb="FFFF0000"/>
      </right>
      <top style="thin">
        <color auto="1"/>
      </top>
      <bottom style="thin">
        <color indexed="64"/>
      </bottom>
      <diagonal/>
    </border>
    <border>
      <left style="thin">
        <color rgb="FFFF0000"/>
      </left>
      <right style="thin">
        <color auto="1"/>
      </right>
      <top style="hair">
        <color rgb="FFFF0000"/>
      </top>
      <bottom/>
      <diagonal/>
    </border>
    <border>
      <left style="thin">
        <color auto="1"/>
      </left>
      <right style="thin">
        <color auto="1"/>
      </right>
      <top style="hair">
        <color rgb="FFFF0000"/>
      </top>
      <bottom/>
      <diagonal/>
    </border>
    <border>
      <left style="thin">
        <color auto="1"/>
      </left>
      <right style="thin">
        <color rgb="FFFF0000"/>
      </right>
      <top style="hair">
        <color rgb="FFFF0000"/>
      </top>
      <bottom/>
      <diagonal/>
    </border>
    <border>
      <left style="thin">
        <color indexed="64"/>
      </left>
      <right/>
      <top style="hair">
        <color indexed="64"/>
      </top>
      <bottom style="thin">
        <color rgb="FFFF0000"/>
      </bottom>
      <diagonal/>
    </border>
    <border>
      <left/>
      <right/>
      <top style="hair">
        <color indexed="64"/>
      </top>
      <bottom style="thin">
        <color rgb="FFFF0000"/>
      </bottom>
      <diagonal/>
    </border>
    <border>
      <left/>
      <right style="thin">
        <color auto="1"/>
      </right>
      <top style="hair">
        <color indexed="64"/>
      </top>
      <bottom style="thin">
        <color rgb="FFFF0000"/>
      </bottom>
      <diagonal/>
    </border>
    <border>
      <left/>
      <right style="thin">
        <color rgb="FFFF0000"/>
      </right>
      <top style="thin">
        <color auto="1"/>
      </top>
      <bottom/>
      <diagonal/>
    </border>
    <border>
      <left/>
      <right style="thin">
        <color rgb="FFFF0000"/>
      </right>
      <top/>
      <bottom style="thin">
        <color indexed="64"/>
      </bottom>
      <diagonal/>
    </border>
    <border diagonalDown="1">
      <left/>
      <right/>
      <top style="thin">
        <color auto="1"/>
      </top>
      <bottom style="thin">
        <color auto="1"/>
      </bottom>
      <diagonal style="thin">
        <color auto="1"/>
      </diagonal>
    </border>
    <border diagonalDown="1">
      <left/>
      <right style="thin">
        <color rgb="FFFF0000"/>
      </right>
      <top style="thin">
        <color auto="1"/>
      </top>
      <bottom style="thin">
        <color auto="1"/>
      </bottom>
      <diagonal style="thin">
        <color auto="1"/>
      </diagonal>
    </border>
    <border diagonalDown="1">
      <left style="thin">
        <color auto="1"/>
      </left>
      <right/>
      <top style="thin">
        <color auto="1"/>
      </top>
      <bottom style="thin">
        <color rgb="FFFF0000"/>
      </bottom>
      <diagonal style="thin">
        <color auto="1"/>
      </diagonal>
    </border>
    <border diagonalDown="1">
      <left/>
      <right/>
      <top style="thin">
        <color auto="1"/>
      </top>
      <bottom style="thin">
        <color rgb="FFFF0000"/>
      </bottom>
      <diagonal style="thin">
        <color auto="1"/>
      </diagonal>
    </border>
    <border diagonalDown="1">
      <left/>
      <right style="thin">
        <color auto="1"/>
      </right>
      <top style="thin">
        <color auto="1"/>
      </top>
      <bottom style="thin">
        <color rgb="FFFF0000"/>
      </bottom>
      <diagonal style="thin">
        <color auto="1"/>
      </diagonal>
    </border>
    <border>
      <left style="thin">
        <color auto="1"/>
      </left>
      <right/>
      <top/>
      <bottom style="thin">
        <color rgb="FFFF0000"/>
      </bottom>
      <diagonal/>
    </border>
    <border>
      <left/>
      <right style="thin">
        <color indexed="64"/>
      </right>
      <top/>
      <bottom style="thin">
        <color rgb="FFFF0000"/>
      </bottom>
      <diagonal/>
    </border>
    <border>
      <left/>
      <right style="thin">
        <color rgb="FFFF0000"/>
      </right>
      <top style="hair">
        <color auto="1"/>
      </top>
      <bottom style="thin">
        <color auto="1"/>
      </bottom>
      <diagonal/>
    </border>
    <border>
      <left style="hair">
        <color rgb="FFFF0000"/>
      </left>
      <right style="hair">
        <color rgb="FFFF0000"/>
      </right>
      <top/>
      <bottom style="thin">
        <color rgb="FFFF0000"/>
      </bottom>
      <diagonal/>
    </border>
    <border>
      <left/>
      <right style="hair">
        <color rgb="FFFF0000"/>
      </right>
      <top/>
      <bottom style="thin">
        <color rgb="FFFF0000"/>
      </bottom>
      <diagonal/>
    </border>
    <border>
      <left style="thin">
        <color rgb="FFFF0000"/>
      </left>
      <right style="hair">
        <color rgb="FFFF0000"/>
      </right>
      <top style="thin">
        <color rgb="FFFF0000"/>
      </top>
      <bottom style="thin">
        <color indexed="64"/>
      </bottom>
      <diagonal/>
    </border>
    <border>
      <left style="hair">
        <color rgb="FFFF0000"/>
      </left>
      <right style="hair">
        <color rgb="FFFF0000"/>
      </right>
      <top style="thin">
        <color rgb="FFFF0000"/>
      </top>
      <bottom style="thin">
        <color indexed="64"/>
      </bottom>
      <diagonal/>
    </border>
    <border>
      <left/>
      <right style="hair">
        <color rgb="FFFF0000"/>
      </right>
      <top style="thin">
        <color rgb="FFFF0000"/>
      </top>
      <bottom style="thin">
        <color indexed="64"/>
      </bottom>
      <diagonal/>
    </border>
    <border>
      <left style="hair">
        <color rgb="FFFF0000"/>
      </left>
      <right/>
      <top style="thin">
        <color auto="1"/>
      </top>
      <bottom style="thin">
        <color auto="1"/>
      </bottom>
      <diagonal/>
    </border>
    <border>
      <left style="hair">
        <color rgb="FFFF0000"/>
      </left>
      <right style="thin">
        <color rgb="FFFF0000"/>
      </right>
      <top style="thin">
        <color auto="1"/>
      </top>
      <bottom style="thin">
        <color auto="1"/>
      </bottom>
      <diagonal/>
    </border>
    <border>
      <left style="thin">
        <color auto="1"/>
      </left>
      <right style="thin">
        <color auto="1"/>
      </right>
      <top/>
      <bottom style="hair">
        <color auto="1"/>
      </bottom>
      <diagonal/>
    </border>
    <border>
      <left/>
      <right/>
      <top style="thick">
        <color rgb="FFFF0000"/>
      </top>
      <bottom/>
      <diagonal/>
    </border>
    <border>
      <left style="medium">
        <color indexed="64"/>
      </left>
      <right style="thin">
        <color auto="1"/>
      </right>
      <top style="thin">
        <color indexed="64"/>
      </top>
      <bottom style="thin">
        <color indexed="64"/>
      </bottom>
      <diagonal/>
    </border>
    <border>
      <left style="thin">
        <color auto="1"/>
      </left>
      <right style="medium">
        <color indexed="64"/>
      </right>
      <top style="thin">
        <color indexed="64"/>
      </top>
      <bottom style="thin">
        <color indexed="64"/>
      </bottom>
      <diagonal/>
    </border>
    <border>
      <left style="medium">
        <color indexed="64"/>
      </left>
      <right style="thin">
        <color auto="1"/>
      </right>
      <top style="thin">
        <color indexed="64"/>
      </top>
      <bottom style="medium">
        <color indexed="64"/>
      </bottom>
      <diagonal/>
    </border>
    <border>
      <left style="thin">
        <color auto="1"/>
      </left>
      <right style="thin">
        <color auto="1"/>
      </right>
      <top style="thin">
        <color indexed="64"/>
      </top>
      <bottom style="medium">
        <color indexed="64"/>
      </bottom>
      <diagonal/>
    </border>
    <border>
      <left style="thin">
        <color auto="1"/>
      </left>
      <right style="medium">
        <color indexed="64"/>
      </right>
      <top style="thin">
        <color indexed="64"/>
      </top>
      <bottom style="medium">
        <color indexed="64"/>
      </bottom>
      <diagonal/>
    </border>
    <border>
      <left/>
      <right/>
      <top/>
      <bottom style="thick">
        <color rgb="FFFF0000"/>
      </bottom>
      <diagonal/>
    </border>
    <border>
      <left/>
      <right style="medium">
        <color auto="1"/>
      </right>
      <top style="thick">
        <color rgb="FFFF0000"/>
      </top>
      <bottom style="medium">
        <color auto="1"/>
      </bottom>
      <diagonal/>
    </border>
    <border>
      <left/>
      <right style="thick">
        <color rgb="FFFF0000"/>
      </right>
      <top style="thick">
        <color rgb="FFFF0000"/>
      </top>
      <bottom style="medium">
        <color indexed="64"/>
      </bottom>
      <diagonal/>
    </border>
    <border>
      <left/>
      <right style="thick">
        <color rgb="FFFF0000"/>
      </right>
      <top style="medium">
        <color indexed="64"/>
      </top>
      <bottom style="medium">
        <color indexed="64"/>
      </bottom>
      <diagonal/>
    </border>
    <border>
      <left/>
      <right style="medium">
        <color auto="1"/>
      </right>
      <top style="medium">
        <color auto="1"/>
      </top>
      <bottom style="thick">
        <color rgb="FFFF0000"/>
      </bottom>
      <diagonal/>
    </border>
    <border>
      <left/>
      <right style="thick">
        <color rgb="FFFF0000"/>
      </right>
      <top style="medium">
        <color indexed="64"/>
      </top>
      <bottom style="thick">
        <color rgb="FFFF0000"/>
      </bottom>
      <diagonal/>
    </border>
    <border diagonalDown="1">
      <left/>
      <right style="medium">
        <color auto="1"/>
      </right>
      <top style="medium">
        <color auto="1"/>
      </top>
      <bottom style="medium">
        <color auto="1"/>
      </bottom>
      <diagonal style="medium">
        <color auto="1"/>
      </diagonal>
    </border>
    <border>
      <left style="thin">
        <color auto="1"/>
      </left>
      <right style="thin">
        <color rgb="FFFF0000"/>
      </right>
      <top style="thin">
        <color auto="1"/>
      </top>
      <bottom style="thin">
        <color auto="1"/>
      </bottom>
      <diagonal/>
    </border>
    <border>
      <left style="thin">
        <color rgb="FFFF0000"/>
      </left>
      <right style="thin">
        <color rgb="FFFF0000"/>
      </right>
      <top style="hair">
        <color indexed="64"/>
      </top>
      <bottom/>
      <diagonal/>
    </border>
    <border>
      <left style="thin">
        <color rgb="FFFF0000"/>
      </left>
      <right style="thin">
        <color auto="1"/>
      </right>
      <top style="hair">
        <color auto="1"/>
      </top>
      <bottom style="thin">
        <color auto="1"/>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style="thin">
        <color auto="1"/>
      </left>
      <right/>
      <top style="dotted">
        <color auto="1"/>
      </top>
      <bottom style="thin">
        <color rgb="FFFF0000"/>
      </bottom>
      <diagonal/>
    </border>
    <border>
      <left/>
      <right/>
      <top style="dotted">
        <color auto="1"/>
      </top>
      <bottom style="thin">
        <color rgb="FFFF0000"/>
      </bottom>
      <diagonal/>
    </border>
    <border>
      <left/>
      <right style="thin">
        <color auto="1"/>
      </right>
      <top style="dotted">
        <color auto="1"/>
      </top>
      <bottom style="thin">
        <color rgb="FFFF0000"/>
      </bottom>
      <diagonal/>
    </border>
    <border>
      <left style="thin">
        <color rgb="FFFF0000"/>
      </left>
      <right style="thin">
        <color rgb="FFFF0000"/>
      </right>
      <top/>
      <bottom style="dotted">
        <color rgb="FFFF0000"/>
      </bottom>
      <diagonal/>
    </border>
    <border>
      <left style="thin">
        <color rgb="FFFF0000"/>
      </left>
      <right/>
      <top style="thin">
        <color rgb="FFFF0000"/>
      </top>
      <bottom style="dotted">
        <color rgb="FFFF0000"/>
      </bottom>
      <diagonal/>
    </border>
    <border>
      <left/>
      <right/>
      <top style="thin">
        <color rgb="FFFF0000"/>
      </top>
      <bottom style="dotted">
        <color rgb="FFFF0000"/>
      </bottom>
      <diagonal/>
    </border>
    <border>
      <left/>
      <right style="thin">
        <color rgb="FFFF0000"/>
      </right>
      <top style="thin">
        <color rgb="FFFF0000"/>
      </top>
      <bottom style="dotted">
        <color rgb="FFFF0000"/>
      </bottom>
      <diagonal/>
    </border>
    <border>
      <left style="thin">
        <color rgb="FFFF0000"/>
      </left>
      <right style="dotted">
        <color rgb="FFFF0000"/>
      </right>
      <top style="dotted">
        <color rgb="FFFF0000"/>
      </top>
      <bottom style="thin">
        <color rgb="FFFF0000"/>
      </bottom>
      <diagonal/>
    </border>
    <border>
      <left/>
      <right style="hair">
        <color rgb="FFFF0000"/>
      </right>
      <top style="dotted">
        <color rgb="FFFF0000"/>
      </top>
      <bottom style="thin">
        <color rgb="FFFF0000"/>
      </bottom>
      <diagonal/>
    </border>
    <border>
      <left style="thin">
        <color rgb="FFFF0000"/>
      </left>
      <right/>
      <top style="dotted">
        <color rgb="FFFF0000"/>
      </top>
      <bottom style="thin">
        <color rgb="FFFF0000"/>
      </bottom>
      <diagonal/>
    </border>
    <border>
      <left/>
      <right/>
      <top style="dotted">
        <color rgb="FFFF0000"/>
      </top>
      <bottom style="thin">
        <color rgb="FFFF0000"/>
      </bottom>
      <diagonal/>
    </border>
    <border>
      <left/>
      <right style="thin">
        <color rgb="FFFF0000"/>
      </right>
      <top style="dotted">
        <color rgb="FFFF0000"/>
      </top>
      <bottom style="thin">
        <color rgb="FFFF0000"/>
      </bottom>
      <diagonal/>
    </border>
    <border>
      <left style="thin">
        <color rgb="FFFF0000"/>
      </left>
      <right/>
      <top/>
      <bottom style="hair">
        <color rgb="FFFF0000"/>
      </bottom>
      <diagonal/>
    </border>
    <border>
      <left style="thin">
        <color rgb="FFFF0000"/>
      </left>
      <right style="thin">
        <color rgb="FFFF0000"/>
      </right>
      <top/>
      <bottom/>
      <diagonal/>
    </border>
    <border>
      <left style="thin">
        <color indexed="64"/>
      </left>
      <right style="hair">
        <color rgb="FFFF0000"/>
      </right>
      <top style="thin">
        <color indexed="64"/>
      </top>
      <bottom style="thin">
        <color indexed="64"/>
      </bottom>
      <diagonal/>
    </border>
    <border>
      <left style="hair">
        <color rgb="FFFF0000"/>
      </left>
      <right style="hair">
        <color rgb="FFFF0000"/>
      </right>
      <top style="thin">
        <color rgb="FFFF0000"/>
      </top>
      <bottom/>
      <diagonal/>
    </border>
    <border>
      <left style="thick">
        <color auto="1"/>
      </left>
      <right/>
      <top/>
      <bottom/>
      <diagonal/>
    </border>
    <border>
      <left style="thick">
        <color auto="1"/>
      </left>
      <right style="thick">
        <color auto="1"/>
      </right>
      <top/>
      <bottom/>
      <diagonal/>
    </border>
    <border>
      <left style="hair">
        <color rgb="FFFF0000"/>
      </left>
      <right/>
      <top style="thin">
        <color rgb="FFFF0000"/>
      </top>
      <bottom style="hair">
        <color rgb="FFFF0000"/>
      </bottom>
      <diagonal/>
    </border>
    <border>
      <left style="hair">
        <color rgb="FFFF0000"/>
      </left>
      <right/>
      <top style="hair">
        <color rgb="FFFF0000"/>
      </top>
      <bottom style="thin">
        <color rgb="FFFF0000"/>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style="thick">
        <color auto="1"/>
      </right>
      <top style="thick">
        <color auto="1"/>
      </top>
      <bottom/>
      <diagonal/>
    </border>
    <border>
      <left style="thick">
        <color auto="1"/>
      </left>
      <right/>
      <top/>
      <bottom style="thick">
        <color auto="1"/>
      </bottom>
      <diagonal/>
    </border>
    <border>
      <left/>
      <right/>
      <top/>
      <bottom style="thick">
        <color auto="1"/>
      </bottom>
      <diagonal/>
    </border>
    <border>
      <left style="thin">
        <color rgb="FFFF0000"/>
      </left>
      <right/>
      <top style="thin">
        <color rgb="FFFF0000"/>
      </top>
      <bottom style="thick">
        <color auto="1"/>
      </bottom>
      <diagonal/>
    </border>
    <border>
      <left/>
      <right/>
      <top style="thin">
        <color rgb="FFFF0000"/>
      </top>
      <bottom style="thick">
        <color auto="1"/>
      </bottom>
      <diagonal/>
    </border>
    <border>
      <left/>
      <right style="thin">
        <color rgb="FFFF0000"/>
      </right>
      <top style="thin">
        <color rgb="FFFF0000"/>
      </top>
      <bottom style="thick">
        <color auto="1"/>
      </bottom>
      <diagonal/>
    </border>
    <border>
      <left style="thick">
        <color auto="1"/>
      </left>
      <right style="thick">
        <color auto="1"/>
      </right>
      <top/>
      <bottom style="thick">
        <color auto="1"/>
      </bottom>
      <diagonal/>
    </border>
    <border>
      <left/>
      <right style="thick">
        <color auto="1"/>
      </right>
      <top style="thin">
        <color rgb="FFFF0000"/>
      </top>
      <bottom style="thin">
        <color indexed="64"/>
      </bottom>
      <diagonal/>
    </border>
    <border>
      <left style="thin">
        <color rgb="FFFF0000"/>
      </left>
      <right/>
      <top style="thin">
        <color indexed="64"/>
      </top>
      <bottom style="hair">
        <color rgb="FFFF0000"/>
      </bottom>
      <diagonal/>
    </border>
    <border>
      <left/>
      <right/>
      <top style="thin">
        <color indexed="64"/>
      </top>
      <bottom style="hair">
        <color rgb="FFFF0000"/>
      </bottom>
      <diagonal/>
    </border>
    <border>
      <left/>
      <right style="thin">
        <color rgb="FFFF0000"/>
      </right>
      <top style="thin">
        <color indexed="64"/>
      </top>
      <bottom style="hair">
        <color rgb="FFFF0000"/>
      </bottom>
      <diagonal/>
    </border>
    <border>
      <left/>
      <right style="thick">
        <color auto="1"/>
      </right>
      <top style="thin">
        <color indexed="64"/>
      </top>
      <bottom style="hair">
        <color rgb="FFFF0000"/>
      </bottom>
      <diagonal/>
    </border>
    <border>
      <left style="thin">
        <color rgb="FFFF0000"/>
      </left>
      <right/>
      <top style="hair">
        <color rgb="FFFF0000"/>
      </top>
      <bottom style="thin">
        <color auto="1"/>
      </bottom>
      <diagonal/>
    </border>
    <border>
      <left/>
      <right style="thin">
        <color rgb="FFFF0000"/>
      </right>
      <top style="hair">
        <color rgb="FFFF0000"/>
      </top>
      <bottom style="thin">
        <color auto="1"/>
      </bottom>
      <diagonal/>
    </border>
    <border>
      <left/>
      <right style="thick">
        <color auto="1"/>
      </right>
      <top style="hair">
        <color rgb="FFFF0000"/>
      </top>
      <bottom style="thin">
        <color auto="1"/>
      </bottom>
      <diagonal/>
    </border>
    <border>
      <left/>
      <right style="thick">
        <color auto="1"/>
      </right>
      <top style="hair">
        <color auto="1"/>
      </top>
      <bottom style="hair">
        <color auto="1"/>
      </bottom>
      <diagonal/>
    </border>
    <border>
      <left/>
      <right style="thick">
        <color auto="1"/>
      </right>
      <top style="thin">
        <color rgb="FFFF0000"/>
      </top>
      <bottom style="thin">
        <color rgb="FFFF0000"/>
      </bottom>
      <diagonal/>
    </border>
    <border>
      <left style="thin">
        <color indexed="64"/>
      </left>
      <right/>
      <top style="thin">
        <color rgb="FFFF0000"/>
      </top>
      <bottom style="hair">
        <color auto="1"/>
      </bottom>
      <diagonal/>
    </border>
    <border>
      <left/>
      <right/>
      <top style="thin">
        <color rgb="FFFF0000"/>
      </top>
      <bottom style="hair">
        <color auto="1"/>
      </bottom>
      <diagonal/>
    </border>
    <border>
      <left/>
      <right style="thin">
        <color auto="1"/>
      </right>
      <top style="thin">
        <color rgb="FFFF0000"/>
      </top>
      <bottom style="hair">
        <color auto="1"/>
      </bottom>
      <diagonal/>
    </border>
    <border>
      <left/>
      <right style="thick">
        <color auto="1"/>
      </right>
      <top style="thin">
        <color rgb="FFFF0000"/>
      </top>
      <bottom style="hair">
        <color auto="1"/>
      </bottom>
      <diagonal/>
    </border>
    <border>
      <left/>
      <right style="thick">
        <color auto="1"/>
      </right>
      <top style="thin">
        <color auto="1"/>
      </top>
      <bottom/>
      <diagonal/>
    </border>
    <border>
      <left/>
      <right style="thick">
        <color auto="1"/>
      </right>
      <top/>
      <bottom/>
      <diagonal/>
    </border>
    <border>
      <left/>
      <right style="thick">
        <color auto="1"/>
      </right>
      <top/>
      <bottom style="thin">
        <color auto="1"/>
      </bottom>
      <diagonal/>
    </border>
    <border diagonalDown="1">
      <left/>
      <right style="thin">
        <color auto="1"/>
      </right>
      <top style="thin">
        <color indexed="64"/>
      </top>
      <bottom/>
      <diagonal style="thin">
        <color auto="1"/>
      </diagonal>
    </border>
    <border diagonalDown="1">
      <left style="thin">
        <color auto="1"/>
      </left>
      <right/>
      <top/>
      <bottom style="thin">
        <color auto="1"/>
      </bottom>
      <diagonal style="thin">
        <color auto="1"/>
      </diagonal>
    </border>
    <border diagonalDown="1">
      <left/>
      <right style="thin">
        <color auto="1"/>
      </right>
      <top/>
      <bottom style="thin">
        <color auto="1"/>
      </bottom>
      <diagonal style="thin">
        <color auto="1"/>
      </diagonal>
    </border>
    <border>
      <left style="thin">
        <color rgb="FFFF0000"/>
      </left>
      <right/>
      <top style="thin">
        <color indexed="64"/>
      </top>
      <bottom style="thin">
        <color rgb="FFFF0000"/>
      </bottom>
      <diagonal/>
    </border>
    <border>
      <left/>
      <right style="thin">
        <color rgb="FFFF0000"/>
      </right>
      <top style="thin">
        <color indexed="64"/>
      </top>
      <bottom style="thin">
        <color rgb="FFFF0000"/>
      </bottom>
      <diagonal/>
    </border>
    <border>
      <left/>
      <right style="thin">
        <color rgb="FFFF0000"/>
      </right>
      <top style="hair">
        <color auto="1"/>
      </top>
      <bottom style="hair">
        <color indexed="64"/>
      </bottom>
      <diagonal/>
    </border>
  </borders>
  <cellStyleXfs count="7">
    <xf numFmtId="0" fontId="0" fillId="0" borderId="0">
      <alignment vertical="center"/>
    </xf>
    <xf numFmtId="38" fontId="11"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lignment vertical="center"/>
    </xf>
    <xf numFmtId="38" fontId="16" fillId="0" borderId="0" applyFont="0" applyFill="0" applyBorder="0" applyAlignment="0" applyProtection="0">
      <alignment vertical="center"/>
    </xf>
    <xf numFmtId="9" fontId="11" fillId="0" borderId="0" applyFont="0" applyFill="0" applyBorder="0" applyAlignment="0" applyProtection="0">
      <alignment vertical="center"/>
    </xf>
    <xf numFmtId="0" fontId="11" fillId="0" borderId="0">
      <alignment vertical="center"/>
    </xf>
  </cellStyleXfs>
  <cellXfs count="2929">
    <xf numFmtId="0" fontId="0" fillId="0" borderId="0" xfId="0">
      <alignment vertical="center"/>
    </xf>
    <xf numFmtId="0" fontId="0" fillId="0" borderId="0" xfId="0" applyAlignment="1">
      <alignment horizontal="right" vertical="center"/>
    </xf>
    <xf numFmtId="0" fontId="2" fillId="0" borderId="0" xfId="0" applyFont="1">
      <alignment vertical="center"/>
    </xf>
    <xf numFmtId="0" fontId="0" fillId="0" borderId="0" xfId="0" applyAlignment="1">
      <alignment vertical="center" wrapText="1"/>
    </xf>
    <xf numFmtId="0" fontId="4" fillId="0" borderId="0" xfId="0" applyFont="1">
      <alignment vertical="center"/>
    </xf>
    <xf numFmtId="0" fontId="0" fillId="0" borderId="8" xfId="0" applyBorder="1">
      <alignment vertical="center"/>
    </xf>
    <xf numFmtId="0" fontId="0" fillId="0" borderId="10" xfId="0" applyBorder="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0" fillId="0" borderId="3" xfId="0" applyBorder="1">
      <alignment vertical="center"/>
    </xf>
    <xf numFmtId="0" fontId="0" fillId="0" borderId="3" xfId="0" applyBorder="1" applyAlignment="1">
      <alignment horizontal="center" vertical="center"/>
    </xf>
    <xf numFmtId="0" fontId="10" fillId="0" borderId="3" xfId="0" applyFont="1" applyBorder="1" applyAlignment="1">
      <alignment horizontal="center" vertical="center"/>
    </xf>
    <xf numFmtId="0" fontId="7" fillId="0" borderId="20" xfId="0" applyFont="1" applyBorder="1">
      <alignment vertical="center"/>
    </xf>
    <xf numFmtId="0" fontId="7" fillId="0" borderId="36" xfId="0" applyFont="1" applyBorder="1" applyAlignment="1">
      <alignment horizontal="center" vertical="center"/>
    </xf>
    <xf numFmtId="0" fontId="0" fillId="0" borderId="18" xfId="0" applyBorder="1">
      <alignment vertical="center"/>
    </xf>
    <xf numFmtId="0" fontId="0" fillId="0" borderId="17" xfId="0" applyBorder="1">
      <alignment vertical="center"/>
    </xf>
    <xf numFmtId="0" fontId="0" fillId="9" borderId="16" xfId="0" applyFill="1" applyBorder="1">
      <alignment vertical="center"/>
    </xf>
    <xf numFmtId="0" fontId="17" fillId="0" borderId="0" xfId="3" applyFont="1">
      <alignment vertical="center"/>
    </xf>
    <xf numFmtId="0" fontId="19" fillId="0" borderId="0" xfId="3" applyFont="1">
      <alignment vertical="center"/>
    </xf>
    <xf numFmtId="0" fontId="22" fillId="0" borderId="0" xfId="3" applyFont="1">
      <alignment vertical="center"/>
    </xf>
    <xf numFmtId="0" fontId="19" fillId="0" borderId="50" xfId="3" applyFont="1" applyBorder="1" applyAlignment="1">
      <alignment horizontal="center" vertical="center"/>
    </xf>
    <xf numFmtId="0" fontId="19" fillId="0" borderId="53" xfId="3" applyFont="1" applyBorder="1" applyAlignment="1">
      <alignment horizontal="center" vertical="center"/>
    </xf>
    <xf numFmtId="0" fontId="24" fillId="0" borderId="0" xfId="3" applyFont="1">
      <alignment vertical="center"/>
    </xf>
    <xf numFmtId="0" fontId="19" fillId="0" borderId="56" xfId="3" applyFont="1" applyBorder="1" applyAlignment="1">
      <alignment horizontal="center" vertical="center"/>
    </xf>
    <xf numFmtId="0" fontId="19" fillId="0" borderId="48" xfId="3" applyFont="1" applyBorder="1" applyAlignment="1">
      <alignment horizontal="center" vertical="center"/>
    </xf>
    <xf numFmtId="0" fontId="19" fillId="0" borderId="49" xfId="3" applyFont="1" applyBorder="1" applyAlignment="1">
      <alignment horizontal="center" vertical="center"/>
    </xf>
    <xf numFmtId="177" fontId="19" fillId="0" borderId="0" xfId="3" applyNumberFormat="1" applyFont="1" applyAlignment="1">
      <alignment horizontal="right" vertical="center"/>
    </xf>
    <xf numFmtId="0" fontId="19" fillId="0" borderId="62" xfId="3" applyFont="1" applyBorder="1" applyAlignment="1">
      <alignment horizontal="center" vertical="center"/>
    </xf>
    <xf numFmtId="0" fontId="19" fillId="0" borderId="63" xfId="3" applyFont="1" applyBorder="1" applyAlignment="1">
      <alignment horizontal="center" vertical="center"/>
    </xf>
    <xf numFmtId="0" fontId="19" fillId="0" borderId="64" xfId="3" applyFont="1" applyBorder="1" applyAlignment="1">
      <alignment horizontal="center" vertical="center"/>
    </xf>
    <xf numFmtId="0" fontId="26" fillId="0" borderId="0" xfId="3" applyFont="1">
      <alignment vertical="center"/>
    </xf>
    <xf numFmtId="0" fontId="0" fillId="0" borderId="14" xfId="0" applyBorder="1">
      <alignment vertical="center"/>
    </xf>
    <xf numFmtId="0" fontId="0" fillId="0" borderId="25" xfId="0" applyBorder="1">
      <alignment vertical="center"/>
    </xf>
    <xf numFmtId="0" fontId="0" fillId="0" borderId="26" xfId="0" applyBorder="1">
      <alignment vertical="center"/>
    </xf>
    <xf numFmtId="0" fontId="0" fillId="0" borderId="27" xfId="0" applyBorder="1">
      <alignment vertical="center"/>
    </xf>
    <xf numFmtId="0" fontId="0" fillId="0" borderId="40" xfId="0" applyBorder="1">
      <alignment vertical="center"/>
    </xf>
    <xf numFmtId="0" fontId="0" fillId="0" borderId="30" xfId="0" applyBorder="1">
      <alignment vertical="center"/>
    </xf>
    <xf numFmtId="0" fontId="0" fillId="9" borderId="17" xfId="0" applyFill="1" applyBorder="1">
      <alignment vertical="center"/>
    </xf>
    <xf numFmtId="0" fontId="0" fillId="9" borderId="18" xfId="0" applyFill="1" applyBorder="1">
      <alignment vertical="center"/>
    </xf>
    <xf numFmtId="0" fontId="0" fillId="0" borderId="16" xfId="0" applyBorder="1" applyAlignment="1">
      <alignment horizontal="right" vertical="center"/>
    </xf>
    <xf numFmtId="0" fontId="0" fillId="0" borderId="7" xfId="0" applyBorder="1">
      <alignment vertical="center"/>
    </xf>
    <xf numFmtId="0" fontId="37" fillId="0" borderId="0" xfId="3" applyFont="1">
      <alignment vertical="center"/>
    </xf>
    <xf numFmtId="0" fontId="36" fillId="0" borderId="0" xfId="3" applyFont="1">
      <alignment vertical="center"/>
    </xf>
    <xf numFmtId="0" fontId="38" fillId="0" borderId="0" xfId="3" applyFont="1">
      <alignment vertical="center"/>
    </xf>
    <xf numFmtId="0" fontId="39" fillId="0" borderId="0" xfId="3" applyFont="1">
      <alignment vertical="center"/>
    </xf>
    <xf numFmtId="0" fontId="28" fillId="0" borderId="0" xfId="0" applyFont="1">
      <alignment vertical="center"/>
    </xf>
    <xf numFmtId="0" fontId="12" fillId="0" borderId="0" xfId="0" applyFont="1">
      <alignment vertical="center"/>
    </xf>
    <xf numFmtId="0" fontId="41" fillId="0" borderId="0" xfId="0" applyFont="1">
      <alignment vertical="center"/>
    </xf>
    <xf numFmtId="0" fontId="42" fillId="0" borderId="0" xfId="0" applyFont="1">
      <alignment vertical="center"/>
    </xf>
    <xf numFmtId="0" fontId="43" fillId="0" borderId="0" xfId="0" applyFont="1">
      <alignment vertical="center"/>
    </xf>
    <xf numFmtId="0" fontId="0" fillId="0" borderId="4" xfId="0" applyBorder="1">
      <alignment vertical="center"/>
    </xf>
    <xf numFmtId="0" fontId="31" fillId="0" borderId="0" xfId="0" applyFont="1">
      <alignment vertical="center"/>
    </xf>
    <xf numFmtId="0" fontId="0" fillId="0" borderId="4" xfId="0" applyBorder="1" applyAlignment="1">
      <alignment vertical="center" wrapText="1"/>
    </xf>
    <xf numFmtId="0" fontId="0" fillId="0" borderId="13" xfId="0" applyBorder="1">
      <alignment vertical="center"/>
    </xf>
    <xf numFmtId="0" fontId="0" fillId="0" borderId="14" xfId="0" applyBorder="1" applyAlignment="1">
      <alignment vertical="center" wrapText="1"/>
    </xf>
    <xf numFmtId="0" fontId="0" fillId="0" borderId="5" xfId="0" applyBorder="1">
      <alignment vertical="center"/>
    </xf>
    <xf numFmtId="0" fontId="0" fillId="0" borderId="7" xfId="0" applyBorder="1" applyAlignment="1">
      <alignment vertical="center" wrapText="1"/>
    </xf>
    <xf numFmtId="0" fontId="0" fillId="0" borderId="115" xfId="0" applyBorder="1">
      <alignment vertical="center"/>
    </xf>
    <xf numFmtId="0" fontId="0" fillId="0" borderId="0" xfId="0" applyAlignment="1">
      <alignment vertical="top"/>
    </xf>
    <xf numFmtId="0" fontId="0" fillId="0" borderId="4" xfId="0" applyBorder="1" applyAlignment="1">
      <alignment vertical="top"/>
    </xf>
    <xf numFmtId="0" fontId="0" fillId="0" borderId="8" xfId="0" applyBorder="1" applyAlignment="1">
      <alignment vertical="top"/>
    </xf>
    <xf numFmtId="0" fontId="0" fillId="0" borderId="10" xfId="0" applyBorder="1" applyAlignment="1">
      <alignment vertical="top"/>
    </xf>
    <xf numFmtId="0" fontId="0" fillId="0" borderId="5" xfId="0" applyBorder="1" applyAlignment="1">
      <alignment vertical="top" wrapText="1"/>
    </xf>
    <xf numFmtId="0" fontId="0" fillId="0" borderId="0" xfId="0" applyAlignment="1">
      <alignment vertical="top" wrapText="1"/>
    </xf>
    <xf numFmtId="0" fontId="0" fillId="0" borderId="15" xfId="0" applyBorder="1" applyAlignment="1">
      <alignment vertical="top"/>
    </xf>
    <xf numFmtId="0" fontId="0" fillId="0" borderId="13" xfId="0" applyBorder="1" applyAlignment="1">
      <alignment horizontal="right" vertical="top" wrapText="1"/>
    </xf>
    <xf numFmtId="0" fontId="0" fillId="0" borderId="4" xfId="0" applyBorder="1" applyAlignment="1">
      <alignment vertical="top" wrapText="1"/>
    </xf>
    <xf numFmtId="0" fontId="0" fillId="0" borderId="104" xfId="0" applyBorder="1" applyAlignment="1">
      <alignment vertical="top"/>
    </xf>
    <xf numFmtId="0" fontId="0" fillId="0" borderId="32" xfId="0" applyBorder="1" applyAlignment="1">
      <alignment vertical="top"/>
    </xf>
    <xf numFmtId="0" fontId="0" fillId="0" borderId="111" xfId="0" applyBorder="1">
      <alignment vertical="center"/>
    </xf>
    <xf numFmtId="0" fontId="0" fillId="0" borderId="112" xfId="0" applyBorder="1">
      <alignment vertical="center"/>
    </xf>
    <xf numFmtId="0" fontId="0" fillId="0" borderId="113" xfId="0" applyBorder="1">
      <alignment vertical="center"/>
    </xf>
    <xf numFmtId="0" fontId="0" fillId="0" borderId="131" xfId="0" applyBorder="1">
      <alignment vertical="center"/>
    </xf>
    <xf numFmtId="0" fontId="0" fillId="0" borderId="132" xfId="0" applyBorder="1">
      <alignment vertical="center"/>
    </xf>
    <xf numFmtId="0" fontId="0" fillId="0" borderId="114" xfId="0" applyBorder="1">
      <alignment vertical="center"/>
    </xf>
    <xf numFmtId="0" fontId="0" fillId="0" borderId="115" xfId="0" applyBorder="1" applyAlignment="1">
      <alignment vertical="top"/>
    </xf>
    <xf numFmtId="0" fontId="0" fillId="0" borderId="115" xfId="0" applyBorder="1" applyAlignment="1">
      <alignment vertical="center" wrapText="1"/>
    </xf>
    <xf numFmtId="0" fontId="0" fillId="0" borderId="116" xfId="0" applyBorder="1">
      <alignment vertical="center"/>
    </xf>
    <xf numFmtId="49" fontId="0" fillId="0" borderId="0" xfId="0" applyNumberFormat="1" applyAlignment="1">
      <alignment vertical="top"/>
    </xf>
    <xf numFmtId="0" fontId="0" fillId="0" borderId="5" xfId="0" applyBorder="1" applyAlignment="1">
      <alignment vertical="top"/>
    </xf>
    <xf numFmtId="0" fontId="0" fillId="0" borderId="13" xfId="0" applyBorder="1" applyAlignment="1">
      <alignment vertical="center" wrapText="1"/>
    </xf>
    <xf numFmtId="0" fontId="0" fillId="0" borderId="24" xfId="0" applyBorder="1" applyAlignment="1">
      <alignment vertical="center" wrapText="1"/>
    </xf>
    <xf numFmtId="0" fontId="0" fillId="0" borderId="38" xfId="0" applyBorder="1" applyAlignment="1">
      <alignment vertical="center" wrapText="1"/>
    </xf>
    <xf numFmtId="0" fontId="0" fillId="0" borderId="28" xfId="0" applyBorder="1" applyAlignment="1">
      <alignment vertical="center" wrapText="1"/>
    </xf>
    <xf numFmtId="0" fontId="0" fillId="0" borderId="15" xfId="0" applyBorder="1" applyAlignment="1">
      <alignment vertical="center" wrapText="1"/>
    </xf>
    <xf numFmtId="0" fontId="0" fillId="0" borderId="106" xfId="0" applyBorder="1" applyAlignment="1">
      <alignment vertical="center" wrapText="1"/>
    </xf>
    <xf numFmtId="0" fontId="0" fillId="0" borderId="34" xfId="0" applyBorder="1" applyAlignment="1">
      <alignment vertical="center" wrapText="1"/>
    </xf>
    <xf numFmtId="0" fontId="0" fillId="0" borderId="24" xfId="0" applyBorder="1">
      <alignment vertical="center"/>
    </xf>
    <xf numFmtId="0" fontId="0" fillId="0" borderId="28" xfId="0" applyBorder="1">
      <alignment vertical="center"/>
    </xf>
    <xf numFmtId="0" fontId="33" fillId="0" borderId="0" xfId="3" applyFont="1">
      <alignment vertical="center"/>
    </xf>
    <xf numFmtId="38" fontId="33" fillId="5" borderId="14" xfId="4" applyFont="1" applyFill="1" applyBorder="1" applyAlignment="1">
      <alignment horizontal="center" vertical="center"/>
    </xf>
    <xf numFmtId="178" fontId="33" fillId="0" borderId="5" xfId="4" applyNumberFormat="1" applyFont="1" applyBorder="1" applyAlignment="1">
      <alignment horizontal="right" vertical="center"/>
    </xf>
    <xf numFmtId="0" fontId="33" fillId="0" borderId="80" xfId="3" applyFont="1" applyBorder="1" applyAlignment="1">
      <alignment horizontal="left" vertical="center"/>
    </xf>
    <xf numFmtId="38" fontId="33" fillId="5" borderId="4" xfId="4" applyFont="1" applyFill="1" applyBorder="1" applyAlignment="1">
      <alignment horizontal="center" vertical="center"/>
    </xf>
    <xf numFmtId="179" fontId="33" fillId="5" borderId="16" xfId="4" applyNumberFormat="1" applyFont="1" applyFill="1" applyBorder="1" applyAlignment="1">
      <alignment horizontal="right" vertical="center"/>
    </xf>
    <xf numFmtId="0" fontId="33" fillId="5" borderId="81" xfId="3" applyFont="1" applyFill="1" applyBorder="1" applyAlignment="1">
      <alignment horizontal="left" vertical="center"/>
    </xf>
    <xf numFmtId="0" fontId="33" fillId="5" borderId="82" xfId="3" applyFont="1" applyFill="1" applyBorder="1">
      <alignment vertical="center"/>
    </xf>
    <xf numFmtId="179" fontId="33" fillId="5" borderId="83" xfId="4" applyNumberFormat="1" applyFont="1" applyFill="1" applyBorder="1" applyAlignment="1">
      <alignment horizontal="right" vertical="center"/>
    </xf>
    <xf numFmtId="0" fontId="33" fillId="5" borderId="84" xfId="3" applyFont="1" applyFill="1" applyBorder="1" applyAlignment="1">
      <alignment horizontal="left" vertical="center"/>
    </xf>
    <xf numFmtId="178" fontId="33" fillId="0" borderId="86" xfId="4" applyNumberFormat="1" applyFont="1" applyBorder="1">
      <alignment vertical="center"/>
    </xf>
    <xf numFmtId="178" fontId="33" fillId="0" borderId="87" xfId="4" applyNumberFormat="1" applyFont="1" applyBorder="1">
      <alignment vertical="center"/>
    </xf>
    <xf numFmtId="0" fontId="33" fillId="0" borderId="2" xfId="3" applyFont="1" applyBorder="1">
      <alignment vertical="center"/>
    </xf>
    <xf numFmtId="0" fontId="33" fillId="0" borderId="0" xfId="3" applyFont="1" applyAlignment="1">
      <alignment horizontal="right" vertical="center"/>
    </xf>
    <xf numFmtId="0" fontId="50" fillId="0" borderId="45" xfId="3" applyFont="1" applyBorder="1">
      <alignment vertical="center"/>
    </xf>
    <xf numFmtId="0" fontId="50" fillId="0" borderId="0" xfId="3" applyFont="1">
      <alignment vertical="center"/>
    </xf>
    <xf numFmtId="0" fontId="50" fillId="0" borderId="8" xfId="3" applyFont="1" applyBorder="1">
      <alignment vertical="center"/>
    </xf>
    <xf numFmtId="0" fontId="50" fillId="0" borderId="45" xfId="3" applyFont="1" applyBorder="1" applyAlignment="1">
      <alignment horizontal="right" vertical="center"/>
    </xf>
    <xf numFmtId="178" fontId="50" fillId="0" borderId="0" xfId="4" applyNumberFormat="1" applyFont="1" applyBorder="1">
      <alignment vertical="center"/>
    </xf>
    <xf numFmtId="0" fontId="50" fillId="0" borderId="23" xfId="3" applyFont="1" applyBorder="1">
      <alignment vertical="center"/>
    </xf>
    <xf numFmtId="178" fontId="50" fillId="0" borderId="95" xfId="4" applyNumberFormat="1" applyFont="1" applyBorder="1">
      <alignment vertical="center"/>
    </xf>
    <xf numFmtId="184" fontId="50" fillId="0" borderId="97" xfId="4" applyNumberFormat="1" applyFont="1" applyBorder="1">
      <alignment vertical="center"/>
    </xf>
    <xf numFmtId="184" fontId="50" fillId="0" borderId="95" xfId="4" applyNumberFormat="1" applyFont="1" applyBorder="1">
      <alignment vertical="center"/>
    </xf>
    <xf numFmtId="0" fontId="33" fillId="0" borderId="78" xfId="3" applyFont="1" applyBorder="1">
      <alignment vertical="center"/>
    </xf>
    <xf numFmtId="0" fontId="33" fillId="0" borderId="20" xfId="3" applyFont="1" applyBorder="1">
      <alignment vertical="center"/>
    </xf>
    <xf numFmtId="0" fontId="31" fillId="0" borderId="0" xfId="3" applyFont="1">
      <alignment vertical="center"/>
    </xf>
    <xf numFmtId="0" fontId="36" fillId="0" borderId="0" xfId="3" quotePrefix="1" applyFont="1" applyAlignment="1">
      <alignment horizontal="center" vertical="center" textRotation="180"/>
    </xf>
    <xf numFmtId="0" fontId="36" fillId="0" borderId="0" xfId="3" applyFont="1" applyAlignment="1">
      <alignment horizontal="center" vertical="center" textRotation="180"/>
    </xf>
    <xf numFmtId="0" fontId="53" fillId="0" borderId="0" xfId="3" applyFont="1" applyAlignment="1">
      <alignment horizontal="left" vertical="center"/>
    </xf>
    <xf numFmtId="0" fontId="53" fillId="0" borderId="0" xfId="3" applyFont="1">
      <alignment vertical="center"/>
    </xf>
    <xf numFmtId="178" fontId="33" fillId="0" borderId="0" xfId="4" applyNumberFormat="1" applyFont="1" applyBorder="1">
      <alignment vertical="center"/>
    </xf>
    <xf numFmtId="38" fontId="33" fillId="0" borderId="0" xfId="4" applyFont="1" applyFill="1" applyBorder="1">
      <alignment vertical="center"/>
    </xf>
    <xf numFmtId="0" fontId="33" fillId="9" borderId="77" xfId="3" applyFont="1" applyFill="1" applyBorder="1" applyAlignment="1">
      <alignment horizontal="center" vertical="center"/>
    </xf>
    <xf numFmtId="0" fontId="52" fillId="9" borderId="77" xfId="3" applyFont="1" applyFill="1" applyBorder="1" applyAlignment="1">
      <alignment horizontal="distributed" vertical="center" wrapText="1"/>
    </xf>
    <xf numFmtId="0" fontId="33" fillId="9" borderId="14" xfId="3" applyFont="1" applyFill="1" applyBorder="1" applyAlignment="1">
      <alignment horizontal="center" vertical="center"/>
    </xf>
    <xf numFmtId="0" fontId="33" fillId="9" borderId="4" xfId="3" applyFont="1" applyFill="1" applyBorder="1" applyAlignment="1">
      <alignment horizontal="center" vertical="center"/>
    </xf>
    <xf numFmtId="0" fontId="33" fillId="9" borderId="82" xfId="3" applyFont="1" applyFill="1" applyBorder="1" applyAlignment="1">
      <alignment horizontal="center" vertical="center"/>
    </xf>
    <xf numFmtId="0" fontId="33" fillId="9" borderId="86" xfId="3" applyFont="1" applyFill="1" applyBorder="1" applyAlignment="1">
      <alignment horizontal="center" vertical="center"/>
    </xf>
    <xf numFmtId="38" fontId="33" fillId="5" borderId="86" xfId="4" applyFont="1" applyFill="1" applyBorder="1">
      <alignment vertical="center"/>
    </xf>
    <xf numFmtId="0" fontId="0" fillId="0" borderId="0" xfId="0" applyAlignment="1">
      <alignment horizontal="centerContinuous" vertical="center"/>
    </xf>
    <xf numFmtId="0" fontId="55" fillId="0" borderId="0" xfId="3" applyFont="1">
      <alignment vertical="center"/>
    </xf>
    <xf numFmtId="0" fontId="23" fillId="0" borderId="0" xfId="3" applyFont="1">
      <alignment vertical="center"/>
    </xf>
    <xf numFmtId="0" fontId="21" fillId="0" borderId="0" xfId="3" applyFont="1">
      <alignment vertical="center"/>
    </xf>
    <xf numFmtId="0" fontId="56" fillId="0" borderId="0" xfId="0" applyFont="1">
      <alignment vertical="center"/>
    </xf>
    <xf numFmtId="0" fontId="0" fillId="3" borderId="154" xfId="0" applyFill="1" applyBorder="1" applyProtection="1">
      <alignment vertical="center"/>
      <protection locked="0"/>
    </xf>
    <xf numFmtId="0" fontId="0" fillId="3" borderId="155" xfId="0" applyFill="1" applyBorder="1" applyProtection="1">
      <alignment vertical="center"/>
      <protection locked="0"/>
    </xf>
    <xf numFmtId="0" fontId="0" fillId="3" borderId="156" xfId="0" applyFill="1" applyBorder="1" applyProtection="1">
      <alignment vertical="center"/>
      <protection locked="0"/>
    </xf>
    <xf numFmtId="0" fontId="0" fillId="3" borderId="107" xfId="0" applyFill="1" applyBorder="1" applyProtection="1">
      <alignment vertical="center"/>
      <protection locked="0"/>
    </xf>
    <xf numFmtId="0" fontId="10" fillId="0" borderId="0" xfId="0" applyFont="1" applyAlignment="1">
      <alignment horizontal="centerContinuous" vertical="center"/>
    </xf>
    <xf numFmtId="0" fontId="59" fillId="0" borderId="0" xfId="0" applyFont="1" applyAlignment="1">
      <alignment horizontal="centerContinuous" vertical="center"/>
    </xf>
    <xf numFmtId="0" fontId="58" fillId="0" borderId="0" xfId="0" applyFont="1">
      <alignment vertical="center"/>
    </xf>
    <xf numFmtId="0" fontId="7" fillId="9" borderId="20" xfId="0" applyFont="1" applyFill="1" applyBorder="1">
      <alignment vertical="center"/>
    </xf>
    <xf numFmtId="0" fontId="7" fillId="9" borderId="1" xfId="0" applyFont="1" applyFill="1" applyBorder="1">
      <alignment vertical="center"/>
    </xf>
    <xf numFmtId="0" fontId="0" fillId="0" borderId="19" xfId="0" applyBorder="1">
      <alignment vertical="center"/>
    </xf>
    <xf numFmtId="0" fontId="14" fillId="0" borderId="0" xfId="0" applyFont="1" applyAlignment="1">
      <alignment vertical="center" wrapText="1"/>
    </xf>
    <xf numFmtId="0" fontId="63" fillId="0" borderId="45" xfId="0" applyFont="1" applyBorder="1" applyAlignment="1">
      <alignment horizontal="centerContinuous" vertical="center"/>
    </xf>
    <xf numFmtId="0" fontId="7" fillId="0" borderId="17" xfId="0" applyFont="1" applyBorder="1">
      <alignment vertical="center"/>
    </xf>
    <xf numFmtId="0" fontId="33" fillId="0" borderId="47" xfId="3" applyFont="1" applyBorder="1" applyAlignment="1">
      <alignment horizontal="left" vertical="center" wrapText="1"/>
    </xf>
    <xf numFmtId="0" fontId="33" fillId="0" borderId="0" xfId="3" applyFont="1" applyAlignment="1">
      <alignment horizontal="left" vertical="center"/>
    </xf>
    <xf numFmtId="0" fontId="33" fillId="9" borderId="88" xfId="3" applyFont="1" applyFill="1" applyBorder="1" applyAlignment="1">
      <alignment horizontal="center" vertical="center"/>
    </xf>
    <xf numFmtId="0" fontId="33" fillId="0" borderId="47" xfId="3" applyFont="1" applyBorder="1" applyAlignment="1">
      <alignment vertical="center" wrapText="1"/>
    </xf>
    <xf numFmtId="0" fontId="33" fillId="0" borderId="0" xfId="3" applyFont="1" applyAlignment="1">
      <alignment vertical="center" wrapText="1"/>
    </xf>
    <xf numFmtId="183" fontId="50" fillId="0" borderId="0" xfId="4" applyNumberFormat="1" applyFont="1" applyBorder="1">
      <alignment vertical="center"/>
    </xf>
    <xf numFmtId="183" fontId="50" fillId="0" borderId="9" xfId="4" applyNumberFormat="1" applyFont="1" applyBorder="1">
      <alignment vertical="center"/>
    </xf>
    <xf numFmtId="0" fontId="50" fillId="0" borderId="8" xfId="3" applyFont="1" applyBorder="1" applyAlignment="1">
      <alignment horizontal="center" vertical="center"/>
    </xf>
    <xf numFmtId="0" fontId="50" fillId="0" borderId="44" xfId="3" applyFont="1" applyBorder="1" applyAlignment="1">
      <alignment horizontal="center" vertical="center"/>
    </xf>
    <xf numFmtId="177" fontId="19" fillId="11" borderId="61" xfId="3" applyNumberFormat="1" applyFont="1" applyFill="1" applyBorder="1" applyAlignment="1">
      <alignment horizontal="center" vertical="center"/>
    </xf>
    <xf numFmtId="177" fontId="19" fillId="11" borderId="60" xfId="3" applyNumberFormat="1" applyFont="1" applyFill="1" applyBorder="1" applyAlignment="1">
      <alignment horizontal="center" vertical="center"/>
    </xf>
    <xf numFmtId="0" fontId="64" fillId="0" borderId="0" xfId="3" applyFont="1">
      <alignment vertical="center"/>
    </xf>
    <xf numFmtId="0" fontId="69" fillId="9" borderId="225" xfId="3" applyFont="1" applyFill="1" applyBorder="1" applyAlignment="1">
      <alignment horizontal="right" vertical="center"/>
    </xf>
    <xf numFmtId="178" fontId="50" fillId="0" borderId="8" xfId="4" applyNumberFormat="1" applyFont="1" applyBorder="1">
      <alignment vertical="center"/>
    </xf>
    <xf numFmtId="184" fontId="50" fillId="0" borderId="0" xfId="4" applyNumberFormat="1" applyFont="1" applyBorder="1">
      <alignment vertical="center"/>
    </xf>
    <xf numFmtId="184" fontId="50" fillId="0" borderId="8" xfId="4" applyNumberFormat="1" applyFont="1" applyBorder="1">
      <alignment vertical="center"/>
    </xf>
    <xf numFmtId="183" fontId="50" fillId="0" borderId="8" xfId="4" applyNumberFormat="1" applyFont="1" applyBorder="1">
      <alignment vertical="center"/>
    </xf>
    <xf numFmtId="183" fontId="50" fillId="0" borderId="44" xfId="4" applyNumberFormat="1" applyFont="1" applyBorder="1">
      <alignment vertical="center"/>
    </xf>
    <xf numFmtId="0" fontId="50" fillId="0" borderId="228" xfId="3" applyFont="1" applyBorder="1" applyAlignment="1">
      <alignment horizontal="right" vertical="center"/>
    </xf>
    <xf numFmtId="38" fontId="50" fillId="0" borderId="65" xfId="4" applyFont="1" applyFill="1" applyBorder="1">
      <alignment vertical="center"/>
    </xf>
    <xf numFmtId="0" fontId="50" fillId="0" borderId="123" xfId="3" applyFont="1" applyBorder="1">
      <alignment vertical="center"/>
    </xf>
    <xf numFmtId="181" fontId="50" fillId="0" borderId="122" xfId="4" applyNumberFormat="1" applyFont="1" applyFill="1" applyBorder="1">
      <alignment vertical="center"/>
    </xf>
    <xf numFmtId="182" fontId="50" fillId="0" borderId="65" xfId="4" applyNumberFormat="1" applyFont="1" applyFill="1" applyBorder="1">
      <alignment vertical="center"/>
    </xf>
    <xf numFmtId="0" fontId="50" fillId="0" borderId="229" xfId="3" applyFont="1" applyBorder="1" applyAlignment="1">
      <alignment horizontal="right" vertical="center"/>
    </xf>
    <xf numFmtId="38" fontId="50" fillId="0" borderId="40" xfId="4" applyFont="1" applyFill="1" applyBorder="1">
      <alignment vertical="center"/>
    </xf>
    <xf numFmtId="181" fontId="50" fillId="0" borderId="39" xfId="4" applyNumberFormat="1" applyFont="1" applyFill="1" applyBorder="1">
      <alignment vertical="center"/>
    </xf>
    <xf numFmtId="182" fontId="50" fillId="0" borderId="40" xfId="4" applyNumberFormat="1" applyFont="1" applyFill="1" applyBorder="1">
      <alignment vertical="center"/>
    </xf>
    <xf numFmtId="0" fontId="50" fillId="0" borderId="230" xfId="3" applyFont="1" applyBorder="1" applyAlignment="1">
      <alignment horizontal="right" vertical="center"/>
    </xf>
    <xf numFmtId="178" fontId="50" fillId="0" borderId="110" xfId="4" applyNumberFormat="1" applyFont="1" applyBorder="1">
      <alignment vertical="center"/>
    </xf>
    <xf numFmtId="0" fontId="50" fillId="0" borderId="118" xfId="3" applyFont="1" applyBorder="1">
      <alignment vertical="center"/>
    </xf>
    <xf numFmtId="0" fontId="50" fillId="0" borderId="120" xfId="3" applyFont="1" applyBorder="1">
      <alignment vertical="center"/>
    </xf>
    <xf numFmtId="0" fontId="50" fillId="0" borderId="110" xfId="3" applyFont="1" applyBorder="1">
      <alignment vertical="center"/>
    </xf>
    <xf numFmtId="0" fontId="33" fillId="0" borderId="8" xfId="3" applyFont="1" applyBorder="1" applyAlignment="1">
      <alignment horizontal="center" vertical="center"/>
    </xf>
    <xf numFmtId="0" fontId="33" fillId="0" borderId="0" xfId="3" applyFont="1" applyAlignment="1">
      <alignment horizontal="center" vertical="center"/>
    </xf>
    <xf numFmtId="0" fontId="33" fillId="0" borderId="9" xfId="3" applyFont="1" applyBorder="1" applyAlignment="1">
      <alignment horizontal="center" vertical="center"/>
    </xf>
    <xf numFmtId="38" fontId="33" fillId="5" borderId="232" xfId="4" applyFont="1" applyFill="1" applyBorder="1">
      <alignment vertical="center"/>
    </xf>
    <xf numFmtId="178" fontId="33" fillId="0" borderId="231" xfId="4" applyNumberFormat="1" applyFont="1" applyBorder="1">
      <alignment vertical="center"/>
    </xf>
    <xf numFmtId="0" fontId="33" fillId="0" borderId="234" xfId="3" applyFont="1" applyBorder="1">
      <alignment vertical="center"/>
    </xf>
    <xf numFmtId="38" fontId="33" fillId="5" borderId="31" xfId="4" applyFont="1" applyFill="1" applyBorder="1">
      <alignment vertical="center"/>
    </xf>
    <xf numFmtId="180" fontId="33" fillId="0" borderId="29" xfId="4" applyNumberFormat="1" applyFont="1" applyBorder="1">
      <alignment vertical="center"/>
    </xf>
    <xf numFmtId="0" fontId="33" fillId="0" borderId="135" xfId="3" applyFont="1" applyBorder="1">
      <alignment vertical="center"/>
    </xf>
    <xf numFmtId="0" fontId="10" fillId="0" borderId="0" xfId="0" applyFont="1">
      <alignment vertical="center"/>
    </xf>
    <xf numFmtId="0" fontId="70" fillId="0" borderId="0" xfId="0" applyFont="1" applyAlignment="1">
      <alignment horizontal="centerContinuous" vertical="center"/>
    </xf>
    <xf numFmtId="0" fontId="52" fillId="0" borderId="47" xfId="3" applyFont="1" applyBorder="1" applyAlignment="1">
      <alignment horizontal="left" vertical="center"/>
    </xf>
    <xf numFmtId="0" fontId="52" fillId="0" borderId="0" xfId="3" applyFont="1" applyAlignment="1">
      <alignment horizontal="right" vertical="center"/>
    </xf>
    <xf numFmtId="0" fontId="52" fillId="0" borderId="0" xfId="3" applyFont="1">
      <alignment vertical="center"/>
    </xf>
    <xf numFmtId="0" fontId="52" fillId="0" borderId="47" xfId="3" applyFont="1" applyBorder="1" applyAlignment="1">
      <alignment horizontal="right" vertical="center" wrapText="1"/>
    </xf>
    <xf numFmtId="0" fontId="71" fillId="2" borderId="0" xfId="3" applyFont="1" applyFill="1" applyAlignment="1">
      <alignment horizontal="right" vertical="center" wrapText="1"/>
    </xf>
    <xf numFmtId="0" fontId="72" fillId="0" borderId="0" xfId="3" applyFont="1" applyAlignment="1">
      <alignment horizontal="right" vertical="center"/>
    </xf>
    <xf numFmtId="0" fontId="58" fillId="0" borderId="0" xfId="0" applyFont="1" applyAlignment="1">
      <alignment horizontal="right" vertical="center"/>
    </xf>
    <xf numFmtId="0" fontId="48" fillId="0" borderId="0" xfId="0" applyFont="1" applyAlignment="1">
      <alignment horizontal="right" vertical="center"/>
    </xf>
    <xf numFmtId="0" fontId="50" fillId="0" borderId="41" xfId="3" applyFont="1" applyBorder="1">
      <alignment vertical="center"/>
    </xf>
    <xf numFmtId="0" fontId="0" fillId="0" borderId="11" xfId="0" applyBorder="1">
      <alignment vertical="center"/>
    </xf>
    <xf numFmtId="0" fontId="0" fillId="0" borderId="6" xfId="0" applyBorder="1">
      <alignment vertical="center"/>
    </xf>
    <xf numFmtId="0" fontId="36" fillId="0" borderId="10" xfId="0" applyFont="1" applyBorder="1" applyAlignment="1">
      <alignment horizontal="center" vertical="center"/>
    </xf>
    <xf numFmtId="0" fontId="36" fillId="0" borderId="11" xfId="0" applyFont="1" applyBorder="1">
      <alignment vertical="center"/>
    </xf>
    <xf numFmtId="0" fontId="36" fillId="0" borderId="0" xfId="0" applyFont="1" applyAlignment="1">
      <alignment vertical="center" wrapText="1"/>
    </xf>
    <xf numFmtId="0" fontId="36" fillId="0" borderId="0" xfId="0" applyFont="1">
      <alignment vertical="center"/>
    </xf>
    <xf numFmtId="0" fontId="36" fillId="0" borderId="0" xfId="0" applyFont="1" applyAlignment="1"/>
    <xf numFmtId="0" fontId="36" fillId="0" borderId="16" xfId="0" applyFont="1" applyBorder="1" applyAlignment="1">
      <alignment horizontal="center" vertical="center"/>
    </xf>
    <xf numFmtId="0" fontId="36" fillId="0" borderId="17" xfId="0" applyFont="1" applyBorder="1">
      <alignment vertical="center"/>
    </xf>
    <xf numFmtId="0" fontId="36" fillId="0" borderId="0" xfId="0" applyFont="1" applyAlignment="1">
      <alignment horizontal="center" vertical="center"/>
    </xf>
    <xf numFmtId="0" fontId="48" fillId="0" borderId="0" xfId="0" applyFont="1">
      <alignment vertical="center"/>
    </xf>
    <xf numFmtId="0" fontId="0" fillId="2" borderId="0" xfId="0" applyFill="1">
      <alignment vertical="center"/>
    </xf>
    <xf numFmtId="0" fontId="0" fillId="3" borderId="0" xfId="0" applyFill="1">
      <alignment vertical="center"/>
    </xf>
    <xf numFmtId="0" fontId="0" fillId="0" borderId="16" xfId="0" applyBorder="1">
      <alignment vertical="center"/>
    </xf>
    <xf numFmtId="0" fontId="0" fillId="0" borderId="206" xfId="0" applyBorder="1">
      <alignment vertical="center"/>
    </xf>
    <xf numFmtId="0" fontId="0" fillId="0" borderId="207" xfId="0" applyBorder="1">
      <alignment vertical="center"/>
    </xf>
    <xf numFmtId="0" fontId="0" fillId="0" borderId="75" xfId="0" applyBorder="1">
      <alignment vertical="center"/>
    </xf>
    <xf numFmtId="0" fontId="0" fillId="0" borderId="72" xfId="0" applyBorder="1">
      <alignment vertical="center"/>
    </xf>
    <xf numFmtId="0" fontId="29" fillId="0" borderId="0" xfId="0" applyFont="1">
      <alignment vertical="center"/>
    </xf>
    <xf numFmtId="0" fontId="0" fillId="0" borderId="69" xfId="0" applyBorder="1">
      <alignment vertical="center"/>
    </xf>
    <xf numFmtId="0" fontId="0" fillId="0" borderId="70" xfId="0" applyBorder="1">
      <alignment vertical="center"/>
    </xf>
    <xf numFmtId="0" fontId="0" fillId="0" borderId="71" xfId="0" applyBorder="1">
      <alignment vertical="center"/>
    </xf>
    <xf numFmtId="0" fontId="33" fillId="0" borderId="0" xfId="0" applyFont="1" applyAlignment="1">
      <alignment vertical="center" shrinkToFit="1"/>
    </xf>
    <xf numFmtId="0" fontId="33" fillId="9" borderId="17" xfId="0" applyFont="1" applyFill="1" applyBorder="1">
      <alignment vertical="center"/>
    </xf>
    <xf numFmtId="0" fontId="29" fillId="0" borderId="0" xfId="0" applyFont="1" applyAlignment="1">
      <alignment horizontal="right" vertical="center"/>
    </xf>
    <xf numFmtId="0" fontId="0" fillId="0" borderId="9" xfId="0" applyBorder="1">
      <alignment vertical="center"/>
    </xf>
    <xf numFmtId="0" fontId="3" fillId="0" borderId="0" xfId="0" applyFont="1">
      <alignment vertical="center"/>
    </xf>
    <xf numFmtId="0" fontId="52" fillId="0" borderId="0" xfId="0" applyFont="1">
      <alignment vertical="center"/>
    </xf>
    <xf numFmtId="0" fontId="0" fillId="0" borderId="17" xfId="0" applyBorder="1" applyAlignment="1">
      <alignment vertical="center" shrinkToFit="1"/>
    </xf>
    <xf numFmtId="0" fontId="29" fillId="9" borderId="17" xfId="0" applyFont="1" applyFill="1" applyBorder="1" applyAlignment="1">
      <alignment horizontal="right" vertical="center"/>
    </xf>
    <xf numFmtId="0" fontId="30" fillId="0" borderId="0" xfId="0" applyFont="1">
      <alignment vertical="center"/>
    </xf>
    <xf numFmtId="0" fontId="33" fillId="0" borderId="0" xfId="0" applyFont="1">
      <alignment vertical="center"/>
    </xf>
    <xf numFmtId="0" fontId="33" fillId="9" borderId="17" xfId="0" applyFont="1" applyFill="1" applyBorder="1" applyAlignment="1">
      <alignment horizontal="right" vertical="center"/>
    </xf>
    <xf numFmtId="0" fontId="49" fillId="9" borderId="16" xfId="0" applyFont="1" applyFill="1" applyBorder="1">
      <alignment vertical="center"/>
    </xf>
    <xf numFmtId="0" fontId="2" fillId="0" borderId="0" xfId="0" applyFont="1" applyAlignment="1">
      <alignment horizontal="right" vertical="center"/>
    </xf>
    <xf numFmtId="0" fontId="0" fillId="0" borderId="15" xfId="0" applyBorder="1">
      <alignment vertical="center"/>
    </xf>
    <xf numFmtId="0" fontId="0" fillId="0" borderId="0" xfId="0" applyProtection="1">
      <alignment vertical="center"/>
      <protection locked="0"/>
    </xf>
    <xf numFmtId="0" fontId="58" fillId="2" borderId="107" xfId="0" applyFont="1" applyFill="1" applyBorder="1" applyAlignment="1" applyProtection="1">
      <alignment horizontal="right" vertical="center"/>
      <protection locked="0"/>
    </xf>
    <xf numFmtId="38" fontId="33" fillId="2" borderId="86" xfId="4" applyFont="1" applyFill="1" applyBorder="1" applyProtection="1">
      <alignment vertical="center"/>
      <protection locked="0"/>
    </xf>
    <xf numFmtId="0" fontId="0" fillId="3" borderId="107" xfId="0" applyFill="1" applyBorder="1" applyAlignment="1" applyProtection="1">
      <alignment horizontal="right" vertical="center"/>
      <protection locked="0"/>
    </xf>
    <xf numFmtId="0" fontId="13" fillId="0" borderId="0" xfId="0" applyFont="1">
      <alignment vertical="center"/>
    </xf>
    <xf numFmtId="0" fontId="13" fillId="0" borderId="3" xfId="0" applyFont="1" applyBorder="1" applyAlignment="1" applyProtection="1">
      <alignment horizontal="center" vertical="center"/>
      <protection locked="0"/>
    </xf>
    <xf numFmtId="0" fontId="7" fillId="8" borderId="139" xfId="0" applyFont="1" applyFill="1" applyBorder="1">
      <alignment vertical="center"/>
    </xf>
    <xf numFmtId="0" fontId="7" fillId="7" borderId="139" xfId="0" applyFont="1" applyFill="1" applyBorder="1">
      <alignment vertical="center"/>
    </xf>
    <xf numFmtId="0" fontId="7" fillId="7" borderId="139" xfId="0" applyFont="1" applyFill="1" applyBorder="1" applyAlignment="1">
      <alignment vertical="center" shrinkToFit="1"/>
    </xf>
    <xf numFmtId="0" fontId="8" fillId="3" borderId="3" xfId="0" applyFont="1" applyFill="1" applyBorder="1" applyAlignment="1" applyProtection="1">
      <alignment horizontal="center" vertical="center"/>
      <protection locked="0"/>
    </xf>
    <xf numFmtId="0" fontId="7" fillId="6" borderId="242" xfId="0" applyFont="1" applyFill="1" applyBorder="1" applyAlignment="1">
      <alignment horizontal="center" vertical="center"/>
    </xf>
    <xf numFmtId="0" fontId="7" fillId="8" borderId="242" xfId="0" applyFont="1" applyFill="1" applyBorder="1" applyAlignment="1">
      <alignment horizontal="center" vertical="center"/>
    </xf>
    <xf numFmtId="0" fontId="7" fillId="7" borderId="242" xfId="0" applyFont="1" applyFill="1" applyBorder="1" applyAlignment="1">
      <alignment horizontal="center" vertical="center" shrinkToFit="1"/>
    </xf>
    <xf numFmtId="0" fontId="13" fillId="0" borderId="246" xfId="0" applyFont="1" applyBorder="1" applyAlignment="1" applyProtection="1">
      <alignment horizontal="center" vertical="center"/>
      <protection locked="0"/>
    </xf>
    <xf numFmtId="0" fontId="13" fillId="0" borderId="247" xfId="0" applyFont="1" applyBorder="1" applyAlignment="1" applyProtection="1">
      <alignment horizontal="center" vertical="center"/>
      <protection locked="0"/>
    </xf>
    <xf numFmtId="0" fontId="13" fillId="0" borderId="249" xfId="0" applyFont="1" applyBorder="1" applyAlignment="1" applyProtection="1">
      <alignment horizontal="center" vertical="center"/>
      <protection locked="0"/>
    </xf>
    <xf numFmtId="0" fontId="13" fillId="0" borderId="251" xfId="0" applyFont="1" applyBorder="1" applyAlignment="1" applyProtection="1">
      <alignment horizontal="center" vertical="center"/>
      <protection locked="0"/>
    </xf>
    <xf numFmtId="0" fontId="13" fillId="0" borderId="253" xfId="0" applyFont="1" applyBorder="1" applyAlignment="1" applyProtection="1">
      <alignment horizontal="center" vertical="center"/>
      <protection locked="0"/>
    </xf>
    <xf numFmtId="0" fontId="58" fillId="0" borderId="0" xfId="0" applyFont="1" applyAlignment="1">
      <alignment horizontal="center" vertical="center"/>
    </xf>
    <xf numFmtId="0" fontId="7" fillId="9" borderId="19" xfId="0" applyFont="1" applyFill="1" applyBorder="1">
      <alignment vertical="center"/>
    </xf>
    <xf numFmtId="0" fontId="7" fillId="6" borderId="35" xfId="0" applyFont="1" applyFill="1" applyBorder="1">
      <alignment vertical="center"/>
    </xf>
    <xf numFmtId="0" fontId="13" fillId="0" borderId="20" xfId="0" applyFont="1" applyBorder="1">
      <alignment vertical="center"/>
    </xf>
    <xf numFmtId="0" fontId="74" fillId="0" borderId="20" xfId="0" applyFont="1" applyBorder="1">
      <alignment vertical="center"/>
    </xf>
    <xf numFmtId="0" fontId="74" fillId="0" borderId="20" xfId="0" applyFont="1" applyBorder="1" applyAlignment="1">
      <alignment horizontal="center" vertical="center"/>
    </xf>
    <xf numFmtId="0" fontId="13" fillId="0" borderId="21" xfId="0" applyFont="1" applyBorder="1">
      <alignment vertical="center"/>
    </xf>
    <xf numFmtId="0" fontId="48" fillId="0" borderId="0" xfId="0" applyFont="1" applyAlignment="1">
      <alignment horizontal="center" vertical="center"/>
    </xf>
    <xf numFmtId="0" fontId="13" fillId="0" borderId="35" xfId="0" applyFont="1" applyBorder="1">
      <alignment vertical="center"/>
    </xf>
    <xf numFmtId="0" fontId="74" fillId="0" borderId="37" xfId="0" applyFont="1" applyBorder="1" applyAlignment="1">
      <alignment horizontal="center" vertical="center"/>
    </xf>
    <xf numFmtId="0" fontId="13" fillId="0" borderId="47" xfId="0" applyFont="1" applyBorder="1">
      <alignment vertical="center"/>
    </xf>
    <xf numFmtId="0" fontId="74" fillId="0" borderId="47" xfId="0" applyFont="1" applyBorder="1" applyAlignment="1">
      <alignment horizontal="center" vertical="center"/>
    </xf>
    <xf numFmtId="0" fontId="74" fillId="0" borderId="0" xfId="0" applyFont="1" applyAlignment="1">
      <alignment horizontal="center" vertical="center"/>
    </xf>
    <xf numFmtId="0" fontId="75" fillId="0" borderId="0" xfId="0" applyFont="1" applyAlignment="1">
      <alignment horizontal="center" vertical="center"/>
    </xf>
    <xf numFmtId="0" fontId="76" fillId="0" borderId="0" xfId="0" applyFont="1">
      <alignment vertical="center"/>
    </xf>
    <xf numFmtId="0" fontId="52" fillId="0" borderId="0" xfId="0" applyFont="1" applyAlignment="1"/>
    <xf numFmtId="0" fontId="0" fillId="0" borderId="8" xfId="0" applyBorder="1" applyAlignment="1">
      <alignment horizontal="right" vertical="center"/>
    </xf>
    <xf numFmtId="0" fontId="0" fillId="0" borderId="38" xfId="0" applyBorder="1">
      <alignment vertical="center"/>
    </xf>
    <xf numFmtId="0" fontId="0" fillId="0" borderId="121" xfId="0" applyBorder="1">
      <alignment vertical="center"/>
    </xf>
    <xf numFmtId="0" fontId="46" fillId="6" borderId="4" xfId="2" applyFont="1" applyFill="1" applyBorder="1" applyAlignment="1">
      <alignment horizontal="center" vertical="center"/>
    </xf>
    <xf numFmtId="0" fontId="31" fillId="0" borderId="24" xfId="0" applyFont="1" applyBorder="1" applyAlignment="1">
      <alignment vertical="center" wrapText="1"/>
    </xf>
    <xf numFmtId="0" fontId="31" fillId="0" borderId="4" xfId="0" applyFont="1" applyBorder="1" applyAlignment="1">
      <alignment vertical="center" wrapText="1"/>
    </xf>
    <xf numFmtId="49" fontId="0" fillId="0" borderId="8" xfId="0" applyNumberFormat="1" applyBorder="1" applyAlignment="1">
      <alignment horizontal="right" vertical="center"/>
    </xf>
    <xf numFmtId="0" fontId="0" fillId="0" borderId="24" xfId="0" applyBorder="1" applyAlignment="1">
      <alignment vertical="center" shrinkToFit="1"/>
    </xf>
    <xf numFmtId="0" fontId="33" fillId="0" borderId="5" xfId="0" applyFont="1" applyBorder="1" applyAlignment="1">
      <alignment vertical="top"/>
    </xf>
    <xf numFmtId="0" fontId="0" fillId="0" borderId="6" xfId="0" applyBorder="1" applyAlignment="1">
      <alignment vertical="center" wrapText="1"/>
    </xf>
    <xf numFmtId="0" fontId="31" fillId="0" borderId="28" xfId="0" applyFont="1" applyBorder="1" applyAlignment="1">
      <alignment vertical="center" wrapText="1"/>
    </xf>
    <xf numFmtId="0" fontId="31" fillId="0" borderId="4" xfId="0" applyFont="1" applyBorder="1">
      <alignment vertical="center"/>
    </xf>
    <xf numFmtId="0" fontId="0" fillId="0" borderId="9" xfId="0" applyBorder="1" applyAlignment="1">
      <alignment vertical="center" wrapText="1"/>
    </xf>
    <xf numFmtId="0" fontId="0" fillId="0" borderId="120" xfId="0" applyBorder="1" applyAlignment="1">
      <alignment horizontal="right" vertical="center" textRotation="255"/>
    </xf>
    <xf numFmtId="0" fontId="0" fillId="0" borderId="261" xfId="0" applyBorder="1" applyAlignment="1">
      <alignment vertical="center" wrapText="1"/>
    </xf>
    <xf numFmtId="0" fontId="0" fillId="0" borderId="120" xfId="0" applyBorder="1" applyAlignment="1">
      <alignment horizontal="right" vertical="center" textRotation="255" shrinkToFit="1"/>
    </xf>
    <xf numFmtId="0" fontId="0" fillId="0" borderId="262" xfId="0" applyBorder="1" applyAlignment="1">
      <alignment vertical="center" wrapText="1"/>
    </xf>
    <xf numFmtId="0" fontId="0" fillId="0" borderId="137" xfId="0" applyBorder="1" applyAlignment="1">
      <alignment vertical="center" wrapText="1"/>
    </xf>
    <xf numFmtId="0" fontId="0" fillId="0" borderId="123" xfId="0" applyBorder="1" applyAlignment="1">
      <alignment vertical="center" wrapText="1"/>
    </xf>
    <xf numFmtId="0" fontId="0" fillId="0" borderId="263" xfId="0" applyBorder="1" applyAlignment="1">
      <alignment horizontal="right" vertical="center" wrapText="1"/>
    </xf>
    <xf numFmtId="0" fontId="31" fillId="0" borderId="27" xfId="0" applyFont="1" applyBorder="1" applyAlignment="1">
      <alignment vertical="center" wrapText="1"/>
    </xf>
    <xf numFmtId="0" fontId="0" fillId="0" borderId="13" xfId="0" applyBorder="1" applyAlignment="1">
      <alignment vertical="top"/>
    </xf>
    <xf numFmtId="0" fontId="0" fillId="0" borderId="121" xfId="0" applyBorder="1" applyAlignment="1">
      <alignment vertical="center" wrapText="1"/>
    </xf>
    <xf numFmtId="0" fontId="7" fillId="0" borderId="0" xfId="0" applyFont="1" applyAlignment="1">
      <alignment vertical="top"/>
    </xf>
    <xf numFmtId="0" fontId="31" fillId="0" borderId="0" xfId="0" applyFont="1" applyAlignment="1">
      <alignment vertical="top"/>
    </xf>
    <xf numFmtId="0" fontId="0" fillId="0" borderId="25" xfId="0" applyBorder="1" applyAlignment="1">
      <alignment vertical="center" shrinkToFit="1"/>
    </xf>
    <xf numFmtId="0" fontId="0" fillId="0" borderId="27" xfId="0" applyBorder="1" applyAlignment="1">
      <alignment vertical="center" wrapText="1"/>
    </xf>
    <xf numFmtId="0" fontId="0" fillId="0" borderId="41" xfId="0" applyBorder="1" applyAlignment="1">
      <alignment vertical="center" wrapText="1"/>
    </xf>
    <xf numFmtId="0" fontId="0" fillId="0" borderId="120" xfId="0" applyBorder="1" applyAlignment="1">
      <alignment vertical="center" shrinkToFit="1"/>
    </xf>
    <xf numFmtId="0" fontId="0" fillId="0" borderId="122" xfId="0" applyBorder="1" applyAlignment="1">
      <alignment horizontal="right" vertical="center" textRotation="255"/>
    </xf>
    <xf numFmtId="0" fontId="61" fillId="0" borderId="0" xfId="0" applyFont="1" applyAlignment="1">
      <alignment horizontal="center" vertical="center"/>
    </xf>
    <xf numFmtId="0" fontId="19" fillId="0" borderId="59" xfId="3" applyFont="1" applyBorder="1" applyAlignment="1" applyProtection="1">
      <alignment horizontal="center" vertical="center"/>
      <protection locked="0"/>
    </xf>
    <xf numFmtId="0" fontId="55" fillId="0" borderId="0" xfId="0" applyFont="1">
      <alignment vertical="center"/>
    </xf>
    <xf numFmtId="0" fontId="5" fillId="0" borderId="0" xfId="0" applyFont="1">
      <alignment vertical="center"/>
    </xf>
    <xf numFmtId="0" fontId="35" fillId="0" borderId="115" xfId="0" applyFont="1" applyBorder="1">
      <alignment vertical="center"/>
    </xf>
    <xf numFmtId="0" fontId="0" fillId="0" borderId="8" xfId="0" applyBorder="1" applyAlignment="1">
      <alignment horizontal="right" vertical="top"/>
    </xf>
    <xf numFmtId="0" fontId="33" fillId="0" borderId="38" xfId="0" applyFont="1" applyBorder="1" applyAlignment="1">
      <alignment vertical="center" wrapText="1"/>
    </xf>
    <xf numFmtId="0" fontId="82" fillId="0" borderId="38" xfId="0" applyFont="1" applyBorder="1" applyAlignment="1">
      <alignment vertical="center" wrapText="1"/>
    </xf>
    <xf numFmtId="0" fontId="48" fillId="0" borderId="10" xfId="0" applyFont="1" applyBorder="1" applyAlignment="1">
      <alignment vertical="top"/>
    </xf>
    <xf numFmtId="0" fontId="33" fillId="0" borderId="28" xfId="0" applyFont="1" applyBorder="1" applyAlignment="1">
      <alignment vertical="center" wrapText="1"/>
    </xf>
    <xf numFmtId="0" fontId="34" fillId="0" borderId="38" xfId="0" applyFont="1" applyBorder="1">
      <alignment vertical="center"/>
    </xf>
    <xf numFmtId="0" fontId="34" fillId="0" borderId="15" xfId="0" applyFont="1" applyBorder="1">
      <alignment vertical="center"/>
    </xf>
    <xf numFmtId="0" fontId="31" fillId="0" borderId="7" xfId="0" applyFont="1" applyBorder="1" applyAlignment="1">
      <alignment vertical="center" wrapText="1"/>
    </xf>
    <xf numFmtId="0" fontId="31" fillId="0" borderId="38" xfId="0" applyFont="1" applyBorder="1" applyAlignment="1">
      <alignment vertical="center" wrapText="1"/>
    </xf>
    <xf numFmtId="0" fontId="31" fillId="0" borderId="121" xfId="0" applyFont="1" applyBorder="1" applyAlignment="1">
      <alignment vertical="center" wrapText="1"/>
    </xf>
    <xf numFmtId="0" fontId="31" fillId="0" borderId="294" xfId="0" applyFont="1" applyBorder="1" applyAlignment="1">
      <alignment vertical="center" wrapText="1"/>
    </xf>
    <xf numFmtId="0" fontId="0" fillId="0" borderId="10" xfId="0" applyBorder="1" applyAlignment="1">
      <alignment horizontal="right" vertical="top"/>
    </xf>
    <xf numFmtId="0" fontId="0" fillId="0" borderId="5" xfId="0" applyBorder="1" applyAlignment="1">
      <alignment horizontal="right" vertical="top"/>
    </xf>
    <xf numFmtId="0" fontId="31" fillId="0" borderId="123" xfId="0" applyFont="1" applyBorder="1" applyAlignment="1">
      <alignment vertical="center" wrapText="1"/>
    </xf>
    <xf numFmtId="0" fontId="0" fillId="0" borderId="15" xfId="0" applyBorder="1" applyAlignment="1">
      <alignment horizontal="right" vertical="top"/>
    </xf>
    <xf numFmtId="0" fontId="31" fillId="0" borderId="9" xfId="0" applyFont="1" applyBorder="1" applyAlignment="1">
      <alignment vertical="center" wrapText="1"/>
    </xf>
    <xf numFmtId="0" fontId="31" fillId="0" borderId="15" xfId="0" applyFont="1" applyBorder="1" applyAlignment="1">
      <alignment vertical="center" wrapText="1"/>
    </xf>
    <xf numFmtId="0" fontId="31" fillId="0" borderId="13" xfId="0" applyFont="1" applyBorder="1" applyAlignment="1">
      <alignment vertical="center" wrapText="1"/>
    </xf>
    <xf numFmtId="0" fontId="7" fillId="5" borderId="0" xfId="0" applyFont="1" applyFill="1" applyAlignment="1">
      <alignment horizontal="center" vertical="center"/>
    </xf>
    <xf numFmtId="0" fontId="13" fillId="13" borderId="245" xfId="0" applyFont="1" applyFill="1" applyBorder="1" applyAlignment="1">
      <alignment horizontal="center" vertical="center"/>
    </xf>
    <xf numFmtId="0" fontId="13" fillId="5" borderId="295" xfId="0" applyFont="1" applyFill="1" applyBorder="1" applyAlignment="1">
      <alignment horizontal="center" vertical="center"/>
    </xf>
    <xf numFmtId="0" fontId="0" fillId="0" borderId="296" xfId="0" applyBorder="1" applyAlignment="1">
      <alignment horizontal="center" vertical="center"/>
    </xf>
    <xf numFmtId="0" fontId="8" fillId="8" borderId="297" xfId="0" applyFont="1" applyFill="1" applyBorder="1" applyAlignment="1">
      <alignment horizontal="center" vertical="center"/>
    </xf>
    <xf numFmtId="0" fontId="13" fillId="13" borderId="248" xfId="0" applyFont="1" applyFill="1" applyBorder="1" applyAlignment="1">
      <alignment horizontal="center" vertical="center"/>
    </xf>
    <xf numFmtId="0" fontId="13" fillId="13" borderId="22" xfId="0" applyFont="1" applyFill="1" applyBorder="1" applyAlignment="1">
      <alignment horizontal="center" vertical="center"/>
    </xf>
    <xf numFmtId="0" fontId="13" fillId="5" borderId="0" xfId="0" applyFont="1" applyFill="1" applyAlignment="1">
      <alignment horizontal="center" vertical="center"/>
    </xf>
    <xf numFmtId="0" fontId="13" fillId="0" borderId="298" xfId="0" applyFont="1" applyBorder="1">
      <alignment vertical="center"/>
    </xf>
    <xf numFmtId="0" fontId="13" fillId="0" borderId="299" xfId="0" applyFont="1" applyBorder="1">
      <alignment vertical="center"/>
    </xf>
    <xf numFmtId="187" fontId="13" fillId="0" borderId="299" xfId="5" applyNumberFormat="1" applyFont="1" applyBorder="1" applyProtection="1">
      <alignment vertical="center"/>
    </xf>
    <xf numFmtId="0" fontId="8" fillId="8" borderId="300" xfId="0" applyFont="1" applyFill="1" applyBorder="1" applyAlignment="1">
      <alignment horizontal="center" vertical="center"/>
    </xf>
    <xf numFmtId="0" fontId="13" fillId="13" borderId="3" xfId="0" applyFont="1" applyFill="1" applyBorder="1" applyAlignment="1">
      <alignment horizontal="center" vertical="center"/>
    </xf>
    <xf numFmtId="0" fontId="13" fillId="13" borderId="250" xfId="0" applyFont="1" applyFill="1" applyBorder="1" applyAlignment="1">
      <alignment horizontal="center" vertical="center"/>
    </xf>
    <xf numFmtId="0" fontId="13" fillId="13" borderId="251" xfId="0" applyFont="1" applyFill="1" applyBorder="1" applyAlignment="1">
      <alignment horizontal="center" vertical="center"/>
    </xf>
    <xf numFmtId="0" fontId="13" fillId="13" borderId="252" xfId="0" applyFont="1" applyFill="1" applyBorder="1" applyAlignment="1">
      <alignment horizontal="center" vertical="center"/>
    </xf>
    <xf numFmtId="0" fontId="13" fillId="5" borderId="301" xfId="0" applyFont="1" applyFill="1" applyBorder="1" applyAlignment="1">
      <alignment horizontal="center" vertical="center"/>
    </xf>
    <xf numFmtId="0" fontId="7" fillId="8" borderId="35" xfId="0" applyFont="1" applyFill="1" applyBorder="1">
      <alignment vertical="center"/>
    </xf>
    <xf numFmtId="0" fontId="13" fillId="13" borderId="1" xfId="0" applyFont="1" applyFill="1" applyBorder="1" applyAlignment="1">
      <alignment horizontal="center" vertical="center"/>
    </xf>
    <xf numFmtId="0" fontId="13" fillId="5" borderId="47" xfId="0" applyFont="1" applyFill="1" applyBorder="1" applyAlignment="1">
      <alignment horizontal="center" vertical="center"/>
    </xf>
    <xf numFmtId="0" fontId="13" fillId="0" borderId="302" xfId="0" applyFont="1" applyBorder="1" applyAlignment="1" applyProtection="1">
      <alignment horizontal="center" vertical="center"/>
      <protection locked="0"/>
    </xf>
    <xf numFmtId="0" fontId="13" fillId="0" borderId="303" xfId="0" applyFont="1" applyBorder="1" applyAlignment="1" applyProtection="1">
      <alignment horizontal="center" vertical="center"/>
      <protection locked="0"/>
    </xf>
    <xf numFmtId="0" fontId="13" fillId="0" borderId="1" xfId="0" applyFont="1" applyBorder="1" applyAlignment="1" applyProtection="1">
      <alignment horizontal="center" vertical="center"/>
      <protection locked="0"/>
    </xf>
    <xf numFmtId="0" fontId="13" fillId="0" borderId="304" xfId="0" applyFont="1" applyBorder="1" applyAlignment="1" applyProtection="1">
      <alignment horizontal="center" vertical="center"/>
      <protection locked="0"/>
    </xf>
    <xf numFmtId="0" fontId="13" fillId="5" borderId="21" xfId="0" applyFont="1" applyFill="1" applyBorder="1" applyAlignment="1">
      <alignment horizontal="center" vertical="center"/>
    </xf>
    <xf numFmtId="0" fontId="13" fillId="13" borderId="305" xfId="0" applyFont="1" applyFill="1" applyBorder="1" applyAlignment="1">
      <alignment horizontal="center" vertical="center"/>
    </xf>
    <xf numFmtId="0" fontId="13" fillId="0" borderId="305" xfId="0" applyFont="1" applyBorder="1" applyAlignment="1" applyProtection="1">
      <alignment horizontal="center" vertical="center"/>
      <protection locked="0"/>
    </xf>
    <xf numFmtId="0" fontId="13" fillId="0" borderId="306" xfId="0" applyFont="1" applyBorder="1" applyAlignment="1" applyProtection="1">
      <alignment horizontal="center" vertical="center"/>
      <protection locked="0"/>
    </xf>
    <xf numFmtId="0" fontId="13" fillId="13" borderId="307" xfId="0" applyFont="1" applyFill="1" applyBorder="1" applyAlignment="1">
      <alignment horizontal="center" vertical="center"/>
    </xf>
    <xf numFmtId="0" fontId="13" fillId="0" borderId="85" xfId="0" applyFont="1" applyBorder="1" applyAlignment="1">
      <alignment vertical="center" wrapText="1"/>
    </xf>
    <xf numFmtId="0" fontId="13" fillId="0" borderId="86" xfId="0" applyFont="1" applyBorder="1" applyAlignment="1">
      <alignment vertical="center" wrapText="1"/>
    </xf>
    <xf numFmtId="187" fontId="13" fillId="0" borderId="86" xfId="5" applyNumberFormat="1" applyFont="1" applyBorder="1" applyAlignment="1" applyProtection="1">
      <alignment vertical="center" wrapText="1"/>
    </xf>
    <xf numFmtId="0" fontId="13" fillId="13" borderId="254" xfId="0" applyFont="1" applyFill="1" applyBorder="1" applyAlignment="1">
      <alignment horizontal="center" vertical="center"/>
    </xf>
    <xf numFmtId="0" fontId="33" fillId="0" borderId="0" xfId="0" applyFont="1" applyAlignment="1">
      <alignment vertical="center" wrapText="1"/>
    </xf>
    <xf numFmtId="0" fontId="0" fillId="13" borderId="22" xfId="0" applyFill="1" applyBorder="1">
      <alignment vertical="center"/>
    </xf>
    <xf numFmtId="0" fontId="33" fillId="0" borderId="5" xfId="0" applyFont="1" applyBorder="1">
      <alignment vertical="center"/>
    </xf>
    <xf numFmtId="0" fontId="53" fillId="0" borderId="6" xfId="0" applyFont="1" applyBorder="1">
      <alignment vertical="center"/>
    </xf>
    <xf numFmtId="0" fontId="33" fillId="0" borderId="122" xfId="0" applyFont="1" applyBorder="1">
      <alignment vertical="center"/>
    </xf>
    <xf numFmtId="0" fontId="33" fillId="0" borderId="8" xfId="0" applyFont="1" applyBorder="1" applyAlignment="1">
      <alignment vertical="center" wrapText="1"/>
    </xf>
    <xf numFmtId="0" fontId="10" fillId="13" borderId="3" xfId="0" applyFont="1" applyFill="1" applyBorder="1" applyAlignment="1">
      <alignment horizontal="center" vertical="center"/>
    </xf>
    <xf numFmtId="0" fontId="33" fillId="0" borderId="8" xfId="0" applyFont="1" applyBorder="1">
      <alignment vertical="center"/>
    </xf>
    <xf numFmtId="0" fontId="52" fillId="0" borderId="0" xfId="0" applyFont="1" applyAlignment="1">
      <alignment vertical="top"/>
    </xf>
    <xf numFmtId="0" fontId="33" fillId="0" borderId="39" xfId="0" applyFont="1" applyBorder="1">
      <alignment vertical="center"/>
    </xf>
    <xf numFmtId="0" fontId="0" fillId="13" borderId="3" xfId="0" applyFill="1" applyBorder="1">
      <alignment vertical="center"/>
    </xf>
    <xf numFmtId="0" fontId="33" fillId="0" borderId="39" xfId="0" applyFont="1" applyBorder="1" applyAlignment="1">
      <alignment vertical="center" wrapText="1"/>
    </xf>
    <xf numFmtId="0" fontId="52" fillId="0" borderId="10" xfId="0" applyFont="1" applyBorder="1" applyAlignment="1">
      <alignment horizontal="centerContinuous" vertical="center"/>
    </xf>
    <xf numFmtId="0" fontId="33" fillId="0" borderId="11" xfId="0" applyFont="1" applyBorder="1" applyAlignment="1">
      <alignment horizontal="centerContinuous" vertical="center"/>
    </xf>
    <xf numFmtId="0" fontId="33" fillId="0" borderId="11" xfId="0" applyFont="1" applyBorder="1" applyAlignment="1">
      <alignment horizontal="centerContinuous" vertical="center" shrinkToFit="1"/>
    </xf>
    <xf numFmtId="0" fontId="33" fillId="0" borderId="29" xfId="0" applyFont="1" applyBorder="1">
      <alignment vertical="center"/>
    </xf>
    <xf numFmtId="0" fontId="47" fillId="0" borderId="131" xfId="0" applyFont="1" applyBorder="1">
      <alignment vertical="center"/>
    </xf>
    <xf numFmtId="0" fontId="62" fillId="0" borderId="0" xfId="0" applyFont="1">
      <alignment vertical="center"/>
    </xf>
    <xf numFmtId="0" fontId="0" fillId="0" borderId="12" xfId="0" applyBorder="1">
      <alignment vertical="center"/>
    </xf>
    <xf numFmtId="0" fontId="87" fillId="0" borderId="0" xfId="0" applyFont="1">
      <alignment vertical="center"/>
    </xf>
    <xf numFmtId="0" fontId="33" fillId="9" borderId="24" xfId="0" applyFont="1" applyFill="1" applyBorder="1">
      <alignment vertical="center"/>
    </xf>
    <xf numFmtId="0" fontId="33" fillId="9" borderId="28" xfId="0" applyFont="1" applyFill="1" applyBorder="1">
      <alignment vertical="center"/>
    </xf>
    <xf numFmtId="0" fontId="33" fillId="9" borderId="217" xfId="0" applyFont="1" applyFill="1" applyBorder="1" applyAlignment="1">
      <alignment horizontal="center" vertical="center"/>
    </xf>
    <xf numFmtId="0" fontId="23" fillId="0" borderId="0" xfId="0" applyFont="1">
      <alignment vertical="center"/>
    </xf>
    <xf numFmtId="0" fontId="33" fillId="9" borderId="231" xfId="3" applyFont="1" applyFill="1" applyBorder="1" applyAlignment="1">
      <alignment horizontal="center" vertical="center"/>
    </xf>
    <xf numFmtId="0" fontId="33" fillId="9" borderId="29" xfId="3" applyFont="1" applyFill="1" applyBorder="1" applyAlignment="1">
      <alignment horizontal="center" vertical="center"/>
    </xf>
    <xf numFmtId="0" fontId="0" fillId="3" borderId="11" xfId="0" applyFill="1" applyBorder="1" applyProtection="1">
      <alignment vertical="center"/>
      <protection locked="0"/>
    </xf>
    <xf numFmtId="0" fontId="0" fillId="0" borderId="0" xfId="0" applyAlignment="1">
      <alignment horizontal="center" vertical="center"/>
    </xf>
    <xf numFmtId="177" fontId="19" fillId="2" borderId="53" xfId="3" applyNumberFormat="1" applyFont="1" applyFill="1" applyBorder="1" applyAlignment="1" applyProtection="1">
      <alignment horizontal="right" vertical="center" shrinkToFit="1"/>
      <protection locked="0"/>
    </xf>
    <xf numFmtId="177" fontId="19" fillId="2" borderId="52" xfId="3" applyNumberFormat="1" applyFont="1" applyFill="1" applyBorder="1" applyAlignment="1" applyProtection="1">
      <alignment horizontal="right" vertical="center" shrinkToFit="1"/>
      <protection locked="0"/>
    </xf>
    <xf numFmtId="0" fontId="19" fillId="2" borderId="56" xfId="3" applyFont="1" applyFill="1" applyBorder="1" applyAlignment="1" applyProtection="1">
      <alignment horizontal="left" vertical="center" shrinkToFit="1"/>
      <protection locked="0"/>
    </xf>
    <xf numFmtId="177" fontId="19" fillId="2" borderId="55" xfId="3" applyNumberFormat="1" applyFont="1" applyFill="1" applyBorder="1" applyAlignment="1" applyProtection="1">
      <alignment horizontal="right" vertical="center" shrinkToFit="1"/>
      <protection locked="0"/>
    </xf>
    <xf numFmtId="177" fontId="19" fillId="0" borderId="54" xfId="3" applyNumberFormat="1" applyFont="1" applyBorder="1" applyAlignment="1">
      <alignment horizontal="right" vertical="center" shrinkToFit="1"/>
    </xf>
    <xf numFmtId="0" fontId="19" fillId="3" borderId="56" xfId="3" applyFont="1" applyFill="1" applyBorder="1" applyAlignment="1" applyProtection="1">
      <alignment horizontal="left" vertical="center" shrinkToFit="1"/>
      <protection locked="0"/>
    </xf>
    <xf numFmtId="177" fontId="19" fillId="3" borderId="55" xfId="3" applyNumberFormat="1" applyFont="1" applyFill="1" applyBorder="1" applyAlignment="1" applyProtection="1">
      <alignment horizontal="right" vertical="center" shrinkToFit="1"/>
      <protection locked="0"/>
    </xf>
    <xf numFmtId="0" fontId="19" fillId="3" borderId="267" xfId="3" applyFont="1" applyFill="1" applyBorder="1" applyAlignment="1" applyProtection="1">
      <alignment horizontal="left" vertical="center" shrinkToFit="1"/>
      <protection locked="0"/>
    </xf>
    <xf numFmtId="177" fontId="19" fillId="3" borderId="268" xfId="3" applyNumberFormat="1" applyFont="1" applyFill="1" applyBorder="1" applyAlignment="1" applyProtection="1">
      <alignment horizontal="right" vertical="center" shrinkToFit="1"/>
      <protection locked="0"/>
    </xf>
    <xf numFmtId="177" fontId="19" fillId="0" borderId="269" xfId="3" applyNumberFormat="1" applyFont="1" applyBorder="1" applyAlignment="1">
      <alignment horizontal="right" vertical="center" shrinkToFit="1"/>
    </xf>
    <xf numFmtId="177" fontId="19" fillId="0" borderId="57" xfId="3" applyNumberFormat="1" applyFont="1" applyBorder="1" applyAlignment="1">
      <alignment horizontal="right" vertical="center" shrinkToFit="1"/>
    </xf>
    <xf numFmtId="177" fontId="19" fillId="0" borderId="52" xfId="3" applyNumberFormat="1" applyFont="1" applyBorder="1" applyAlignment="1">
      <alignment horizontal="right" vertical="center" shrinkToFit="1"/>
    </xf>
    <xf numFmtId="177" fontId="19" fillId="0" borderId="51" xfId="3" applyNumberFormat="1" applyFont="1" applyBorder="1" applyAlignment="1">
      <alignment horizontal="right" vertical="center" shrinkToFit="1"/>
    </xf>
    <xf numFmtId="0" fontId="19" fillId="2" borderId="59" xfId="3" applyFont="1" applyFill="1" applyBorder="1" applyAlignment="1" applyProtection="1">
      <alignment horizontal="left" vertical="center" shrinkToFit="1"/>
      <protection locked="0"/>
    </xf>
    <xf numFmtId="177" fontId="19" fillId="2" borderId="58" xfId="3" applyNumberFormat="1" applyFont="1" applyFill="1" applyBorder="1" applyAlignment="1" applyProtection="1">
      <alignment horizontal="right" vertical="center" shrinkToFit="1"/>
      <protection locked="0"/>
    </xf>
    <xf numFmtId="0" fontId="19" fillId="3" borderId="56" xfId="3" applyFont="1" applyFill="1" applyBorder="1" applyAlignment="1" applyProtection="1">
      <alignment horizontal="center" vertical="center" shrinkToFit="1"/>
      <protection locked="0"/>
    </xf>
    <xf numFmtId="177" fontId="19" fillId="0" borderId="52" xfId="3" applyNumberFormat="1" applyFont="1" applyBorder="1" applyAlignment="1">
      <alignment vertical="center" shrinkToFit="1"/>
    </xf>
    <xf numFmtId="176" fontId="19" fillId="0" borderId="49" xfId="3" applyNumberFormat="1" applyFont="1" applyBorder="1" applyAlignment="1">
      <alignment vertical="center" shrinkToFit="1"/>
    </xf>
    <xf numFmtId="0" fontId="12" fillId="3" borderId="35" xfId="0" applyFont="1" applyFill="1" applyBorder="1" applyAlignment="1" applyProtection="1">
      <alignment horizontal="center" vertical="center" shrinkToFit="1"/>
      <protection locked="0"/>
    </xf>
    <xf numFmtId="0" fontId="12" fillId="3" borderId="36" xfId="0" applyFont="1" applyFill="1" applyBorder="1" applyAlignment="1" applyProtection="1">
      <alignment horizontal="center" vertical="center" shrinkToFit="1"/>
      <protection locked="0"/>
    </xf>
    <xf numFmtId="0" fontId="12" fillId="3" borderId="37" xfId="0" applyFont="1" applyFill="1" applyBorder="1" applyAlignment="1" applyProtection="1">
      <alignment horizontal="center" vertical="center" shrinkToFit="1"/>
      <protection locked="0"/>
    </xf>
    <xf numFmtId="38" fontId="12" fillId="3" borderId="19" xfId="1" applyFont="1" applyFill="1" applyBorder="1" applyAlignment="1" applyProtection="1">
      <alignment horizontal="right" vertical="center" shrinkToFit="1"/>
      <protection locked="0"/>
    </xf>
    <xf numFmtId="0" fontId="12" fillId="0" borderId="1" xfId="0" applyFont="1" applyBorder="1" applyAlignment="1">
      <alignment horizontal="right" vertical="center" shrinkToFit="1"/>
    </xf>
    <xf numFmtId="0" fontId="0" fillId="0" borderId="4" xfId="0" applyBorder="1" applyAlignment="1">
      <alignment horizontal="center" vertical="center"/>
    </xf>
    <xf numFmtId="0" fontId="14" fillId="0" borderId="0" xfId="0" applyFont="1">
      <alignment vertical="center"/>
    </xf>
    <xf numFmtId="0" fontId="0" fillId="0" borderId="23" xfId="0" applyBorder="1">
      <alignment vertical="center"/>
    </xf>
    <xf numFmtId="0" fontId="33" fillId="0" borderId="6" xfId="0" applyFont="1" applyBorder="1">
      <alignment vertical="center"/>
    </xf>
    <xf numFmtId="0" fontId="7" fillId="2" borderId="205" xfId="0" applyFont="1" applyFill="1" applyBorder="1" applyAlignment="1" applyProtection="1">
      <alignment vertical="center" shrinkToFit="1"/>
      <protection locked="0"/>
    </xf>
    <xf numFmtId="0" fontId="7" fillId="3" borderId="205" xfId="0" applyFont="1" applyFill="1" applyBorder="1" applyAlignment="1" applyProtection="1">
      <alignment vertical="center" shrinkToFit="1"/>
      <protection locked="0"/>
    </xf>
    <xf numFmtId="0" fontId="33" fillId="0" borderId="150" xfId="0" applyFont="1" applyBorder="1" applyAlignment="1">
      <alignment vertical="center" shrinkToFit="1"/>
    </xf>
    <xf numFmtId="0" fontId="82" fillId="0" borderId="0" xfId="2" applyFont="1" applyProtection="1">
      <alignment vertical="center"/>
    </xf>
    <xf numFmtId="178" fontId="33" fillId="3" borderId="233" xfId="4" applyNumberFormat="1" applyFont="1" applyFill="1" applyBorder="1" applyProtection="1">
      <alignment vertical="center"/>
      <protection locked="0"/>
    </xf>
    <xf numFmtId="179" fontId="33" fillId="3" borderId="28" xfId="4" applyNumberFormat="1" applyFont="1" applyFill="1" applyBorder="1" applyProtection="1">
      <alignment vertical="center"/>
      <protection locked="0"/>
    </xf>
    <xf numFmtId="178" fontId="33" fillId="3" borderId="14" xfId="4" applyNumberFormat="1" applyFont="1" applyFill="1" applyBorder="1" applyAlignment="1" applyProtection="1">
      <alignment horizontal="right" vertical="center"/>
      <protection locked="0"/>
    </xf>
    <xf numFmtId="178" fontId="33" fillId="3" borderId="4" xfId="4" applyNumberFormat="1" applyFont="1" applyFill="1" applyBorder="1" applyAlignment="1" applyProtection="1">
      <alignment horizontal="right" vertical="center"/>
      <protection locked="0"/>
    </xf>
    <xf numFmtId="178" fontId="33" fillId="3" borderId="82" xfId="4" applyNumberFormat="1" applyFont="1" applyFill="1" applyBorder="1" applyAlignment="1" applyProtection="1">
      <alignment horizontal="right" vertical="center"/>
      <protection locked="0"/>
    </xf>
    <xf numFmtId="185" fontId="50" fillId="3" borderId="8" xfId="4" applyNumberFormat="1" applyFont="1" applyFill="1" applyBorder="1" applyProtection="1">
      <alignment vertical="center"/>
      <protection locked="0"/>
    </xf>
    <xf numFmtId="184" fontId="50" fillId="3" borderId="8" xfId="4" applyNumberFormat="1" applyFont="1" applyFill="1" applyBorder="1" applyProtection="1">
      <alignment vertical="center"/>
      <protection locked="0"/>
    </xf>
    <xf numFmtId="181" fontId="50" fillId="3" borderId="122" xfId="4" applyNumberFormat="1" applyFont="1" applyFill="1" applyBorder="1" applyProtection="1">
      <alignment vertical="center"/>
      <protection locked="0"/>
    </xf>
    <xf numFmtId="182" fontId="50" fillId="3" borderId="65" xfId="4" applyNumberFormat="1" applyFont="1" applyFill="1" applyBorder="1" applyProtection="1">
      <alignment vertical="center"/>
      <protection locked="0"/>
    </xf>
    <xf numFmtId="181" fontId="50" fillId="3" borderId="39" xfId="4" applyNumberFormat="1" applyFont="1" applyFill="1" applyBorder="1" applyProtection="1">
      <alignment vertical="center"/>
      <protection locked="0"/>
    </xf>
    <xf numFmtId="182" fontId="50" fillId="3" borderId="40" xfId="4" applyNumberFormat="1" applyFont="1" applyFill="1" applyBorder="1" applyProtection="1">
      <alignment vertical="center"/>
      <protection locked="0"/>
    </xf>
    <xf numFmtId="0" fontId="0" fillId="0" borderId="11" xfId="0" applyBorder="1" applyAlignment="1">
      <alignment horizontal="center" vertical="center"/>
    </xf>
    <xf numFmtId="0" fontId="90" fillId="14" borderId="340" xfId="0" applyFont="1" applyFill="1" applyBorder="1" applyAlignment="1">
      <alignment horizontal="center" vertical="center"/>
    </xf>
    <xf numFmtId="0" fontId="0" fillId="0" borderId="338" xfId="0" applyBorder="1">
      <alignment vertical="center"/>
    </xf>
    <xf numFmtId="0" fontId="91" fillId="0" borderId="333" xfId="0" applyFont="1" applyBorder="1" applyAlignment="1">
      <alignment horizontal="center" vertical="center"/>
    </xf>
    <xf numFmtId="0" fontId="91" fillId="0" borderId="0" xfId="0" applyFont="1" applyAlignment="1">
      <alignment horizontal="center" vertical="center"/>
    </xf>
    <xf numFmtId="0" fontId="0" fillId="0" borderId="334" xfId="0" applyBorder="1" applyAlignment="1">
      <alignment vertical="center" shrinkToFit="1"/>
    </xf>
    <xf numFmtId="0" fontId="0" fillId="0" borderId="333" xfId="0" applyBorder="1">
      <alignment vertical="center"/>
    </xf>
    <xf numFmtId="0" fontId="8" fillId="0" borderId="333" xfId="0" applyFont="1" applyBorder="1">
      <alignment vertical="center"/>
    </xf>
    <xf numFmtId="0" fontId="0" fillId="2" borderId="107" xfId="0" applyFill="1" applyBorder="1">
      <alignment vertical="center"/>
    </xf>
    <xf numFmtId="0" fontId="33" fillId="9" borderId="16" xfId="0" applyFont="1" applyFill="1" applyBorder="1">
      <alignment vertical="center"/>
    </xf>
    <xf numFmtId="0" fontId="33" fillId="9" borderId="18" xfId="0" applyFont="1" applyFill="1" applyBorder="1">
      <alignment vertical="center"/>
    </xf>
    <xf numFmtId="0" fontId="33" fillId="0" borderId="16" xfId="0" applyFont="1" applyBorder="1">
      <alignment vertical="center"/>
    </xf>
    <xf numFmtId="0" fontId="33" fillId="0" borderId="17" xfId="0" applyFont="1" applyBorder="1" applyAlignment="1">
      <alignment horizontal="right" vertical="center"/>
    </xf>
    <xf numFmtId="0" fontId="33" fillId="0" borderId="75" xfId="0" applyFont="1" applyBorder="1" applyAlignment="1">
      <alignment horizontal="center" vertical="center"/>
    </xf>
    <xf numFmtId="0" fontId="33" fillId="2" borderId="107" xfId="0" applyFont="1" applyFill="1" applyBorder="1">
      <alignment vertical="center"/>
    </xf>
    <xf numFmtId="0" fontId="33" fillId="0" borderId="71" xfId="0" applyFont="1" applyBorder="1">
      <alignment vertical="center"/>
    </xf>
    <xf numFmtId="0" fontId="33" fillId="3" borderId="107" xfId="0" applyFont="1" applyFill="1" applyBorder="1">
      <alignment vertical="center"/>
    </xf>
    <xf numFmtId="0" fontId="33" fillId="9" borderId="0" xfId="0" applyFont="1" applyFill="1">
      <alignment vertical="center"/>
    </xf>
    <xf numFmtId="0" fontId="33" fillId="2" borderId="155" xfId="0" applyFont="1" applyFill="1" applyBorder="1">
      <alignment vertical="center"/>
    </xf>
    <xf numFmtId="0" fontId="33" fillId="2" borderId="156" xfId="0" applyFont="1" applyFill="1" applyBorder="1">
      <alignment vertical="center"/>
    </xf>
    <xf numFmtId="0" fontId="33" fillId="0" borderId="6" xfId="0" applyFont="1" applyBorder="1" applyAlignment="1">
      <alignment horizontal="center" vertical="center"/>
    </xf>
    <xf numFmtId="0" fontId="33" fillId="3" borderId="154" xfId="0" applyFont="1" applyFill="1" applyBorder="1">
      <alignment vertical="center"/>
    </xf>
    <xf numFmtId="0" fontId="33" fillId="3" borderId="155" xfId="0" applyFont="1" applyFill="1" applyBorder="1">
      <alignment vertical="center"/>
    </xf>
    <xf numFmtId="0" fontId="33" fillId="3" borderId="156" xfId="0" applyFont="1" applyFill="1" applyBorder="1">
      <alignment vertical="center"/>
    </xf>
    <xf numFmtId="0" fontId="50" fillId="0" borderId="6" xfId="0" applyFont="1" applyBorder="1">
      <alignment vertical="center"/>
    </xf>
    <xf numFmtId="0" fontId="33" fillId="9" borderId="11" xfId="0" applyFont="1" applyFill="1" applyBorder="1">
      <alignment vertical="center"/>
    </xf>
    <xf numFmtId="0" fontId="33" fillId="0" borderId="11" xfId="0" applyFont="1" applyBorder="1">
      <alignment vertical="center"/>
    </xf>
    <xf numFmtId="0" fontId="33" fillId="0" borderId="0" xfId="0" applyFont="1" applyAlignment="1">
      <alignment horizontal="right" vertical="center"/>
    </xf>
    <xf numFmtId="0" fontId="50" fillId="0" borderId="0" xfId="0" applyFont="1">
      <alignment vertical="center"/>
    </xf>
    <xf numFmtId="0" fontId="33" fillId="0" borderId="12" xfId="0" applyFont="1" applyBorder="1">
      <alignment vertical="center"/>
    </xf>
    <xf numFmtId="0" fontId="50" fillId="0" borderId="8" xfId="0" applyFont="1" applyBorder="1">
      <alignment vertical="center"/>
    </xf>
    <xf numFmtId="0" fontId="33" fillId="2" borderId="117" xfId="0" applyFont="1" applyFill="1" applyBorder="1">
      <alignment vertical="center"/>
    </xf>
    <xf numFmtId="0" fontId="33" fillId="0" borderId="11" xfId="0" applyFont="1" applyBorder="1" applyAlignment="1">
      <alignment horizontal="right" vertical="center"/>
    </xf>
    <xf numFmtId="0" fontId="50" fillId="0" borderId="11" xfId="0" applyFont="1" applyBorder="1">
      <alignment vertical="center"/>
    </xf>
    <xf numFmtId="0" fontId="93" fillId="9" borderId="0" xfId="0" applyFont="1" applyFill="1">
      <alignment vertical="center"/>
    </xf>
    <xf numFmtId="0" fontId="93" fillId="9" borderId="69" xfId="0" applyFont="1" applyFill="1" applyBorder="1">
      <alignment vertical="center"/>
    </xf>
    <xf numFmtId="0" fontId="93" fillId="9" borderId="70" xfId="0" applyFont="1" applyFill="1" applyBorder="1">
      <alignment vertical="center"/>
    </xf>
    <xf numFmtId="0" fontId="93" fillId="9" borderId="71" xfId="0" applyFont="1" applyFill="1" applyBorder="1">
      <alignment vertical="center"/>
    </xf>
    <xf numFmtId="0" fontId="93" fillId="9" borderId="6" xfId="0" applyFont="1" applyFill="1" applyBorder="1" applyAlignment="1">
      <alignment horizontal="center" vertical="center"/>
    </xf>
    <xf numFmtId="0" fontId="93" fillId="9" borderId="11" xfId="0" applyFont="1" applyFill="1" applyBorder="1">
      <alignment vertical="center"/>
    </xf>
    <xf numFmtId="0" fontId="93" fillId="9" borderId="0" xfId="0" applyFont="1" applyFill="1" applyAlignment="1">
      <alignment horizontal="right" vertical="center"/>
    </xf>
    <xf numFmtId="0" fontId="93" fillId="9" borderId="4" xfId="0" applyFont="1" applyFill="1" applyBorder="1">
      <alignment vertical="center"/>
    </xf>
    <xf numFmtId="0" fontId="94" fillId="9" borderId="0" xfId="0" applyFont="1" applyFill="1">
      <alignment vertical="center"/>
    </xf>
    <xf numFmtId="0" fontId="93" fillId="9" borderId="12" xfId="0" applyFont="1" applyFill="1" applyBorder="1">
      <alignment vertical="center"/>
    </xf>
    <xf numFmtId="0" fontId="33" fillId="0" borderId="10" xfId="0" applyFont="1" applyBorder="1">
      <alignment vertical="center"/>
    </xf>
    <xf numFmtId="0" fontId="33" fillId="0" borderId="0" xfId="0" applyFont="1" applyAlignment="1"/>
    <xf numFmtId="0" fontId="33" fillId="0" borderId="16" xfId="0" applyFont="1" applyBorder="1" applyAlignment="1">
      <alignment horizontal="right" vertical="center"/>
    </xf>
    <xf numFmtId="0" fontId="33" fillId="0" borderId="17" xfId="0" applyFont="1" applyBorder="1">
      <alignment vertical="center"/>
    </xf>
    <xf numFmtId="0" fontId="33" fillId="0" borderId="18" xfId="0" applyFont="1" applyBorder="1">
      <alignment vertical="center"/>
    </xf>
    <xf numFmtId="0" fontId="33" fillId="0" borderId="333" xfId="0" applyFont="1" applyBorder="1">
      <alignment vertical="center"/>
    </xf>
    <xf numFmtId="0" fontId="33" fillId="0" borderId="334" xfId="0" applyFont="1" applyBorder="1">
      <alignment vertical="center"/>
    </xf>
    <xf numFmtId="0" fontId="33" fillId="0" borderId="9" xfId="0" applyFont="1" applyBorder="1">
      <alignment vertical="center"/>
    </xf>
    <xf numFmtId="0" fontId="33" fillId="9" borderId="10" xfId="0" applyFont="1" applyFill="1" applyBorder="1">
      <alignment vertical="center"/>
    </xf>
    <xf numFmtId="0" fontId="33" fillId="9" borderId="25" xfId="0" applyFont="1" applyFill="1" applyBorder="1">
      <alignment vertical="center"/>
    </xf>
    <xf numFmtId="0" fontId="33" fillId="9" borderId="27" xfId="0" applyFont="1" applyFill="1" applyBorder="1">
      <alignment vertical="center"/>
    </xf>
    <xf numFmtId="0" fontId="33" fillId="9" borderId="26" xfId="0" applyFont="1" applyFill="1" applyBorder="1">
      <alignment vertical="center"/>
    </xf>
    <xf numFmtId="0" fontId="33" fillId="2" borderId="143" xfId="0" applyFont="1" applyFill="1" applyBorder="1">
      <alignment vertical="center"/>
    </xf>
    <xf numFmtId="0" fontId="33" fillId="9" borderId="12" xfId="0" applyFont="1" applyFill="1" applyBorder="1">
      <alignment vertical="center"/>
    </xf>
    <xf numFmtId="0" fontId="33" fillId="3" borderId="144" xfId="0" applyFont="1" applyFill="1" applyBorder="1">
      <alignment vertical="center"/>
    </xf>
    <xf numFmtId="0" fontId="33" fillId="8" borderId="0" xfId="0" applyFont="1" applyFill="1">
      <alignment vertical="center"/>
    </xf>
    <xf numFmtId="0" fontId="33" fillId="8" borderId="9" xfId="0" applyFont="1" applyFill="1" applyBorder="1">
      <alignment vertical="center"/>
    </xf>
    <xf numFmtId="0" fontId="33" fillId="8" borderId="10" xfId="0" applyFont="1" applyFill="1" applyBorder="1">
      <alignment vertical="center"/>
    </xf>
    <xf numFmtId="0" fontId="33" fillId="8" borderId="11" xfId="0" applyFont="1" applyFill="1" applyBorder="1">
      <alignment vertical="center"/>
    </xf>
    <xf numFmtId="0" fontId="93" fillId="9" borderId="11" xfId="0" applyFont="1" applyFill="1" applyBorder="1" applyAlignment="1">
      <alignment horizontal="right" vertical="center"/>
    </xf>
    <xf numFmtId="0" fontId="94" fillId="9" borderId="11" xfId="0" applyFont="1" applyFill="1" applyBorder="1">
      <alignment vertical="center"/>
    </xf>
    <xf numFmtId="0" fontId="33" fillId="9" borderId="9" xfId="0" applyFont="1" applyFill="1" applyBorder="1">
      <alignment vertical="center"/>
    </xf>
    <xf numFmtId="0" fontId="30" fillId="9" borderId="17" xfId="0" applyFont="1" applyFill="1" applyBorder="1" applyAlignment="1">
      <alignment horizontal="right" vertical="center"/>
    </xf>
    <xf numFmtId="0" fontId="30" fillId="9" borderId="18" xfId="0" applyFont="1" applyFill="1" applyBorder="1" applyAlignment="1">
      <alignment horizontal="right" vertical="center"/>
    </xf>
    <xf numFmtId="0" fontId="53" fillId="0" borderId="71" xfId="0" applyFont="1" applyBorder="1" applyAlignment="1">
      <alignment horizontal="center" vertical="center"/>
    </xf>
    <xf numFmtId="0" fontId="0" fillId="0" borderId="334" xfId="0" applyBorder="1">
      <alignment vertical="center"/>
    </xf>
    <xf numFmtId="0" fontId="33" fillId="0" borderId="0" xfId="0" applyFont="1" applyAlignment="1">
      <alignment horizontal="left" vertical="center"/>
    </xf>
    <xf numFmtId="0" fontId="33" fillId="0" borderId="0" xfId="0" applyFont="1" applyAlignment="1">
      <alignment horizontal="center" vertical="center"/>
    </xf>
    <xf numFmtId="0" fontId="89" fillId="0" borderId="0" xfId="0" applyFont="1">
      <alignment vertical="center"/>
    </xf>
    <xf numFmtId="0" fontId="53" fillId="0" borderId="0" xfId="0" applyFont="1">
      <alignment vertical="center"/>
    </xf>
    <xf numFmtId="0" fontId="33" fillId="3" borderId="193" xfId="0" applyFont="1" applyFill="1" applyBorder="1" applyAlignment="1">
      <alignment horizontal="center" vertical="center"/>
    </xf>
    <xf numFmtId="0" fontId="33" fillId="3" borderId="194" xfId="0" applyFont="1" applyFill="1" applyBorder="1" applyAlignment="1">
      <alignment horizontal="center" vertical="center"/>
    </xf>
    <xf numFmtId="0" fontId="33" fillId="3" borderId="195" xfId="0" applyFont="1" applyFill="1" applyBorder="1" applyAlignment="1">
      <alignment horizontal="center" vertical="center"/>
    </xf>
    <xf numFmtId="0" fontId="33" fillId="3" borderId="335" xfId="0" applyFont="1" applyFill="1" applyBorder="1" applyAlignment="1">
      <alignment horizontal="center" vertical="center"/>
    </xf>
    <xf numFmtId="0" fontId="33" fillId="9" borderId="29" xfId="0" applyFont="1" applyFill="1" applyBorder="1">
      <alignment vertical="center"/>
    </xf>
    <xf numFmtId="0" fontId="33" fillId="9" borderId="30" xfId="0" applyFont="1" applyFill="1" applyBorder="1">
      <alignment vertical="center"/>
    </xf>
    <xf numFmtId="0" fontId="33" fillId="3" borderId="196" xfId="0" applyFont="1" applyFill="1" applyBorder="1" applyAlignment="1">
      <alignment horizontal="center" vertical="center"/>
    </xf>
    <xf numFmtId="0" fontId="33" fillId="3" borderId="197" xfId="0" applyFont="1" applyFill="1" applyBorder="1" applyAlignment="1">
      <alignment horizontal="center" vertical="center"/>
    </xf>
    <xf numFmtId="0" fontId="33" fillId="4" borderId="198" xfId="0" applyFont="1" applyFill="1" applyBorder="1" applyAlignment="1">
      <alignment horizontal="center" vertical="center"/>
    </xf>
    <xf numFmtId="0" fontId="33" fillId="4" borderId="336" xfId="0" applyFont="1" applyFill="1" applyBorder="1" applyAlignment="1">
      <alignment horizontal="center" vertical="center"/>
    </xf>
    <xf numFmtId="0" fontId="0" fillId="0" borderId="334" xfId="0" applyBorder="1" applyAlignment="1">
      <alignment vertical="center" wrapText="1" shrinkToFit="1"/>
    </xf>
    <xf numFmtId="0" fontId="33" fillId="0" borderId="0" xfId="0" applyFont="1" applyAlignment="1">
      <alignment horizontal="center" vertical="center" shrinkToFit="1"/>
    </xf>
    <xf numFmtId="0" fontId="33" fillId="9" borderId="18" xfId="0" applyFont="1" applyFill="1" applyBorder="1" applyAlignment="1">
      <alignment horizontal="right" vertical="center"/>
    </xf>
    <xf numFmtId="0" fontId="33" fillId="3" borderId="124" xfId="0" applyFont="1" applyFill="1" applyBorder="1">
      <alignment vertical="center"/>
    </xf>
    <xf numFmtId="0" fontId="33" fillId="2" borderId="194" xfId="0" applyFont="1" applyFill="1" applyBorder="1">
      <alignment vertical="center"/>
    </xf>
    <xf numFmtId="0" fontId="33" fillId="2" borderId="195" xfId="0" applyFont="1" applyFill="1" applyBorder="1">
      <alignment vertical="center"/>
    </xf>
    <xf numFmtId="0" fontId="33" fillId="3" borderId="193" xfId="0" applyFont="1" applyFill="1" applyBorder="1">
      <alignment vertical="center"/>
    </xf>
    <xf numFmtId="0" fontId="33" fillId="3" borderId="194" xfId="0" applyFont="1" applyFill="1" applyBorder="1">
      <alignment vertical="center"/>
    </xf>
    <xf numFmtId="0" fontId="33" fillId="3" borderId="195" xfId="0" applyFont="1" applyFill="1" applyBorder="1">
      <alignment vertical="center"/>
    </xf>
    <xf numFmtId="0" fontId="33" fillId="2" borderId="196" xfId="0" applyFont="1" applyFill="1" applyBorder="1">
      <alignment vertical="center"/>
    </xf>
    <xf numFmtId="0" fontId="33" fillId="2" borderId="197" xfId="0" applyFont="1" applyFill="1" applyBorder="1">
      <alignment vertical="center"/>
    </xf>
    <xf numFmtId="0" fontId="33" fillId="4" borderId="198" xfId="0" applyFont="1" applyFill="1" applyBorder="1">
      <alignment vertical="center"/>
    </xf>
    <xf numFmtId="0" fontId="33" fillId="3" borderId="196" xfId="0" applyFont="1" applyFill="1" applyBorder="1">
      <alignment vertical="center"/>
    </xf>
    <xf numFmtId="0" fontId="33" fillId="3" borderId="197" xfId="0" applyFont="1" applyFill="1" applyBorder="1">
      <alignment vertical="center"/>
    </xf>
    <xf numFmtId="0" fontId="33" fillId="9" borderId="4" xfId="0" applyFont="1" applyFill="1" applyBorder="1">
      <alignment vertical="center"/>
    </xf>
    <xf numFmtId="0" fontId="33" fillId="9" borderId="5" xfId="0" applyFont="1" applyFill="1" applyBorder="1" applyAlignment="1">
      <alignment horizontal="centerContinuous" vertical="center"/>
    </xf>
    <xf numFmtId="0" fontId="33" fillId="9" borderId="17" xfId="0" applyFont="1" applyFill="1" applyBorder="1" applyAlignment="1">
      <alignment horizontal="centerContinuous" vertical="center"/>
    </xf>
    <xf numFmtId="0" fontId="33" fillId="9" borderId="6" xfId="0" applyFont="1" applyFill="1" applyBorder="1" applyAlignment="1">
      <alignment horizontal="centerContinuous" vertical="center"/>
    </xf>
    <xf numFmtId="0" fontId="33" fillId="9" borderId="18" xfId="0" applyFont="1" applyFill="1" applyBorder="1" applyAlignment="1">
      <alignment horizontal="centerContinuous" vertical="center"/>
    </xf>
    <xf numFmtId="0" fontId="33" fillId="9" borderId="6" xfId="0" applyFont="1" applyFill="1" applyBorder="1">
      <alignment vertical="center"/>
    </xf>
    <xf numFmtId="0" fontId="33" fillId="9" borderId="16" xfId="0" applyFont="1" applyFill="1" applyBorder="1" applyAlignment="1">
      <alignment horizontal="centerContinuous" vertical="center"/>
    </xf>
    <xf numFmtId="0" fontId="0" fillId="0" borderId="75" xfId="0" applyBorder="1" applyAlignment="1">
      <alignment horizontal="center" vertical="center"/>
    </xf>
    <xf numFmtId="0" fontId="0" fillId="0" borderId="70" xfId="0" applyBorder="1" applyAlignment="1">
      <alignment horizontal="center" vertical="center"/>
    </xf>
    <xf numFmtId="0" fontId="0" fillId="0" borderId="71" xfId="0" applyBorder="1" applyAlignment="1">
      <alignment horizontal="center" vertical="center"/>
    </xf>
    <xf numFmtId="0" fontId="33" fillId="0" borderId="65" xfId="0" applyFont="1" applyBorder="1">
      <alignment vertical="center"/>
    </xf>
    <xf numFmtId="0" fontId="33" fillId="0" borderId="117" xfId="0" applyFont="1" applyBorder="1" applyAlignment="1">
      <alignment horizontal="center" vertical="center"/>
    </xf>
    <xf numFmtId="0" fontId="33" fillId="0" borderId="110" xfId="0" applyFont="1" applyBorder="1" applyAlignment="1">
      <alignment horizontal="center" vertical="center"/>
    </xf>
    <xf numFmtId="0" fontId="33" fillId="3" borderId="330" xfId="0" applyFont="1" applyFill="1" applyBorder="1">
      <alignment vertical="center"/>
    </xf>
    <xf numFmtId="0" fontId="33" fillId="3" borderId="201" xfId="0" applyFont="1" applyFill="1" applyBorder="1">
      <alignment vertical="center"/>
    </xf>
    <xf numFmtId="0" fontId="83" fillId="0" borderId="0" xfId="0" applyFont="1" applyAlignment="1">
      <alignment horizontal="center" vertical="center"/>
    </xf>
    <xf numFmtId="0" fontId="30" fillId="0" borderId="0" xfId="0" applyFont="1" applyAlignment="1">
      <alignment horizontal="right" vertical="center"/>
    </xf>
    <xf numFmtId="0" fontId="33" fillId="0" borderId="153" xfId="0" applyFont="1" applyBorder="1" applyAlignment="1">
      <alignment vertical="center" shrinkToFit="1"/>
    </xf>
    <xf numFmtId="0" fontId="33" fillId="0" borderId="153" xfId="0" applyFont="1" applyBorder="1">
      <alignment vertical="center"/>
    </xf>
    <xf numFmtId="0" fontId="31" fillId="3" borderId="16" xfId="0" applyFont="1" applyFill="1" applyBorder="1">
      <alignment vertical="center"/>
    </xf>
    <xf numFmtId="0" fontId="0" fillId="3" borderId="17" xfId="0" applyFill="1" applyBorder="1">
      <alignment vertical="center"/>
    </xf>
    <xf numFmtId="0" fontId="0" fillId="3" borderId="18" xfId="0" applyFill="1" applyBorder="1">
      <alignment vertical="center"/>
    </xf>
    <xf numFmtId="0" fontId="0" fillId="3" borderId="331" xfId="0" applyFill="1" applyBorder="1">
      <alignment vertical="center"/>
    </xf>
    <xf numFmtId="0" fontId="0" fillId="3" borderId="155" xfId="0" applyFill="1" applyBorder="1">
      <alignment vertical="center"/>
    </xf>
    <xf numFmtId="0" fontId="0" fillId="3" borderId="156" xfId="0" applyFill="1" applyBorder="1">
      <alignment vertical="center"/>
    </xf>
    <xf numFmtId="0" fontId="0" fillId="9" borderId="7" xfId="0" applyFill="1" applyBorder="1">
      <alignment vertical="center"/>
    </xf>
    <xf numFmtId="0" fontId="0" fillId="2" borderId="308" xfId="0" applyFill="1" applyBorder="1">
      <alignment vertical="center"/>
    </xf>
    <xf numFmtId="0" fontId="33" fillId="0" borderId="27" xfId="0" applyFont="1" applyBorder="1">
      <alignment vertical="center"/>
    </xf>
    <xf numFmtId="0" fontId="33" fillId="9" borderId="8" xfId="0" applyFont="1" applyFill="1" applyBorder="1" applyAlignment="1">
      <alignment horizontal="center" vertical="top"/>
    </xf>
    <xf numFmtId="0" fontId="33" fillId="9" borderId="0" xfId="0" applyFont="1" applyFill="1" applyAlignment="1">
      <alignment horizontal="center" vertical="top"/>
    </xf>
    <xf numFmtId="0" fontId="33" fillId="0" borderId="41" xfId="0" applyFont="1" applyBorder="1">
      <alignment vertical="center"/>
    </xf>
    <xf numFmtId="0" fontId="33" fillId="9" borderId="10" xfId="0" applyFont="1" applyFill="1" applyBorder="1" applyAlignment="1">
      <alignment horizontal="center" vertical="top"/>
    </xf>
    <xf numFmtId="0" fontId="33" fillId="9" borderId="11" xfId="0" applyFont="1" applyFill="1" applyBorder="1" applyAlignment="1">
      <alignment horizontal="center" vertical="top"/>
    </xf>
    <xf numFmtId="0" fontId="33" fillId="0" borderId="31" xfId="0" applyFont="1" applyBorder="1">
      <alignment vertical="center"/>
    </xf>
    <xf numFmtId="0" fontId="33" fillId="9" borderId="8" xfId="0" applyFont="1" applyFill="1" applyBorder="1" applyAlignment="1">
      <alignment vertical="top"/>
    </xf>
    <xf numFmtId="0" fontId="33" fillId="9" borderId="0" xfId="0" applyFont="1" applyFill="1" applyAlignment="1">
      <alignment vertical="top"/>
    </xf>
    <xf numFmtId="0" fontId="33" fillId="9" borderId="10" xfId="0" applyFont="1" applyFill="1" applyBorder="1" applyAlignment="1">
      <alignment vertical="top"/>
    </xf>
    <xf numFmtId="0" fontId="33" fillId="9" borderId="11" xfId="0" applyFont="1" applyFill="1" applyBorder="1" applyAlignment="1">
      <alignment vertical="top"/>
    </xf>
    <xf numFmtId="0" fontId="33" fillId="9" borderId="8" xfId="0" applyFont="1" applyFill="1" applyBorder="1">
      <alignment vertical="center"/>
    </xf>
    <xf numFmtId="0" fontId="33" fillId="0" borderId="224" xfId="0" applyFont="1" applyBorder="1">
      <alignment vertical="center"/>
    </xf>
    <xf numFmtId="0" fontId="52" fillId="9" borderId="0" xfId="0" applyFont="1" applyFill="1">
      <alignment vertical="center"/>
    </xf>
    <xf numFmtId="0" fontId="52" fillId="9" borderId="11" xfId="0" applyFont="1" applyFill="1" applyBorder="1">
      <alignment vertical="center"/>
    </xf>
    <xf numFmtId="0" fontId="0" fillId="0" borderId="5" xfId="0" applyBorder="1" applyAlignment="1">
      <alignment horizontal="right" vertical="center"/>
    </xf>
    <xf numFmtId="0" fontId="0" fillId="3" borderId="107" xfId="0" applyFill="1" applyBorder="1">
      <alignment vertical="center"/>
    </xf>
    <xf numFmtId="0" fontId="0" fillId="0" borderId="65" xfId="0" applyBorder="1">
      <alignment vertical="center"/>
    </xf>
    <xf numFmtId="0" fontId="0" fillId="0" borderId="26" xfId="0" applyBorder="1" applyAlignment="1">
      <alignment horizontal="center" vertical="center"/>
    </xf>
    <xf numFmtId="0" fontId="0" fillId="0" borderId="31" xfId="0" applyBorder="1">
      <alignment vertical="center"/>
    </xf>
    <xf numFmtId="0" fontId="0" fillId="3" borderId="144" xfId="0" applyFill="1" applyBorder="1">
      <alignment vertical="center"/>
    </xf>
    <xf numFmtId="0" fontId="0" fillId="0" borderId="127" xfId="0" applyBorder="1">
      <alignment vertical="center"/>
    </xf>
    <xf numFmtId="0" fontId="0" fillId="0" borderId="127" xfId="0" applyBorder="1" applyAlignment="1">
      <alignment horizontal="center" vertical="center"/>
    </xf>
    <xf numFmtId="0" fontId="0" fillId="0" borderId="164" xfId="0" applyBorder="1">
      <alignment vertical="center"/>
    </xf>
    <xf numFmtId="0" fontId="0" fillId="0" borderId="221" xfId="0" applyBorder="1">
      <alignment vertical="center"/>
    </xf>
    <xf numFmtId="0" fontId="0" fillId="3" borderId="145" xfId="0" applyFill="1" applyBorder="1">
      <alignment vertical="center"/>
    </xf>
    <xf numFmtId="0" fontId="0" fillId="0" borderId="179" xfId="0" applyBorder="1">
      <alignment vertical="center"/>
    </xf>
    <xf numFmtId="0" fontId="0" fillId="0" borderId="179" xfId="0" applyBorder="1" applyAlignment="1">
      <alignment horizontal="center" vertical="center"/>
    </xf>
    <xf numFmtId="0" fontId="0" fillId="0" borderId="222" xfId="0" applyBorder="1">
      <alignment vertical="center"/>
    </xf>
    <xf numFmtId="0" fontId="0" fillId="0" borderId="221" xfId="0" applyBorder="1" applyAlignment="1">
      <alignment horizontal="center" vertical="center"/>
    </xf>
    <xf numFmtId="0" fontId="2" fillId="0" borderId="0" xfId="0" applyFont="1" applyAlignment="1"/>
    <xf numFmtId="0" fontId="0" fillId="3" borderId="201" xfId="0" applyFill="1" applyBorder="1">
      <alignment vertical="center"/>
    </xf>
    <xf numFmtId="0" fontId="0" fillId="9" borderId="25" xfId="0" applyFill="1" applyBorder="1">
      <alignment vertical="center"/>
    </xf>
    <xf numFmtId="0" fontId="0" fillId="9" borderId="26" xfId="0" applyFill="1" applyBorder="1">
      <alignment vertical="center"/>
    </xf>
    <xf numFmtId="0" fontId="0" fillId="9" borderId="29" xfId="0" applyFill="1" applyBorder="1">
      <alignment vertical="center"/>
    </xf>
    <xf numFmtId="0" fontId="0" fillId="9" borderId="30" xfId="0" applyFill="1" applyBorder="1">
      <alignment vertical="center"/>
    </xf>
    <xf numFmtId="0" fontId="0" fillId="9" borderId="30" xfId="0" applyFill="1" applyBorder="1" applyAlignment="1">
      <alignment horizontal="right" vertical="center"/>
    </xf>
    <xf numFmtId="0" fontId="0" fillId="3" borderId="308" xfId="0" applyFill="1" applyBorder="1">
      <alignment vertical="center"/>
    </xf>
    <xf numFmtId="0" fontId="0" fillId="3" borderId="309" xfId="0" applyFill="1" applyBorder="1">
      <alignment vertical="center"/>
    </xf>
    <xf numFmtId="0" fontId="0" fillId="0" borderId="110" xfId="0" applyBorder="1">
      <alignment vertical="center"/>
    </xf>
    <xf numFmtId="0" fontId="0" fillId="3" borderId="238" xfId="0" applyFill="1" applyBorder="1">
      <alignment vertical="center"/>
    </xf>
    <xf numFmtId="0" fontId="0" fillId="0" borderId="310" xfId="0" applyBorder="1">
      <alignment vertical="center"/>
    </xf>
    <xf numFmtId="0" fontId="0" fillId="9" borderId="8" xfId="0" applyFill="1" applyBorder="1">
      <alignment vertical="center"/>
    </xf>
    <xf numFmtId="0" fontId="0" fillId="9" borderId="0" xfId="0" applyFill="1">
      <alignment vertical="center"/>
    </xf>
    <xf numFmtId="0" fontId="0" fillId="9" borderId="0" xfId="0" applyFill="1" applyAlignment="1">
      <alignment horizontal="right" vertical="center"/>
    </xf>
    <xf numFmtId="0" fontId="0" fillId="9" borderId="10" xfId="0" applyFill="1" applyBorder="1">
      <alignment vertical="center"/>
    </xf>
    <xf numFmtId="0" fontId="0" fillId="9" borderId="11" xfId="0" applyFill="1" applyBorder="1">
      <alignment vertical="center"/>
    </xf>
    <xf numFmtId="0" fontId="33" fillId="0" borderId="334" xfId="0" applyFont="1" applyBorder="1" applyAlignment="1">
      <alignment vertical="center" shrinkToFit="1"/>
    </xf>
    <xf numFmtId="0" fontId="0" fillId="0" borderId="235" xfId="0" applyBorder="1">
      <alignment vertical="center"/>
    </xf>
    <xf numFmtId="0" fontId="0" fillId="0" borderId="223" xfId="0" applyBorder="1" applyAlignment="1">
      <alignment horizontal="right" vertical="center"/>
    </xf>
    <xf numFmtId="0" fontId="0" fillId="0" borderId="214" xfId="0" applyBorder="1">
      <alignment vertical="center"/>
    </xf>
    <xf numFmtId="0" fontId="2" fillId="0" borderId="15" xfId="0" applyFont="1" applyBorder="1" applyAlignment="1"/>
    <xf numFmtId="38" fontId="2" fillId="0" borderId="320" xfId="1" applyFont="1" applyFill="1" applyBorder="1" applyAlignment="1" applyProtection="1">
      <alignment vertical="center"/>
    </xf>
    <xf numFmtId="0" fontId="0" fillId="3" borderId="324" xfId="0" applyFill="1" applyBorder="1">
      <alignment vertical="center"/>
    </xf>
    <xf numFmtId="0" fontId="2" fillId="3" borderId="325" xfId="0" applyFont="1" applyFill="1" applyBorder="1" applyAlignment="1">
      <alignment vertical="center" shrinkToFit="1"/>
    </xf>
    <xf numFmtId="0" fontId="2" fillId="3" borderId="167" xfId="0" applyFont="1" applyFill="1" applyBorder="1" applyAlignment="1">
      <alignment vertical="center" shrinkToFit="1"/>
    </xf>
    <xf numFmtId="0" fontId="2" fillId="3" borderId="168" xfId="0" applyFont="1" applyFill="1" applyBorder="1" applyAlignment="1">
      <alignment vertical="center" shrinkToFit="1"/>
    </xf>
    <xf numFmtId="0" fontId="0" fillId="0" borderId="5" xfId="0" applyBorder="1" applyAlignment="1">
      <alignment vertical="center" shrinkToFit="1"/>
    </xf>
    <xf numFmtId="0" fontId="0" fillId="2" borderId="201" xfId="0" applyFill="1" applyBorder="1">
      <alignment vertical="center"/>
    </xf>
    <xf numFmtId="0" fontId="0" fillId="3" borderId="16" xfId="0" applyFill="1" applyBorder="1">
      <alignment vertical="center"/>
    </xf>
    <xf numFmtId="0" fontId="0" fillId="0" borderId="18" xfId="0" applyBorder="1" applyAlignment="1">
      <alignment vertical="center" shrinkToFit="1"/>
    </xf>
    <xf numFmtId="0" fontId="4" fillId="0" borderId="12" xfId="0" applyFont="1" applyBorder="1" applyAlignment="1">
      <alignment horizontal="center" vertical="center" wrapText="1"/>
    </xf>
    <xf numFmtId="0" fontId="0" fillId="9" borderId="130" xfId="0" applyFill="1" applyBorder="1">
      <alignment vertical="center"/>
    </xf>
    <xf numFmtId="0" fontId="0" fillId="0" borderId="41" xfId="0" applyBorder="1">
      <alignment vertical="center"/>
    </xf>
    <xf numFmtId="0" fontId="0" fillId="0" borderId="26" xfId="0" applyBorder="1" applyAlignment="1">
      <alignment vertical="center" shrinkToFit="1"/>
    </xf>
    <xf numFmtId="0" fontId="0" fillId="0" borderId="40" xfId="0" applyBorder="1" applyAlignment="1">
      <alignment vertical="center" shrinkToFit="1"/>
    </xf>
    <xf numFmtId="0" fontId="0" fillId="0" borderId="30" xfId="0" applyBorder="1" applyAlignment="1">
      <alignment vertical="center" shrinkToFit="1"/>
    </xf>
    <xf numFmtId="0" fontId="0" fillId="0" borderId="118" xfId="0" applyBorder="1">
      <alignment vertical="center"/>
    </xf>
    <xf numFmtId="0" fontId="33" fillId="9" borderId="14" xfId="0" applyFont="1" applyFill="1" applyBorder="1" applyAlignment="1">
      <alignment horizontal="centerContinuous" vertical="center"/>
    </xf>
    <xf numFmtId="0" fontId="0" fillId="9" borderId="14" xfId="0" applyFill="1" applyBorder="1" applyAlignment="1">
      <alignment horizontal="centerContinuous" vertical="center"/>
    </xf>
    <xf numFmtId="0" fontId="0" fillId="9" borderId="4" xfId="0" applyFill="1" applyBorder="1" applyAlignment="1">
      <alignment horizontal="centerContinuous" vertical="center"/>
    </xf>
    <xf numFmtId="0" fontId="0" fillId="2" borderId="6" xfId="0" applyFill="1" applyBorder="1">
      <alignment vertical="center"/>
    </xf>
    <xf numFmtId="0" fontId="0" fillId="2" borderId="17" xfId="0" applyFill="1" applyBorder="1">
      <alignment vertical="center"/>
    </xf>
    <xf numFmtId="0" fontId="0" fillId="0" borderId="11" xfId="0" applyBorder="1" applyAlignment="1">
      <alignment vertical="center" wrapText="1"/>
    </xf>
    <xf numFmtId="0" fontId="0" fillId="2" borderId="124" xfId="0" applyFill="1" applyBorder="1">
      <alignment vertical="center"/>
    </xf>
    <xf numFmtId="0" fontId="0" fillId="3" borderId="125" xfId="0" applyFill="1" applyBorder="1">
      <alignment vertical="center"/>
    </xf>
    <xf numFmtId="0" fontId="0" fillId="0" borderId="0" xfId="0" applyAlignment="1"/>
    <xf numFmtId="0" fontId="0" fillId="0" borderId="0" xfId="0" applyAlignment="1">
      <alignment vertical="center" shrinkToFit="1"/>
    </xf>
    <xf numFmtId="0" fontId="0" fillId="0" borderId="181" xfId="0" applyBorder="1">
      <alignment vertical="center"/>
    </xf>
    <xf numFmtId="0" fontId="33" fillId="2" borderId="185" xfId="0" applyFont="1" applyFill="1" applyBorder="1">
      <alignment vertical="center"/>
    </xf>
    <xf numFmtId="0" fontId="33" fillId="2" borderId="184" xfId="0" applyFont="1" applyFill="1" applyBorder="1">
      <alignment vertical="center"/>
    </xf>
    <xf numFmtId="0" fontId="33" fillId="0" borderId="235" xfId="0" applyFont="1" applyBorder="1">
      <alignment vertical="center"/>
    </xf>
    <xf numFmtId="0" fontId="33" fillId="3" borderId="308" xfId="0" applyFont="1" applyFill="1" applyBorder="1">
      <alignment vertical="center"/>
    </xf>
    <xf numFmtId="0" fontId="33" fillId="3" borderId="185" xfId="0" applyFont="1" applyFill="1" applyBorder="1">
      <alignment vertical="center"/>
    </xf>
    <xf numFmtId="0" fontId="33" fillId="3" borderId="184" xfId="0" applyFont="1" applyFill="1" applyBorder="1">
      <alignment vertical="center"/>
    </xf>
    <xf numFmtId="0" fontId="2" fillId="0" borderId="0" xfId="0" applyFont="1" applyAlignment="1">
      <alignment vertical="center" shrinkToFit="1"/>
    </xf>
    <xf numFmtId="0" fontId="4" fillId="0" borderId="0" xfId="0" applyFont="1" applyAlignment="1">
      <alignment vertical="center" shrinkToFit="1"/>
    </xf>
    <xf numFmtId="0" fontId="0" fillId="3" borderId="124"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33" fillId="0" borderId="219" xfId="0" applyFont="1" applyBorder="1">
      <alignment vertical="center"/>
    </xf>
    <xf numFmtId="0" fontId="33" fillId="0" borderId="292" xfId="0" applyFont="1" applyBorder="1">
      <alignment vertical="center"/>
    </xf>
    <xf numFmtId="0" fontId="33" fillId="0" borderId="293" xfId="0" applyFont="1" applyBorder="1">
      <alignment vertical="center"/>
    </xf>
    <xf numFmtId="0" fontId="33" fillId="0" borderId="220" xfId="0" applyFont="1" applyBorder="1">
      <alignment vertical="center"/>
    </xf>
    <xf numFmtId="0" fontId="33" fillId="3" borderId="289" xfId="0" applyFont="1" applyFill="1" applyBorder="1">
      <alignment vertical="center"/>
    </xf>
    <xf numFmtId="0" fontId="33" fillId="3" borderId="290" xfId="0" applyFont="1" applyFill="1" applyBorder="1">
      <alignment vertical="center"/>
    </xf>
    <xf numFmtId="0" fontId="33" fillId="3" borderId="291" xfId="0" applyFont="1" applyFill="1" applyBorder="1">
      <alignment vertical="center"/>
    </xf>
    <xf numFmtId="0" fontId="33" fillId="3" borderId="186" xfId="0" applyFont="1" applyFill="1" applyBorder="1">
      <alignment vertical="center"/>
    </xf>
    <xf numFmtId="0" fontId="33" fillId="3" borderId="287" xfId="0" applyFont="1" applyFill="1" applyBorder="1">
      <alignment vertical="center"/>
    </xf>
    <xf numFmtId="0" fontId="33" fillId="3" borderId="288" xfId="0" applyFont="1" applyFill="1" applyBorder="1">
      <alignment vertical="center"/>
    </xf>
    <xf numFmtId="0" fontId="33" fillId="9" borderId="25" xfId="0" applyFont="1" applyFill="1" applyBorder="1" applyAlignment="1">
      <alignment horizontal="center" vertical="center"/>
    </xf>
    <xf numFmtId="0" fontId="33" fillId="0" borderId="26" xfId="0" applyFont="1" applyBorder="1">
      <alignment vertical="center"/>
    </xf>
    <xf numFmtId="0" fontId="33" fillId="9" borderId="39" xfId="0" applyFont="1" applyFill="1" applyBorder="1" applyAlignment="1">
      <alignment horizontal="center" vertical="center"/>
    </xf>
    <xf numFmtId="0" fontId="33" fillId="0" borderId="40" xfId="0" applyFont="1" applyBorder="1">
      <alignment vertical="center"/>
    </xf>
    <xf numFmtId="0" fontId="33" fillId="9" borderId="29" xfId="0" applyFont="1" applyFill="1" applyBorder="1" applyAlignment="1">
      <alignment horizontal="center" vertical="center"/>
    </xf>
    <xf numFmtId="0" fontId="33" fillId="0" borderId="30" xfId="0" applyFont="1" applyBorder="1">
      <alignment vertical="center"/>
    </xf>
    <xf numFmtId="0" fontId="33" fillId="3" borderId="238" xfId="0" applyFont="1" applyFill="1" applyBorder="1">
      <alignment vertical="center"/>
    </xf>
    <xf numFmtId="0" fontId="0" fillId="2" borderId="143" xfId="0" applyFill="1" applyBorder="1">
      <alignment vertical="center"/>
    </xf>
    <xf numFmtId="0" fontId="0" fillId="0" borderId="25" xfId="0" applyBorder="1" applyAlignment="1">
      <alignment horizontal="center" vertical="center"/>
    </xf>
    <xf numFmtId="0" fontId="0" fillId="0" borderId="40" xfId="0" applyBorder="1" applyAlignment="1">
      <alignment horizontal="center" vertical="center"/>
    </xf>
    <xf numFmtId="0" fontId="0" fillId="2" borderId="108" xfId="0" applyFill="1" applyBorder="1">
      <alignment vertical="center"/>
    </xf>
    <xf numFmtId="0" fontId="0" fillId="0" borderId="39" xfId="0" applyBorder="1" applyAlignment="1">
      <alignment horizontal="center" vertical="center"/>
    </xf>
    <xf numFmtId="0" fontId="0" fillId="0" borderId="30" xfId="0" applyBorder="1" applyAlignment="1">
      <alignment horizontal="center" vertical="center"/>
    </xf>
    <xf numFmtId="0" fontId="0" fillId="2" borderId="144" xfId="0" applyFill="1" applyBorder="1">
      <alignment vertical="center"/>
    </xf>
    <xf numFmtId="0" fontId="0" fillId="0" borderId="29" xfId="0" applyBorder="1" applyAlignment="1">
      <alignment horizontal="center" vertical="center"/>
    </xf>
    <xf numFmtId="0" fontId="33" fillId="9" borderId="216" xfId="0" applyFont="1" applyFill="1" applyBorder="1" applyAlignment="1">
      <alignment horizontal="center" vertical="center"/>
    </xf>
    <xf numFmtId="0" fontId="33" fillId="9" borderId="236" xfId="0" applyFont="1" applyFill="1" applyBorder="1" applyAlignment="1">
      <alignment horizontal="center" vertical="center"/>
    </xf>
    <xf numFmtId="0" fontId="33" fillId="2" borderId="237" xfId="0" applyFont="1" applyFill="1" applyBorder="1">
      <alignment vertical="center"/>
    </xf>
    <xf numFmtId="0" fontId="33" fillId="2" borderId="238" xfId="0" applyFont="1" applyFill="1" applyBorder="1">
      <alignment vertical="center"/>
    </xf>
    <xf numFmtId="0" fontId="2" fillId="0" borderId="0" xfId="0" applyFont="1" applyAlignment="1">
      <alignment vertical="top"/>
    </xf>
    <xf numFmtId="0" fontId="0" fillId="5" borderId="5" xfId="0" applyFill="1" applyBorder="1">
      <alignment vertical="center"/>
    </xf>
    <xf numFmtId="0" fontId="0" fillId="5" borderId="17" xfId="0" applyFill="1" applyBorder="1">
      <alignment vertical="center"/>
    </xf>
    <xf numFmtId="0" fontId="0" fillId="5" borderId="6" xfId="0" applyFill="1" applyBorder="1">
      <alignment vertical="center"/>
    </xf>
    <xf numFmtId="0" fontId="0" fillId="5" borderId="18" xfId="0" applyFill="1" applyBorder="1">
      <alignment vertical="center"/>
    </xf>
    <xf numFmtId="0" fontId="0" fillId="0" borderId="255" xfId="0" applyBorder="1">
      <alignment vertical="center"/>
    </xf>
    <xf numFmtId="0" fontId="0" fillId="0" borderId="224" xfId="0" applyBorder="1">
      <alignment vertical="center"/>
    </xf>
    <xf numFmtId="0" fontId="2" fillId="0" borderId="0" xfId="0" applyFont="1" applyAlignment="1">
      <alignment vertical="center" wrapText="1"/>
    </xf>
    <xf numFmtId="0" fontId="0" fillId="9" borderId="16" xfId="0" applyFill="1" applyBorder="1" applyAlignment="1">
      <alignment horizontal="center" vertical="center"/>
    </xf>
    <xf numFmtId="0" fontId="0" fillId="9" borderId="17" xfId="0" applyFill="1" applyBorder="1" applyAlignment="1">
      <alignment horizontal="center" vertical="center"/>
    </xf>
    <xf numFmtId="0" fontId="0" fillId="0" borderId="341" xfId="0" applyBorder="1">
      <alignment vertical="center"/>
    </xf>
    <xf numFmtId="0" fontId="0" fillId="0" borderId="342" xfId="0" applyBorder="1">
      <alignment vertical="center"/>
    </xf>
    <xf numFmtId="0" fontId="0" fillId="0" borderId="346" xfId="0" applyBorder="1" applyAlignment="1">
      <alignment vertical="center" shrinkToFit="1"/>
    </xf>
    <xf numFmtId="0" fontId="0" fillId="0" borderId="15" xfId="0" applyBorder="1" applyAlignment="1">
      <alignment vertical="top" wrapText="1"/>
    </xf>
    <xf numFmtId="177" fontId="19" fillId="0" borderId="58" xfId="3" applyNumberFormat="1" applyFont="1" applyBorder="1" applyAlignment="1">
      <alignment horizontal="right" vertical="center" shrinkToFit="1"/>
    </xf>
    <xf numFmtId="0" fontId="98" fillId="0" borderId="0" xfId="3" applyFont="1">
      <alignment vertical="center"/>
    </xf>
    <xf numFmtId="177" fontId="19" fillId="0" borderId="48" xfId="3" applyNumberFormat="1" applyFont="1" applyBorder="1" applyAlignment="1">
      <alignment horizontal="right" vertical="center" shrinkToFit="1"/>
    </xf>
    <xf numFmtId="0" fontId="68" fillId="2" borderId="225" xfId="3" applyFont="1" applyFill="1" applyBorder="1" applyAlignment="1" applyProtection="1">
      <alignment horizontal="center" vertical="center"/>
      <protection locked="0"/>
    </xf>
    <xf numFmtId="0" fontId="68" fillId="3" borderId="225" xfId="3" applyFont="1" applyFill="1" applyBorder="1" applyAlignment="1" applyProtection="1">
      <alignment horizontal="center" vertical="center"/>
      <protection locked="0"/>
    </xf>
    <xf numFmtId="0" fontId="50" fillId="0" borderId="9" xfId="3" applyFont="1" applyBorder="1">
      <alignment vertical="center"/>
    </xf>
    <xf numFmtId="0" fontId="33" fillId="2" borderId="107" xfId="0" applyFont="1" applyFill="1" applyBorder="1" applyProtection="1">
      <alignment vertical="center"/>
      <protection locked="0"/>
    </xf>
    <xf numFmtId="0" fontId="33" fillId="2" borderId="154" xfId="0" applyFont="1" applyFill="1" applyBorder="1" applyProtection="1">
      <alignment vertical="center"/>
      <protection locked="0"/>
    </xf>
    <xf numFmtId="0" fontId="33" fillId="2" borderId="155" xfId="0" applyFont="1" applyFill="1" applyBorder="1" applyProtection="1">
      <alignment vertical="center"/>
      <protection locked="0"/>
    </xf>
    <xf numFmtId="0" fontId="33" fillId="2" borderId="156" xfId="0" applyFont="1" applyFill="1" applyBorder="1" applyProtection="1">
      <alignment vertical="center"/>
      <protection locked="0"/>
    </xf>
    <xf numFmtId="0" fontId="33" fillId="3" borderId="154" xfId="0" applyFont="1" applyFill="1" applyBorder="1" applyProtection="1">
      <alignment vertical="center"/>
      <protection locked="0"/>
    </xf>
    <xf numFmtId="0" fontId="33" fillId="3" borderId="155" xfId="0" applyFont="1" applyFill="1" applyBorder="1" applyProtection="1">
      <alignment vertical="center"/>
      <protection locked="0"/>
    </xf>
    <xf numFmtId="0" fontId="33" fillId="3" borderId="156" xfId="0" applyFont="1" applyFill="1" applyBorder="1" applyProtection="1">
      <alignment vertical="center"/>
      <protection locked="0"/>
    </xf>
    <xf numFmtId="0" fontId="33" fillId="2" borderId="143" xfId="0" applyFont="1" applyFill="1" applyBorder="1" applyProtection="1">
      <alignment vertical="center"/>
      <protection locked="0"/>
    </xf>
    <xf numFmtId="0" fontId="33" fillId="3" borderId="144" xfId="0" applyFont="1" applyFill="1" applyBorder="1" applyProtection="1">
      <alignment vertical="center"/>
      <protection locked="0"/>
    </xf>
    <xf numFmtId="0" fontId="33" fillId="3" borderId="193" xfId="0" applyFont="1" applyFill="1" applyBorder="1" applyAlignment="1" applyProtection="1">
      <alignment horizontal="center" vertical="center"/>
      <protection locked="0"/>
    </xf>
    <xf numFmtId="0" fontId="33" fillId="3" borderId="194" xfId="0" applyFont="1" applyFill="1" applyBorder="1" applyAlignment="1" applyProtection="1">
      <alignment horizontal="center" vertical="center"/>
      <protection locked="0"/>
    </xf>
    <xf numFmtId="0" fontId="33" fillId="3" borderId="195" xfId="0" applyFont="1" applyFill="1" applyBorder="1" applyAlignment="1" applyProtection="1">
      <alignment horizontal="center" vertical="center"/>
      <protection locked="0"/>
    </xf>
    <xf numFmtId="0" fontId="33" fillId="3" borderId="196" xfId="0" applyFont="1" applyFill="1" applyBorder="1" applyAlignment="1" applyProtection="1">
      <alignment horizontal="center" vertical="center"/>
      <protection locked="0"/>
    </xf>
    <xf numFmtId="0" fontId="33" fillId="3" borderId="197" xfId="0" applyFont="1" applyFill="1" applyBorder="1" applyAlignment="1" applyProtection="1">
      <alignment horizontal="center" vertical="center"/>
      <protection locked="0"/>
    </xf>
    <xf numFmtId="0" fontId="33" fillId="4" borderId="198" xfId="0" applyFont="1" applyFill="1" applyBorder="1" applyAlignment="1" applyProtection="1">
      <alignment horizontal="center" vertical="center"/>
      <protection locked="0"/>
    </xf>
    <xf numFmtId="0" fontId="33" fillId="3" borderId="124" xfId="0" applyFont="1" applyFill="1" applyBorder="1" applyProtection="1">
      <alignment vertical="center"/>
      <protection locked="0"/>
    </xf>
    <xf numFmtId="0" fontId="33" fillId="2" borderId="193" xfId="0" applyFont="1" applyFill="1" applyBorder="1" applyProtection="1">
      <alignment vertical="center"/>
      <protection locked="0"/>
    </xf>
    <xf numFmtId="0" fontId="33" fillId="2" borderId="194" xfId="0" applyFont="1" applyFill="1" applyBorder="1" applyProtection="1">
      <alignment vertical="center"/>
      <protection locked="0"/>
    </xf>
    <xf numFmtId="0" fontId="33" fillId="2" borderId="195" xfId="0" applyFont="1" applyFill="1" applyBorder="1" applyProtection="1">
      <alignment vertical="center"/>
      <protection locked="0"/>
    </xf>
    <xf numFmtId="0" fontId="33" fillId="3" borderId="193" xfId="0" applyFont="1" applyFill="1" applyBorder="1" applyProtection="1">
      <alignment vertical="center"/>
      <protection locked="0"/>
    </xf>
    <xf numFmtId="0" fontId="33" fillId="3" borderId="194" xfId="0" applyFont="1" applyFill="1" applyBorder="1" applyProtection="1">
      <alignment vertical="center"/>
      <protection locked="0"/>
    </xf>
    <xf numFmtId="0" fontId="33" fillId="3" borderId="195" xfId="0" applyFont="1" applyFill="1" applyBorder="1" applyProtection="1">
      <alignment vertical="center"/>
      <protection locked="0"/>
    </xf>
    <xf numFmtId="0" fontId="33" fillId="2" borderId="196" xfId="0" applyFont="1" applyFill="1" applyBorder="1" applyProtection="1">
      <alignment vertical="center"/>
      <protection locked="0"/>
    </xf>
    <xf numFmtId="0" fontId="33" fillId="2" borderId="197" xfId="0" applyFont="1" applyFill="1" applyBorder="1" applyProtection="1">
      <alignment vertical="center"/>
      <protection locked="0"/>
    </xf>
    <xf numFmtId="0" fontId="33" fillId="4" borderId="198" xfId="0" applyFont="1" applyFill="1" applyBorder="1" applyProtection="1">
      <alignment vertical="center"/>
      <protection locked="0"/>
    </xf>
    <xf numFmtId="0" fontId="33" fillId="3" borderId="196" xfId="0" applyFont="1" applyFill="1" applyBorder="1" applyProtection="1">
      <alignment vertical="center"/>
      <protection locked="0"/>
    </xf>
    <xf numFmtId="0" fontId="33" fillId="3" borderId="197" xfId="0" applyFont="1" applyFill="1" applyBorder="1" applyProtection="1">
      <alignment vertical="center"/>
      <protection locked="0"/>
    </xf>
    <xf numFmtId="0" fontId="33" fillId="9" borderId="122" xfId="0" applyFont="1" applyFill="1" applyBorder="1">
      <alignment vertical="center"/>
    </xf>
    <xf numFmtId="0" fontId="33" fillId="9" borderId="65" xfId="0" applyFont="1" applyFill="1" applyBorder="1">
      <alignment vertical="center"/>
    </xf>
    <xf numFmtId="0" fontId="33" fillId="9" borderId="39" xfId="0" applyFont="1" applyFill="1" applyBorder="1">
      <alignment vertical="center"/>
    </xf>
    <xf numFmtId="0" fontId="33" fillId="9" borderId="40" xfId="0" applyFont="1" applyFill="1" applyBorder="1">
      <alignment vertical="center"/>
    </xf>
    <xf numFmtId="0" fontId="33" fillId="2" borderId="108" xfId="0" applyFont="1" applyFill="1" applyBorder="1" applyProtection="1">
      <alignment vertical="center"/>
      <protection locked="0"/>
    </xf>
    <xf numFmtId="0" fontId="33" fillId="3" borderId="157" xfId="0" applyFont="1" applyFill="1" applyBorder="1" applyProtection="1">
      <alignment vertical="center"/>
      <protection locked="0"/>
    </xf>
    <xf numFmtId="0" fontId="33" fillId="0" borderId="70" xfId="0" applyFont="1" applyBorder="1" applyAlignment="1">
      <alignment horizontal="center" vertical="center"/>
    </xf>
    <xf numFmtId="0" fontId="33" fillId="0" borderId="71" xfId="0" applyFont="1" applyBorder="1" applyAlignment="1">
      <alignment horizontal="center" vertical="center"/>
    </xf>
    <xf numFmtId="0" fontId="33" fillId="3" borderId="330" xfId="0" applyFont="1" applyFill="1" applyBorder="1" applyProtection="1">
      <alignment vertical="center"/>
      <protection locked="0"/>
    </xf>
    <xf numFmtId="0" fontId="33" fillId="3" borderId="201" xfId="0" applyFont="1" applyFill="1" applyBorder="1" applyProtection="1">
      <alignment vertical="center"/>
      <protection locked="0"/>
    </xf>
    <xf numFmtId="0" fontId="52" fillId="0" borderId="0" xfId="0" applyFont="1" applyAlignment="1">
      <alignment horizontal="left" vertical="center"/>
    </xf>
    <xf numFmtId="0" fontId="33" fillId="3" borderId="331" xfId="0" applyFont="1" applyFill="1" applyBorder="1" applyProtection="1">
      <alignment vertical="center"/>
      <protection locked="0"/>
    </xf>
    <xf numFmtId="0" fontId="33" fillId="9" borderId="223" xfId="0" applyFont="1" applyFill="1" applyBorder="1">
      <alignment vertical="center"/>
    </xf>
    <xf numFmtId="0" fontId="84" fillId="0" borderId="0" xfId="0" applyFont="1">
      <alignment vertical="center"/>
    </xf>
    <xf numFmtId="0" fontId="33" fillId="2" borderId="308" xfId="0" applyFont="1" applyFill="1" applyBorder="1" applyProtection="1">
      <alignment vertical="center"/>
      <protection locked="0"/>
    </xf>
    <xf numFmtId="0" fontId="33" fillId="3" borderId="108" xfId="0" applyFont="1" applyFill="1" applyBorder="1" applyProtection="1">
      <alignment vertical="center"/>
      <protection locked="0"/>
    </xf>
    <xf numFmtId="0" fontId="33" fillId="2" borderId="146" xfId="0" applyFont="1" applyFill="1" applyBorder="1" applyProtection="1">
      <alignment vertical="center"/>
      <protection locked="0"/>
    </xf>
    <xf numFmtId="0" fontId="33" fillId="0" borderId="5" xfId="0" applyFont="1" applyBorder="1" applyAlignment="1">
      <alignment horizontal="right" vertical="center"/>
    </xf>
    <xf numFmtId="0" fontId="33" fillId="0" borderId="127" xfId="0" applyFont="1" applyBorder="1">
      <alignment vertical="center"/>
    </xf>
    <xf numFmtId="0" fontId="33" fillId="0" borderId="127" xfId="0" applyFont="1" applyBorder="1" applyAlignment="1">
      <alignment horizontal="center" vertical="center"/>
    </xf>
    <xf numFmtId="0" fontId="33" fillId="0" borderId="164" xfId="0" applyFont="1" applyBorder="1">
      <alignment vertical="center"/>
    </xf>
    <xf numFmtId="0" fontId="33" fillId="0" borderId="221" xfId="0" applyFont="1" applyBorder="1">
      <alignment vertical="center"/>
    </xf>
    <xf numFmtId="0" fontId="33" fillId="0" borderId="179" xfId="0" applyFont="1" applyBorder="1">
      <alignment vertical="center"/>
    </xf>
    <xf numFmtId="0" fontId="33" fillId="0" borderId="179" xfId="0" applyFont="1" applyBorder="1" applyAlignment="1">
      <alignment horizontal="center" vertical="center"/>
    </xf>
    <xf numFmtId="0" fontId="33" fillId="0" borderId="222" xfId="0" applyFont="1" applyBorder="1">
      <alignment vertical="center"/>
    </xf>
    <xf numFmtId="0" fontId="33" fillId="0" borderId="221" xfId="0" applyFont="1" applyBorder="1" applyAlignment="1">
      <alignment horizontal="center" vertical="center"/>
    </xf>
    <xf numFmtId="0" fontId="52" fillId="0" borderId="0" xfId="0" applyFont="1" applyAlignment="1">
      <alignment horizontal="right" vertical="center"/>
    </xf>
    <xf numFmtId="0" fontId="33" fillId="9" borderId="30" xfId="0" applyFont="1" applyFill="1" applyBorder="1" applyAlignment="1">
      <alignment horizontal="right" vertical="center"/>
    </xf>
    <xf numFmtId="0" fontId="33" fillId="3" borderId="308" xfId="0" applyFont="1" applyFill="1" applyBorder="1" applyProtection="1">
      <alignment vertical="center"/>
      <protection locked="0"/>
    </xf>
    <xf numFmtId="0" fontId="33" fillId="3" borderId="309" xfId="0" applyFont="1" applyFill="1" applyBorder="1" applyProtection="1">
      <alignment vertical="center"/>
      <protection locked="0"/>
    </xf>
    <xf numFmtId="0" fontId="33" fillId="3" borderId="238" xfId="0" applyFont="1" applyFill="1" applyBorder="1" applyProtection="1">
      <alignment vertical="center"/>
      <protection locked="0"/>
    </xf>
    <xf numFmtId="0" fontId="33" fillId="0" borderId="310" xfId="0" applyFont="1" applyBorder="1">
      <alignment vertical="center"/>
    </xf>
    <xf numFmtId="0" fontId="33" fillId="9" borderId="0" xfId="0" applyFont="1" applyFill="1" applyAlignment="1">
      <alignment horizontal="right" vertical="center"/>
    </xf>
    <xf numFmtId="0" fontId="33" fillId="0" borderId="223" xfId="0" applyFont="1" applyBorder="1" applyAlignment="1">
      <alignment horizontal="right" vertical="center"/>
    </xf>
    <xf numFmtId="0" fontId="33" fillId="0" borderId="214" xfId="0" applyFont="1" applyBorder="1">
      <alignment vertical="center"/>
    </xf>
    <xf numFmtId="0" fontId="52" fillId="0" borderId="15" xfId="0" applyFont="1" applyBorder="1" applyAlignment="1"/>
    <xf numFmtId="0" fontId="33" fillId="0" borderId="15" xfId="0" applyFont="1" applyBorder="1">
      <alignment vertical="center"/>
    </xf>
    <xf numFmtId="38" fontId="52" fillId="0" borderId="320" xfId="1" applyFont="1" applyFill="1" applyBorder="1" applyAlignment="1">
      <alignment vertical="center"/>
    </xf>
    <xf numFmtId="0" fontId="33" fillId="3" borderId="324" xfId="0" applyFont="1" applyFill="1" applyBorder="1" applyProtection="1">
      <alignment vertical="center"/>
      <protection locked="0"/>
    </xf>
    <xf numFmtId="0" fontId="52" fillId="3" borderId="325" xfId="0" applyFont="1" applyFill="1" applyBorder="1" applyAlignment="1" applyProtection="1">
      <alignment vertical="center" shrinkToFit="1"/>
      <protection locked="0"/>
    </xf>
    <xf numFmtId="0" fontId="52" fillId="3" borderId="167" xfId="0" applyFont="1" applyFill="1" applyBorder="1" applyAlignment="1" applyProtection="1">
      <alignment vertical="center" shrinkToFit="1"/>
      <protection locked="0"/>
    </xf>
    <xf numFmtId="0" fontId="52" fillId="3" borderId="168" xfId="0" applyFont="1" applyFill="1" applyBorder="1" applyAlignment="1" applyProtection="1">
      <alignment vertical="center" shrinkToFit="1"/>
      <protection locked="0"/>
    </xf>
    <xf numFmtId="0" fontId="33" fillId="0" borderId="5" xfId="0" applyFont="1" applyBorder="1" applyAlignment="1">
      <alignment vertical="center" shrinkToFit="1"/>
    </xf>
    <xf numFmtId="0" fontId="52" fillId="0" borderId="12" xfId="0" applyFont="1" applyBorder="1" applyAlignment="1">
      <alignment horizontal="center" vertical="center" wrapText="1"/>
    </xf>
    <xf numFmtId="0" fontId="33" fillId="9" borderId="4" xfId="0" applyFont="1" applyFill="1" applyBorder="1" applyAlignment="1">
      <alignment horizontal="centerContinuous" vertical="center"/>
    </xf>
    <xf numFmtId="0" fontId="33" fillId="2" borderId="6" xfId="0" applyFont="1" applyFill="1" applyBorder="1" applyProtection="1">
      <alignment vertical="center"/>
      <protection locked="0"/>
    </xf>
    <xf numFmtId="0" fontId="33" fillId="2" borderId="124" xfId="0" applyFont="1" applyFill="1" applyBorder="1" applyProtection="1">
      <alignment vertical="center"/>
      <protection locked="0"/>
    </xf>
    <xf numFmtId="0" fontId="33" fillId="0" borderId="181" xfId="0" applyFont="1" applyBorder="1">
      <alignment vertical="center"/>
    </xf>
    <xf numFmtId="0" fontId="33" fillId="2" borderId="185" xfId="0" applyFont="1" applyFill="1" applyBorder="1" applyProtection="1">
      <alignment vertical="center"/>
      <protection locked="0"/>
    </xf>
    <xf numFmtId="0" fontId="33" fillId="2" borderId="184" xfId="0" applyFont="1" applyFill="1" applyBorder="1" applyProtection="1">
      <alignment vertical="center"/>
      <protection locked="0"/>
    </xf>
    <xf numFmtId="0" fontId="33" fillId="3" borderId="185" xfId="0" applyFont="1" applyFill="1" applyBorder="1" applyProtection="1">
      <alignment vertical="center"/>
      <protection locked="0"/>
    </xf>
    <xf numFmtId="0" fontId="33" fillId="3" borderId="184" xfId="0" applyFont="1" applyFill="1" applyBorder="1" applyProtection="1">
      <alignment vertical="center"/>
      <protection locked="0"/>
    </xf>
    <xf numFmtId="0" fontId="33" fillId="3" borderId="10" xfId="0" applyFont="1" applyFill="1" applyBorder="1">
      <alignment vertical="center"/>
    </xf>
    <xf numFmtId="0" fontId="33" fillId="3" borderId="11" xfId="0" applyFont="1" applyFill="1" applyBorder="1">
      <alignment vertical="center"/>
    </xf>
    <xf numFmtId="0" fontId="33" fillId="3" borderId="12" xfId="0" applyFont="1" applyFill="1" applyBorder="1">
      <alignment vertical="center"/>
    </xf>
    <xf numFmtId="0" fontId="33" fillId="3" borderId="289" xfId="0" applyFont="1" applyFill="1" applyBorder="1" applyProtection="1">
      <alignment vertical="center"/>
      <protection locked="0"/>
    </xf>
    <xf numFmtId="0" fontId="33" fillId="3" borderId="290" xfId="0" applyFont="1" applyFill="1" applyBorder="1" applyProtection="1">
      <alignment vertical="center"/>
      <protection locked="0"/>
    </xf>
    <xf numFmtId="0" fontId="33" fillId="3" borderId="291" xfId="0" applyFont="1" applyFill="1" applyBorder="1" applyProtection="1">
      <alignment vertical="center"/>
      <protection locked="0"/>
    </xf>
    <xf numFmtId="0" fontId="33" fillId="3" borderId="186" xfId="0" applyFont="1" applyFill="1" applyBorder="1" applyProtection="1">
      <alignment vertical="center"/>
      <protection locked="0"/>
    </xf>
    <xf numFmtId="0" fontId="33" fillId="3" borderId="287" xfId="0" applyFont="1" applyFill="1" applyBorder="1" applyProtection="1">
      <alignment vertical="center"/>
      <protection locked="0"/>
    </xf>
    <xf numFmtId="0" fontId="33" fillId="3" borderId="288" xfId="0" applyFont="1" applyFill="1" applyBorder="1" applyProtection="1">
      <alignment vertical="center"/>
      <protection locked="0"/>
    </xf>
    <xf numFmtId="0" fontId="33" fillId="9" borderId="278" xfId="0" applyFont="1" applyFill="1" applyBorder="1">
      <alignment vertical="center"/>
    </xf>
    <xf numFmtId="0" fontId="33" fillId="0" borderId="25" xfId="0" applyFont="1" applyBorder="1" applyAlignment="1">
      <alignment horizontal="center" vertical="center"/>
    </xf>
    <xf numFmtId="0" fontId="33" fillId="0" borderId="39" xfId="0" applyFont="1" applyBorder="1" applyAlignment="1">
      <alignment horizontal="center" vertical="center"/>
    </xf>
    <xf numFmtId="0" fontId="33" fillId="2" borderId="144" xfId="0" applyFont="1" applyFill="1" applyBorder="1" applyProtection="1">
      <alignment vertical="center"/>
      <protection locked="0"/>
    </xf>
    <xf numFmtId="0" fontId="33" fillId="0" borderId="29" xfId="0" applyFont="1" applyBorder="1" applyAlignment="1">
      <alignment horizontal="center" vertical="center"/>
    </xf>
    <xf numFmtId="0" fontId="33" fillId="2" borderId="237" xfId="0" applyFont="1" applyFill="1" applyBorder="1" applyProtection="1">
      <alignment vertical="center"/>
      <protection locked="0"/>
    </xf>
    <xf numFmtId="0" fontId="33" fillId="2" borderId="238" xfId="0" applyFont="1" applyFill="1" applyBorder="1" applyProtection="1">
      <alignment vertical="center"/>
      <protection locked="0"/>
    </xf>
    <xf numFmtId="0" fontId="33" fillId="5" borderId="5" xfId="0" applyFont="1" applyFill="1" applyBorder="1">
      <alignment vertical="center"/>
    </xf>
    <xf numFmtId="0" fontId="33" fillId="5" borderId="17" xfId="0" applyFont="1" applyFill="1" applyBorder="1">
      <alignment vertical="center"/>
    </xf>
    <xf numFmtId="0" fontId="33" fillId="5" borderId="6" xfId="0" applyFont="1" applyFill="1" applyBorder="1">
      <alignment vertical="center"/>
    </xf>
    <xf numFmtId="0" fontId="33" fillId="5" borderId="18" xfId="0" applyFont="1" applyFill="1" applyBorder="1">
      <alignment vertical="center"/>
    </xf>
    <xf numFmtId="0" fontId="33" fillId="0" borderId="255" xfId="0" applyFont="1" applyBorder="1">
      <alignment vertical="center"/>
    </xf>
    <xf numFmtId="0" fontId="52" fillId="0" borderId="0" xfId="0" applyFont="1" applyAlignment="1">
      <alignment vertical="center" wrapText="1"/>
    </xf>
    <xf numFmtId="0" fontId="33" fillId="0" borderId="15" xfId="0" applyFont="1" applyBorder="1" applyAlignment="1">
      <alignment vertical="top" wrapText="1"/>
    </xf>
    <xf numFmtId="0" fontId="33" fillId="9" borderId="369" xfId="0" applyFont="1" applyFill="1" applyBorder="1">
      <alignment vertical="center"/>
    </xf>
    <xf numFmtId="0" fontId="33" fillId="0" borderId="367" xfId="0" applyFont="1" applyBorder="1">
      <alignment vertical="center"/>
    </xf>
    <xf numFmtId="0" fontId="33" fillId="0" borderId="285" xfId="0" applyFont="1" applyBorder="1" applyProtection="1">
      <alignment vertical="center"/>
      <protection locked="0"/>
    </xf>
    <xf numFmtId="0" fontId="33" fillId="0" borderId="190" xfId="0" applyFont="1" applyBorder="1" applyProtection="1">
      <alignment vertical="center"/>
      <protection locked="0"/>
    </xf>
    <xf numFmtId="0" fontId="33" fillId="0" borderId="152" xfId="0" applyFont="1" applyBorder="1">
      <alignment vertical="center"/>
    </xf>
    <xf numFmtId="0" fontId="83" fillId="0" borderId="0" xfId="0" applyFont="1">
      <alignment vertical="center"/>
    </xf>
    <xf numFmtId="0" fontId="89" fillId="0" borderId="8" xfId="0" applyFont="1" applyBorder="1" applyAlignment="1">
      <alignment horizontal="center" vertical="center"/>
    </xf>
    <xf numFmtId="0" fontId="89" fillId="0" borderId="0" xfId="0" applyFont="1" applyAlignment="1">
      <alignment horizontal="center" vertical="center"/>
    </xf>
    <xf numFmtId="0" fontId="89" fillId="0" borderId="9" xfId="0" applyFont="1" applyBorder="1" applyAlignment="1">
      <alignment horizontal="center" vertical="center"/>
    </xf>
    <xf numFmtId="0" fontId="30" fillId="0" borderId="8" xfId="3" applyFont="1" applyBorder="1" applyAlignment="1">
      <alignment horizontal="center" vertical="center"/>
    </xf>
    <xf numFmtId="0" fontId="30" fillId="0" borderId="44" xfId="3" applyFont="1" applyBorder="1" applyAlignment="1">
      <alignment horizontal="center" vertical="center"/>
    </xf>
    <xf numFmtId="0" fontId="100" fillId="0" borderId="0" xfId="3" applyFont="1">
      <alignment vertical="center"/>
    </xf>
    <xf numFmtId="0" fontId="101" fillId="0" borderId="0" xfId="3" applyFont="1">
      <alignment vertical="center"/>
    </xf>
    <xf numFmtId="0" fontId="52" fillId="0" borderId="0" xfId="3" applyFont="1" applyAlignment="1">
      <alignment horizontal="left" vertical="center"/>
    </xf>
    <xf numFmtId="181" fontId="5" fillId="0" borderId="90" xfId="4" applyNumberFormat="1" applyFont="1" applyFill="1" applyBorder="1">
      <alignment vertical="center"/>
    </xf>
    <xf numFmtId="0" fontId="5" fillId="0" borderId="47" xfId="3" applyFont="1" applyBorder="1">
      <alignment vertical="center"/>
    </xf>
    <xf numFmtId="184" fontId="5" fillId="0" borderId="102" xfId="4" applyNumberFormat="1" applyFont="1" applyFill="1" applyBorder="1">
      <alignment vertical="center"/>
    </xf>
    <xf numFmtId="0" fontId="5" fillId="0" borderId="87" xfId="3" applyFont="1" applyBorder="1">
      <alignment vertical="center"/>
    </xf>
    <xf numFmtId="183" fontId="5" fillId="0" borderId="95" xfId="4" applyNumberFormat="1" applyFont="1" applyFill="1" applyBorder="1" applyAlignment="1">
      <alignment horizontal="right" vertical="center"/>
    </xf>
    <xf numFmtId="183" fontId="5" fillId="0" borderId="96" xfId="4" applyNumberFormat="1" applyFont="1" applyFill="1" applyBorder="1" applyAlignment="1">
      <alignment horizontal="right" vertical="center"/>
    </xf>
    <xf numFmtId="0" fontId="5" fillId="0" borderId="8" xfId="3" applyFont="1" applyBorder="1">
      <alignment vertical="center"/>
    </xf>
    <xf numFmtId="183" fontId="5" fillId="0" borderId="5" xfId="4" applyNumberFormat="1" applyFont="1" applyFill="1" applyBorder="1" applyAlignment="1">
      <alignment horizontal="right" vertical="center"/>
    </xf>
    <xf numFmtId="183" fontId="5" fillId="0" borderId="7" xfId="4" applyNumberFormat="1" applyFont="1" applyFill="1" applyBorder="1" applyAlignment="1">
      <alignment horizontal="right" vertical="center"/>
    </xf>
    <xf numFmtId="0" fontId="31" fillId="9" borderId="76" xfId="3" applyFont="1" applyFill="1" applyBorder="1" applyAlignment="1">
      <alignment horizontal="center" vertical="center"/>
    </xf>
    <xf numFmtId="0" fontId="31" fillId="0" borderId="99" xfId="3" applyFont="1" applyBorder="1" applyAlignment="1">
      <alignment horizontal="right" vertical="center"/>
    </xf>
    <xf numFmtId="0" fontId="4" fillId="0" borderId="0" xfId="3" applyFont="1" applyAlignment="1">
      <alignment horizontal="right" vertical="center"/>
    </xf>
    <xf numFmtId="0" fontId="4" fillId="0" borderId="0" xfId="3" applyFont="1">
      <alignment vertical="center"/>
    </xf>
    <xf numFmtId="0" fontId="0" fillId="2" borderId="107" xfId="0" applyFill="1" applyBorder="1" applyAlignment="1">
      <alignment horizontal="right" vertical="center"/>
    </xf>
    <xf numFmtId="0" fontId="33" fillId="2" borderId="154" xfId="0" applyFont="1" applyFill="1" applyBorder="1" applyAlignment="1">
      <alignment horizontal="right" vertical="center"/>
    </xf>
    <xf numFmtId="0" fontId="33" fillId="3" borderId="107" xfId="0" applyFont="1" applyFill="1" applyBorder="1" applyAlignment="1">
      <alignment horizontal="right" vertical="center"/>
    </xf>
    <xf numFmtId="0" fontId="33" fillId="2" borderId="107" xfId="0" applyFont="1" applyFill="1" applyBorder="1" applyAlignment="1">
      <alignment horizontal="right" vertical="center"/>
    </xf>
    <xf numFmtId="0" fontId="33" fillId="2" borderId="193" xfId="0" applyFont="1" applyFill="1" applyBorder="1" applyAlignment="1">
      <alignment horizontal="right" vertical="center"/>
    </xf>
    <xf numFmtId="0" fontId="33" fillId="0" borderId="69" xfId="0" applyFont="1" applyBorder="1" applyAlignment="1">
      <alignment horizontal="right" vertical="center"/>
    </xf>
    <xf numFmtId="0" fontId="33" fillId="3" borderId="154" xfId="0" applyFont="1" applyFill="1" applyBorder="1" applyAlignment="1">
      <alignment horizontal="right" vertical="center"/>
    </xf>
    <xf numFmtId="0" fontId="0" fillId="2" borderId="201" xfId="0" applyFill="1" applyBorder="1" applyAlignment="1">
      <alignment horizontal="right" vertical="center"/>
    </xf>
    <xf numFmtId="0" fontId="0" fillId="2" borderId="124" xfId="0" applyFill="1" applyBorder="1" applyAlignment="1">
      <alignment horizontal="right" vertical="center"/>
    </xf>
    <xf numFmtId="0" fontId="0" fillId="0" borderId="362" xfId="0" applyBorder="1" applyAlignment="1">
      <alignment vertical="center" shrinkToFit="1"/>
    </xf>
    <xf numFmtId="0" fontId="0" fillId="0" borderId="362" xfId="0" applyBorder="1">
      <alignment vertical="center"/>
    </xf>
    <xf numFmtId="0" fontId="33" fillId="0" borderId="362" xfId="0" applyFont="1" applyBorder="1">
      <alignment vertical="center"/>
    </xf>
    <xf numFmtId="0" fontId="33" fillId="9" borderId="14" xfId="0" applyFont="1" applyFill="1" applyBorder="1" applyAlignment="1">
      <alignment horizontal="center" vertical="center"/>
    </xf>
    <xf numFmtId="0" fontId="33" fillId="0" borderId="0" xfId="0" applyFont="1" applyProtection="1">
      <alignment vertical="center"/>
      <protection locked="0"/>
    </xf>
    <xf numFmtId="0" fontId="33" fillId="0" borderId="70" xfId="0" applyFont="1" applyBorder="1">
      <alignment vertical="center"/>
    </xf>
    <xf numFmtId="0" fontId="33" fillId="0" borderId="69" xfId="0" applyFont="1" applyBorder="1">
      <alignment vertical="center"/>
    </xf>
    <xf numFmtId="0" fontId="37" fillId="0" borderId="0" xfId="3" quotePrefix="1" applyFont="1" applyAlignment="1">
      <alignment horizontal="center" vertical="center" textRotation="180"/>
    </xf>
    <xf numFmtId="0" fontId="104" fillId="0" borderId="0" xfId="3" applyFont="1">
      <alignment vertical="center"/>
    </xf>
    <xf numFmtId="0" fontId="37" fillId="0" borderId="0" xfId="3" applyFont="1" applyAlignment="1">
      <alignment horizontal="center" vertical="center" textRotation="180"/>
    </xf>
    <xf numFmtId="0" fontId="33" fillId="0" borderId="131" xfId="0" applyFont="1" applyBorder="1">
      <alignment vertical="center"/>
    </xf>
    <xf numFmtId="0" fontId="33" fillId="0" borderId="132" xfId="0" applyFont="1" applyBorder="1">
      <alignment vertical="center"/>
    </xf>
    <xf numFmtId="0" fontId="33" fillId="3" borderId="145" xfId="0" applyFont="1" applyFill="1" applyBorder="1" applyProtection="1">
      <alignment vertical="center"/>
      <protection locked="0"/>
    </xf>
    <xf numFmtId="0" fontId="33" fillId="0" borderId="4" xfId="0" applyFont="1" applyBorder="1">
      <alignment vertical="center"/>
    </xf>
    <xf numFmtId="0" fontId="33" fillId="3" borderId="107" xfId="0" applyFont="1" applyFill="1" applyBorder="1" applyProtection="1">
      <alignment vertical="center"/>
      <protection locked="0"/>
    </xf>
    <xf numFmtId="0" fontId="33" fillId="9" borderId="130" xfId="0" applyFont="1" applyFill="1" applyBorder="1">
      <alignment vertical="center"/>
    </xf>
    <xf numFmtId="0" fontId="33" fillId="2" borderId="17" xfId="0" applyFont="1" applyFill="1" applyBorder="1" applyProtection="1">
      <alignment vertical="center"/>
      <protection locked="0"/>
    </xf>
    <xf numFmtId="0" fontId="33" fillId="9" borderId="16" xfId="0" applyFont="1" applyFill="1" applyBorder="1" applyAlignment="1">
      <alignment horizontal="center" vertical="center"/>
    </xf>
    <xf numFmtId="0" fontId="33" fillId="0" borderId="17" xfId="0" applyFont="1" applyBorder="1" applyAlignment="1">
      <alignment horizontal="center" vertical="center"/>
    </xf>
    <xf numFmtId="0" fontId="33" fillId="0" borderId="40" xfId="0" applyFont="1" applyBorder="1" applyAlignment="1">
      <alignment horizontal="center" vertical="center"/>
    </xf>
    <xf numFmtId="0" fontId="33" fillId="0" borderId="17" xfId="0" applyFont="1" applyBorder="1" applyAlignment="1">
      <alignment vertical="center" shrinkToFit="1"/>
    </xf>
    <xf numFmtId="0" fontId="33" fillId="0" borderId="18" xfId="0" applyFont="1" applyBorder="1" applyAlignment="1">
      <alignment vertical="center" shrinkToFit="1"/>
    </xf>
    <xf numFmtId="0" fontId="33" fillId="0" borderId="7" xfId="0" applyFont="1" applyBorder="1">
      <alignment vertical="center"/>
    </xf>
    <xf numFmtId="0" fontId="33" fillId="3" borderId="16" xfId="0" applyFont="1" applyFill="1" applyBorder="1" applyProtection="1">
      <alignment vertical="center"/>
      <protection locked="0"/>
    </xf>
    <xf numFmtId="0" fontId="33" fillId="3" borderId="17" xfId="0" applyFont="1" applyFill="1" applyBorder="1" applyProtection="1">
      <alignment vertical="center"/>
      <protection locked="0"/>
    </xf>
    <xf numFmtId="0" fontId="33" fillId="9" borderId="17" xfId="0" applyFont="1" applyFill="1" applyBorder="1" applyAlignment="1">
      <alignment horizontal="center" vertical="center"/>
    </xf>
    <xf numFmtId="0" fontId="33" fillId="0" borderId="110" xfId="0" applyFont="1" applyBorder="1">
      <alignment vertical="center"/>
    </xf>
    <xf numFmtId="0" fontId="33" fillId="0" borderId="118" xfId="0" applyFont="1" applyBorder="1">
      <alignment vertical="center"/>
    </xf>
    <xf numFmtId="0" fontId="33" fillId="3" borderId="16" xfId="0" applyFont="1" applyFill="1" applyBorder="1">
      <alignment vertical="center"/>
    </xf>
    <xf numFmtId="0" fontId="33" fillId="3" borderId="17" xfId="0" applyFont="1" applyFill="1" applyBorder="1">
      <alignment vertical="center"/>
    </xf>
    <xf numFmtId="0" fontId="33" fillId="3" borderId="18" xfId="0" applyFont="1" applyFill="1" applyBorder="1">
      <alignment vertical="center"/>
    </xf>
    <xf numFmtId="0" fontId="33" fillId="9" borderId="7" xfId="0" applyFont="1" applyFill="1" applyBorder="1">
      <alignment vertical="center"/>
    </xf>
    <xf numFmtId="0" fontId="33" fillId="0" borderId="11" xfId="0" applyFont="1" applyBorder="1" applyAlignment="1">
      <alignment vertical="center" wrapText="1"/>
    </xf>
    <xf numFmtId="0" fontId="33" fillId="3" borderId="125" xfId="0" applyFont="1" applyFill="1" applyBorder="1" applyProtection="1">
      <alignment vertical="center"/>
      <protection locked="0"/>
    </xf>
    <xf numFmtId="0" fontId="33" fillId="2" borderId="117" xfId="0" applyFont="1" applyFill="1" applyBorder="1" applyProtection="1">
      <alignment vertical="center"/>
      <protection locked="0"/>
    </xf>
    <xf numFmtId="0" fontId="33" fillId="0" borderId="26" xfId="0" applyFont="1" applyBorder="1" applyAlignment="1">
      <alignment horizontal="center" vertical="center"/>
    </xf>
    <xf numFmtId="0" fontId="33" fillId="0" borderId="11" xfId="0" applyFont="1" applyBorder="1" applyAlignment="1">
      <alignment horizontal="center" vertical="center"/>
    </xf>
    <xf numFmtId="0" fontId="33" fillId="2" borderId="201" xfId="0" applyFont="1" applyFill="1" applyBorder="1" applyProtection="1">
      <alignment vertical="center"/>
      <protection locked="0"/>
    </xf>
    <xf numFmtId="0" fontId="52" fillId="0" borderId="0" xfId="0" applyFont="1" applyAlignment="1">
      <alignment vertical="center" shrinkToFit="1"/>
    </xf>
    <xf numFmtId="0" fontId="33" fillId="0" borderId="14" xfId="0" applyFont="1" applyBorder="1">
      <alignment vertical="center"/>
    </xf>
    <xf numFmtId="0" fontId="33" fillId="0" borderId="26" xfId="0" applyFont="1" applyBorder="1" applyAlignment="1">
      <alignment vertical="center" shrinkToFit="1"/>
    </xf>
    <xf numFmtId="0" fontId="33" fillId="0" borderId="30" xfId="0" applyFont="1" applyBorder="1" applyAlignment="1">
      <alignment horizontal="center" vertical="center"/>
    </xf>
    <xf numFmtId="0" fontId="33" fillId="0" borderId="40" xfId="0" applyFont="1" applyBorder="1" applyAlignment="1">
      <alignment vertical="center" shrinkToFit="1"/>
    </xf>
    <xf numFmtId="0" fontId="33" fillId="0" borderId="30" xfId="0" applyFont="1" applyBorder="1" applyAlignment="1">
      <alignment vertical="center" shrinkToFit="1"/>
    </xf>
    <xf numFmtId="0" fontId="33" fillId="0" borderId="0" xfId="0" applyFont="1" applyAlignment="1">
      <alignment horizontal="right" vertical="top"/>
    </xf>
    <xf numFmtId="0" fontId="33" fillId="0" borderId="0" xfId="0" applyFont="1" applyAlignment="1">
      <alignment horizontal="left" vertical="top"/>
    </xf>
    <xf numFmtId="0" fontId="37" fillId="0" borderId="10" xfId="0" applyFont="1" applyBorder="1" applyAlignment="1">
      <alignment horizontal="center" vertical="center"/>
    </xf>
    <xf numFmtId="0" fontId="37" fillId="0" borderId="11" xfId="0" applyFont="1" applyBorder="1">
      <alignment vertical="center"/>
    </xf>
    <xf numFmtId="0" fontId="37" fillId="0" borderId="0" xfId="0" applyFont="1" applyAlignment="1">
      <alignment vertical="center" wrapText="1"/>
    </xf>
    <xf numFmtId="0" fontId="37" fillId="0" borderId="0" xfId="0" applyFont="1">
      <alignment vertical="center"/>
    </xf>
    <xf numFmtId="0" fontId="37" fillId="0" borderId="0" xfId="0" applyFont="1" applyAlignment="1"/>
    <xf numFmtId="0" fontId="37" fillId="0" borderId="16" xfId="0" applyFont="1" applyBorder="1" applyAlignment="1">
      <alignment horizontal="center" vertical="center"/>
    </xf>
    <xf numFmtId="0" fontId="37" fillId="0" borderId="17" xfId="0" applyFont="1" applyBorder="1">
      <alignment vertical="center"/>
    </xf>
    <xf numFmtId="0" fontId="37" fillId="0" borderId="0" xfId="0" applyFont="1" applyAlignment="1">
      <alignment horizontal="center" vertical="center"/>
    </xf>
    <xf numFmtId="0" fontId="82" fillId="0" borderId="0" xfId="0" applyFont="1">
      <alignment vertical="center"/>
    </xf>
    <xf numFmtId="0" fontId="33" fillId="2" borderId="0" xfId="0" applyFont="1" applyFill="1">
      <alignment vertical="center"/>
    </xf>
    <xf numFmtId="0" fontId="33" fillId="3" borderId="0" xfId="0" applyFont="1" applyFill="1">
      <alignment vertical="center"/>
    </xf>
    <xf numFmtId="0" fontId="33" fillId="0" borderId="206" xfId="0" applyFont="1" applyBorder="1">
      <alignment vertical="center"/>
    </xf>
    <xf numFmtId="0" fontId="33" fillId="0" borderId="207" xfId="0" applyFont="1" applyBorder="1">
      <alignment vertical="center"/>
    </xf>
    <xf numFmtId="0" fontId="105" fillId="0" borderId="0" xfId="0" applyFont="1" applyAlignment="1">
      <alignment horizontal="center" vertical="center"/>
    </xf>
    <xf numFmtId="0" fontId="33" fillId="0" borderId="75" xfId="0" applyFont="1" applyBorder="1">
      <alignment vertical="center"/>
    </xf>
    <xf numFmtId="0" fontId="33" fillId="0" borderId="72" xfId="0" applyFont="1" applyBorder="1">
      <alignment vertical="center"/>
    </xf>
    <xf numFmtId="0" fontId="33" fillId="0" borderId="4" xfId="0" applyFont="1" applyBorder="1" applyAlignment="1">
      <alignment vertical="center" shrinkToFit="1"/>
    </xf>
    <xf numFmtId="0" fontId="33" fillId="3" borderId="4" xfId="0" applyFont="1" applyFill="1" applyBorder="1" applyAlignment="1" applyProtection="1">
      <alignment horizontal="center" vertical="center" shrinkToFit="1"/>
      <protection locked="0"/>
    </xf>
    <xf numFmtId="0" fontId="33" fillId="0" borderId="4" xfId="0" applyFont="1" applyBorder="1" applyProtection="1">
      <alignment vertical="center"/>
      <protection locked="0"/>
    </xf>
    <xf numFmtId="0" fontId="33" fillId="9" borderId="39" xfId="0" applyFont="1" applyFill="1" applyBorder="1" applyAlignment="1">
      <alignment horizontal="center" vertical="center"/>
    </xf>
    <xf numFmtId="0" fontId="33" fillId="9" borderId="40" xfId="0" applyFont="1" applyFill="1" applyBorder="1" applyAlignment="1">
      <alignment horizontal="center" vertical="center"/>
    </xf>
    <xf numFmtId="0" fontId="33" fillId="9" borderId="41" xfId="0" applyFont="1" applyFill="1" applyBorder="1" applyAlignment="1">
      <alignment horizontal="center" vertical="center"/>
    </xf>
    <xf numFmtId="0" fontId="33" fillId="9" borderId="5" xfId="0" applyFont="1" applyFill="1" applyBorder="1" applyAlignment="1">
      <alignment horizontal="center" vertical="center"/>
    </xf>
    <xf numFmtId="0" fontId="33" fillId="9" borderId="6" xfId="0" applyFont="1" applyFill="1" applyBorder="1" applyAlignment="1">
      <alignment horizontal="center" vertical="center"/>
    </xf>
    <xf numFmtId="0" fontId="33" fillId="9" borderId="7" xfId="0" applyFont="1" applyFill="1" applyBorder="1" applyAlignment="1">
      <alignment horizontal="center" vertical="center"/>
    </xf>
    <xf numFmtId="0" fontId="33" fillId="9" borderId="8" xfId="0" applyFont="1" applyFill="1" applyBorder="1" applyAlignment="1">
      <alignment horizontal="center" vertical="center"/>
    </xf>
    <xf numFmtId="0" fontId="33" fillId="9" borderId="0" xfId="0" applyFont="1" applyFill="1" applyAlignment="1">
      <alignment horizontal="center" vertical="center"/>
    </xf>
    <xf numFmtId="0" fontId="33" fillId="9" borderId="9" xfId="0" applyFont="1" applyFill="1" applyBorder="1" applyAlignment="1">
      <alignment horizontal="center" vertical="center"/>
    </xf>
    <xf numFmtId="0" fontId="33" fillId="9" borderId="284" xfId="0" applyFont="1" applyFill="1" applyBorder="1" applyAlignment="1">
      <alignment horizontal="center" vertical="center"/>
    </xf>
    <xf numFmtId="0" fontId="33" fillId="9" borderId="153" xfId="0" applyFont="1" applyFill="1" applyBorder="1" applyAlignment="1">
      <alignment horizontal="center" vertical="center"/>
    </xf>
    <xf numFmtId="0" fontId="33" fillId="9" borderId="285" xfId="0" applyFont="1" applyFill="1" applyBorder="1" applyAlignment="1">
      <alignment horizontal="center" vertical="center"/>
    </xf>
    <xf numFmtId="0" fontId="33" fillId="9" borderId="122" xfId="0" applyFont="1" applyFill="1" applyBorder="1" applyAlignment="1">
      <alignment horizontal="center" vertical="center"/>
    </xf>
    <xf numFmtId="0" fontId="33" fillId="9" borderId="65" xfId="0" applyFont="1" applyFill="1" applyBorder="1" applyAlignment="1">
      <alignment horizontal="center" vertical="center"/>
    </xf>
    <xf numFmtId="0" fontId="33" fillId="9" borderId="123" xfId="0" applyFont="1" applyFill="1" applyBorder="1" applyAlignment="1">
      <alignment horizontal="center" vertical="center"/>
    </xf>
    <xf numFmtId="0" fontId="33" fillId="9" borderId="25" xfId="0" applyFont="1" applyFill="1" applyBorder="1" applyAlignment="1">
      <alignment horizontal="center" vertical="center"/>
    </xf>
    <xf numFmtId="0" fontId="33" fillId="9" borderId="26" xfId="0" applyFont="1" applyFill="1" applyBorder="1" applyAlignment="1">
      <alignment horizontal="center" vertical="center"/>
    </xf>
    <xf numFmtId="0" fontId="33" fillId="9" borderId="27" xfId="0" applyFont="1" applyFill="1" applyBorder="1" applyAlignment="1">
      <alignment horizontal="center" vertical="center"/>
    </xf>
    <xf numFmtId="0" fontId="33" fillId="9" borderId="4" xfId="0" applyFont="1" applyFill="1" applyBorder="1" applyAlignment="1">
      <alignment vertical="center" wrapText="1"/>
    </xf>
    <xf numFmtId="0" fontId="33" fillId="9" borderId="4" xfId="0" applyFont="1" applyFill="1" applyBorder="1">
      <alignment vertical="center"/>
    </xf>
    <xf numFmtId="0" fontId="50" fillId="3" borderId="162" xfId="0" applyFont="1" applyFill="1" applyBorder="1" applyAlignment="1" applyProtection="1">
      <alignment vertical="center" shrinkToFit="1"/>
      <protection locked="0"/>
    </xf>
    <xf numFmtId="0" fontId="33" fillId="0" borderId="127" xfId="0" applyFont="1" applyBorder="1" applyAlignment="1" applyProtection="1">
      <alignment vertical="center" shrinkToFit="1"/>
      <protection locked="0"/>
    </xf>
    <xf numFmtId="0" fontId="33" fillId="0" borderId="163" xfId="0" applyFont="1" applyBorder="1" applyAlignment="1" applyProtection="1">
      <alignment vertical="center" shrinkToFit="1"/>
      <protection locked="0"/>
    </xf>
    <xf numFmtId="38" fontId="33" fillId="2" borderId="142" xfId="1" applyFont="1" applyFill="1" applyBorder="1" applyAlignment="1" applyProtection="1">
      <alignment vertical="center" shrinkToFit="1"/>
      <protection locked="0"/>
    </xf>
    <xf numFmtId="38" fontId="33" fillId="2" borderId="117" xfId="1" applyFont="1" applyFill="1" applyBorder="1" applyAlignment="1" applyProtection="1">
      <alignment vertical="center" shrinkToFit="1"/>
      <protection locked="0"/>
    </xf>
    <xf numFmtId="38" fontId="33" fillId="2" borderId="125" xfId="1" applyFont="1" applyFill="1" applyBorder="1" applyAlignment="1" applyProtection="1">
      <alignment vertical="center" shrinkToFit="1"/>
      <protection locked="0"/>
    </xf>
    <xf numFmtId="0" fontId="33" fillId="3" borderId="108" xfId="0" applyFont="1" applyFill="1" applyBorder="1" applyProtection="1">
      <alignment vertical="center"/>
      <protection locked="0"/>
    </xf>
    <xf numFmtId="38" fontId="33" fillId="3" borderId="143" xfId="1" applyFont="1" applyFill="1" applyBorder="1" applyAlignment="1" applyProtection="1">
      <alignment vertical="center" shrinkToFit="1"/>
      <protection locked="0"/>
    </xf>
    <xf numFmtId="38" fontId="33" fillId="3" borderId="142" xfId="1" applyFont="1" applyFill="1" applyBorder="1" applyAlignment="1" applyProtection="1">
      <alignment vertical="center"/>
      <protection locked="0"/>
    </xf>
    <xf numFmtId="38" fontId="33" fillId="3" borderId="117" xfId="1" applyFont="1" applyFill="1" applyBorder="1" applyAlignment="1" applyProtection="1">
      <alignment vertical="center"/>
      <protection locked="0"/>
    </xf>
    <xf numFmtId="38" fontId="33" fillId="3" borderId="125" xfId="1" applyFont="1" applyFill="1" applyBorder="1" applyAlignment="1" applyProtection="1">
      <alignment vertical="center"/>
      <protection locked="0"/>
    </xf>
    <xf numFmtId="0" fontId="33" fillId="9" borderId="38" xfId="0" applyFont="1" applyFill="1" applyBorder="1" applyAlignment="1">
      <alignment vertical="center" shrinkToFit="1"/>
    </xf>
    <xf numFmtId="0" fontId="33" fillId="9" borderId="39" xfId="0" applyFont="1" applyFill="1" applyBorder="1" applyAlignment="1">
      <alignment vertical="center" shrinkToFit="1"/>
    </xf>
    <xf numFmtId="38" fontId="33" fillId="2" borderId="175" xfId="1" applyFont="1" applyFill="1" applyBorder="1" applyAlignment="1" applyProtection="1">
      <alignment vertical="center"/>
      <protection locked="0"/>
    </xf>
    <xf numFmtId="38" fontId="33" fillId="2" borderId="176" xfId="1" applyFont="1" applyFill="1" applyBorder="1" applyAlignment="1" applyProtection="1">
      <alignment vertical="center"/>
      <protection locked="0"/>
    </xf>
    <xf numFmtId="38" fontId="33" fillId="2" borderId="177" xfId="1" applyFont="1" applyFill="1" applyBorder="1" applyAlignment="1" applyProtection="1">
      <alignment vertical="center"/>
      <protection locked="0"/>
    </xf>
    <xf numFmtId="0" fontId="33" fillId="9" borderId="14" xfId="0" applyFont="1" applyFill="1" applyBorder="1">
      <alignment vertical="center"/>
    </xf>
    <xf numFmtId="0" fontId="33" fillId="0" borderId="14" xfId="0" applyFont="1" applyBorder="1">
      <alignment vertical="center"/>
    </xf>
    <xf numFmtId="0" fontId="33" fillId="9" borderId="140" xfId="0" applyFont="1" applyFill="1" applyBorder="1">
      <alignment vertical="center"/>
    </xf>
    <xf numFmtId="0" fontId="33" fillId="9" borderId="74" xfId="0" applyFont="1" applyFill="1" applyBorder="1">
      <alignment vertical="center"/>
    </xf>
    <xf numFmtId="0" fontId="33" fillId="9" borderId="138" xfId="0" applyFont="1" applyFill="1" applyBorder="1">
      <alignment vertical="center"/>
    </xf>
    <xf numFmtId="0" fontId="33" fillId="2" borderId="142" xfId="0" applyFont="1" applyFill="1" applyBorder="1" applyAlignment="1" applyProtection="1">
      <alignment vertical="center" shrinkToFit="1"/>
      <protection locked="0"/>
    </xf>
    <xf numFmtId="0" fontId="33" fillId="0" borderId="117" xfId="0" applyFont="1" applyBorder="1" applyAlignment="1" applyProtection="1">
      <alignment vertical="center" shrinkToFit="1"/>
      <protection locked="0"/>
    </xf>
    <xf numFmtId="0" fontId="33" fillId="0" borderId="125" xfId="0" applyFont="1" applyBorder="1" applyAlignment="1" applyProtection="1">
      <alignment vertical="center" shrinkToFit="1"/>
      <protection locked="0"/>
    </xf>
    <xf numFmtId="0" fontId="33" fillId="9" borderId="28" xfId="0" applyFont="1" applyFill="1" applyBorder="1" applyAlignment="1">
      <alignment vertical="center" shrinkToFit="1"/>
    </xf>
    <xf numFmtId="0" fontId="33" fillId="9" borderId="29" xfId="0" applyFont="1" applyFill="1" applyBorder="1" applyAlignment="1">
      <alignment vertical="center" shrinkToFit="1"/>
    </xf>
    <xf numFmtId="38" fontId="33" fillId="2" borderId="162" xfId="1" applyFont="1" applyFill="1" applyBorder="1" applyAlignment="1" applyProtection="1">
      <alignment vertical="center"/>
      <protection locked="0"/>
    </xf>
    <xf numFmtId="38" fontId="33" fillId="2" borderId="127" xfId="1" applyFont="1" applyFill="1" applyBorder="1" applyAlignment="1" applyProtection="1">
      <alignment vertical="center"/>
      <protection locked="0"/>
    </xf>
    <xf numFmtId="38" fontId="33" fillId="2" borderId="163" xfId="1" applyFont="1" applyFill="1" applyBorder="1" applyAlignment="1" applyProtection="1">
      <alignment vertical="center"/>
      <protection locked="0"/>
    </xf>
    <xf numFmtId="38" fontId="33" fillId="2" borderId="178" xfId="1" applyFont="1" applyFill="1" applyBorder="1" applyAlignment="1" applyProtection="1">
      <alignment vertical="center"/>
      <protection locked="0"/>
    </xf>
    <xf numFmtId="38" fontId="33" fillId="2" borderId="179" xfId="1" applyFont="1" applyFill="1" applyBorder="1" applyAlignment="1" applyProtection="1">
      <alignment vertical="center"/>
      <protection locked="0"/>
    </xf>
    <xf numFmtId="38" fontId="33" fillId="2" borderId="180" xfId="1" applyFont="1" applyFill="1" applyBorder="1" applyAlignment="1" applyProtection="1">
      <alignment vertical="center"/>
      <protection locked="0"/>
    </xf>
    <xf numFmtId="38" fontId="33" fillId="2" borderId="107" xfId="1" applyFont="1" applyFill="1" applyBorder="1" applyAlignment="1" applyProtection="1">
      <alignment vertical="center"/>
      <protection locked="0"/>
    </xf>
    <xf numFmtId="0" fontId="33" fillId="0" borderId="107" xfId="0" applyFont="1" applyBorder="1" applyProtection="1">
      <alignment vertical="center"/>
      <protection locked="0"/>
    </xf>
    <xf numFmtId="38" fontId="33" fillId="2" borderId="160" xfId="1" applyFont="1" applyFill="1" applyBorder="1" applyAlignment="1" applyProtection="1">
      <alignment vertical="center"/>
      <protection locked="0"/>
    </xf>
    <xf numFmtId="38" fontId="33" fillId="2" borderId="128" xfId="1" applyFont="1" applyFill="1" applyBorder="1" applyAlignment="1" applyProtection="1">
      <alignment vertical="center"/>
      <protection locked="0"/>
    </xf>
    <xf numFmtId="38" fontId="33" fillId="2" borderId="161" xfId="1" applyFont="1" applyFill="1" applyBorder="1" applyAlignment="1" applyProtection="1">
      <alignment vertical="center"/>
      <protection locked="0"/>
    </xf>
    <xf numFmtId="0" fontId="33" fillId="3" borderId="24" xfId="0" applyFont="1" applyFill="1" applyBorder="1" applyAlignment="1" applyProtection="1">
      <alignment horizontal="center" vertical="center"/>
      <protection locked="0"/>
    </xf>
    <xf numFmtId="0" fontId="52" fillId="3" borderId="119" xfId="0" applyFont="1" applyFill="1" applyBorder="1" applyAlignment="1" applyProtection="1">
      <alignment horizontal="center" vertical="center" shrinkToFit="1"/>
      <protection locked="0"/>
    </xf>
    <xf numFmtId="0" fontId="52" fillId="3" borderId="117" xfId="0" applyFont="1" applyFill="1" applyBorder="1" applyAlignment="1" applyProtection="1">
      <alignment horizontal="center" vertical="center" shrinkToFit="1"/>
      <protection locked="0"/>
    </xf>
    <xf numFmtId="0" fontId="52" fillId="3" borderId="204" xfId="0" applyFont="1" applyFill="1" applyBorder="1" applyAlignment="1" applyProtection="1">
      <alignment horizontal="center" vertical="center" shrinkToFit="1"/>
      <protection locked="0"/>
    </xf>
    <xf numFmtId="0" fontId="33" fillId="9" borderId="4" xfId="0" applyFont="1" applyFill="1" applyBorder="1" applyAlignment="1">
      <alignment horizontal="center" vertical="center" wrapText="1"/>
    </xf>
    <xf numFmtId="0" fontId="33" fillId="9" borderId="4" xfId="0" applyFont="1" applyFill="1" applyBorder="1" applyAlignment="1">
      <alignment horizontal="center" vertical="center"/>
    </xf>
    <xf numFmtId="0" fontId="33" fillId="0" borderId="4" xfId="0" applyFont="1" applyBorder="1">
      <alignment vertical="center"/>
    </xf>
    <xf numFmtId="0" fontId="52" fillId="2" borderId="169" xfId="0" applyFont="1" applyFill="1" applyBorder="1" applyAlignment="1" applyProtection="1">
      <alignment vertical="center" shrinkToFit="1"/>
      <protection locked="0"/>
    </xf>
    <xf numFmtId="0" fontId="33" fillId="0" borderId="170" xfId="0" applyFont="1" applyBorder="1" applyAlignment="1" applyProtection="1">
      <alignment vertical="center" shrinkToFit="1"/>
      <protection locked="0"/>
    </xf>
    <xf numFmtId="0" fontId="33" fillId="0" borderId="171" xfId="0" applyFont="1" applyBorder="1" applyAlignment="1" applyProtection="1">
      <alignment vertical="center" shrinkToFit="1"/>
      <protection locked="0"/>
    </xf>
    <xf numFmtId="0" fontId="52" fillId="9" borderId="16" xfId="0" applyFont="1" applyFill="1" applyBorder="1" applyAlignment="1">
      <alignment horizontal="center" vertical="center" shrinkToFit="1"/>
    </xf>
    <xf numFmtId="0" fontId="52" fillId="9" borderId="17" xfId="0" applyFont="1" applyFill="1" applyBorder="1" applyAlignment="1">
      <alignment horizontal="center" vertical="center" shrinkToFit="1"/>
    </xf>
    <xf numFmtId="0" fontId="52" fillId="9" borderId="18" xfId="0" applyFont="1" applyFill="1" applyBorder="1" applyAlignment="1">
      <alignment horizontal="center" vertical="center" shrinkToFit="1"/>
    </xf>
    <xf numFmtId="0" fontId="33" fillId="2" borderId="25" xfId="0" applyFont="1" applyFill="1" applyBorder="1" applyAlignment="1" applyProtection="1">
      <alignment horizontal="center" vertical="center" shrinkToFit="1"/>
      <protection locked="0"/>
    </xf>
    <xf numFmtId="0" fontId="33" fillId="2" borderId="26" xfId="0" applyFont="1" applyFill="1" applyBorder="1" applyAlignment="1" applyProtection="1">
      <alignment horizontal="center" vertical="center" shrinkToFit="1"/>
      <protection locked="0"/>
    </xf>
    <xf numFmtId="0" fontId="33" fillId="2" borderId="27" xfId="0" applyFont="1" applyFill="1" applyBorder="1" applyAlignment="1" applyProtection="1">
      <alignment horizontal="center" vertical="center" shrinkToFit="1"/>
      <protection locked="0"/>
    </xf>
    <xf numFmtId="0" fontId="33" fillId="2" borderId="39" xfId="0" applyFont="1" applyFill="1" applyBorder="1" applyAlignment="1" applyProtection="1">
      <alignment horizontal="center" vertical="center" shrinkToFit="1"/>
      <protection locked="0"/>
    </xf>
    <xf numFmtId="0" fontId="33" fillId="2" borderId="40" xfId="0" applyFont="1" applyFill="1" applyBorder="1" applyAlignment="1" applyProtection="1">
      <alignment horizontal="center" vertical="center" shrinkToFit="1"/>
      <protection locked="0"/>
    </xf>
    <xf numFmtId="0" fontId="33" fillId="2" borderId="41" xfId="0" applyFont="1" applyFill="1" applyBorder="1" applyAlignment="1" applyProtection="1">
      <alignment horizontal="center" vertical="center" shrinkToFit="1"/>
      <protection locked="0"/>
    </xf>
    <xf numFmtId="0" fontId="33" fillId="3" borderId="39" xfId="0" applyFont="1" applyFill="1" applyBorder="1" applyAlignment="1" applyProtection="1">
      <alignment horizontal="center" vertical="center" shrinkToFit="1"/>
      <protection locked="0"/>
    </xf>
    <xf numFmtId="0" fontId="33" fillId="3" borderId="40" xfId="0" applyFont="1" applyFill="1" applyBorder="1" applyAlignment="1" applyProtection="1">
      <alignment horizontal="center" vertical="center" shrinkToFit="1"/>
      <protection locked="0"/>
    </xf>
    <xf numFmtId="0" fontId="33" fillId="3" borderId="41" xfId="0" applyFont="1" applyFill="1" applyBorder="1" applyAlignment="1" applyProtection="1">
      <alignment horizontal="center" vertical="center" shrinkToFit="1"/>
      <protection locked="0"/>
    </xf>
    <xf numFmtId="0" fontId="33" fillId="3" borderId="29" xfId="0" applyFont="1" applyFill="1" applyBorder="1" applyAlignment="1" applyProtection="1">
      <alignment horizontal="center" vertical="center" shrinkToFit="1"/>
      <protection locked="0"/>
    </xf>
    <xf numFmtId="0" fontId="33" fillId="3" borderId="30" xfId="0" applyFont="1" applyFill="1" applyBorder="1" applyAlignment="1" applyProtection="1">
      <alignment horizontal="center" vertical="center" shrinkToFit="1"/>
      <protection locked="0"/>
    </xf>
    <xf numFmtId="0" fontId="33" fillId="3" borderId="31" xfId="0" applyFont="1" applyFill="1" applyBorder="1" applyAlignment="1" applyProtection="1">
      <alignment horizontal="center" vertical="center" shrinkToFit="1"/>
      <protection locked="0"/>
    </xf>
    <xf numFmtId="0" fontId="33" fillId="9" borderId="5" xfId="0" applyFont="1" applyFill="1" applyBorder="1" applyAlignment="1">
      <alignment horizontal="left" vertical="center"/>
    </xf>
    <xf numFmtId="0" fontId="33" fillId="9" borderId="6" xfId="0" applyFont="1" applyFill="1" applyBorder="1" applyAlignment="1">
      <alignment horizontal="left" vertical="center"/>
    </xf>
    <xf numFmtId="0" fontId="33" fillId="9" borderId="7" xfId="0" applyFont="1" applyFill="1" applyBorder="1" applyAlignment="1">
      <alignment horizontal="left" vertical="center"/>
    </xf>
    <xf numFmtId="0" fontId="33" fillId="9" borderId="16" xfId="0" applyFont="1" applyFill="1" applyBorder="1" applyAlignment="1">
      <alignment horizontal="left" vertical="center" wrapText="1"/>
    </xf>
    <xf numFmtId="0" fontId="33" fillId="9" borderId="18" xfId="0" applyFont="1" applyFill="1" applyBorder="1" applyAlignment="1">
      <alignment horizontal="left" vertical="center" wrapText="1"/>
    </xf>
    <xf numFmtId="0" fontId="33" fillId="9" borderId="17" xfId="0" applyFont="1" applyFill="1" applyBorder="1" applyAlignment="1">
      <alignment horizontal="left" vertical="center" wrapText="1"/>
    </xf>
    <xf numFmtId="0" fontId="33" fillId="0" borderId="4" xfId="0" applyFont="1" applyBorder="1" applyAlignment="1">
      <alignment horizontal="center" vertical="center"/>
    </xf>
    <xf numFmtId="0" fontId="33" fillId="0" borderId="4" xfId="0" applyFont="1" applyBorder="1" applyAlignment="1">
      <alignment horizontal="center" vertical="center" shrinkToFit="1"/>
    </xf>
    <xf numFmtId="0" fontId="52" fillId="3" borderId="149" xfId="0" applyFont="1" applyFill="1" applyBorder="1" applyAlignment="1" applyProtection="1">
      <alignment horizontal="left" vertical="center" wrapText="1"/>
      <protection locked="0"/>
    </xf>
    <xf numFmtId="0" fontId="52" fillId="3" borderId="150" xfId="0" applyFont="1" applyFill="1" applyBorder="1" applyAlignment="1" applyProtection="1">
      <alignment horizontal="left" vertical="center" wrapText="1"/>
      <protection locked="0"/>
    </xf>
    <xf numFmtId="0" fontId="52" fillId="3" borderId="329" xfId="0" applyFont="1" applyFill="1" applyBorder="1" applyAlignment="1" applyProtection="1">
      <alignment horizontal="left" vertical="center" wrapText="1"/>
      <protection locked="0"/>
    </xf>
    <xf numFmtId="0" fontId="52" fillId="3" borderId="256" xfId="0" applyFont="1" applyFill="1" applyBorder="1" applyAlignment="1" applyProtection="1">
      <alignment horizontal="left" vertical="center" wrapText="1"/>
      <protection locked="0"/>
    </xf>
    <xf numFmtId="0" fontId="52" fillId="3" borderId="257" xfId="0" applyFont="1" applyFill="1" applyBorder="1" applyAlignment="1" applyProtection="1">
      <alignment horizontal="left" vertical="center" wrapText="1"/>
      <protection locked="0"/>
    </xf>
    <xf numFmtId="0" fontId="33" fillId="9" borderId="16" xfId="0" applyFont="1" applyFill="1" applyBorder="1" applyAlignment="1">
      <alignment horizontal="left" vertical="center"/>
    </xf>
    <xf numFmtId="0" fontId="33" fillId="9" borderId="17" xfId="0" applyFont="1" applyFill="1" applyBorder="1" applyAlignment="1">
      <alignment horizontal="left" vertical="center"/>
    </xf>
    <xf numFmtId="0" fontId="33" fillId="9" borderId="18" xfId="0" applyFont="1" applyFill="1" applyBorder="1" applyAlignment="1">
      <alignment horizontal="left" vertical="center"/>
    </xf>
    <xf numFmtId="0" fontId="33" fillId="2" borderId="16" xfId="0" applyFont="1" applyFill="1" applyBorder="1" applyAlignment="1" applyProtection="1">
      <alignment horizontal="center" vertical="center"/>
      <protection locked="0"/>
    </xf>
    <xf numFmtId="0" fontId="33" fillId="2" borderId="18" xfId="0" applyFont="1" applyFill="1" applyBorder="1" applyAlignment="1" applyProtection="1">
      <alignment horizontal="center" vertical="center"/>
      <protection locked="0"/>
    </xf>
    <xf numFmtId="0" fontId="33" fillId="3" borderId="142" xfId="0" applyFont="1" applyFill="1" applyBorder="1" applyAlignment="1" applyProtection="1">
      <alignment vertical="center" shrinkToFit="1"/>
      <protection locked="0"/>
    </xf>
    <xf numFmtId="0" fontId="33" fillId="3" borderId="235" xfId="0" applyFont="1" applyFill="1" applyBorder="1" applyAlignment="1" applyProtection="1">
      <alignment horizontal="center" vertical="center"/>
      <protection locked="0"/>
    </xf>
    <xf numFmtId="0" fontId="33" fillId="3" borderId="17" xfId="0" applyFont="1" applyFill="1" applyBorder="1" applyAlignment="1" applyProtection="1">
      <alignment horizontal="center" vertical="center"/>
      <protection locked="0"/>
    </xf>
    <xf numFmtId="0" fontId="33" fillId="3" borderId="18" xfId="0" applyFont="1" applyFill="1" applyBorder="1" applyAlignment="1" applyProtection="1">
      <alignment horizontal="center" vertical="center"/>
      <protection locked="0"/>
    </xf>
    <xf numFmtId="0" fontId="33" fillId="3" borderId="142" xfId="0" applyFont="1" applyFill="1" applyBorder="1" applyAlignment="1" applyProtection="1">
      <alignment horizontal="center" vertical="center" shrinkToFit="1"/>
      <protection locked="0"/>
    </xf>
    <xf numFmtId="0" fontId="33" fillId="3" borderId="117" xfId="0" applyFont="1" applyFill="1" applyBorder="1" applyAlignment="1" applyProtection="1">
      <alignment horizontal="center" vertical="center" shrinkToFit="1"/>
      <protection locked="0"/>
    </xf>
    <xf numFmtId="0" fontId="33" fillId="3" borderId="125" xfId="0" applyFont="1" applyFill="1" applyBorder="1" applyAlignment="1" applyProtection="1">
      <alignment horizontal="center" vertical="center" shrinkToFit="1"/>
      <protection locked="0"/>
    </xf>
    <xf numFmtId="0" fontId="52" fillId="3" borderId="4" xfId="0" applyFont="1" applyFill="1" applyBorder="1" applyAlignment="1" applyProtection="1">
      <alignment horizontal="center" vertical="center" shrinkToFit="1"/>
      <protection locked="0"/>
    </xf>
    <xf numFmtId="0" fontId="52" fillId="3" borderId="16" xfId="0" applyFont="1" applyFill="1" applyBorder="1" applyAlignment="1" applyProtection="1">
      <alignment horizontal="center" vertical="center" shrinkToFit="1"/>
      <protection locked="0"/>
    </xf>
    <xf numFmtId="0" fontId="52" fillId="3" borderId="107" xfId="0" applyFont="1" applyFill="1" applyBorder="1" applyAlignment="1" applyProtection="1">
      <alignment horizontal="center" vertical="center" shrinkToFit="1"/>
      <protection locked="0"/>
    </xf>
    <xf numFmtId="0" fontId="52" fillId="3" borderId="107" xfId="0" applyFont="1" applyFill="1" applyBorder="1" applyAlignment="1" applyProtection="1">
      <alignment vertical="center" shrinkToFit="1"/>
      <protection locked="0"/>
    </xf>
    <xf numFmtId="0" fontId="33" fillId="3" borderId="107" xfId="0" applyFont="1" applyFill="1" applyBorder="1" applyAlignment="1" applyProtection="1">
      <alignment vertical="center" shrinkToFit="1"/>
      <protection locked="0"/>
    </xf>
    <xf numFmtId="0" fontId="33" fillId="3" borderId="107" xfId="0" applyFont="1" applyFill="1" applyBorder="1" applyAlignment="1" applyProtection="1">
      <alignment horizontal="center" vertical="center" shrinkToFit="1"/>
      <protection locked="0"/>
    </xf>
    <xf numFmtId="0" fontId="33" fillId="3" borderId="18" xfId="0" applyFont="1" applyFill="1" applyBorder="1" applyAlignment="1" applyProtection="1">
      <alignment horizontal="center" vertical="center" shrinkToFit="1"/>
      <protection locked="0"/>
    </xf>
    <xf numFmtId="0" fontId="33" fillId="3" borderId="4" xfId="0" applyFont="1" applyFill="1" applyBorder="1" applyAlignment="1" applyProtection="1">
      <alignment horizontal="center" vertical="center" wrapText="1"/>
      <protection locked="0"/>
    </xf>
    <xf numFmtId="0" fontId="33" fillId="3" borderId="4" xfId="0" applyFont="1" applyFill="1" applyBorder="1" applyAlignment="1" applyProtection="1">
      <alignment horizontal="center" vertical="center"/>
      <protection locked="0"/>
    </xf>
    <xf numFmtId="0" fontId="50" fillId="3" borderId="5" xfId="0" applyFont="1" applyFill="1" applyBorder="1" applyAlignment="1" applyProtection="1">
      <alignment horizontal="center" vertical="center" wrapText="1"/>
      <protection locked="0"/>
    </xf>
    <xf numFmtId="0" fontId="50" fillId="3" borderId="7" xfId="0" applyFont="1" applyFill="1" applyBorder="1" applyAlignment="1" applyProtection="1">
      <alignment horizontal="center" vertical="center" wrapText="1"/>
      <protection locked="0"/>
    </xf>
    <xf numFmtId="0" fontId="50" fillId="3" borderId="8" xfId="0" applyFont="1" applyFill="1" applyBorder="1" applyAlignment="1" applyProtection="1">
      <alignment horizontal="center" vertical="center" wrapText="1"/>
      <protection locked="0"/>
    </xf>
    <xf numFmtId="0" fontId="50" fillId="3" borderId="9" xfId="0" applyFont="1" applyFill="1" applyBorder="1" applyAlignment="1" applyProtection="1">
      <alignment horizontal="center" vertical="center" wrapText="1"/>
      <protection locked="0"/>
    </xf>
    <xf numFmtId="0" fontId="50" fillId="3" borderId="10" xfId="0" applyFont="1" applyFill="1" applyBorder="1" applyAlignment="1" applyProtection="1">
      <alignment horizontal="center" vertical="center" wrapText="1"/>
      <protection locked="0"/>
    </xf>
    <xf numFmtId="0" fontId="50" fillId="3" borderId="12" xfId="0" applyFont="1" applyFill="1" applyBorder="1" applyAlignment="1" applyProtection="1">
      <alignment horizontal="center" vertical="center" wrapText="1"/>
      <protection locked="0"/>
    </xf>
    <xf numFmtId="0" fontId="33" fillId="2" borderId="16" xfId="0" applyFont="1" applyFill="1" applyBorder="1" applyAlignment="1" applyProtection="1">
      <alignment horizontal="center" vertical="center" wrapText="1"/>
      <protection locked="0"/>
    </xf>
    <xf numFmtId="0" fontId="33" fillId="2" borderId="18" xfId="0" applyFont="1" applyFill="1" applyBorder="1" applyAlignment="1" applyProtection="1">
      <alignment horizontal="center" vertical="center" wrapText="1"/>
      <protection locked="0"/>
    </xf>
    <xf numFmtId="0" fontId="33" fillId="2" borderId="17" xfId="0" applyFont="1" applyFill="1" applyBorder="1" applyAlignment="1" applyProtection="1">
      <alignment horizontal="center" vertical="center" wrapText="1"/>
      <protection locked="0"/>
    </xf>
    <xf numFmtId="0" fontId="33" fillId="9" borderId="188" xfId="0" applyFont="1" applyFill="1" applyBorder="1" applyAlignment="1">
      <alignment horizontal="center" vertical="center"/>
    </xf>
    <xf numFmtId="0" fontId="33" fillId="9" borderId="189" xfId="0" applyFont="1" applyFill="1" applyBorder="1" applyAlignment="1">
      <alignment horizontal="center" vertical="center"/>
    </xf>
    <xf numFmtId="0" fontId="33" fillId="9" borderId="190" xfId="0" applyFont="1" applyFill="1" applyBorder="1" applyAlignment="1">
      <alignment horizontal="center" vertical="center"/>
    </xf>
    <xf numFmtId="0" fontId="33" fillId="9" borderId="14" xfId="0" applyFont="1" applyFill="1" applyBorder="1" applyAlignment="1">
      <alignment horizontal="center" vertical="center"/>
    </xf>
    <xf numFmtId="0" fontId="52" fillId="9" borderId="14" xfId="0" applyFont="1" applyFill="1" applyBorder="1" applyAlignment="1">
      <alignment horizontal="center" vertical="center" wrapText="1"/>
    </xf>
    <xf numFmtId="0" fontId="52" fillId="9" borderId="4" xfId="0" applyFont="1" applyFill="1" applyBorder="1" applyAlignment="1">
      <alignment horizontal="center" vertical="center" wrapText="1"/>
    </xf>
    <xf numFmtId="0" fontId="33" fillId="9" borderId="4" xfId="0" applyFont="1" applyFill="1" applyBorder="1" applyAlignment="1">
      <alignment vertical="center" textRotation="255" shrinkToFit="1"/>
    </xf>
    <xf numFmtId="0" fontId="33" fillId="3" borderId="147" xfId="0" applyFont="1" applyFill="1" applyBorder="1" applyAlignment="1" applyProtection="1">
      <alignment vertical="center" shrinkToFit="1"/>
      <protection locked="0"/>
    </xf>
    <xf numFmtId="0" fontId="33" fillId="3" borderId="119" xfId="0" applyFont="1" applyFill="1" applyBorder="1" applyAlignment="1" applyProtection="1">
      <alignment vertical="center" shrinkToFit="1"/>
      <protection locked="0"/>
    </xf>
    <xf numFmtId="0" fontId="33" fillId="9" borderId="24" xfId="0" applyFont="1" applyFill="1" applyBorder="1" applyAlignment="1">
      <alignment vertical="center" shrinkToFit="1"/>
    </xf>
    <xf numFmtId="0" fontId="33" fillId="9" borderId="25" xfId="0" applyFont="1" applyFill="1" applyBorder="1" applyAlignment="1">
      <alignment vertical="center" shrinkToFit="1"/>
    </xf>
    <xf numFmtId="0" fontId="33" fillId="3" borderId="144" xfId="0" applyFont="1" applyFill="1" applyBorder="1" applyAlignment="1" applyProtection="1">
      <alignment vertical="center" shrinkToFit="1"/>
      <protection locked="0"/>
    </xf>
    <xf numFmtId="38" fontId="33" fillId="3" borderId="144" xfId="1" applyFont="1" applyFill="1" applyBorder="1" applyAlignment="1" applyProtection="1">
      <alignment vertical="center" shrinkToFit="1"/>
      <protection locked="0"/>
    </xf>
    <xf numFmtId="0" fontId="33" fillId="3" borderId="108" xfId="0" applyFont="1" applyFill="1" applyBorder="1" applyAlignment="1" applyProtection="1">
      <alignment vertical="center" shrinkToFit="1"/>
      <protection locked="0"/>
    </xf>
    <xf numFmtId="38" fontId="33" fillId="3" borderId="108" xfId="1" applyFont="1" applyFill="1" applyBorder="1" applyAlignment="1" applyProtection="1">
      <alignment vertical="center" shrinkToFit="1"/>
      <protection locked="0"/>
    </xf>
    <xf numFmtId="0" fontId="33" fillId="3" borderId="38" xfId="0" applyFont="1" applyFill="1" applyBorder="1" applyAlignment="1" applyProtection="1">
      <alignment horizontal="center" vertical="center"/>
      <protection locked="0"/>
    </xf>
    <xf numFmtId="0" fontId="33" fillId="2" borderId="16" xfId="0" applyFont="1" applyFill="1" applyBorder="1" applyAlignment="1" applyProtection="1">
      <alignment horizontal="center" vertical="center" shrinkToFit="1"/>
      <protection locked="0"/>
    </xf>
    <xf numFmtId="0" fontId="33" fillId="2" borderId="17" xfId="0" applyFont="1" applyFill="1" applyBorder="1" applyAlignment="1" applyProtection="1">
      <alignment horizontal="center" vertical="center" shrinkToFit="1"/>
      <protection locked="0"/>
    </xf>
    <xf numFmtId="0" fontId="33" fillId="2" borderId="18" xfId="0" applyFont="1" applyFill="1" applyBorder="1" applyAlignment="1" applyProtection="1">
      <alignment horizontal="center" vertical="center" shrinkToFit="1"/>
      <protection locked="0"/>
    </xf>
    <xf numFmtId="0" fontId="33" fillId="3" borderId="16" xfId="0" applyFont="1" applyFill="1" applyBorder="1" applyAlignment="1" applyProtection="1">
      <alignment horizontal="center" vertical="center"/>
      <protection locked="0"/>
    </xf>
    <xf numFmtId="0" fontId="33" fillId="3" borderId="223" xfId="0" applyFont="1" applyFill="1" applyBorder="1" applyAlignment="1" applyProtection="1">
      <alignment horizontal="center" vertical="center"/>
      <protection locked="0"/>
    </xf>
    <xf numFmtId="0" fontId="33" fillId="3" borderId="109" xfId="0" applyFont="1" applyFill="1" applyBorder="1" applyAlignment="1" applyProtection="1">
      <alignment vertical="center" shrinkToFit="1"/>
      <protection locked="0"/>
    </xf>
    <xf numFmtId="0" fontId="33" fillId="3" borderId="148" xfId="0" applyFont="1" applyFill="1" applyBorder="1" applyAlignment="1" applyProtection="1">
      <alignment vertical="center" shrinkToFit="1"/>
      <protection locked="0"/>
    </xf>
    <xf numFmtId="0" fontId="79" fillId="6" borderId="16" xfId="2" applyFont="1" applyFill="1" applyBorder="1" applyAlignment="1" applyProtection="1">
      <alignment horizontal="center" vertical="center"/>
    </xf>
    <xf numFmtId="0" fontId="85" fillId="6" borderId="18" xfId="2" applyFont="1" applyFill="1" applyBorder="1" applyAlignment="1" applyProtection="1">
      <alignment horizontal="center" vertical="center"/>
    </xf>
    <xf numFmtId="0" fontId="33" fillId="9" borderId="16" xfId="0" applyFont="1" applyFill="1" applyBorder="1" applyAlignment="1">
      <alignment horizontal="center" vertical="center" shrinkToFit="1"/>
    </xf>
    <xf numFmtId="0" fontId="33" fillId="9" borderId="17" xfId="0" applyFont="1" applyFill="1" applyBorder="1" applyAlignment="1">
      <alignment horizontal="center" vertical="center" shrinkToFit="1"/>
    </xf>
    <xf numFmtId="0" fontId="33" fillId="9" borderId="18" xfId="0" applyFont="1" applyFill="1" applyBorder="1" applyAlignment="1">
      <alignment horizontal="center" vertical="center" shrinkToFit="1"/>
    </xf>
    <xf numFmtId="0" fontId="52" fillId="9" borderId="4" xfId="0" applyFont="1" applyFill="1" applyBorder="1" applyAlignment="1">
      <alignment horizontal="center" vertical="center" wrapText="1" shrinkToFit="1"/>
    </xf>
    <xf numFmtId="0" fontId="52" fillId="9" borderId="4" xfId="0" applyFont="1" applyFill="1" applyBorder="1" applyAlignment="1">
      <alignment horizontal="center" vertical="center" shrinkToFit="1"/>
    </xf>
    <xf numFmtId="0" fontId="33" fillId="9" borderId="14" xfId="0" applyFont="1" applyFill="1" applyBorder="1" applyAlignment="1">
      <alignment vertical="center" shrinkToFit="1"/>
    </xf>
    <xf numFmtId="0" fontId="33" fillId="2" borderId="16" xfId="0" applyFont="1" applyFill="1" applyBorder="1" applyAlignment="1">
      <alignment horizontal="center" vertical="center" shrinkToFit="1"/>
    </xf>
    <xf numFmtId="0" fontId="33" fillId="0" borderId="17" xfId="0" applyFont="1" applyBorder="1" applyAlignment="1">
      <alignment vertical="center" shrinkToFit="1"/>
    </xf>
    <xf numFmtId="0" fontId="33" fillId="0" borderId="18" xfId="0" applyFont="1" applyBorder="1" applyAlignment="1">
      <alignment vertical="center" shrinkToFit="1"/>
    </xf>
    <xf numFmtId="0" fontId="33" fillId="0" borderId="6" xfId="0" applyFont="1" applyBorder="1">
      <alignment vertical="center"/>
    </xf>
    <xf numFmtId="0" fontId="33" fillId="0" borderId="0" xfId="0" applyFont="1">
      <alignment vertical="center"/>
    </xf>
    <xf numFmtId="0" fontId="33" fillId="0" borderId="11" xfId="0" applyFont="1" applyBorder="1">
      <alignment vertical="center"/>
    </xf>
    <xf numFmtId="0" fontId="33" fillId="3" borderId="143" xfId="0" applyFont="1" applyFill="1" applyBorder="1" applyAlignment="1" applyProtection="1">
      <alignment vertical="center" shrinkToFit="1"/>
      <protection locked="0"/>
    </xf>
    <xf numFmtId="0" fontId="33" fillId="3" borderId="28" xfId="0" applyFont="1" applyFill="1" applyBorder="1" applyAlignment="1" applyProtection="1">
      <alignment horizontal="center" vertical="center"/>
      <protection locked="0"/>
    </xf>
    <xf numFmtId="0" fontId="33" fillId="9" borderId="5" xfId="0" applyFont="1" applyFill="1" applyBorder="1">
      <alignment vertical="center"/>
    </xf>
    <xf numFmtId="0" fontId="33" fillId="9" borderId="6" xfId="0" applyFont="1" applyFill="1" applyBorder="1">
      <alignment vertical="center"/>
    </xf>
    <xf numFmtId="0" fontId="33" fillId="9" borderId="8" xfId="0" applyFont="1" applyFill="1" applyBorder="1">
      <alignment vertical="center"/>
    </xf>
    <xf numFmtId="0" fontId="33" fillId="9" borderId="0" xfId="0" applyFont="1" applyFill="1">
      <alignment vertical="center"/>
    </xf>
    <xf numFmtId="0" fontId="33" fillId="9" borderId="10" xfId="0" applyFont="1" applyFill="1" applyBorder="1">
      <alignment vertical="center"/>
    </xf>
    <xf numFmtId="0" fontId="33" fillId="9" borderId="11" xfId="0" applyFont="1" applyFill="1" applyBorder="1">
      <alignment vertical="center"/>
    </xf>
    <xf numFmtId="38" fontId="33" fillId="2" borderId="149" xfId="1" applyFont="1" applyFill="1" applyBorder="1" applyAlignment="1" applyProtection="1">
      <alignment vertical="center" shrinkToFit="1"/>
      <protection locked="0"/>
    </xf>
    <xf numFmtId="38" fontId="33" fillId="2" borderId="150" xfId="1" applyFont="1" applyFill="1" applyBorder="1" applyAlignment="1" applyProtection="1">
      <alignment vertical="center" shrinkToFit="1"/>
      <protection locked="0"/>
    </xf>
    <xf numFmtId="38" fontId="33" fillId="2" borderId="151" xfId="1" applyFont="1" applyFill="1" applyBorder="1" applyAlignment="1" applyProtection="1">
      <alignment vertical="center" shrinkToFit="1"/>
      <protection locked="0"/>
    </xf>
    <xf numFmtId="38" fontId="33" fillId="2" borderId="202" xfId="1" applyFont="1" applyFill="1" applyBorder="1" applyAlignment="1" applyProtection="1">
      <alignment vertical="center" shrinkToFit="1"/>
      <protection locked="0"/>
    </xf>
    <xf numFmtId="38" fontId="33" fillId="2" borderId="0" xfId="1" applyFont="1" applyFill="1" applyBorder="1" applyAlignment="1" applyProtection="1">
      <alignment vertical="center" shrinkToFit="1"/>
      <protection locked="0"/>
    </xf>
    <xf numFmtId="38" fontId="33" fillId="2" borderId="203" xfId="1" applyFont="1" applyFill="1" applyBorder="1" applyAlignment="1" applyProtection="1">
      <alignment vertical="center" shrinkToFit="1"/>
      <protection locked="0"/>
    </xf>
    <xf numFmtId="38" fontId="33" fillId="2" borderId="152" xfId="1" applyFont="1" applyFill="1" applyBorder="1" applyAlignment="1" applyProtection="1">
      <alignment vertical="center" shrinkToFit="1"/>
      <protection locked="0"/>
    </xf>
    <xf numFmtId="38" fontId="33" fillId="2" borderId="153" xfId="1" applyFont="1" applyFill="1" applyBorder="1" applyAlignment="1" applyProtection="1">
      <alignment vertical="center" shrinkToFit="1"/>
      <protection locked="0"/>
    </xf>
    <xf numFmtId="38" fontId="33" fillId="2" borderId="126" xfId="1" applyFont="1" applyFill="1" applyBorder="1" applyAlignment="1" applyProtection="1">
      <alignment vertical="center" shrinkToFit="1"/>
      <protection locked="0"/>
    </xf>
    <xf numFmtId="0" fontId="33" fillId="9" borderId="4" xfId="0" applyFont="1" applyFill="1" applyBorder="1" applyAlignment="1">
      <alignment vertical="center" shrinkToFit="1"/>
    </xf>
    <xf numFmtId="0" fontId="33" fillId="9" borderId="16" xfId="0" applyFont="1" applyFill="1" applyBorder="1" applyAlignment="1">
      <alignment vertical="center" shrinkToFit="1"/>
    </xf>
    <xf numFmtId="0" fontId="52" fillId="9" borderId="25" xfId="0" applyFont="1" applyFill="1" applyBorder="1" applyAlignment="1">
      <alignment horizontal="center" vertical="center"/>
    </xf>
    <xf numFmtId="0" fontId="52" fillId="9" borderId="26" xfId="0" applyFont="1" applyFill="1" applyBorder="1" applyAlignment="1">
      <alignment horizontal="center" vertical="center"/>
    </xf>
    <xf numFmtId="0" fontId="52" fillId="9" borderId="27" xfId="0" applyFont="1" applyFill="1" applyBorder="1" applyAlignment="1">
      <alignment horizontal="center" vertical="center"/>
    </xf>
    <xf numFmtId="0" fontId="52" fillId="9" borderId="25" xfId="0" applyFont="1" applyFill="1" applyBorder="1" applyAlignment="1">
      <alignment horizontal="center" vertical="center" wrapText="1"/>
    </xf>
    <xf numFmtId="0" fontId="52" fillId="9" borderId="26" xfId="0" applyFont="1" applyFill="1" applyBorder="1" applyAlignment="1">
      <alignment horizontal="center" vertical="center" wrapText="1"/>
    </xf>
    <xf numFmtId="0" fontId="52" fillId="9" borderId="27" xfId="0" applyFont="1" applyFill="1" applyBorder="1" applyAlignment="1">
      <alignment horizontal="center" vertical="center" wrapText="1"/>
    </xf>
    <xf numFmtId="0" fontId="50" fillId="9" borderId="274" xfId="0" applyFont="1" applyFill="1" applyBorder="1" applyAlignment="1">
      <alignment horizontal="center" vertical="center"/>
    </xf>
    <xf numFmtId="0" fontId="50" fillId="9" borderId="275" xfId="0" applyFont="1" applyFill="1" applyBorder="1" applyAlignment="1">
      <alignment horizontal="center" vertical="center"/>
    </xf>
    <xf numFmtId="0" fontId="50" fillId="9" borderId="276" xfId="0" applyFont="1" applyFill="1" applyBorder="1" applyAlignment="1">
      <alignment horizontal="center" vertical="center"/>
    </xf>
    <xf numFmtId="0" fontId="50" fillId="9" borderId="121" xfId="0" applyFont="1" applyFill="1" applyBorder="1" applyAlignment="1">
      <alignment horizontal="center" vertical="center" wrapText="1"/>
    </xf>
    <xf numFmtId="0" fontId="50" fillId="9" borderId="28" xfId="0" applyFont="1" applyFill="1" applyBorder="1" applyAlignment="1">
      <alignment horizontal="center" vertical="center" wrapText="1"/>
    </xf>
    <xf numFmtId="0" fontId="52" fillId="2" borderId="142" xfId="0" applyFont="1" applyFill="1" applyBorder="1" applyAlignment="1" applyProtection="1">
      <alignment vertical="center" shrinkToFit="1"/>
      <protection locked="0"/>
    </xf>
    <xf numFmtId="0" fontId="33" fillId="9" borderId="188" xfId="0" applyFont="1" applyFill="1" applyBorder="1">
      <alignment vertical="center"/>
    </xf>
    <xf numFmtId="0" fontId="33" fillId="9" borderId="189" xfId="0" applyFont="1" applyFill="1" applyBorder="1">
      <alignment vertical="center"/>
    </xf>
    <xf numFmtId="0" fontId="33" fillId="9" borderId="190" xfId="0" applyFont="1" applyFill="1" applyBorder="1">
      <alignment vertical="center"/>
    </xf>
    <xf numFmtId="38" fontId="52" fillId="3" borderId="125" xfId="1" applyFont="1" applyFill="1" applyBorder="1" applyAlignment="1" applyProtection="1">
      <alignment vertical="center" shrinkToFit="1"/>
      <protection locked="0"/>
    </xf>
    <xf numFmtId="38" fontId="33" fillId="3" borderId="107" xfId="1" applyFont="1" applyFill="1" applyBorder="1" applyAlignment="1" applyProtection="1">
      <alignment vertical="center" shrinkToFit="1"/>
      <protection locked="0"/>
    </xf>
    <xf numFmtId="0" fontId="33" fillId="2" borderId="4" xfId="0" applyFont="1" applyFill="1" applyBorder="1" applyAlignment="1" applyProtection="1">
      <alignment horizontal="center" vertical="center"/>
      <protection locked="0"/>
    </xf>
    <xf numFmtId="0" fontId="33" fillId="9" borderId="5" xfId="0" applyFont="1" applyFill="1" applyBorder="1" applyAlignment="1">
      <alignment vertical="center" shrinkToFit="1"/>
    </xf>
    <xf numFmtId="0" fontId="52" fillId="3" borderId="142" xfId="0" applyFont="1" applyFill="1" applyBorder="1" applyAlignment="1" applyProtection="1">
      <alignment vertical="center" shrinkToFit="1"/>
      <protection locked="0"/>
    </xf>
    <xf numFmtId="0" fontId="52" fillId="3" borderId="117" xfId="0" applyFont="1" applyFill="1" applyBorder="1" applyAlignment="1" applyProtection="1">
      <alignment vertical="center" shrinkToFit="1"/>
      <protection locked="0"/>
    </xf>
    <xf numFmtId="0" fontId="52" fillId="3" borderId="125" xfId="0" applyFont="1" applyFill="1" applyBorder="1" applyAlignment="1" applyProtection="1">
      <alignment vertical="center" shrinkToFit="1"/>
      <protection locked="0"/>
    </xf>
    <xf numFmtId="0" fontId="52" fillId="3" borderId="18" xfId="0" applyFont="1" applyFill="1" applyBorder="1" applyAlignment="1" applyProtection="1">
      <alignment horizontal="center" vertical="center" shrinkToFit="1"/>
      <protection locked="0"/>
    </xf>
    <xf numFmtId="0" fontId="33" fillId="9" borderId="16" xfId="0" applyFont="1" applyFill="1" applyBorder="1" applyAlignment="1">
      <alignment vertical="center" textRotation="255" shrinkToFit="1"/>
    </xf>
    <xf numFmtId="0" fontId="33" fillId="9" borderId="16" xfId="0" applyFont="1" applyFill="1" applyBorder="1">
      <alignment vertical="center"/>
    </xf>
    <xf numFmtId="38" fontId="33" fillId="3" borderId="152" xfId="1" applyFont="1" applyFill="1" applyBorder="1" applyAlignment="1" applyProtection="1">
      <alignment vertical="center"/>
      <protection locked="0"/>
    </xf>
    <xf numFmtId="38" fontId="33" fillId="3" borderId="153" xfId="1" applyFont="1" applyFill="1" applyBorder="1" applyAlignment="1" applyProtection="1">
      <alignment vertical="center"/>
      <protection locked="0"/>
    </xf>
    <xf numFmtId="38" fontId="33" fillId="3" borderId="126" xfId="1" applyFont="1" applyFill="1" applyBorder="1" applyAlignment="1" applyProtection="1">
      <alignment vertical="center"/>
      <protection locked="0"/>
    </xf>
    <xf numFmtId="0" fontId="33" fillId="3" borderId="16" xfId="0" applyFont="1" applyFill="1" applyBorder="1" applyAlignment="1" applyProtection="1">
      <alignment horizontal="left" vertical="center"/>
      <protection locked="0"/>
    </xf>
    <xf numFmtId="0" fontId="33" fillId="3" borderId="17" xfId="0" applyFont="1" applyFill="1" applyBorder="1" applyAlignment="1" applyProtection="1">
      <alignment horizontal="left" vertical="center"/>
      <protection locked="0"/>
    </xf>
    <xf numFmtId="0" fontId="33" fillId="3" borderId="18" xfId="0" applyFont="1" applyFill="1" applyBorder="1" applyAlignment="1" applyProtection="1">
      <alignment horizontal="left" vertical="center"/>
      <protection locked="0"/>
    </xf>
    <xf numFmtId="0" fontId="33" fillId="3" borderId="169" xfId="0" applyFont="1" applyFill="1" applyBorder="1" applyAlignment="1" applyProtection="1">
      <alignment vertical="center" shrinkToFit="1"/>
      <protection locked="0"/>
    </xf>
    <xf numFmtId="0" fontId="33" fillId="3" borderId="170" xfId="0" applyFont="1" applyFill="1" applyBorder="1" applyAlignment="1" applyProtection="1">
      <alignment vertical="center" shrinkToFit="1"/>
      <protection locked="0"/>
    </xf>
    <xf numFmtId="0" fontId="33" fillId="3" borderId="171" xfId="0" applyFont="1" applyFill="1" applyBorder="1" applyAlignment="1" applyProtection="1">
      <alignment vertical="center" shrinkToFit="1"/>
      <protection locked="0"/>
    </xf>
    <xf numFmtId="0" fontId="52" fillId="3" borderId="107" xfId="0" applyFont="1" applyFill="1" applyBorder="1" applyAlignment="1" applyProtection="1">
      <alignment vertical="center" wrapText="1"/>
      <protection locked="0"/>
    </xf>
    <xf numFmtId="0" fontId="52" fillId="3" borderId="149" xfId="0" applyFont="1" applyFill="1" applyBorder="1" applyAlignment="1" applyProtection="1">
      <alignment vertical="center" wrapText="1"/>
      <protection locked="0"/>
    </xf>
    <xf numFmtId="0" fontId="52" fillId="3" borderId="150" xfId="0" applyFont="1" applyFill="1" applyBorder="1" applyAlignment="1" applyProtection="1">
      <alignment vertical="center" wrapText="1"/>
      <protection locked="0"/>
    </xf>
    <xf numFmtId="0" fontId="52" fillId="3" borderId="151" xfId="0" applyFont="1" applyFill="1" applyBorder="1" applyAlignment="1" applyProtection="1">
      <alignment vertical="center" wrapText="1"/>
      <protection locked="0"/>
    </xf>
    <xf numFmtId="0" fontId="52" fillId="3" borderId="152" xfId="0" applyFont="1" applyFill="1" applyBorder="1" applyAlignment="1" applyProtection="1">
      <alignment vertical="center" wrapText="1"/>
      <protection locked="0"/>
    </xf>
    <xf numFmtId="0" fontId="52" fillId="3" borderId="153" xfId="0" applyFont="1" applyFill="1" applyBorder="1" applyAlignment="1" applyProtection="1">
      <alignment vertical="center" wrapText="1"/>
      <protection locked="0"/>
    </xf>
    <xf numFmtId="0" fontId="52" fillId="3" borderId="126" xfId="0" applyFont="1" applyFill="1" applyBorder="1" applyAlignment="1" applyProtection="1">
      <alignment vertical="center" wrapText="1"/>
      <protection locked="0"/>
    </xf>
    <xf numFmtId="38" fontId="52" fillId="3" borderId="202" xfId="1" applyFont="1" applyFill="1" applyBorder="1" applyAlignment="1" applyProtection="1">
      <alignment horizontal="center" vertical="center" shrinkToFit="1"/>
      <protection locked="0"/>
    </xf>
    <xf numFmtId="38" fontId="52" fillId="3" borderId="0" xfId="1" applyFont="1" applyFill="1" applyBorder="1" applyAlignment="1" applyProtection="1">
      <alignment horizontal="center" vertical="center" shrinkToFit="1"/>
      <protection locked="0"/>
    </xf>
    <xf numFmtId="38" fontId="52" fillId="3" borderId="203" xfId="1" applyFont="1" applyFill="1" applyBorder="1" applyAlignment="1" applyProtection="1">
      <alignment horizontal="center" vertical="center" shrinkToFit="1"/>
      <protection locked="0"/>
    </xf>
    <xf numFmtId="0" fontId="50" fillId="3" borderId="160" xfId="0" applyFont="1" applyFill="1" applyBorder="1" applyAlignment="1" applyProtection="1">
      <alignment vertical="center" shrinkToFit="1"/>
      <protection locked="0"/>
    </xf>
    <xf numFmtId="0" fontId="33" fillId="0" borderId="128" xfId="0" applyFont="1" applyBorder="1" applyAlignment="1" applyProtection="1">
      <alignment vertical="center" shrinkToFit="1"/>
      <protection locked="0"/>
    </xf>
    <xf numFmtId="0" fontId="33" fillId="0" borderId="161" xfId="0" applyFont="1" applyBorder="1" applyAlignment="1" applyProtection="1">
      <alignment vertical="center" shrinkToFit="1"/>
      <protection locked="0"/>
    </xf>
    <xf numFmtId="0" fontId="50" fillId="0" borderId="5" xfId="0" applyFont="1" applyBorder="1" applyAlignment="1">
      <alignment horizontal="right" vertical="center"/>
    </xf>
    <xf numFmtId="0" fontId="50" fillId="0" borderId="10" xfId="0" applyFont="1" applyBorder="1" applyAlignment="1">
      <alignment horizontal="right" vertical="center"/>
    </xf>
    <xf numFmtId="0" fontId="52" fillId="9" borderId="14" xfId="0" applyFont="1" applyFill="1" applyBorder="1">
      <alignment vertical="center"/>
    </xf>
    <xf numFmtId="0" fontId="46" fillId="6" borderId="16" xfId="2" applyFont="1" applyFill="1" applyBorder="1" applyAlignment="1" applyProtection="1">
      <alignment horizontal="center" vertical="center" shrinkToFit="1"/>
    </xf>
    <xf numFmtId="0" fontId="88" fillId="6" borderId="17" xfId="2" applyFont="1" applyFill="1" applyBorder="1" applyAlignment="1" applyProtection="1">
      <alignment horizontal="center" vertical="center" shrinkToFit="1"/>
    </xf>
    <xf numFmtId="0" fontId="88" fillId="6" borderId="18" xfId="2" applyFont="1" applyFill="1" applyBorder="1" applyAlignment="1" applyProtection="1">
      <alignment horizontal="center" vertical="center" shrinkToFit="1"/>
    </xf>
    <xf numFmtId="0" fontId="33" fillId="3" borderId="16" xfId="0" applyFont="1" applyFill="1" applyBorder="1" applyAlignment="1" applyProtection="1">
      <alignment vertical="center" shrinkToFit="1"/>
      <protection locked="0"/>
    </xf>
    <xf numFmtId="0" fontId="33" fillId="3" borderId="17" xfId="0" applyFont="1" applyFill="1" applyBorder="1" applyAlignment="1" applyProtection="1">
      <alignment vertical="center" shrinkToFit="1"/>
      <protection locked="0"/>
    </xf>
    <xf numFmtId="0" fontId="33" fillId="0" borderId="17" xfId="0" applyFont="1" applyBorder="1" applyAlignment="1" applyProtection="1">
      <alignment vertical="center" shrinkToFit="1"/>
      <protection locked="0"/>
    </xf>
    <xf numFmtId="0" fontId="33" fillId="0" borderId="18" xfId="0" applyFont="1" applyBorder="1" applyProtection="1">
      <alignment vertical="center"/>
      <protection locked="0"/>
    </xf>
    <xf numFmtId="0" fontId="88" fillId="0" borderId="17" xfId="2" applyFont="1" applyBorder="1" applyAlignment="1">
      <alignment vertical="center" shrinkToFit="1"/>
    </xf>
    <xf numFmtId="0" fontId="88" fillId="0" borderId="18" xfId="2" applyFont="1" applyBorder="1" applyAlignment="1">
      <alignment vertical="center"/>
    </xf>
    <xf numFmtId="0" fontId="33" fillId="9" borderId="14" xfId="0" applyFont="1" applyFill="1" applyBorder="1" applyAlignment="1">
      <alignment horizontal="center" vertical="center" wrapText="1"/>
    </xf>
    <xf numFmtId="0" fontId="33" fillId="9" borderId="188" xfId="0" applyFont="1" applyFill="1" applyBorder="1" applyAlignment="1">
      <alignment horizontal="center" vertical="center" wrapText="1"/>
    </xf>
    <xf numFmtId="0" fontId="33" fillId="9" borderId="189" xfId="0" applyFont="1" applyFill="1" applyBorder="1" applyAlignment="1">
      <alignment horizontal="center" vertical="center" wrapText="1"/>
    </xf>
    <xf numFmtId="0" fontId="33" fillId="9" borderId="190" xfId="0" applyFont="1" applyFill="1" applyBorder="1" applyAlignment="1">
      <alignment horizontal="center" vertical="center" wrapText="1"/>
    </xf>
    <xf numFmtId="0" fontId="33" fillId="9" borderId="42" xfId="0" applyFont="1" applyFill="1" applyBorder="1">
      <alignment vertical="center"/>
    </xf>
    <xf numFmtId="0" fontId="33" fillId="9" borderId="15" xfId="0" applyFont="1" applyFill="1" applyBorder="1" applyAlignment="1">
      <alignment horizontal="center" vertical="center"/>
    </xf>
    <xf numFmtId="0" fontId="33" fillId="9" borderId="13" xfId="0" applyFont="1" applyFill="1" applyBorder="1" applyAlignment="1">
      <alignment horizontal="center" vertical="center"/>
    </xf>
    <xf numFmtId="0" fontId="33" fillId="2" borderId="5" xfId="0" applyFont="1" applyFill="1" applyBorder="1" applyAlignment="1" applyProtection="1">
      <alignment horizontal="center" vertical="center"/>
      <protection locked="0"/>
    </xf>
    <xf numFmtId="0" fontId="33" fillId="0" borderId="6" xfId="0" applyFont="1" applyBorder="1" applyAlignment="1" applyProtection="1">
      <alignment horizontal="center" vertical="center"/>
      <protection locked="0"/>
    </xf>
    <xf numFmtId="0" fontId="33" fillId="0" borderId="6" xfId="0" applyFont="1" applyBorder="1" applyProtection="1">
      <alignment vertical="center"/>
      <protection locked="0"/>
    </xf>
    <xf numFmtId="0" fontId="33" fillId="0" borderId="7" xfId="0" applyFont="1" applyBorder="1" applyProtection="1">
      <alignment vertical="center"/>
      <protection locked="0"/>
    </xf>
    <xf numFmtId="0" fontId="33" fillId="9" borderId="17" xfId="0" applyFont="1" applyFill="1" applyBorder="1">
      <alignment vertical="center"/>
    </xf>
    <xf numFmtId="0" fontId="33" fillId="9" borderId="223" xfId="0" applyFont="1" applyFill="1" applyBorder="1">
      <alignment vertical="center"/>
    </xf>
    <xf numFmtId="0" fontId="33" fillId="3" borderId="5" xfId="0" applyFont="1" applyFill="1" applyBorder="1" applyAlignment="1" applyProtection="1">
      <alignment horizontal="left" vertical="top" wrapText="1"/>
      <protection locked="0"/>
    </xf>
    <xf numFmtId="0" fontId="33" fillId="3" borderId="6" xfId="0" applyFont="1" applyFill="1" applyBorder="1" applyAlignment="1" applyProtection="1">
      <alignment horizontal="left" vertical="top" wrapText="1"/>
      <protection locked="0"/>
    </xf>
    <xf numFmtId="0" fontId="33" fillId="3" borderId="7" xfId="0" applyFont="1" applyFill="1" applyBorder="1" applyAlignment="1" applyProtection="1">
      <alignment horizontal="left" vertical="top" wrapText="1"/>
      <protection locked="0"/>
    </xf>
    <xf numFmtId="0" fontId="33" fillId="3" borderId="8" xfId="0" applyFont="1" applyFill="1" applyBorder="1" applyAlignment="1" applyProtection="1">
      <alignment horizontal="left" vertical="top" wrapText="1"/>
      <protection locked="0"/>
    </xf>
    <xf numFmtId="0" fontId="33" fillId="3" borderId="0" xfId="0" applyFont="1" applyFill="1" applyAlignment="1" applyProtection="1">
      <alignment horizontal="left" vertical="top" wrapText="1"/>
      <protection locked="0"/>
    </xf>
    <xf numFmtId="0" fontId="33" fillId="3" borderId="9" xfId="0" applyFont="1" applyFill="1" applyBorder="1" applyAlignment="1" applyProtection="1">
      <alignment horizontal="left" vertical="top" wrapText="1"/>
      <protection locked="0"/>
    </xf>
    <xf numFmtId="0" fontId="33" fillId="3" borderId="10" xfId="0" applyFont="1" applyFill="1" applyBorder="1" applyAlignment="1" applyProtection="1">
      <alignment horizontal="left" vertical="top" wrapText="1"/>
      <protection locked="0"/>
    </xf>
    <xf numFmtId="0" fontId="33" fillId="3" borderId="11" xfId="0" applyFont="1" applyFill="1" applyBorder="1" applyAlignment="1" applyProtection="1">
      <alignment horizontal="left" vertical="top" wrapText="1"/>
      <protection locked="0"/>
    </xf>
    <xf numFmtId="0" fontId="33" fillId="3" borderId="12" xfId="0" applyFont="1" applyFill="1" applyBorder="1" applyAlignment="1" applyProtection="1">
      <alignment horizontal="left" vertical="top" wrapText="1"/>
      <protection locked="0"/>
    </xf>
    <xf numFmtId="0" fontId="33" fillId="0" borderId="43" xfId="0" applyFont="1" applyBorder="1">
      <alignment vertical="center"/>
    </xf>
    <xf numFmtId="0" fontId="33" fillId="0" borderId="73" xfId="0" applyFont="1" applyBorder="1">
      <alignment vertical="center"/>
    </xf>
    <xf numFmtId="38" fontId="33" fillId="2" borderId="142" xfId="1" applyFont="1" applyFill="1" applyBorder="1" applyAlignment="1" applyProtection="1">
      <alignment vertical="center"/>
      <protection locked="0"/>
    </xf>
    <xf numFmtId="38" fontId="33" fillId="2" borderId="117" xfId="1" applyFont="1" applyFill="1" applyBorder="1" applyAlignment="1" applyProtection="1">
      <alignment vertical="center"/>
      <protection locked="0"/>
    </xf>
    <xf numFmtId="38" fontId="33" fillId="2" borderId="125" xfId="1" applyFont="1" applyFill="1" applyBorder="1" applyAlignment="1" applyProtection="1">
      <alignment vertical="center"/>
      <protection locked="0"/>
    </xf>
    <xf numFmtId="0" fontId="33" fillId="3" borderId="144" xfId="0" applyFont="1" applyFill="1" applyBorder="1" applyProtection="1">
      <alignment vertical="center"/>
      <protection locked="0"/>
    </xf>
    <xf numFmtId="57" fontId="33" fillId="3" borderId="149" xfId="0" applyNumberFormat="1" applyFont="1" applyFill="1" applyBorder="1" applyAlignment="1" applyProtection="1">
      <alignment horizontal="center" vertical="center" shrinkToFit="1"/>
      <protection locked="0"/>
    </xf>
    <xf numFmtId="57" fontId="33" fillId="3" borderId="150" xfId="0" applyNumberFormat="1" applyFont="1" applyFill="1" applyBorder="1" applyAlignment="1" applyProtection="1">
      <alignment horizontal="center" vertical="center" shrinkToFit="1"/>
      <protection locked="0"/>
    </xf>
    <xf numFmtId="0" fontId="33" fillId="9" borderId="4" xfId="0" applyFont="1" applyFill="1" applyBorder="1" applyAlignment="1">
      <alignment horizontal="left" vertical="center"/>
    </xf>
    <xf numFmtId="0" fontId="33" fillId="2" borderId="142" xfId="0" applyFont="1" applyFill="1" applyBorder="1" applyProtection="1">
      <alignment vertical="center"/>
      <protection locked="0"/>
    </xf>
    <xf numFmtId="0" fontId="33" fillId="2" borderId="125" xfId="0" applyFont="1" applyFill="1" applyBorder="1" applyProtection="1">
      <alignment vertical="center"/>
      <protection locked="0"/>
    </xf>
    <xf numFmtId="0" fontId="33" fillId="0" borderId="67" xfId="0" applyFont="1" applyBorder="1">
      <alignment vertical="center"/>
    </xf>
    <xf numFmtId="0" fontId="33" fillId="3" borderId="149" xfId="0" applyFont="1" applyFill="1" applyBorder="1" applyAlignment="1" applyProtection="1">
      <alignment horizontal="center" vertical="center" shrinkToFit="1"/>
      <protection locked="0"/>
    </xf>
    <xf numFmtId="0" fontId="33" fillId="3" borderId="150" xfId="0" applyFont="1" applyFill="1" applyBorder="1" applyAlignment="1" applyProtection="1">
      <alignment horizontal="center" vertical="center" shrinkToFit="1"/>
      <protection locked="0"/>
    </xf>
    <xf numFmtId="0" fontId="52" fillId="3" borderId="162" xfId="0" applyFont="1" applyFill="1" applyBorder="1" applyAlignment="1" applyProtection="1">
      <alignment horizontal="left" vertical="center" shrinkToFit="1"/>
      <protection locked="0"/>
    </xf>
    <xf numFmtId="0" fontId="52" fillId="3" borderId="127" xfId="0" applyFont="1" applyFill="1" applyBorder="1" applyAlignment="1" applyProtection="1">
      <alignment horizontal="left" vertical="center" shrinkToFit="1"/>
      <protection locked="0"/>
    </xf>
    <xf numFmtId="0" fontId="52" fillId="3" borderId="163" xfId="0" applyFont="1" applyFill="1" applyBorder="1" applyAlignment="1" applyProtection="1">
      <alignment horizontal="left" vertical="center" shrinkToFit="1"/>
      <protection locked="0"/>
    </xf>
    <xf numFmtId="0" fontId="52" fillId="3" borderId="119" xfId="0" applyFont="1" applyFill="1" applyBorder="1" applyAlignment="1" applyProtection="1">
      <alignment horizontal="left" vertical="center" shrinkToFit="1"/>
      <protection locked="0"/>
    </xf>
    <xf numFmtId="0" fontId="52" fillId="3" borderId="117" xfId="0" applyFont="1" applyFill="1" applyBorder="1" applyAlignment="1" applyProtection="1">
      <alignment horizontal="left" vertical="center" shrinkToFit="1"/>
      <protection locked="0"/>
    </xf>
    <xf numFmtId="0" fontId="52" fillId="3" borderId="125" xfId="0" applyFont="1" applyFill="1" applyBorder="1" applyAlignment="1" applyProtection="1">
      <alignment horizontal="left" vertical="center" shrinkToFit="1"/>
      <protection locked="0"/>
    </xf>
    <xf numFmtId="0" fontId="33" fillId="3" borderId="204" xfId="0" applyFont="1" applyFill="1" applyBorder="1" applyAlignment="1" applyProtection="1">
      <alignment horizontal="center" vertical="center" shrinkToFit="1"/>
      <protection locked="0"/>
    </xf>
    <xf numFmtId="0" fontId="52" fillId="3" borderId="202" xfId="0" applyFont="1" applyFill="1" applyBorder="1" applyAlignment="1" applyProtection="1">
      <alignment horizontal="left" vertical="center" wrapText="1"/>
      <protection locked="0"/>
    </xf>
    <xf numFmtId="0" fontId="52" fillId="3" borderId="0" xfId="0" applyFont="1" applyFill="1" applyAlignment="1" applyProtection="1">
      <alignment horizontal="left" vertical="center" wrapText="1"/>
      <protection locked="0"/>
    </xf>
    <xf numFmtId="0" fontId="52" fillId="3" borderId="152" xfId="0" applyFont="1" applyFill="1" applyBorder="1" applyAlignment="1" applyProtection="1">
      <alignment horizontal="left" vertical="center" wrapText="1"/>
      <protection locked="0"/>
    </xf>
    <xf numFmtId="0" fontId="52" fillId="3" borderId="153" xfId="0" applyFont="1" applyFill="1" applyBorder="1" applyAlignment="1" applyProtection="1">
      <alignment horizontal="left" vertical="center" wrapText="1"/>
      <protection locked="0"/>
    </xf>
    <xf numFmtId="0" fontId="50" fillId="3" borderId="329" xfId="0" applyFont="1" applyFill="1" applyBorder="1" applyAlignment="1" applyProtection="1">
      <alignment vertical="center" shrinkToFit="1"/>
      <protection locked="0"/>
    </xf>
    <xf numFmtId="0" fontId="33" fillId="0" borderId="256" xfId="0" applyFont="1" applyBorder="1" applyAlignment="1" applyProtection="1">
      <alignment vertical="center" shrinkToFit="1"/>
      <protection locked="0"/>
    </xf>
    <xf numFmtId="38" fontId="33" fillId="0" borderId="16" xfId="1" applyFont="1" applyFill="1" applyBorder="1" applyAlignment="1" applyProtection="1">
      <alignment vertical="center" shrinkToFit="1"/>
    </xf>
    <xf numFmtId="38" fontId="33" fillId="0" borderId="17" xfId="1" applyFont="1" applyFill="1" applyBorder="1" applyAlignment="1" applyProtection="1">
      <alignment vertical="center" shrinkToFit="1"/>
    </xf>
    <xf numFmtId="0" fontId="33" fillId="0" borderId="16" xfId="0" applyFont="1" applyBorder="1">
      <alignment vertical="center"/>
    </xf>
    <xf numFmtId="0" fontId="33" fillId="0" borderId="17" xfId="0" applyFont="1" applyBorder="1">
      <alignment vertical="center"/>
    </xf>
    <xf numFmtId="0" fontId="33" fillId="9" borderId="5" xfId="0" applyFont="1" applyFill="1" applyBorder="1" applyAlignment="1">
      <alignment horizontal="left" vertical="top" wrapText="1"/>
    </xf>
    <xf numFmtId="0" fontId="33" fillId="9" borderId="6" xfId="0" applyFont="1" applyFill="1" applyBorder="1" applyAlignment="1">
      <alignment horizontal="left" vertical="top" wrapText="1"/>
    </xf>
    <xf numFmtId="0" fontId="33" fillId="9" borderId="7" xfId="0" applyFont="1" applyFill="1" applyBorder="1" applyAlignment="1">
      <alignment horizontal="left" vertical="top" wrapText="1"/>
    </xf>
    <xf numFmtId="0" fontId="33" fillId="9" borderId="8" xfId="0" applyFont="1" applyFill="1" applyBorder="1" applyAlignment="1">
      <alignment horizontal="left" vertical="top" wrapText="1"/>
    </xf>
    <xf numFmtId="0" fontId="33" fillId="9" borderId="0" xfId="0" applyFont="1" applyFill="1" applyAlignment="1">
      <alignment horizontal="left" vertical="top" wrapText="1"/>
    </xf>
    <xf numFmtId="0" fontId="33" fillId="9" borderId="9" xfId="0" applyFont="1" applyFill="1" applyBorder="1" applyAlignment="1">
      <alignment horizontal="left" vertical="top" wrapText="1"/>
    </xf>
    <xf numFmtId="0" fontId="33" fillId="9" borderId="10" xfId="0" applyFont="1" applyFill="1" applyBorder="1" applyAlignment="1">
      <alignment horizontal="left" vertical="top" wrapText="1"/>
    </xf>
    <xf numFmtId="0" fontId="33" fillId="9" borderId="11" xfId="0" applyFont="1" applyFill="1" applyBorder="1" applyAlignment="1">
      <alignment horizontal="left" vertical="top" wrapText="1"/>
    </xf>
    <xf numFmtId="0" fontId="33" fillId="9" borderId="12" xfId="0" applyFont="1" applyFill="1" applyBorder="1" applyAlignment="1">
      <alignment horizontal="left" vertical="top" wrapText="1"/>
    </xf>
    <xf numFmtId="0" fontId="33" fillId="2" borderId="5" xfId="0" applyFont="1" applyFill="1" applyBorder="1" applyAlignment="1" applyProtection="1">
      <alignment horizontal="left" vertical="center" wrapText="1"/>
      <protection locked="0"/>
    </xf>
    <xf numFmtId="0" fontId="33" fillId="2" borderId="6" xfId="0" applyFont="1" applyFill="1" applyBorder="1" applyAlignment="1" applyProtection="1">
      <alignment horizontal="left" vertical="center"/>
      <protection locked="0"/>
    </xf>
    <xf numFmtId="0" fontId="33" fillId="2" borderId="7" xfId="0" applyFont="1" applyFill="1" applyBorder="1" applyAlignment="1" applyProtection="1">
      <alignment horizontal="left" vertical="center"/>
      <protection locked="0"/>
    </xf>
    <xf numFmtId="0" fontId="33" fillId="2" borderId="8" xfId="0" applyFont="1" applyFill="1" applyBorder="1" applyAlignment="1" applyProtection="1">
      <alignment horizontal="left" vertical="center"/>
      <protection locked="0"/>
    </xf>
    <xf numFmtId="0" fontId="33" fillId="2" borderId="0" xfId="0" applyFont="1" applyFill="1" applyAlignment="1" applyProtection="1">
      <alignment horizontal="left" vertical="center"/>
      <protection locked="0"/>
    </xf>
    <xf numFmtId="0" fontId="33" fillId="2" borderId="9" xfId="0" applyFont="1" applyFill="1" applyBorder="1" applyAlignment="1" applyProtection="1">
      <alignment horizontal="left" vertical="center"/>
      <protection locked="0"/>
    </xf>
    <xf numFmtId="0" fontId="33" fillId="2" borderId="10" xfId="0" applyFont="1" applyFill="1" applyBorder="1" applyAlignment="1" applyProtection="1">
      <alignment horizontal="left" vertical="center"/>
      <protection locked="0"/>
    </xf>
    <xf numFmtId="0" fontId="33" fillId="2" borderId="11" xfId="0" applyFont="1" applyFill="1" applyBorder="1" applyAlignment="1" applyProtection="1">
      <alignment horizontal="left" vertical="center"/>
      <protection locked="0"/>
    </xf>
    <xf numFmtId="0" fontId="33" fillId="2" borderId="12" xfId="0" applyFont="1" applyFill="1" applyBorder="1" applyAlignment="1" applyProtection="1">
      <alignment horizontal="left" vertical="center"/>
      <protection locked="0"/>
    </xf>
    <xf numFmtId="0" fontId="52" fillId="9" borderId="4" xfId="0" applyFont="1" applyFill="1" applyBorder="1" applyAlignment="1">
      <alignment vertical="center" textRotation="255" shrinkToFit="1"/>
    </xf>
    <xf numFmtId="0" fontId="33" fillId="9" borderId="25" xfId="0" applyFont="1" applyFill="1" applyBorder="1">
      <alignment vertical="center"/>
    </xf>
    <xf numFmtId="0" fontId="33" fillId="9" borderId="26" xfId="0" applyFont="1" applyFill="1" applyBorder="1">
      <alignment vertical="center"/>
    </xf>
    <xf numFmtId="0" fontId="33" fillId="9" borderId="27" xfId="0" applyFont="1" applyFill="1" applyBorder="1">
      <alignment vertical="center"/>
    </xf>
    <xf numFmtId="0" fontId="33" fillId="3" borderId="122" xfId="0" applyFont="1" applyFill="1" applyBorder="1" applyAlignment="1" applyProtection="1">
      <alignment horizontal="center" vertical="center"/>
      <protection locked="0"/>
    </xf>
    <xf numFmtId="0" fontId="33" fillId="3" borderId="65" xfId="0" applyFont="1" applyFill="1" applyBorder="1" applyAlignment="1" applyProtection="1">
      <alignment horizontal="center" vertical="center"/>
      <protection locked="0"/>
    </xf>
    <xf numFmtId="0" fontId="33" fillId="3" borderId="123" xfId="0" applyFont="1" applyFill="1" applyBorder="1" applyAlignment="1" applyProtection="1">
      <alignment horizontal="center" vertical="center"/>
      <protection locked="0"/>
    </xf>
    <xf numFmtId="0" fontId="50" fillId="3" borderId="142" xfId="0" applyFont="1" applyFill="1" applyBorder="1" applyAlignment="1" applyProtection="1">
      <alignment vertical="center" wrapText="1" shrinkToFit="1"/>
      <protection locked="0"/>
    </xf>
    <xf numFmtId="0" fontId="50" fillId="3" borderId="117" xfId="0" applyFont="1" applyFill="1" applyBorder="1" applyAlignment="1" applyProtection="1">
      <alignment vertical="center" wrapText="1" shrinkToFit="1"/>
      <protection locked="0"/>
    </xf>
    <xf numFmtId="0" fontId="50" fillId="3" borderId="125" xfId="0" applyFont="1" applyFill="1" applyBorder="1" applyAlignment="1" applyProtection="1">
      <alignment vertical="center" wrapText="1" shrinkToFit="1"/>
      <protection locked="0"/>
    </xf>
    <xf numFmtId="0" fontId="33" fillId="9" borderId="5" xfId="0" applyFont="1" applyFill="1" applyBorder="1" applyAlignment="1">
      <alignment horizontal="center" vertical="center" textRotation="255"/>
    </xf>
    <xf numFmtId="0" fontId="33" fillId="0" borderId="8" xfId="0" applyFont="1" applyBorder="1" applyAlignment="1">
      <alignment vertical="center" textRotation="255"/>
    </xf>
    <xf numFmtId="0" fontId="33" fillId="0" borderId="10" xfId="0" applyFont="1" applyBorder="1" applyAlignment="1">
      <alignment vertical="center" textRotation="255"/>
    </xf>
    <xf numFmtId="0" fontId="33" fillId="3" borderId="210" xfId="0" applyFont="1" applyFill="1" applyBorder="1" applyAlignment="1" applyProtection="1">
      <alignment horizontal="center" vertical="center"/>
      <protection locked="0"/>
    </xf>
    <xf numFmtId="0" fontId="33" fillId="3" borderId="211" xfId="0" applyFont="1" applyFill="1" applyBorder="1" applyAlignment="1" applyProtection="1">
      <alignment horizontal="center" vertical="center"/>
      <protection locked="0"/>
    </xf>
    <xf numFmtId="0" fontId="33" fillId="3" borderId="212" xfId="0" applyFont="1" applyFill="1" applyBorder="1" applyAlignment="1" applyProtection="1">
      <alignment horizontal="center" vertical="center"/>
      <protection locked="0"/>
    </xf>
    <xf numFmtId="0" fontId="52" fillId="3" borderId="29" xfId="0" applyFont="1" applyFill="1" applyBorder="1" applyAlignment="1" applyProtection="1">
      <alignment horizontal="center" vertical="center" wrapText="1"/>
      <protection locked="0"/>
    </xf>
    <xf numFmtId="0" fontId="52" fillId="3" borderId="30" xfId="0" applyFont="1" applyFill="1" applyBorder="1" applyAlignment="1" applyProtection="1">
      <alignment horizontal="center" vertical="center" wrapText="1"/>
      <protection locked="0"/>
    </xf>
    <xf numFmtId="0" fontId="52" fillId="3" borderId="31" xfId="0" applyFont="1" applyFill="1" applyBorder="1" applyAlignment="1" applyProtection="1">
      <alignment horizontal="center" vertical="center" wrapText="1"/>
      <protection locked="0"/>
    </xf>
    <xf numFmtId="0" fontId="33" fillId="3" borderId="157" xfId="0" applyFont="1" applyFill="1" applyBorder="1" applyAlignment="1" applyProtection="1">
      <alignment horizontal="center" vertical="center"/>
      <protection locked="0"/>
    </xf>
    <xf numFmtId="0" fontId="33" fillId="3" borderId="158" xfId="0" applyFont="1" applyFill="1" applyBorder="1" applyAlignment="1" applyProtection="1">
      <alignment horizontal="center" vertical="center"/>
      <protection locked="0"/>
    </xf>
    <xf numFmtId="0" fontId="33" fillId="3" borderId="159" xfId="0" applyFont="1" applyFill="1" applyBorder="1" applyAlignment="1" applyProtection="1">
      <alignment horizontal="center" vertical="center"/>
      <protection locked="0"/>
    </xf>
    <xf numFmtId="0" fontId="33" fillId="3" borderId="209" xfId="0" applyFont="1" applyFill="1" applyBorder="1" applyAlignment="1" applyProtection="1">
      <alignment horizontal="center" vertical="center" shrinkToFit="1"/>
      <protection locked="0"/>
    </xf>
    <xf numFmtId="0" fontId="50" fillId="3" borderId="25" xfId="0" applyFont="1" applyFill="1" applyBorder="1" applyAlignment="1" applyProtection="1">
      <alignment horizontal="center" vertical="center" wrapText="1" shrinkToFit="1"/>
      <protection locked="0"/>
    </xf>
    <xf numFmtId="0" fontId="50" fillId="3" borderId="26" xfId="0" applyFont="1" applyFill="1" applyBorder="1" applyAlignment="1" applyProtection="1">
      <alignment horizontal="center" vertical="center" wrapText="1" shrinkToFit="1"/>
      <protection locked="0"/>
    </xf>
    <xf numFmtId="0" fontId="50" fillId="3" borderId="27" xfId="0" applyFont="1" applyFill="1" applyBorder="1" applyAlignment="1" applyProtection="1">
      <alignment horizontal="center" vertical="center" wrapText="1" shrinkToFit="1"/>
      <protection locked="0"/>
    </xf>
    <xf numFmtId="0" fontId="33" fillId="0" borderId="40" xfId="0" applyFont="1" applyBorder="1" applyAlignment="1">
      <alignment horizontal="center" vertical="center"/>
    </xf>
    <xf numFmtId="0" fontId="33" fillId="0" borderId="41" xfId="0" applyFont="1" applyBorder="1" applyAlignment="1">
      <alignment horizontal="center" vertical="center"/>
    </xf>
    <xf numFmtId="0" fontId="50" fillId="3" borderId="39" xfId="0" applyFont="1" applyFill="1" applyBorder="1" applyAlignment="1" applyProtection="1">
      <alignment horizontal="center" vertical="center" wrapText="1" shrinkToFit="1"/>
      <protection locked="0"/>
    </xf>
    <xf numFmtId="0" fontId="50" fillId="3" borderId="40" xfId="0" applyFont="1" applyFill="1" applyBorder="1" applyAlignment="1" applyProtection="1">
      <alignment horizontal="center" vertical="center" wrapText="1" shrinkToFit="1"/>
      <protection locked="0"/>
    </xf>
    <xf numFmtId="0" fontId="50" fillId="3" borderId="41" xfId="0" applyFont="1" applyFill="1" applyBorder="1" applyAlignment="1" applyProtection="1">
      <alignment horizontal="center" vertical="center" wrapText="1" shrinkToFit="1"/>
      <protection locked="0"/>
    </xf>
    <xf numFmtId="0" fontId="50" fillId="3" borderId="274" xfId="0" applyFont="1" applyFill="1" applyBorder="1" applyAlignment="1" applyProtection="1">
      <alignment horizontal="center" vertical="center" wrapText="1" shrinkToFit="1"/>
      <protection locked="0"/>
    </xf>
    <xf numFmtId="0" fontId="50" fillId="3" borderId="275" xfId="0" applyFont="1" applyFill="1" applyBorder="1" applyAlignment="1" applyProtection="1">
      <alignment horizontal="center" vertical="center" wrapText="1" shrinkToFit="1"/>
      <protection locked="0"/>
    </xf>
    <xf numFmtId="0" fontId="50" fillId="3" borderId="276" xfId="0" applyFont="1" applyFill="1" applyBorder="1" applyAlignment="1" applyProtection="1">
      <alignment horizontal="center" vertical="center" wrapText="1" shrinkToFit="1"/>
      <protection locked="0"/>
    </xf>
    <xf numFmtId="0" fontId="33" fillId="9" borderId="32" xfId="0" applyFont="1" applyFill="1" applyBorder="1" applyAlignment="1">
      <alignment horizontal="center" vertical="center"/>
    </xf>
    <xf numFmtId="0" fontId="33" fillId="9" borderId="33" xfId="0" applyFont="1" applyFill="1" applyBorder="1" applyAlignment="1">
      <alignment horizontal="center" vertical="center"/>
    </xf>
    <xf numFmtId="0" fontId="33" fillId="9" borderId="136" xfId="0" applyFont="1" applyFill="1" applyBorder="1" applyAlignment="1">
      <alignment horizontal="center" vertical="center"/>
    </xf>
    <xf numFmtId="0" fontId="33" fillId="0" borderId="26" xfId="0" applyFont="1" applyBorder="1" applyAlignment="1">
      <alignment horizontal="center" vertical="center"/>
    </xf>
    <xf numFmtId="0" fontId="33" fillId="0" borderId="27" xfId="0" applyFont="1" applyBorder="1" applyAlignment="1">
      <alignment horizontal="center" vertical="center"/>
    </xf>
    <xf numFmtId="0" fontId="50" fillId="3" borderId="147" xfId="0" applyFont="1" applyFill="1" applyBorder="1" applyAlignment="1" applyProtection="1">
      <alignment horizontal="center" vertical="center" wrapText="1"/>
      <protection locked="0"/>
    </xf>
    <xf numFmtId="0" fontId="50" fillId="3" borderId="109" xfId="0" applyFont="1" applyFill="1" applyBorder="1" applyAlignment="1" applyProtection="1">
      <alignment horizontal="center" vertical="center" wrapText="1"/>
      <protection locked="0"/>
    </xf>
    <xf numFmtId="0" fontId="50" fillId="3" borderId="148" xfId="0" applyFont="1" applyFill="1" applyBorder="1" applyAlignment="1" applyProtection="1">
      <alignment horizontal="center" vertical="center" wrapText="1"/>
      <protection locked="0"/>
    </xf>
    <xf numFmtId="0" fontId="52" fillId="0" borderId="0" xfId="0" applyFont="1" applyAlignment="1">
      <alignment vertical="center" shrinkToFit="1"/>
    </xf>
    <xf numFmtId="0" fontId="33" fillId="0" borderId="0" xfId="0" applyFont="1" applyAlignment="1">
      <alignment vertical="center" shrinkToFit="1"/>
    </xf>
    <xf numFmtId="0" fontId="52" fillId="9" borderId="28" xfId="0" applyFont="1" applyFill="1" applyBorder="1" applyAlignment="1">
      <alignment vertical="center" wrapText="1"/>
    </xf>
    <xf numFmtId="0" fontId="33" fillId="3" borderId="165" xfId="0" applyFont="1" applyFill="1" applyBorder="1" applyAlignment="1" applyProtection="1">
      <alignment horizontal="center" vertical="center"/>
      <protection locked="0"/>
    </xf>
    <xf numFmtId="0" fontId="33" fillId="3" borderId="199" xfId="0" applyFont="1" applyFill="1" applyBorder="1" applyAlignment="1" applyProtection="1">
      <alignment horizontal="center" vertical="center"/>
      <protection locked="0"/>
    </xf>
    <xf numFmtId="0" fontId="33" fillId="3" borderId="200" xfId="0" applyFont="1" applyFill="1" applyBorder="1" applyAlignment="1" applyProtection="1">
      <alignment horizontal="center" vertical="center"/>
      <protection locked="0"/>
    </xf>
    <xf numFmtId="0" fontId="33" fillId="2" borderId="149" xfId="0" applyFont="1" applyFill="1" applyBorder="1" applyProtection="1">
      <alignment vertical="center"/>
      <protection locked="0"/>
    </xf>
    <xf numFmtId="0" fontId="33" fillId="0" borderId="151" xfId="0" applyFont="1" applyBorder="1" applyProtection="1">
      <alignment vertical="center"/>
      <protection locked="0"/>
    </xf>
    <xf numFmtId="0" fontId="33" fillId="3" borderId="271" xfId="0" applyFont="1" applyFill="1" applyBorder="1" applyAlignment="1" applyProtection="1">
      <alignment horizontal="center" vertical="center"/>
      <protection locked="0"/>
    </xf>
    <xf numFmtId="0" fontId="33" fillId="3" borderId="272" xfId="0" applyFont="1" applyFill="1" applyBorder="1" applyAlignment="1" applyProtection="1">
      <alignment horizontal="center" vertical="center"/>
      <protection locked="0"/>
    </xf>
    <xf numFmtId="0" fontId="33" fillId="3" borderId="273" xfId="0" applyFont="1" applyFill="1" applyBorder="1" applyAlignment="1" applyProtection="1">
      <alignment horizontal="center" vertical="center"/>
      <protection locked="0"/>
    </xf>
    <xf numFmtId="0" fontId="33" fillId="3" borderId="147" xfId="0" applyFont="1" applyFill="1" applyBorder="1" applyAlignment="1" applyProtection="1">
      <alignment horizontal="center" vertical="center"/>
      <protection locked="0"/>
    </xf>
    <xf numFmtId="0" fontId="33" fillId="3" borderId="109" xfId="0" applyFont="1" applyFill="1" applyBorder="1" applyAlignment="1" applyProtection="1">
      <alignment horizontal="center" vertical="center"/>
      <protection locked="0"/>
    </xf>
    <xf numFmtId="0" fontId="33" fillId="3" borderId="148" xfId="0" applyFont="1" applyFill="1" applyBorder="1" applyAlignment="1" applyProtection="1">
      <alignment horizontal="center" vertical="center"/>
      <protection locked="0"/>
    </xf>
    <xf numFmtId="0" fontId="33" fillId="2" borderId="107" xfId="0" applyFont="1" applyFill="1" applyBorder="1" applyProtection="1">
      <alignment vertical="center"/>
      <protection locked="0"/>
    </xf>
    <xf numFmtId="0" fontId="33" fillId="2" borderId="5" xfId="0" applyFont="1" applyFill="1" applyBorder="1" applyAlignment="1">
      <alignment horizontal="center" vertical="center"/>
    </xf>
    <xf numFmtId="0" fontId="33" fillId="2" borderId="7" xfId="0" applyFont="1" applyFill="1" applyBorder="1" applyAlignment="1">
      <alignment horizontal="center" vertical="center"/>
    </xf>
    <xf numFmtId="0" fontId="33" fillId="2" borderId="10" xfId="0" applyFont="1" applyFill="1" applyBorder="1" applyAlignment="1">
      <alignment horizontal="center" vertical="center"/>
    </xf>
    <xf numFmtId="0" fontId="33" fillId="2" borderId="12" xfId="0" applyFont="1" applyFill="1" applyBorder="1" applyAlignment="1">
      <alignment horizontal="center" vertical="center"/>
    </xf>
    <xf numFmtId="0" fontId="33" fillId="0" borderId="0" xfId="0" applyFont="1" applyAlignment="1">
      <alignment horizontal="left" vertical="center" shrinkToFit="1"/>
    </xf>
    <xf numFmtId="0" fontId="33" fillId="2" borderId="16" xfId="0" applyFont="1" applyFill="1" applyBorder="1" applyAlignment="1" applyProtection="1">
      <alignment vertical="center" shrinkToFit="1"/>
      <protection locked="0"/>
    </xf>
    <xf numFmtId="0" fontId="33" fillId="0" borderId="18" xfId="0" applyFont="1" applyBorder="1" applyAlignment="1" applyProtection="1">
      <alignment vertical="center" shrinkToFit="1"/>
      <protection locked="0"/>
    </xf>
    <xf numFmtId="0" fontId="52" fillId="0" borderId="0" xfId="0" applyFont="1" applyAlignment="1">
      <alignment horizontal="left" vertical="center" shrinkToFit="1"/>
    </xf>
    <xf numFmtId="0" fontId="33" fillId="9" borderId="15" xfId="0" applyFont="1" applyFill="1" applyBorder="1" applyAlignment="1">
      <alignment vertical="center" textRotation="255"/>
    </xf>
    <xf numFmtId="0" fontId="33" fillId="9" borderId="15" xfId="0" applyFont="1" applyFill="1" applyBorder="1">
      <alignment vertical="center"/>
    </xf>
    <xf numFmtId="0" fontId="33" fillId="9" borderId="13" xfId="0" applyFont="1" applyFill="1" applyBorder="1">
      <alignment vertical="center"/>
    </xf>
    <xf numFmtId="0" fontId="33" fillId="0" borderId="17" xfId="0" applyFont="1" applyBorder="1" applyAlignment="1">
      <alignment horizontal="center" vertical="center" shrinkToFit="1"/>
    </xf>
    <xf numFmtId="0" fontId="33" fillId="0" borderId="18" xfId="0" applyFont="1" applyBorder="1" applyAlignment="1">
      <alignment horizontal="center" vertical="center" shrinkToFit="1"/>
    </xf>
    <xf numFmtId="0" fontId="46" fillId="6" borderId="16" xfId="2" applyFont="1" applyFill="1" applyBorder="1" applyAlignment="1">
      <alignment horizontal="center" vertical="center" shrinkToFit="1"/>
    </xf>
    <xf numFmtId="0" fontId="88" fillId="6" borderId="17" xfId="2" applyFont="1" applyFill="1" applyBorder="1" applyAlignment="1">
      <alignment horizontal="center" vertical="center" shrinkToFit="1"/>
    </xf>
    <xf numFmtId="0" fontId="33" fillId="0" borderId="18" xfId="0" applyFont="1" applyBorder="1">
      <alignment vertical="center"/>
    </xf>
    <xf numFmtId="187" fontId="33" fillId="0" borderId="69" xfId="5" applyNumberFormat="1" applyFont="1" applyFill="1" applyBorder="1" applyAlignment="1" applyProtection="1">
      <alignment vertical="center"/>
    </xf>
    <xf numFmtId="187" fontId="33" fillId="0" borderId="70" xfId="5" applyNumberFormat="1" applyFont="1" applyFill="1" applyBorder="1" applyAlignment="1" applyProtection="1">
      <alignment vertical="center"/>
    </xf>
    <xf numFmtId="0" fontId="33" fillId="10" borderId="8" xfId="0" applyFont="1" applyFill="1" applyBorder="1">
      <alignment vertical="center"/>
    </xf>
    <xf numFmtId="0" fontId="33" fillId="10" borderId="6" xfId="0" applyFont="1" applyFill="1" applyBorder="1">
      <alignment vertical="center"/>
    </xf>
    <xf numFmtId="0" fontId="33" fillId="10" borderId="10" xfId="0" applyFont="1" applyFill="1" applyBorder="1">
      <alignment vertical="center"/>
    </xf>
    <xf numFmtId="0" fontId="33" fillId="10" borderId="12" xfId="0" applyFont="1" applyFill="1" applyBorder="1">
      <alignment vertical="center"/>
    </xf>
    <xf numFmtId="0" fontId="33" fillId="2" borderId="7" xfId="0" applyFont="1" applyFill="1" applyBorder="1" applyAlignment="1" applyProtection="1">
      <alignment horizontal="center" vertical="center"/>
      <protection locked="0"/>
    </xf>
    <xf numFmtId="0" fontId="33" fillId="2" borderId="10" xfId="0" applyFont="1" applyFill="1" applyBorder="1" applyAlignment="1" applyProtection="1">
      <alignment horizontal="center" vertical="center"/>
      <protection locked="0"/>
    </xf>
    <xf numFmtId="0" fontId="33" fillId="2" borderId="12" xfId="0" applyFont="1" applyFill="1" applyBorder="1" applyAlignment="1" applyProtection="1">
      <alignment horizontal="center" vertical="center"/>
      <protection locked="0"/>
    </xf>
    <xf numFmtId="0" fontId="33" fillId="2" borderId="16" xfId="0" applyFont="1" applyFill="1" applyBorder="1" applyAlignment="1">
      <alignment vertical="center" shrinkToFit="1"/>
    </xf>
    <xf numFmtId="0" fontId="33" fillId="9" borderId="5" xfId="0" applyFont="1" applyFill="1" applyBorder="1" applyAlignment="1">
      <alignment horizontal="center" vertical="center" wrapText="1"/>
    </xf>
    <xf numFmtId="0" fontId="33" fillId="9" borderId="18" xfId="0" applyFont="1" applyFill="1" applyBorder="1" applyAlignment="1">
      <alignment horizontal="center" vertical="center" wrapText="1"/>
    </xf>
    <xf numFmtId="0" fontId="33" fillId="2" borderId="191" xfId="0" applyFont="1" applyFill="1" applyBorder="1" applyProtection="1">
      <alignment vertical="center"/>
      <protection locked="0"/>
    </xf>
    <xf numFmtId="0" fontId="33" fillId="2" borderId="192" xfId="0" applyFont="1" applyFill="1" applyBorder="1" applyProtection="1">
      <alignment vertical="center"/>
      <protection locked="0"/>
    </xf>
    <xf numFmtId="0" fontId="93" fillId="9" borderId="13" xfId="0" applyFont="1" applyFill="1" applyBorder="1" applyProtection="1">
      <alignment vertical="center"/>
      <protection locked="0"/>
    </xf>
    <xf numFmtId="0" fontId="93" fillId="9" borderId="4" xfId="0" applyFont="1" applyFill="1" applyBorder="1" applyProtection="1">
      <alignment vertical="center"/>
      <protection locked="0"/>
    </xf>
    <xf numFmtId="0" fontId="33" fillId="2" borderId="201" xfId="0" applyFont="1" applyFill="1" applyBorder="1" applyProtection="1">
      <alignment vertical="center"/>
      <protection locked="0"/>
    </xf>
    <xf numFmtId="0" fontId="33" fillId="2" borderId="124" xfId="0" applyFont="1" applyFill="1" applyBorder="1" applyProtection="1">
      <alignment vertical="center"/>
      <protection locked="0"/>
    </xf>
    <xf numFmtId="0" fontId="33" fillId="3" borderId="16" xfId="0" applyFont="1" applyFill="1" applyBorder="1" applyAlignment="1" applyProtection="1">
      <alignment horizontal="center" vertical="center" shrinkToFit="1"/>
      <protection locked="0"/>
    </xf>
    <xf numFmtId="0" fontId="33" fillId="0" borderId="17" xfId="0" applyFont="1" applyBorder="1" applyAlignment="1" applyProtection="1">
      <alignment horizontal="center" vertical="center" shrinkToFit="1"/>
      <protection locked="0"/>
    </xf>
    <xf numFmtId="0" fontId="79" fillId="6" borderId="16" xfId="2" applyFont="1" applyFill="1" applyBorder="1" applyAlignment="1" applyProtection="1">
      <alignment horizontal="center" vertical="center" shrinkToFit="1"/>
    </xf>
    <xf numFmtId="0" fontId="85" fillId="6" borderId="17" xfId="2" applyFont="1" applyFill="1" applyBorder="1" applyAlignment="1" applyProtection="1">
      <alignment horizontal="center" vertical="center" shrinkToFit="1"/>
    </xf>
    <xf numFmtId="0" fontId="85" fillId="6" borderId="18" xfId="2" applyFont="1" applyFill="1" applyBorder="1" applyAlignment="1" applyProtection="1">
      <alignment horizontal="center" vertical="center" shrinkToFit="1"/>
    </xf>
    <xf numFmtId="0" fontId="79" fillId="6" borderId="4" xfId="2" applyFont="1" applyFill="1" applyBorder="1" applyAlignment="1" applyProtection="1">
      <alignment horizontal="center" vertical="center"/>
    </xf>
    <xf numFmtId="0" fontId="85" fillId="6" borderId="4" xfId="2" applyFont="1" applyFill="1" applyBorder="1" applyAlignment="1" applyProtection="1">
      <alignment horizontal="center" vertical="center"/>
    </xf>
    <xf numFmtId="0" fontId="33" fillId="10" borderId="5" xfId="0" applyFont="1" applyFill="1" applyBorder="1">
      <alignment vertical="center"/>
    </xf>
    <xf numFmtId="0" fontId="33" fillId="9" borderId="18" xfId="0" applyFont="1" applyFill="1" applyBorder="1">
      <alignment vertical="center"/>
    </xf>
    <xf numFmtId="0" fontId="37" fillId="2" borderId="147" xfId="0" applyFont="1" applyFill="1" applyBorder="1" applyAlignment="1" applyProtection="1">
      <alignment vertical="center" shrinkToFit="1"/>
      <protection locked="0"/>
    </xf>
    <xf numFmtId="0" fontId="37" fillId="2" borderId="109" xfId="0" applyFont="1" applyFill="1" applyBorder="1" applyAlignment="1" applyProtection="1">
      <alignment vertical="center" shrinkToFit="1"/>
      <protection locked="0"/>
    </xf>
    <xf numFmtId="0" fontId="37" fillId="2" borderId="148" xfId="0" applyFont="1" applyFill="1" applyBorder="1" applyAlignment="1" applyProtection="1">
      <alignment vertical="center" shrinkToFit="1"/>
      <protection locked="0"/>
    </xf>
    <xf numFmtId="0" fontId="95" fillId="0" borderId="0" xfId="0" applyFont="1" applyAlignment="1">
      <alignment horizontal="center" vertical="center"/>
    </xf>
    <xf numFmtId="0" fontId="96" fillId="0" borderId="0" xfId="0" applyFont="1" applyAlignment="1">
      <alignment horizontal="center" vertical="center"/>
    </xf>
    <xf numFmtId="0" fontId="37" fillId="0" borderId="4" xfId="0" applyFont="1" applyBorder="1" applyAlignment="1">
      <alignment vertical="center" wrapText="1"/>
    </xf>
    <xf numFmtId="0" fontId="37" fillId="0" borderId="4" xfId="0" applyFont="1" applyBorder="1">
      <alignment vertical="center"/>
    </xf>
    <xf numFmtId="0" fontId="37" fillId="0" borderId="4" xfId="0" applyFont="1" applyBorder="1" applyAlignment="1">
      <alignment horizontal="center" vertical="center"/>
    </xf>
    <xf numFmtId="0" fontId="60" fillId="6" borderId="16" xfId="0" applyFont="1" applyFill="1" applyBorder="1" applyAlignment="1">
      <alignment horizontal="center" vertical="center"/>
    </xf>
    <xf numFmtId="0" fontId="106" fillId="0" borderId="18" xfId="0" applyFont="1" applyBorder="1" applyAlignment="1">
      <alignment horizontal="center" vertical="center"/>
    </xf>
    <xf numFmtId="0" fontId="52" fillId="3" borderId="107" xfId="0" applyFont="1" applyFill="1" applyBorder="1" applyAlignment="1" applyProtection="1">
      <alignment horizontal="left" vertical="center" wrapText="1"/>
      <protection locked="0"/>
    </xf>
    <xf numFmtId="0" fontId="37" fillId="2" borderId="147" xfId="0" applyFont="1" applyFill="1" applyBorder="1" applyAlignment="1" applyProtection="1">
      <alignment horizontal="center" vertical="center"/>
      <protection locked="0"/>
    </xf>
    <xf numFmtId="0" fontId="37" fillId="2" borderId="109" xfId="0" applyFont="1" applyFill="1" applyBorder="1" applyAlignment="1" applyProtection="1">
      <alignment horizontal="center" vertical="center"/>
      <protection locked="0"/>
    </xf>
    <xf numFmtId="0" fontId="37" fillId="2" borderId="148" xfId="0" applyFont="1" applyFill="1" applyBorder="1" applyAlignment="1" applyProtection="1">
      <alignment horizontal="center" vertical="center"/>
      <protection locked="0"/>
    </xf>
    <xf numFmtId="0" fontId="33" fillId="0" borderId="13" xfId="0" applyFont="1" applyBorder="1" applyAlignment="1">
      <alignment horizontal="center" vertical="center"/>
    </xf>
    <xf numFmtId="0" fontId="37" fillId="3" borderId="147" xfId="0" applyFont="1" applyFill="1" applyBorder="1" applyAlignment="1" applyProtection="1">
      <alignment vertical="center" shrinkToFit="1"/>
      <protection locked="0"/>
    </xf>
    <xf numFmtId="0" fontId="37" fillId="3" borderId="148" xfId="0" applyFont="1" applyFill="1" applyBorder="1" applyAlignment="1" applyProtection="1">
      <alignment vertical="center" shrinkToFit="1"/>
      <protection locked="0"/>
    </xf>
    <xf numFmtId="0" fontId="37" fillId="3" borderId="109" xfId="0" applyFont="1" applyFill="1" applyBorder="1" applyAlignment="1" applyProtection="1">
      <alignment vertical="center" shrinkToFit="1"/>
      <protection locked="0"/>
    </xf>
    <xf numFmtId="0" fontId="37" fillId="0" borderId="16" xfId="0" applyFont="1" applyBorder="1">
      <alignment vertical="center"/>
    </xf>
    <xf numFmtId="0" fontId="37" fillId="0" borderId="4" xfId="0" applyFont="1" applyBorder="1" applyAlignment="1">
      <alignment vertical="center" textRotation="255" shrinkToFit="1"/>
    </xf>
    <xf numFmtId="0" fontId="33" fillId="0" borderId="6" xfId="0" applyFont="1" applyBorder="1" applyAlignment="1">
      <alignment horizontal="center" vertical="center"/>
    </xf>
    <xf numFmtId="0" fontId="33" fillId="0" borderId="7" xfId="0" applyFont="1" applyBorder="1" applyAlignment="1">
      <alignment horizontal="center" vertical="center"/>
    </xf>
    <xf numFmtId="0" fontId="33" fillId="0" borderId="10" xfId="0" applyFont="1" applyBorder="1" applyAlignment="1">
      <alignment horizontal="center" vertical="center"/>
    </xf>
    <xf numFmtId="0" fontId="33" fillId="0" borderId="11" xfId="0" applyFont="1" applyBorder="1" applyAlignment="1">
      <alignment horizontal="center" vertical="center"/>
    </xf>
    <xf numFmtId="0" fontId="33" fillId="0" borderId="12" xfId="0" applyFont="1" applyBorder="1" applyAlignment="1">
      <alignment horizontal="center" vertical="center"/>
    </xf>
    <xf numFmtId="0" fontId="33" fillId="2" borderId="191" xfId="0" applyFont="1" applyFill="1" applyBorder="1" applyAlignment="1" applyProtection="1">
      <alignment horizontal="center" vertical="center"/>
      <protection locked="0"/>
    </xf>
    <xf numFmtId="0" fontId="33" fillId="2" borderId="255" xfId="0" applyFont="1" applyFill="1" applyBorder="1" applyAlignment="1" applyProtection="1">
      <alignment horizontal="center" vertical="center"/>
      <protection locked="0"/>
    </xf>
    <xf numFmtId="0" fontId="33" fillId="0" borderId="255" xfId="0" applyFont="1" applyBorder="1" applyAlignment="1" applyProtection="1">
      <alignment horizontal="center" vertical="center"/>
      <protection locked="0"/>
    </xf>
    <xf numFmtId="0" fontId="33" fillId="0" borderId="192" xfId="0" applyFont="1" applyBorder="1" applyAlignment="1" applyProtection="1">
      <alignment horizontal="center" vertical="center"/>
      <protection locked="0"/>
    </xf>
    <xf numFmtId="0" fontId="50" fillId="9" borderId="4" xfId="0" applyFont="1" applyFill="1" applyBorder="1" applyAlignment="1">
      <alignment vertical="center" textRotation="255" shrinkToFit="1"/>
    </xf>
    <xf numFmtId="0" fontId="33" fillId="2" borderId="17" xfId="0" applyFont="1" applyFill="1" applyBorder="1" applyAlignment="1" applyProtection="1">
      <alignment vertical="center" shrinkToFit="1"/>
      <protection locked="0"/>
    </xf>
    <xf numFmtId="0" fontId="33" fillId="0" borderId="17" xfId="0" applyFont="1" applyBorder="1" applyProtection="1">
      <alignment vertical="center"/>
      <protection locked="0"/>
    </xf>
    <xf numFmtId="0" fontId="33" fillId="9" borderId="42" xfId="0" applyFont="1" applyFill="1" applyBorder="1" applyAlignment="1">
      <alignment vertical="center" textRotation="255"/>
    </xf>
    <xf numFmtId="0" fontId="33" fillId="9" borderId="274" xfId="0" applyFont="1" applyFill="1" applyBorder="1" applyAlignment="1">
      <alignment horizontal="center" vertical="center"/>
    </xf>
    <xf numFmtId="0" fontId="33" fillId="9" borderId="275" xfId="0" applyFont="1" applyFill="1" applyBorder="1" applyAlignment="1">
      <alignment horizontal="center" vertical="center"/>
    </xf>
    <xf numFmtId="0" fontId="33" fillId="9" borderId="276" xfId="0" applyFont="1" applyFill="1" applyBorder="1" applyAlignment="1">
      <alignment horizontal="center" vertical="center"/>
    </xf>
    <xf numFmtId="0" fontId="33" fillId="9" borderId="120" xfId="0" applyFont="1" applyFill="1" applyBorder="1" applyAlignment="1">
      <alignment horizontal="center" vertical="center"/>
    </xf>
    <xf numFmtId="0" fontId="33" fillId="9" borderId="110" xfId="0" applyFont="1" applyFill="1" applyBorder="1" applyAlignment="1">
      <alignment horizontal="center" vertical="center"/>
    </xf>
    <xf numFmtId="0" fontId="33" fillId="9" borderId="30" xfId="0" applyFont="1" applyFill="1" applyBorder="1" applyAlignment="1">
      <alignment horizontal="center" vertical="center"/>
    </xf>
    <xf numFmtId="0" fontId="33" fillId="9" borderId="31" xfId="0" applyFont="1" applyFill="1" applyBorder="1" applyAlignment="1">
      <alignment horizontal="center" vertical="center"/>
    </xf>
    <xf numFmtId="57" fontId="33" fillId="3" borderId="151" xfId="0" applyNumberFormat="1" applyFont="1" applyFill="1" applyBorder="1" applyAlignment="1" applyProtection="1">
      <alignment horizontal="center" vertical="center" shrinkToFit="1"/>
      <protection locked="0"/>
    </xf>
    <xf numFmtId="0" fontId="33" fillId="9" borderId="16" xfId="0" applyFont="1" applyFill="1" applyBorder="1" applyAlignment="1">
      <alignment horizontal="center" vertical="center"/>
    </xf>
    <xf numFmtId="0" fontId="33" fillId="9" borderId="17" xfId="0" applyFont="1" applyFill="1" applyBorder="1" applyAlignment="1">
      <alignment horizontal="center" vertical="center"/>
    </xf>
    <xf numFmtId="0" fontId="92" fillId="9" borderId="17" xfId="0" applyFont="1" applyFill="1" applyBorder="1" applyAlignment="1">
      <alignment horizontal="center" vertical="center" shrinkToFit="1"/>
    </xf>
    <xf numFmtId="0" fontId="92" fillId="9" borderId="18" xfId="0" applyFont="1" applyFill="1" applyBorder="1" applyAlignment="1">
      <alignment horizontal="center" vertical="center" shrinkToFit="1"/>
    </xf>
    <xf numFmtId="0" fontId="33" fillId="2" borderId="13" xfId="0" applyFont="1" applyFill="1" applyBorder="1" applyAlignment="1" applyProtection="1">
      <alignment horizontal="center" vertical="center" shrinkToFit="1"/>
      <protection locked="0"/>
    </xf>
    <xf numFmtId="0" fontId="33" fillId="3" borderId="13" xfId="0" applyFont="1" applyFill="1" applyBorder="1" applyAlignment="1" applyProtection="1">
      <alignment horizontal="center" vertical="center" shrinkToFit="1"/>
      <protection locked="0"/>
    </xf>
    <xf numFmtId="0" fontId="33" fillId="2" borderId="147" xfId="0" applyFont="1" applyFill="1" applyBorder="1" applyAlignment="1" applyProtection="1">
      <alignment horizontal="center" vertical="center"/>
      <protection locked="0"/>
    </xf>
    <xf numFmtId="0" fontId="33" fillId="2" borderId="109" xfId="0" applyFont="1" applyFill="1" applyBorder="1" applyAlignment="1" applyProtection="1">
      <alignment horizontal="center" vertical="center"/>
      <protection locked="0"/>
    </xf>
    <xf numFmtId="0" fontId="33" fillId="2" borderId="148" xfId="0" applyFont="1" applyFill="1" applyBorder="1" applyAlignment="1" applyProtection="1">
      <alignment horizontal="center" vertical="center"/>
      <protection locked="0"/>
    </xf>
    <xf numFmtId="188" fontId="33" fillId="9" borderId="4" xfId="0" applyNumberFormat="1" applyFont="1" applyFill="1" applyBorder="1" applyAlignment="1">
      <alignment horizontal="center" vertical="center"/>
    </xf>
    <xf numFmtId="188" fontId="33" fillId="9" borderId="16" xfId="0" applyNumberFormat="1" applyFont="1" applyFill="1" applyBorder="1" applyAlignment="1">
      <alignment horizontal="center" vertical="center"/>
    </xf>
    <xf numFmtId="0" fontId="52" fillId="3" borderId="147" xfId="0" applyFont="1" applyFill="1" applyBorder="1" applyAlignment="1" applyProtection="1">
      <alignment vertical="center" shrinkToFit="1"/>
      <protection locked="0"/>
    </xf>
    <xf numFmtId="0" fontId="52" fillId="3" borderId="109" xfId="0" applyFont="1" applyFill="1" applyBorder="1" applyAlignment="1" applyProtection="1">
      <alignment vertical="center" shrinkToFit="1"/>
      <protection locked="0"/>
    </xf>
    <xf numFmtId="0" fontId="52" fillId="3" borderId="148" xfId="0" applyFont="1" applyFill="1" applyBorder="1" applyAlignment="1" applyProtection="1">
      <alignment vertical="center" shrinkToFit="1"/>
      <protection locked="0"/>
    </xf>
    <xf numFmtId="0" fontId="52" fillId="9" borderId="10" xfId="0" applyFont="1" applyFill="1" applyBorder="1" applyAlignment="1">
      <alignment horizontal="center" vertical="center" shrinkToFit="1"/>
    </xf>
    <xf numFmtId="0" fontId="52" fillId="9" borderId="11" xfId="0" applyFont="1" applyFill="1" applyBorder="1" applyAlignment="1">
      <alignment horizontal="center" vertical="center" shrinkToFit="1"/>
    </xf>
    <xf numFmtId="0" fontId="52" fillId="9" borderId="12" xfId="0" applyFont="1" applyFill="1" applyBorder="1" applyAlignment="1">
      <alignment horizontal="center" vertical="center" shrinkToFit="1"/>
    </xf>
    <xf numFmtId="0" fontId="33" fillId="2" borderId="17" xfId="0" applyFont="1" applyFill="1" applyBorder="1" applyAlignment="1" applyProtection="1">
      <alignment horizontal="center" vertical="center"/>
      <protection locked="0"/>
    </xf>
    <xf numFmtId="0" fontId="33" fillId="0" borderId="10" xfId="0" applyFont="1" applyBorder="1">
      <alignment vertical="center"/>
    </xf>
    <xf numFmtId="0" fontId="30" fillId="8" borderId="0" xfId="0" applyFont="1" applyFill="1" applyAlignment="1">
      <alignment horizontal="center" vertical="center" shrinkToFit="1"/>
    </xf>
    <xf numFmtId="0" fontId="33" fillId="3" borderId="149" xfId="0" applyFont="1" applyFill="1" applyBorder="1" applyAlignment="1" applyProtection="1">
      <alignment vertical="center" wrapText="1"/>
      <protection locked="0"/>
    </xf>
    <xf numFmtId="0" fontId="33" fillId="3" borderId="150" xfId="0" applyFont="1" applyFill="1" applyBorder="1" applyAlignment="1" applyProtection="1">
      <alignment vertical="center" wrapText="1"/>
      <protection locked="0"/>
    </xf>
    <xf numFmtId="0" fontId="33" fillId="0" borderId="150" xfId="0" applyFont="1" applyBorder="1" applyAlignment="1" applyProtection="1">
      <alignment vertical="center" wrapText="1"/>
      <protection locked="0"/>
    </xf>
    <xf numFmtId="0" fontId="33" fillId="0" borderId="117" xfId="0" applyFont="1" applyBorder="1" applyAlignment="1" applyProtection="1">
      <alignment vertical="center" wrapText="1"/>
      <protection locked="0"/>
    </xf>
    <xf numFmtId="0" fontId="33" fillId="0" borderId="125" xfId="0" applyFont="1" applyBorder="1" applyAlignment="1" applyProtection="1">
      <alignment vertical="center" wrapText="1"/>
      <protection locked="0"/>
    </xf>
    <xf numFmtId="0" fontId="33" fillId="9" borderId="16" xfId="0" applyFont="1" applyFill="1" applyBorder="1" applyAlignment="1">
      <alignment horizontal="center" vertical="center" wrapText="1"/>
    </xf>
    <xf numFmtId="0" fontId="33" fillId="2" borderId="4" xfId="0" applyFont="1" applyFill="1" applyBorder="1" applyAlignment="1" applyProtection="1">
      <alignment vertical="center" shrinkToFit="1"/>
      <protection locked="0"/>
    </xf>
    <xf numFmtId="0" fontId="33" fillId="0" borderId="4" xfId="0" applyFont="1" applyBorder="1" applyAlignment="1" applyProtection="1">
      <alignment vertical="center" shrinkToFit="1"/>
      <protection locked="0"/>
    </xf>
    <xf numFmtId="0" fontId="33" fillId="0" borderId="0" xfId="0" applyFont="1" applyAlignment="1">
      <alignment horizontal="center" vertical="center" shrinkToFit="1"/>
    </xf>
    <xf numFmtId="0" fontId="50" fillId="9" borderId="5" xfId="0" applyFont="1" applyFill="1" applyBorder="1" applyAlignment="1">
      <alignment horizontal="center" vertical="center" wrapText="1"/>
    </xf>
    <xf numFmtId="0" fontId="50" fillId="9" borderId="7" xfId="0" applyFont="1" applyFill="1" applyBorder="1" applyAlignment="1">
      <alignment horizontal="center" vertical="center" wrapText="1"/>
    </xf>
    <xf numFmtId="0" fontId="50" fillId="9" borderId="8" xfId="0" applyFont="1" applyFill="1" applyBorder="1" applyAlignment="1">
      <alignment horizontal="center" vertical="center" wrapText="1"/>
    </xf>
    <xf numFmtId="0" fontId="50" fillId="9" borderId="9" xfId="0" applyFont="1" applyFill="1" applyBorder="1" applyAlignment="1">
      <alignment horizontal="center" vertical="center" wrapText="1"/>
    </xf>
    <xf numFmtId="0" fontId="50" fillId="9" borderId="10" xfId="0" applyFont="1" applyFill="1" applyBorder="1" applyAlignment="1">
      <alignment horizontal="center" vertical="center" wrapText="1"/>
    </xf>
    <xf numFmtId="0" fontId="50" fillId="9" borderId="12" xfId="0" applyFont="1" applyFill="1" applyBorder="1" applyAlignment="1">
      <alignment horizontal="center" vertical="center" wrapText="1"/>
    </xf>
    <xf numFmtId="0" fontId="33" fillId="9" borderId="4" xfId="0" applyFont="1" applyFill="1" applyBorder="1" applyAlignment="1">
      <alignment horizontal="center" vertical="center" shrinkToFit="1"/>
    </xf>
    <xf numFmtId="0" fontId="33" fillId="0" borderId="125" xfId="0" applyFont="1" applyBorder="1" applyProtection="1">
      <alignment vertical="center"/>
      <protection locked="0"/>
    </xf>
    <xf numFmtId="0" fontId="33" fillId="0" borderId="17" xfId="0" applyFont="1" applyBorder="1" applyAlignment="1">
      <alignment horizontal="center" vertical="center"/>
    </xf>
    <xf numFmtId="0" fontId="33" fillId="0" borderId="18" xfId="0" applyFont="1" applyBorder="1" applyAlignment="1">
      <alignment horizontal="center" vertical="center"/>
    </xf>
    <xf numFmtId="0" fontId="33" fillId="0" borderId="0" xfId="0" applyFont="1" applyAlignment="1">
      <alignment horizontal="center" vertical="center"/>
    </xf>
    <xf numFmtId="0" fontId="33" fillId="0" borderId="9" xfId="0" applyFont="1" applyBorder="1" applyAlignment="1">
      <alignment horizontal="center" vertical="center"/>
    </xf>
    <xf numFmtId="0" fontId="33" fillId="0" borderId="7" xfId="0" applyFont="1" applyBorder="1" applyAlignment="1">
      <alignment horizontal="center" vertical="center" wrapText="1"/>
    </xf>
    <xf numFmtId="0" fontId="33" fillId="3" borderId="149" xfId="0" applyFont="1" applyFill="1" applyBorder="1" applyProtection="1">
      <alignment vertical="center"/>
      <protection locked="0"/>
    </xf>
    <xf numFmtId="0" fontId="33" fillId="3" borderId="151" xfId="0" applyFont="1" applyFill="1" applyBorder="1" applyProtection="1">
      <alignment vertical="center"/>
      <protection locked="0"/>
    </xf>
    <xf numFmtId="0" fontId="33" fillId="11" borderId="68" xfId="0" applyFont="1" applyFill="1" applyBorder="1">
      <alignment vertical="center"/>
    </xf>
    <xf numFmtId="0" fontId="33" fillId="0" borderId="66" xfId="0" applyFont="1" applyBorder="1">
      <alignment vertical="center"/>
    </xf>
    <xf numFmtId="0" fontId="33" fillId="0" borderId="129" xfId="0" applyFont="1" applyBorder="1">
      <alignment vertical="center"/>
    </xf>
    <xf numFmtId="0" fontId="33" fillId="0" borderId="68" xfId="0" applyFont="1" applyBorder="1">
      <alignment vertical="center"/>
    </xf>
    <xf numFmtId="0" fontId="33" fillId="9" borderId="14" xfId="0" applyFont="1" applyFill="1" applyBorder="1" applyAlignment="1">
      <alignment vertical="center" wrapText="1"/>
    </xf>
    <xf numFmtId="0" fontId="33" fillId="9" borderId="16" xfId="0" applyFont="1" applyFill="1" applyBorder="1" applyAlignment="1">
      <alignment vertical="center" wrapText="1"/>
    </xf>
    <xf numFmtId="0" fontId="33" fillId="9" borderId="17" xfId="0" applyFont="1" applyFill="1" applyBorder="1" applyAlignment="1">
      <alignment vertical="center" wrapText="1"/>
    </xf>
    <xf numFmtId="0" fontId="33" fillId="9" borderId="18" xfId="0" applyFont="1" applyFill="1" applyBorder="1" applyAlignment="1">
      <alignment vertical="center" wrapText="1"/>
    </xf>
    <xf numFmtId="0" fontId="33" fillId="2" borderId="4" xfId="0" applyFont="1" applyFill="1" applyBorder="1" applyAlignment="1" applyProtection="1">
      <alignment horizontal="center" vertical="center" shrinkToFit="1"/>
      <protection locked="0"/>
    </xf>
    <xf numFmtId="0" fontId="50" fillId="2" borderId="147" xfId="0" applyFont="1" applyFill="1" applyBorder="1" applyAlignment="1" applyProtection="1">
      <alignment vertical="center" wrapText="1"/>
      <protection locked="0"/>
    </xf>
    <xf numFmtId="0" fontId="50" fillId="2" borderId="109" xfId="0" applyFont="1" applyFill="1" applyBorder="1" applyAlignment="1" applyProtection="1">
      <alignment vertical="center" wrapText="1"/>
      <protection locked="0"/>
    </xf>
    <xf numFmtId="0" fontId="50" fillId="2" borderId="148" xfId="0" applyFont="1" applyFill="1" applyBorder="1" applyAlignment="1" applyProtection="1">
      <alignment vertical="center" wrapText="1"/>
      <protection locked="0"/>
    </xf>
    <xf numFmtId="0" fontId="33" fillId="9" borderId="4" xfId="0" applyFont="1" applyFill="1" applyBorder="1" applyAlignment="1">
      <alignment vertical="top" wrapText="1"/>
    </xf>
    <xf numFmtId="0" fontId="33" fillId="9" borderId="4" xfId="0" applyFont="1" applyFill="1" applyBorder="1" applyAlignment="1">
      <alignment vertical="top"/>
    </xf>
    <xf numFmtId="0" fontId="33" fillId="11" borderId="103" xfId="0" applyFont="1" applyFill="1" applyBorder="1">
      <alignment vertical="center"/>
    </xf>
    <xf numFmtId="0" fontId="33" fillId="0" borderId="364" xfId="0" applyFont="1" applyBorder="1">
      <alignment vertical="center"/>
    </xf>
    <xf numFmtId="0" fontId="33" fillId="2" borderId="223" xfId="0" applyFont="1" applyFill="1" applyBorder="1" applyAlignment="1" applyProtection="1">
      <alignment horizontal="center" vertical="center"/>
      <protection locked="0"/>
    </xf>
    <xf numFmtId="0" fontId="30" fillId="0" borderId="17" xfId="0" applyFont="1" applyBorder="1" applyAlignment="1">
      <alignment vertical="center" shrinkToFit="1"/>
    </xf>
    <xf numFmtId="0" fontId="30" fillId="0" borderId="17" xfId="0" applyFont="1" applyBorder="1">
      <alignment vertical="center"/>
    </xf>
    <xf numFmtId="0" fontId="52" fillId="9" borderId="4" xfId="0" applyFont="1" applyFill="1" applyBorder="1" applyAlignment="1">
      <alignment horizontal="center" vertical="center"/>
    </xf>
    <xf numFmtId="0" fontId="52" fillId="9" borderId="16" xfId="0" applyFont="1" applyFill="1" applyBorder="1" applyAlignment="1">
      <alignment horizontal="center" vertical="center"/>
    </xf>
    <xf numFmtId="0" fontId="33" fillId="2" borderId="117" xfId="0" applyFont="1" applyFill="1" applyBorder="1" applyProtection="1">
      <alignment vertical="center"/>
      <protection locked="0"/>
    </xf>
    <xf numFmtId="38" fontId="33" fillId="0" borderId="16" xfId="1" applyFont="1" applyFill="1" applyBorder="1" applyAlignment="1" applyProtection="1">
      <alignment vertical="center"/>
    </xf>
    <xf numFmtId="38" fontId="33" fillId="0" borderId="17" xfId="1" applyFont="1" applyFill="1" applyBorder="1" applyAlignment="1" applyProtection="1">
      <alignment vertical="center"/>
    </xf>
    <xf numFmtId="40" fontId="33" fillId="2" borderId="142" xfId="1" applyNumberFormat="1" applyFont="1" applyFill="1" applyBorder="1" applyAlignment="1" applyProtection="1">
      <alignment vertical="center"/>
      <protection locked="0"/>
    </xf>
    <xf numFmtId="40" fontId="33" fillId="2" borderId="117" xfId="1" applyNumberFormat="1" applyFont="1" applyFill="1" applyBorder="1" applyAlignment="1" applyProtection="1">
      <alignment vertical="center"/>
      <protection locked="0"/>
    </xf>
    <xf numFmtId="40" fontId="33" fillId="2" borderId="125" xfId="1" applyNumberFormat="1" applyFont="1" applyFill="1" applyBorder="1" applyAlignment="1" applyProtection="1">
      <alignment vertical="center"/>
      <protection locked="0"/>
    </xf>
    <xf numFmtId="40" fontId="33" fillId="0" borderId="16" xfId="1" applyNumberFormat="1" applyFont="1" applyFill="1" applyBorder="1" applyAlignment="1" applyProtection="1">
      <alignment vertical="center"/>
    </xf>
    <xf numFmtId="40" fontId="33" fillId="0" borderId="17" xfId="1" applyNumberFormat="1" applyFont="1" applyFill="1" applyBorder="1" applyAlignment="1" applyProtection="1">
      <alignment vertical="center"/>
    </xf>
    <xf numFmtId="0" fontId="92" fillId="0" borderId="0" xfId="0" applyFont="1" applyAlignment="1">
      <alignment horizontal="left" vertical="center" wrapText="1"/>
    </xf>
    <xf numFmtId="0" fontId="33" fillId="0" borderId="0" xfId="0" applyFont="1" applyAlignment="1">
      <alignment horizontal="left" vertical="center"/>
    </xf>
    <xf numFmtId="0" fontId="33" fillId="9" borderId="18" xfId="0" applyFont="1" applyFill="1" applyBorder="1" applyAlignment="1">
      <alignment horizontal="center" vertical="center"/>
    </xf>
    <xf numFmtId="0" fontId="50" fillId="3" borderId="147" xfId="0" applyFont="1" applyFill="1" applyBorder="1" applyAlignment="1" applyProtection="1">
      <alignment vertical="center" shrinkToFit="1"/>
      <protection locked="0"/>
    </xf>
    <xf numFmtId="0" fontId="50" fillId="3" borderId="109" xfId="0" applyFont="1" applyFill="1" applyBorder="1" applyAlignment="1" applyProtection="1">
      <alignment vertical="center" shrinkToFit="1"/>
      <protection locked="0"/>
    </xf>
    <xf numFmtId="0" fontId="50" fillId="3" borderId="148" xfId="0" applyFont="1" applyFill="1" applyBorder="1" applyAlignment="1" applyProtection="1">
      <alignment vertical="center" shrinkToFit="1"/>
      <protection locked="0"/>
    </xf>
    <xf numFmtId="0" fontId="52" fillId="3" borderId="321" xfId="0" applyFont="1" applyFill="1" applyBorder="1" applyAlignment="1" applyProtection="1">
      <alignment horizontal="center" vertical="center" shrinkToFit="1"/>
      <protection locked="0"/>
    </xf>
    <xf numFmtId="0" fontId="52" fillId="3" borderId="322" xfId="0" applyFont="1" applyFill="1" applyBorder="1" applyAlignment="1" applyProtection="1">
      <alignment horizontal="center" vertical="center" shrinkToFit="1"/>
      <protection locked="0"/>
    </xf>
    <xf numFmtId="0" fontId="52" fillId="3" borderId="323" xfId="0" applyFont="1" applyFill="1" applyBorder="1" applyAlignment="1" applyProtection="1">
      <alignment horizontal="center" vertical="center" shrinkToFit="1"/>
      <protection locked="0"/>
    </xf>
    <xf numFmtId="38" fontId="52" fillId="3" borderId="326" xfId="1" applyFont="1" applyFill="1" applyBorder="1" applyAlignment="1" applyProtection="1">
      <alignment horizontal="right" vertical="center" shrinkToFit="1"/>
      <protection locked="0"/>
    </xf>
    <xf numFmtId="38" fontId="52" fillId="3" borderId="327" xfId="1" applyFont="1" applyFill="1" applyBorder="1" applyAlignment="1" applyProtection="1">
      <alignment horizontal="right" vertical="center" shrinkToFit="1"/>
      <protection locked="0"/>
    </xf>
    <xf numFmtId="38" fontId="52" fillId="3" borderId="328" xfId="1" applyFont="1" applyFill="1" applyBorder="1" applyAlignment="1" applyProtection="1">
      <alignment horizontal="right" vertical="center" shrinkToFit="1"/>
      <protection locked="0"/>
    </xf>
    <xf numFmtId="0" fontId="33" fillId="9" borderId="311" xfId="0" applyFont="1" applyFill="1" applyBorder="1" applyAlignment="1">
      <alignment horizontal="center" vertical="center"/>
    </xf>
    <xf numFmtId="0" fontId="33" fillId="9" borderId="312" xfId="0" applyFont="1" applyFill="1" applyBorder="1" applyAlignment="1">
      <alignment horizontal="center" vertical="center"/>
    </xf>
    <xf numFmtId="0" fontId="33" fillId="9" borderId="313" xfId="0" applyFont="1" applyFill="1" applyBorder="1" applyAlignment="1">
      <alignment horizontal="center" vertical="center"/>
    </xf>
    <xf numFmtId="0" fontId="33" fillId="9" borderId="311" xfId="0" applyFont="1" applyFill="1" applyBorder="1" applyAlignment="1">
      <alignment horizontal="center" vertical="center" shrinkToFit="1"/>
    </xf>
    <xf numFmtId="0" fontId="33" fillId="9" borderId="312" xfId="0" applyFont="1" applyFill="1" applyBorder="1" applyAlignment="1">
      <alignment horizontal="center" vertical="center" shrinkToFit="1"/>
    </xf>
    <xf numFmtId="0" fontId="33" fillId="9" borderId="313" xfId="0" applyFont="1" applyFill="1" applyBorder="1" applyAlignment="1">
      <alignment horizontal="center" vertical="center" shrinkToFit="1"/>
    </xf>
    <xf numFmtId="0" fontId="33" fillId="9" borderId="314" xfId="0" applyFont="1" applyFill="1" applyBorder="1" applyAlignment="1">
      <alignment horizontal="center" vertical="center" shrinkToFit="1"/>
    </xf>
    <xf numFmtId="0" fontId="33" fillId="9" borderId="315" xfId="0" applyFont="1" applyFill="1" applyBorder="1" applyAlignment="1">
      <alignment horizontal="center" vertical="center" shrinkToFit="1"/>
    </xf>
    <xf numFmtId="0" fontId="33" fillId="9" borderId="316" xfId="0" applyFont="1" applyFill="1" applyBorder="1" applyAlignment="1">
      <alignment horizontal="center" vertical="center" shrinkToFit="1"/>
    </xf>
    <xf numFmtId="0" fontId="33" fillId="9" borderId="317" xfId="0" applyFont="1" applyFill="1" applyBorder="1" applyAlignment="1">
      <alignment horizontal="center" vertical="center" shrinkToFit="1"/>
    </xf>
    <xf numFmtId="0" fontId="33" fillId="9" borderId="318" xfId="0" applyFont="1" applyFill="1" applyBorder="1" applyAlignment="1">
      <alignment horizontal="center" vertical="center" shrinkToFit="1"/>
    </xf>
    <xf numFmtId="0" fontId="33" fillId="9" borderId="319" xfId="0" applyFont="1" applyFill="1" applyBorder="1" applyAlignment="1">
      <alignment horizontal="center" vertical="center" shrinkToFit="1"/>
    </xf>
    <xf numFmtId="0" fontId="50" fillId="9" borderId="4" xfId="0" applyFont="1" applyFill="1" applyBorder="1" applyAlignment="1">
      <alignment horizontal="center" vertical="center" wrapText="1"/>
    </xf>
    <xf numFmtId="0" fontId="50" fillId="9" borderId="4" xfId="0" applyFont="1" applyFill="1" applyBorder="1" applyAlignment="1">
      <alignment horizontal="center" vertical="center"/>
    </xf>
    <xf numFmtId="0" fontId="50" fillId="0" borderId="16" xfId="0" applyFont="1" applyBorder="1" applyAlignment="1">
      <alignment horizontal="center" vertical="center"/>
    </xf>
    <xf numFmtId="0" fontId="33" fillId="9" borderId="7" xfId="0" applyFont="1" applyFill="1" applyBorder="1">
      <alignment vertical="center"/>
    </xf>
    <xf numFmtId="0" fontId="33" fillId="9" borderId="284" xfId="0" applyFont="1" applyFill="1" applyBorder="1">
      <alignment vertical="center"/>
    </xf>
    <xf numFmtId="0" fontId="33" fillId="9" borderId="153" xfId="0" applyFont="1" applyFill="1" applyBorder="1">
      <alignment vertical="center"/>
    </xf>
    <xf numFmtId="0" fontId="33" fillId="9" borderId="285" xfId="0" applyFont="1" applyFill="1" applyBorder="1">
      <alignment vertical="center"/>
    </xf>
    <xf numFmtId="0" fontId="33" fillId="9" borderId="9" xfId="0" applyFont="1" applyFill="1" applyBorder="1">
      <alignment vertical="center"/>
    </xf>
    <xf numFmtId="0" fontId="33" fillId="0" borderId="16" xfId="0" applyFont="1" applyBorder="1" applyAlignment="1">
      <alignment horizontal="center" vertical="center"/>
    </xf>
    <xf numFmtId="0" fontId="33" fillId="0" borderId="6" xfId="0" applyFont="1" applyBorder="1" applyAlignment="1">
      <alignment vertical="center" shrinkToFit="1"/>
    </xf>
    <xf numFmtId="0" fontId="33" fillId="0" borderId="7" xfId="0" applyFont="1" applyBorder="1" applyAlignment="1">
      <alignment vertical="center" shrinkToFit="1"/>
    </xf>
    <xf numFmtId="0" fontId="50" fillId="9" borderId="4" xfId="0" applyFont="1" applyFill="1" applyBorder="1" applyAlignment="1">
      <alignment vertical="center" wrapText="1"/>
    </xf>
    <xf numFmtId="0" fontId="33" fillId="0" borderId="6" xfId="0" applyFont="1" applyBorder="1" applyAlignment="1">
      <alignment horizontal="center" vertical="center" wrapText="1"/>
    </xf>
    <xf numFmtId="0" fontId="52" fillId="9" borderId="16" xfId="0" applyFont="1" applyFill="1" applyBorder="1" applyAlignment="1">
      <alignment horizontal="center" vertical="center" wrapText="1"/>
    </xf>
    <xf numFmtId="0" fontId="52" fillId="9" borderId="17" xfId="0" applyFont="1" applyFill="1" applyBorder="1" applyAlignment="1">
      <alignment horizontal="center" vertical="center" wrapText="1"/>
    </xf>
    <xf numFmtId="0" fontId="52" fillId="9" borderId="18" xfId="0" applyFont="1" applyFill="1" applyBorder="1" applyAlignment="1">
      <alignment horizontal="center" vertical="center" wrapText="1"/>
    </xf>
    <xf numFmtId="0" fontId="33" fillId="0" borderId="18" xfId="0" applyFont="1" applyBorder="1" applyAlignment="1" applyProtection="1">
      <alignment horizontal="center" vertical="center" shrinkToFit="1"/>
      <protection locked="0"/>
    </xf>
    <xf numFmtId="0" fontId="52" fillId="9" borderId="104" xfId="0" applyFont="1" applyFill="1" applyBorder="1" applyAlignment="1">
      <alignment horizontal="center" vertical="center"/>
    </xf>
    <xf numFmtId="0" fontId="52" fillId="9" borderId="105" xfId="0" applyFont="1" applyFill="1" applyBorder="1" applyAlignment="1">
      <alignment horizontal="center" vertical="center"/>
    </xf>
    <xf numFmtId="0" fontId="52" fillId="9" borderId="106" xfId="0" applyFont="1" applyFill="1" applyBorder="1" applyAlignment="1">
      <alignment horizontal="center" vertical="center"/>
    </xf>
    <xf numFmtId="0" fontId="33" fillId="3" borderId="32" xfId="0" applyFont="1" applyFill="1" applyBorder="1" applyAlignment="1" applyProtection="1">
      <alignment horizontal="center" vertical="center"/>
      <protection locked="0"/>
    </xf>
    <xf numFmtId="0" fontId="33" fillId="3" borderId="33" xfId="0" applyFont="1" applyFill="1" applyBorder="1" applyAlignment="1" applyProtection="1">
      <alignment horizontal="center" vertical="center"/>
      <protection locked="0"/>
    </xf>
    <xf numFmtId="0" fontId="33" fillId="3" borderId="34" xfId="0" applyFont="1" applyFill="1" applyBorder="1" applyAlignment="1" applyProtection="1">
      <alignment horizontal="center" vertical="center"/>
      <protection locked="0"/>
    </xf>
    <xf numFmtId="0" fontId="33" fillId="9" borderId="10" xfId="0" applyFont="1" applyFill="1" applyBorder="1" applyAlignment="1">
      <alignment horizontal="center" vertical="center"/>
    </xf>
    <xf numFmtId="0" fontId="33" fillId="9" borderId="12" xfId="0" applyFont="1" applyFill="1" applyBorder="1" applyAlignment="1">
      <alignment horizontal="center" vertical="center"/>
    </xf>
    <xf numFmtId="0" fontId="52" fillId="2" borderId="4" xfId="0" applyFont="1" applyFill="1" applyBorder="1" applyAlignment="1" applyProtection="1">
      <alignment horizontal="center" vertical="center" wrapText="1"/>
      <protection locked="0"/>
    </xf>
    <xf numFmtId="0" fontId="33" fillId="0" borderId="4" xfId="0" applyFont="1" applyBorder="1" applyAlignment="1" applyProtection="1">
      <alignment horizontal="center" vertical="center"/>
      <protection locked="0"/>
    </xf>
    <xf numFmtId="0" fontId="33" fillId="9" borderId="264" xfId="0" applyFont="1" applyFill="1" applyBorder="1" applyAlignment="1">
      <alignment vertical="center" shrinkToFit="1"/>
    </xf>
    <xf numFmtId="0" fontId="33" fillId="0" borderId="265" xfId="0" applyFont="1" applyBorder="1" applyAlignment="1">
      <alignment vertical="center" shrinkToFit="1"/>
    </xf>
    <xf numFmtId="0" fontId="33" fillId="0" borderId="266" xfId="0" applyFont="1" applyBorder="1" applyAlignment="1">
      <alignment vertical="center" shrinkToFit="1"/>
    </xf>
    <xf numFmtId="0" fontId="52" fillId="9" borderId="5" xfId="0" applyFont="1" applyFill="1" applyBorder="1" applyAlignment="1">
      <alignment horizontal="center" vertical="center" wrapText="1"/>
    </xf>
    <xf numFmtId="0" fontId="52" fillId="9" borderId="6" xfId="0" applyFont="1" applyFill="1" applyBorder="1" applyAlignment="1">
      <alignment horizontal="center" vertical="center"/>
    </xf>
    <xf numFmtId="0" fontId="52" fillId="9" borderId="7" xfId="0" applyFont="1" applyFill="1" applyBorder="1" applyAlignment="1">
      <alignment horizontal="center" vertical="center"/>
    </xf>
    <xf numFmtId="0" fontId="33" fillId="0" borderId="8" xfId="0" applyFont="1" applyBorder="1" applyAlignment="1">
      <alignment horizontal="center" vertical="center"/>
    </xf>
    <xf numFmtId="0" fontId="33" fillId="3" borderId="5" xfId="0" applyFont="1" applyFill="1" applyBorder="1" applyAlignment="1" applyProtection="1">
      <alignment vertical="center" shrinkToFit="1"/>
      <protection locked="0"/>
    </xf>
    <xf numFmtId="0" fontId="33" fillId="3" borderId="6" xfId="0" applyFont="1" applyFill="1" applyBorder="1" applyAlignment="1" applyProtection="1">
      <alignment vertical="center" shrinkToFit="1"/>
      <protection locked="0"/>
    </xf>
    <xf numFmtId="0" fontId="33" fillId="3" borderId="18" xfId="0" applyFont="1" applyFill="1" applyBorder="1" applyAlignment="1" applyProtection="1">
      <alignment vertical="center" shrinkToFit="1"/>
      <protection locked="0"/>
    </xf>
    <xf numFmtId="0" fontId="52" fillId="9" borderId="16" xfId="0" applyFont="1" applyFill="1" applyBorder="1" applyAlignment="1">
      <alignment vertical="center" wrapText="1"/>
    </xf>
    <xf numFmtId="0" fontId="52" fillId="9" borderId="17" xfId="0" applyFont="1" applyFill="1" applyBorder="1">
      <alignment vertical="center"/>
    </xf>
    <xf numFmtId="0" fontId="33" fillId="3" borderId="142" xfId="0" applyFont="1" applyFill="1" applyBorder="1" applyAlignment="1" applyProtection="1">
      <alignment horizontal="center" vertical="center"/>
      <protection locked="0"/>
    </xf>
    <xf numFmtId="0" fontId="33" fillId="3" borderId="125" xfId="0" applyFont="1" applyFill="1" applyBorder="1" applyAlignment="1" applyProtection="1">
      <alignment horizontal="center" vertical="center"/>
      <protection locked="0"/>
    </xf>
    <xf numFmtId="0" fontId="33" fillId="5" borderId="67" xfId="0" applyFont="1" applyFill="1" applyBorder="1">
      <alignment vertical="center"/>
    </xf>
    <xf numFmtId="0" fontId="52" fillId="2" borderId="154" xfId="0" applyFont="1" applyFill="1" applyBorder="1" applyAlignment="1" applyProtection="1">
      <alignment vertical="center" shrinkToFit="1"/>
      <protection locked="0"/>
    </xf>
    <xf numFmtId="0" fontId="33" fillId="0" borderId="155" xfId="0" applyFont="1" applyBorder="1" applyAlignment="1" applyProtection="1">
      <alignment vertical="center" shrinkToFit="1"/>
      <protection locked="0"/>
    </xf>
    <xf numFmtId="0" fontId="33" fillId="0" borderId="156" xfId="0" applyFont="1" applyBorder="1" applyAlignment="1" applyProtection="1">
      <alignment vertical="center" shrinkToFit="1"/>
      <protection locked="0"/>
    </xf>
    <xf numFmtId="0" fontId="52" fillId="3" borderId="4" xfId="0" applyFont="1" applyFill="1" applyBorder="1" applyAlignment="1" applyProtection="1">
      <alignment horizontal="center" vertical="center" wrapText="1"/>
      <protection locked="0"/>
    </xf>
    <xf numFmtId="0" fontId="33" fillId="3" borderId="4" xfId="0" applyFont="1" applyFill="1" applyBorder="1" applyProtection="1">
      <alignment vertical="center"/>
      <protection locked="0"/>
    </xf>
    <xf numFmtId="0" fontId="33" fillId="3" borderId="16" xfId="0" applyFont="1" applyFill="1" applyBorder="1" applyProtection="1">
      <alignment vertical="center"/>
      <protection locked="0"/>
    </xf>
    <xf numFmtId="0" fontId="33" fillId="3" borderId="117" xfId="0" applyFont="1" applyFill="1" applyBorder="1" applyAlignment="1" applyProtection="1">
      <alignment vertical="center" shrinkToFit="1"/>
      <protection locked="0"/>
    </xf>
    <xf numFmtId="0" fontId="33" fillId="3" borderId="125" xfId="0" applyFont="1" applyFill="1" applyBorder="1" applyAlignment="1" applyProtection="1">
      <alignment vertical="center" shrinkToFit="1"/>
      <protection locked="0"/>
    </xf>
    <xf numFmtId="0" fontId="33" fillId="9" borderId="4" xfId="0" applyFont="1" applyFill="1" applyBorder="1" applyAlignment="1">
      <alignment horizontal="center" vertical="center" wrapText="1" shrinkToFit="1"/>
    </xf>
    <xf numFmtId="38" fontId="33" fillId="3" borderId="142" xfId="1" applyFont="1" applyFill="1" applyBorder="1" applyAlignment="1" applyProtection="1">
      <alignment vertical="center" shrinkToFit="1"/>
      <protection locked="0"/>
    </xf>
    <xf numFmtId="38" fontId="33" fillId="3" borderId="117" xfId="1" applyFont="1" applyFill="1" applyBorder="1" applyAlignment="1" applyProtection="1">
      <alignment vertical="center" shrinkToFit="1"/>
      <protection locked="0"/>
    </xf>
    <xf numFmtId="38" fontId="33" fillId="3" borderId="125" xfId="1" applyFont="1" applyFill="1" applyBorder="1" applyAlignment="1" applyProtection="1">
      <alignment vertical="center" shrinkToFit="1"/>
      <protection locked="0"/>
    </xf>
    <xf numFmtId="0" fontId="33" fillId="2" borderId="117" xfId="0" applyFont="1" applyFill="1" applyBorder="1" applyAlignment="1" applyProtection="1">
      <alignment vertical="center" shrinkToFit="1"/>
      <protection locked="0"/>
    </xf>
    <xf numFmtId="0" fontId="33" fillId="2" borderId="125" xfId="0" applyFont="1" applyFill="1" applyBorder="1" applyAlignment="1" applyProtection="1">
      <alignment vertical="center" shrinkToFit="1"/>
      <protection locked="0"/>
    </xf>
    <xf numFmtId="0" fontId="33" fillId="9" borderId="12" xfId="0" applyFont="1" applyFill="1" applyBorder="1">
      <alignment vertical="center"/>
    </xf>
    <xf numFmtId="0" fontId="50" fillId="9" borderId="69" xfId="0" applyFont="1" applyFill="1" applyBorder="1" applyAlignment="1">
      <alignment horizontal="center" vertical="center" wrapText="1"/>
    </xf>
    <xf numFmtId="0" fontId="50" fillId="9" borderId="70" xfId="0" applyFont="1" applyFill="1" applyBorder="1" applyAlignment="1">
      <alignment horizontal="center" vertical="center" wrapText="1"/>
    </xf>
    <xf numFmtId="0" fontId="33" fillId="2" borderId="69" xfId="0" applyFont="1" applyFill="1" applyBorder="1" applyAlignment="1" applyProtection="1">
      <alignment horizontal="center" vertical="center"/>
      <protection locked="0"/>
    </xf>
    <xf numFmtId="0" fontId="33" fillId="2" borderId="70" xfId="0" applyFont="1" applyFill="1" applyBorder="1" applyAlignment="1" applyProtection="1">
      <alignment horizontal="center" vertical="center"/>
      <protection locked="0"/>
    </xf>
    <xf numFmtId="0" fontId="33" fillId="2" borderId="71" xfId="0" applyFont="1" applyFill="1" applyBorder="1" applyAlignment="1" applyProtection="1">
      <alignment horizontal="center" vertical="center"/>
      <protection locked="0"/>
    </xf>
    <xf numFmtId="0" fontId="50" fillId="9" borderId="71" xfId="0" applyFont="1" applyFill="1" applyBorder="1" applyAlignment="1">
      <alignment horizontal="center" vertical="center" wrapText="1"/>
    </xf>
    <xf numFmtId="0" fontId="33" fillId="2" borderId="147" xfId="0" applyFont="1" applyFill="1" applyBorder="1" applyAlignment="1" applyProtection="1">
      <alignment vertical="center" shrinkToFit="1"/>
      <protection locked="0"/>
    </xf>
    <xf numFmtId="0" fontId="33" fillId="2" borderId="109" xfId="0" applyFont="1" applyFill="1" applyBorder="1" applyAlignment="1" applyProtection="1">
      <alignment vertical="center" shrinkToFit="1"/>
      <protection locked="0"/>
    </xf>
    <xf numFmtId="0" fontId="33" fillId="2" borderId="119" xfId="0" applyFont="1" applyFill="1" applyBorder="1" applyAlignment="1" applyProtection="1">
      <alignment vertical="center" shrinkToFit="1"/>
      <protection locked="0"/>
    </xf>
    <xf numFmtId="0" fontId="52" fillId="9" borderId="69" xfId="0" applyFont="1" applyFill="1" applyBorder="1" applyAlignment="1">
      <alignment horizontal="center" vertical="center" wrapText="1"/>
    </xf>
    <xf numFmtId="0" fontId="52" fillId="9" borderId="70" xfId="0" applyFont="1" applyFill="1" applyBorder="1" applyAlignment="1">
      <alignment horizontal="center" vertical="center" wrapText="1"/>
    </xf>
    <xf numFmtId="0" fontId="52" fillId="9" borderId="71" xfId="0" applyFont="1" applyFill="1" applyBorder="1" applyAlignment="1">
      <alignment horizontal="center" vertical="center" wrapText="1"/>
    </xf>
    <xf numFmtId="0" fontId="79" fillId="6" borderId="16" xfId="2" applyFont="1" applyFill="1" applyBorder="1" applyAlignment="1">
      <alignment horizontal="center" vertical="center" shrinkToFit="1"/>
    </xf>
    <xf numFmtId="0" fontId="85" fillId="6" borderId="17" xfId="2" applyFont="1" applyFill="1" applyBorder="1" applyAlignment="1">
      <alignment horizontal="center" vertical="center" shrinkToFit="1"/>
    </xf>
    <xf numFmtId="0" fontId="85" fillId="6" borderId="18" xfId="2" applyFont="1" applyFill="1" applyBorder="1" applyAlignment="1">
      <alignment horizontal="center" vertical="center" shrinkToFit="1"/>
    </xf>
    <xf numFmtId="0" fontId="33" fillId="9" borderId="69" xfId="0" applyFont="1" applyFill="1" applyBorder="1" applyAlignment="1">
      <alignment horizontal="center" vertical="center"/>
    </xf>
    <xf numFmtId="0" fontId="33" fillId="9" borderId="70" xfId="0" applyFont="1" applyFill="1" applyBorder="1" applyAlignment="1">
      <alignment horizontal="center" vertical="center"/>
    </xf>
    <xf numFmtId="0" fontId="33" fillId="9" borderId="71" xfId="0" applyFont="1" applyFill="1" applyBorder="1" applyAlignment="1">
      <alignment horizontal="center" vertical="center"/>
    </xf>
    <xf numFmtId="0" fontId="33" fillId="3" borderId="117" xfId="0" applyFont="1" applyFill="1" applyBorder="1" applyAlignment="1" applyProtection="1">
      <alignment horizontal="center" vertical="center"/>
      <protection locked="0"/>
    </xf>
    <xf numFmtId="0" fontId="33" fillId="9" borderId="140" xfId="0" applyFont="1" applyFill="1" applyBorder="1" applyAlignment="1">
      <alignment horizontal="center" vertical="center"/>
    </xf>
    <xf numFmtId="0" fontId="33" fillId="9" borderId="70" xfId="0" applyFont="1" applyFill="1" applyBorder="1" applyAlignment="1">
      <alignment vertical="center" shrinkToFit="1"/>
    </xf>
    <xf numFmtId="0" fontId="33" fillId="9" borderId="71" xfId="0" applyFont="1" applyFill="1" applyBorder="1" applyAlignment="1">
      <alignment vertical="center" shrinkToFit="1"/>
    </xf>
    <xf numFmtId="0" fontId="33" fillId="3" borderId="142" xfId="0" applyFont="1" applyFill="1" applyBorder="1" applyProtection="1">
      <alignment vertical="center"/>
      <protection locked="0"/>
    </xf>
    <xf numFmtId="0" fontId="33" fillId="3" borderId="125" xfId="0" applyFont="1" applyFill="1" applyBorder="1" applyProtection="1">
      <alignment vertical="center"/>
      <protection locked="0"/>
    </xf>
    <xf numFmtId="0" fontId="52" fillId="3" borderId="142" xfId="0" applyFont="1" applyFill="1" applyBorder="1" applyAlignment="1" applyProtection="1">
      <alignment vertical="center" wrapText="1"/>
      <protection locked="0"/>
    </xf>
    <xf numFmtId="0" fontId="52" fillId="3" borderId="117" xfId="0" applyFont="1" applyFill="1" applyBorder="1" applyAlignment="1" applyProtection="1">
      <alignment vertical="center" wrapText="1"/>
      <protection locked="0"/>
    </xf>
    <xf numFmtId="0" fontId="52" fillId="3" borderId="125" xfId="0" applyFont="1" applyFill="1" applyBorder="1" applyAlignment="1" applyProtection="1">
      <alignment vertical="center" wrapText="1"/>
      <protection locked="0"/>
    </xf>
    <xf numFmtId="0" fontId="52" fillId="9" borderId="4" xfId="0" applyFont="1" applyFill="1" applyBorder="1" applyAlignment="1">
      <alignment vertical="center" wrapText="1"/>
    </xf>
    <xf numFmtId="0" fontId="33" fillId="2" borderId="16" xfId="0" applyFont="1" applyFill="1" applyBorder="1" applyProtection="1">
      <alignment vertical="center"/>
      <protection locked="0"/>
    </xf>
    <xf numFmtId="0" fontId="33" fillId="2" borderId="17" xfId="0" applyFont="1" applyFill="1" applyBorder="1" applyProtection="1">
      <alignment vertical="center"/>
      <protection locked="0"/>
    </xf>
    <xf numFmtId="0" fontId="33" fillId="2" borderId="18" xfId="0" applyFont="1" applyFill="1" applyBorder="1" applyProtection="1">
      <alignment vertical="center"/>
      <protection locked="0"/>
    </xf>
    <xf numFmtId="0" fontId="33" fillId="3" borderId="70" xfId="0" applyFont="1" applyFill="1" applyBorder="1" applyAlignment="1" applyProtection="1">
      <alignment horizontal="center" vertical="center"/>
      <protection locked="0"/>
    </xf>
    <xf numFmtId="0" fontId="33" fillId="3" borderId="72" xfId="0" applyFont="1" applyFill="1" applyBorder="1" applyAlignment="1" applyProtection="1">
      <alignment horizontal="center" vertical="center"/>
      <protection locked="0"/>
    </xf>
    <xf numFmtId="0" fontId="33" fillId="2" borderId="72" xfId="0" applyFont="1" applyFill="1" applyBorder="1" applyAlignment="1" applyProtection="1">
      <alignment horizontal="center" vertical="center"/>
      <protection locked="0"/>
    </xf>
    <xf numFmtId="0" fontId="33" fillId="3" borderId="182" xfId="0" applyFont="1" applyFill="1" applyBorder="1" applyAlignment="1" applyProtection="1">
      <alignment horizontal="right" vertical="center"/>
      <protection locked="0"/>
    </xf>
    <xf numFmtId="0" fontId="33" fillId="3" borderId="186" xfId="0" applyFont="1" applyFill="1" applyBorder="1" applyAlignment="1" applyProtection="1">
      <alignment horizontal="right" vertical="center"/>
      <protection locked="0"/>
    </xf>
    <xf numFmtId="0" fontId="33" fillId="3" borderId="332" xfId="0" applyFont="1" applyFill="1" applyBorder="1" applyAlignment="1" applyProtection="1">
      <alignment horizontal="right" vertical="center"/>
      <protection locked="0"/>
    </xf>
    <xf numFmtId="0" fontId="33" fillId="3" borderId="287" xfId="0" applyFont="1" applyFill="1" applyBorder="1" applyAlignment="1" applyProtection="1">
      <alignment horizontal="right" vertical="center"/>
      <protection locked="0"/>
    </xf>
    <xf numFmtId="0" fontId="33" fillId="3" borderId="183" xfId="0" applyFont="1" applyFill="1" applyBorder="1" applyAlignment="1" applyProtection="1">
      <alignment horizontal="right" vertical="center"/>
      <protection locked="0"/>
    </xf>
    <xf numFmtId="0" fontId="33" fillId="3" borderId="187" xfId="0" applyFont="1" applyFill="1" applyBorder="1" applyAlignment="1" applyProtection="1">
      <alignment horizontal="right" vertical="center"/>
      <protection locked="0"/>
    </xf>
    <xf numFmtId="0" fontId="33" fillId="3" borderId="41" xfId="0" applyFont="1" applyFill="1" applyBorder="1" applyProtection="1">
      <alignment vertical="center"/>
      <protection locked="0"/>
    </xf>
    <xf numFmtId="0" fontId="33" fillId="3" borderId="38" xfId="0" applyFont="1" applyFill="1" applyBorder="1" applyProtection="1">
      <alignment vertical="center"/>
      <protection locked="0"/>
    </xf>
    <xf numFmtId="0" fontId="33" fillId="3" borderId="175" xfId="0" applyFont="1" applyFill="1" applyBorder="1" applyAlignment="1" applyProtection="1">
      <alignment horizontal="center" vertical="center" shrinkToFit="1"/>
      <protection locked="0"/>
    </xf>
    <xf numFmtId="0" fontId="33" fillId="3" borderId="176" xfId="0" applyFont="1" applyFill="1" applyBorder="1" applyAlignment="1" applyProtection="1">
      <alignment horizontal="center" vertical="center" shrinkToFit="1"/>
      <protection locked="0"/>
    </xf>
    <xf numFmtId="0" fontId="33" fillId="3" borderId="177" xfId="0" applyFont="1" applyFill="1" applyBorder="1" applyAlignment="1" applyProtection="1">
      <alignment horizontal="center" vertical="center" shrinkToFit="1"/>
      <protection locked="0"/>
    </xf>
    <xf numFmtId="0" fontId="33" fillId="3" borderId="27" xfId="0" applyFont="1" applyFill="1" applyBorder="1" applyProtection="1">
      <alignment vertical="center"/>
      <protection locked="0"/>
    </xf>
    <xf numFmtId="0" fontId="33" fillId="3" borderId="24" xfId="0" applyFont="1" applyFill="1" applyBorder="1" applyProtection="1">
      <alignment vertical="center"/>
      <protection locked="0"/>
    </xf>
    <xf numFmtId="0" fontId="33" fillId="3" borderId="117" xfId="0" applyFont="1" applyFill="1" applyBorder="1" applyProtection="1">
      <alignment vertical="center"/>
      <protection locked="0"/>
    </xf>
    <xf numFmtId="0" fontId="33" fillId="3" borderId="142" xfId="0" applyFont="1" applyFill="1" applyBorder="1" applyAlignment="1" applyProtection="1">
      <alignment vertical="center" wrapText="1"/>
      <protection locked="0"/>
    </xf>
    <xf numFmtId="0" fontId="33" fillId="3" borderId="117" xfId="0" applyFont="1" applyFill="1" applyBorder="1" applyAlignment="1" applyProtection="1">
      <alignment vertical="center" wrapText="1"/>
      <protection locked="0"/>
    </xf>
    <xf numFmtId="0" fontId="33" fillId="5" borderId="281" xfId="0" applyFont="1" applyFill="1" applyBorder="1" applyAlignment="1">
      <alignment horizontal="center" vertical="center"/>
    </xf>
    <xf numFmtId="0" fontId="33" fillId="5" borderId="282" xfId="0" applyFont="1" applyFill="1" applyBorder="1" applyAlignment="1">
      <alignment horizontal="center" vertical="center"/>
    </xf>
    <xf numFmtId="0" fontId="33" fillId="5" borderId="283" xfId="0" applyFont="1" applyFill="1" applyBorder="1" applyAlignment="1">
      <alignment horizontal="center" vertical="center"/>
    </xf>
    <xf numFmtId="0" fontId="33" fillId="2" borderId="4" xfId="0" applyFont="1" applyFill="1" applyBorder="1" applyProtection="1">
      <alignment vertical="center"/>
      <protection locked="0"/>
    </xf>
    <xf numFmtId="0" fontId="52" fillId="9" borderId="16" xfId="0" applyFont="1" applyFill="1" applyBorder="1" applyAlignment="1">
      <alignment vertical="center" wrapText="1" shrinkToFit="1"/>
    </xf>
    <xf numFmtId="0" fontId="52" fillId="0" borderId="17" xfId="0" applyFont="1" applyBorder="1">
      <alignment vertical="center"/>
    </xf>
    <xf numFmtId="0" fontId="52" fillId="0" borderId="16" xfId="0" applyFont="1" applyBorder="1">
      <alignment vertical="center"/>
    </xf>
    <xf numFmtId="0" fontId="92" fillId="9" borderId="5" xfId="0" applyFont="1" applyFill="1" applyBorder="1" applyAlignment="1">
      <alignment horizontal="center" vertical="center" wrapText="1"/>
    </xf>
    <xf numFmtId="0" fontId="92" fillId="9" borderId="6" xfId="0" applyFont="1" applyFill="1" applyBorder="1" applyAlignment="1">
      <alignment horizontal="center" vertical="center" wrapText="1"/>
    </xf>
    <xf numFmtId="0" fontId="92" fillId="9" borderId="7" xfId="0" applyFont="1" applyFill="1" applyBorder="1" applyAlignment="1">
      <alignment horizontal="center" vertical="center" wrapText="1"/>
    </xf>
    <xf numFmtId="0" fontId="92" fillId="9" borderId="8" xfId="0" applyFont="1" applyFill="1" applyBorder="1" applyAlignment="1">
      <alignment horizontal="center" vertical="center" wrapText="1"/>
    </xf>
    <xf numFmtId="0" fontId="92" fillId="9" borderId="0" xfId="0" applyFont="1" applyFill="1" applyAlignment="1">
      <alignment horizontal="center" vertical="center" wrapText="1"/>
    </xf>
    <xf numFmtId="0" fontId="92" fillId="9" borderId="9" xfId="0" applyFont="1" applyFill="1" applyBorder="1" applyAlignment="1">
      <alignment horizontal="center" vertical="center" wrapText="1"/>
    </xf>
    <xf numFmtId="0" fontId="52" fillId="9" borderId="17" xfId="0" applyFont="1" applyFill="1" applyBorder="1" applyAlignment="1">
      <alignment vertical="center" wrapText="1"/>
    </xf>
    <xf numFmtId="0" fontId="52" fillId="9" borderId="18" xfId="0" applyFont="1" applyFill="1" applyBorder="1" applyAlignment="1">
      <alignment vertical="center" wrapText="1"/>
    </xf>
    <xf numFmtId="0" fontId="88" fillId="6" borderId="18" xfId="2" applyFont="1" applyFill="1" applyBorder="1" applyAlignment="1">
      <alignment horizontal="center" vertical="center" shrinkToFit="1"/>
    </xf>
    <xf numFmtId="0" fontId="33" fillId="0" borderId="17" xfId="0" applyFont="1" applyBorder="1" applyAlignment="1">
      <alignment vertical="center" wrapText="1"/>
    </xf>
    <xf numFmtId="0" fontId="52" fillId="0" borderId="117" xfId="0" applyFont="1" applyBorder="1" applyProtection="1">
      <alignment vertical="center"/>
      <protection locked="0"/>
    </xf>
    <xf numFmtId="0" fontId="52" fillId="0" borderId="125" xfId="0" applyFont="1" applyBorder="1" applyProtection="1">
      <alignment vertical="center"/>
      <protection locked="0"/>
    </xf>
    <xf numFmtId="0" fontId="52" fillId="9" borderId="6" xfId="0" applyFont="1" applyFill="1" applyBorder="1" applyAlignment="1">
      <alignment horizontal="center" vertical="center" wrapText="1"/>
    </xf>
    <xf numFmtId="0" fontId="52" fillId="9" borderId="7" xfId="0" applyFont="1" applyFill="1" applyBorder="1" applyAlignment="1">
      <alignment horizontal="center" vertical="center" wrapText="1"/>
    </xf>
    <xf numFmtId="0" fontId="52" fillId="9" borderId="284" xfId="0" applyFont="1" applyFill="1" applyBorder="1" applyAlignment="1">
      <alignment horizontal="center" vertical="center" wrapText="1"/>
    </xf>
    <xf numFmtId="0" fontId="52" fillId="9" borderId="153" xfId="0" applyFont="1" applyFill="1" applyBorder="1" applyAlignment="1">
      <alignment horizontal="center" vertical="center" wrapText="1"/>
    </xf>
    <xf numFmtId="0" fontId="52" fillId="9" borderId="285" xfId="0" applyFont="1" applyFill="1" applyBorder="1" applyAlignment="1">
      <alignment horizontal="center" vertical="center" wrapText="1"/>
    </xf>
    <xf numFmtId="0" fontId="33" fillId="9" borderId="5" xfId="0" applyFont="1" applyFill="1" applyBorder="1" applyAlignment="1">
      <alignment horizontal="center" vertical="center" shrinkToFit="1"/>
    </xf>
    <xf numFmtId="0" fontId="33" fillId="9" borderId="6" xfId="0" applyFont="1" applyFill="1" applyBorder="1" applyAlignment="1">
      <alignment horizontal="center" vertical="center" shrinkToFit="1"/>
    </xf>
    <xf numFmtId="0" fontId="33" fillId="9" borderId="7" xfId="0" applyFont="1" applyFill="1" applyBorder="1" applyAlignment="1">
      <alignment horizontal="center" vertical="center" shrinkToFit="1"/>
    </xf>
    <xf numFmtId="0" fontId="33" fillId="9" borderId="284" xfId="0" applyFont="1" applyFill="1" applyBorder="1" applyAlignment="1">
      <alignment horizontal="center" vertical="center" shrinkToFit="1"/>
    </xf>
    <xf numFmtId="0" fontId="33" fillId="9" borderId="153" xfId="0" applyFont="1" applyFill="1" applyBorder="1" applyAlignment="1">
      <alignment horizontal="center" vertical="center" shrinkToFit="1"/>
    </xf>
    <xf numFmtId="0" fontId="33" fillId="9" borderId="285" xfId="0" applyFont="1" applyFill="1" applyBorder="1" applyAlignment="1">
      <alignment horizontal="center" vertical="center" shrinkToFit="1"/>
    </xf>
    <xf numFmtId="0" fontId="52" fillId="9" borderId="4" xfId="0" applyFont="1" applyFill="1" applyBorder="1">
      <alignment vertical="center"/>
    </xf>
    <xf numFmtId="0" fontId="52" fillId="9" borderId="16" xfId="0" applyFont="1" applyFill="1" applyBorder="1">
      <alignment vertical="center"/>
    </xf>
    <xf numFmtId="0" fontId="33" fillId="0" borderId="11" xfId="0" applyFont="1" applyBorder="1" applyAlignment="1">
      <alignment vertical="center" wrapText="1"/>
    </xf>
    <xf numFmtId="0" fontId="33" fillId="0" borderId="117" xfId="0" applyFont="1" applyBorder="1" applyProtection="1">
      <alignment vertical="center"/>
      <protection locked="0"/>
    </xf>
    <xf numFmtId="0" fontId="33" fillId="9" borderId="5" xfId="0" applyFont="1" applyFill="1" applyBorder="1" applyAlignment="1">
      <alignment vertical="center" wrapText="1"/>
    </xf>
    <xf numFmtId="0" fontId="33" fillId="0" borderId="6" xfId="0" applyFont="1" applyBorder="1" applyAlignment="1">
      <alignment vertical="center" wrapText="1"/>
    </xf>
    <xf numFmtId="0" fontId="33" fillId="0" borderId="10" xfId="0" applyFont="1" applyBorder="1" applyAlignment="1">
      <alignment vertical="center" wrapText="1"/>
    </xf>
    <xf numFmtId="0" fontId="50" fillId="9" borderId="5" xfId="0" applyFont="1" applyFill="1" applyBorder="1" applyAlignment="1">
      <alignment vertical="center" wrapText="1"/>
    </xf>
    <xf numFmtId="0" fontId="50" fillId="0" borderId="7" xfId="0" applyFont="1" applyBorder="1">
      <alignment vertical="center"/>
    </xf>
    <xf numFmtId="0" fontId="50" fillId="0" borderId="10" xfId="0" applyFont="1" applyBorder="1">
      <alignment vertical="center"/>
    </xf>
    <xf numFmtId="0" fontId="50" fillId="0" borderId="12" xfId="0" applyFont="1" applyBorder="1">
      <alignment vertical="center"/>
    </xf>
    <xf numFmtId="0" fontId="52" fillId="9" borderId="10" xfId="0" applyFont="1" applyFill="1" applyBorder="1" applyAlignment="1">
      <alignment vertical="center" wrapText="1"/>
    </xf>
    <xf numFmtId="0" fontId="52" fillId="0" borderId="117" xfId="0" applyFont="1" applyBorder="1" applyAlignment="1" applyProtection="1">
      <alignment vertical="center" wrapText="1"/>
      <protection locked="0"/>
    </xf>
    <xf numFmtId="0" fontId="52" fillId="0" borderId="125" xfId="0" applyFont="1" applyBorder="1" applyAlignment="1" applyProtection="1">
      <alignment vertical="center" wrapText="1"/>
      <protection locked="0"/>
    </xf>
    <xf numFmtId="0" fontId="52" fillId="9" borderId="16" xfId="0" applyFont="1" applyFill="1" applyBorder="1" applyAlignment="1">
      <alignment vertical="center" shrinkToFit="1"/>
    </xf>
    <xf numFmtId="0" fontId="52" fillId="9" borderId="17" xfId="0" applyFont="1" applyFill="1" applyBorder="1" applyAlignment="1">
      <alignment vertical="center" shrinkToFit="1"/>
    </xf>
    <xf numFmtId="0" fontId="52" fillId="9" borderId="18" xfId="0" applyFont="1" applyFill="1" applyBorder="1" applyAlignment="1">
      <alignment vertical="center" shrinkToFit="1"/>
    </xf>
    <xf numFmtId="0" fontId="33" fillId="3" borderId="5" xfId="0" applyFont="1" applyFill="1" applyBorder="1">
      <alignment vertical="center"/>
    </xf>
    <xf numFmtId="0" fontId="33" fillId="3" borderId="6" xfId="0" applyFont="1" applyFill="1" applyBorder="1">
      <alignment vertical="center"/>
    </xf>
    <xf numFmtId="0" fontId="33" fillId="3" borderId="7" xfId="0" applyFont="1" applyFill="1" applyBorder="1">
      <alignment vertical="center"/>
    </xf>
    <xf numFmtId="0" fontId="33" fillId="3" borderId="16" xfId="0" applyFont="1" applyFill="1" applyBorder="1">
      <alignment vertical="center"/>
    </xf>
    <xf numFmtId="0" fontId="33" fillId="3" borderId="17" xfId="0" applyFont="1" applyFill="1" applyBorder="1">
      <alignment vertical="center"/>
    </xf>
    <xf numFmtId="0" fontId="33" fillId="3" borderId="18" xfId="0" applyFont="1" applyFill="1" applyBorder="1">
      <alignment vertical="center"/>
    </xf>
    <xf numFmtId="0" fontId="33" fillId="9" borderId="17" xfId="0" applyFont="1" applyFill="1" applyBorder="1" applyAlignment="1">
      <alignment vertical="center" shrinkToFit="1"/>
    </xf>
    <xf numFmtId="0" fontId="33" fillId="9" borderId="11" xfId="0" applyFont="1" applyFill="1" applyBorder="1" applyAlignment="1">
      <alignment vertical="center" shrinkToFit="1"/>
    </xf>
    <xf numFmtId="0" fontId="33" fillId="9" borderId="278" xfId="0" applyFont="1" applyFill="1" applyBorder="1" applyAlignment="1">
      <alignment vertical="center" shrinkToFit="1"/>
    </xf>
    <xf numFmtId="0" fontId="33" fillId="9" borderId="223" xfId="0" applyFont="1" applyFill="1" applyBorder="1" applyAlignment="1">
      <alignment vertical="center" shrinkToFit="1"/>
    </xf>
    <xf numFmtId="0" fontId="33" fillId="9" borderId="278" xfId="0" applyFont="1" applyFill="1" applyBorder="1">
      <alignment vertical="center"/>
    </xf>
    <xf numFmtId="0" fontId="85" fillId="6" borderId="17" xfId="2" applyFont="1" applyFill="1" applyBorder="1" applyAlignment="1" applyProtection="1">
      <alignment horizontal="center" vertical="center"/>
    </xf>
    <xf numFmtId="0" fontId="85" fillId="0" borderId="17" xfId="2" applyFont="1" applyBorder="1" applyAlignment="1">
      <alignment horizontal="center" vertical="center"/>
    </xf>
    <xf numFmtId="0" fontId="85" fillId="0" borderId="18" xfId="2" applyFont="1" applyBorder="1">
      <alignment vertical="center"/>
    </xf>
    <xf numFmtId="0" fontId="33" fillId="2" borderId="4" xfId="0" applyFont="1" applyFill="1" applyBorder="1" applyAlignment="1" applyProtection="1">
      <alignment horizontal="left" vertical="center"/>
      <protection locked="0"/>
    </xf>
    <xf numFmtId="0" fontId="33" fillId="9" borderId="16" xfId="0" applyFont="1" applyFill="1" applyBorder="1" applyAlignment="1">
      <alignment horizontal="center" vertical="center" wrapText="1" shrinkToFit="1"/>
    </xf>
    <xf numFmtId="0" fontId="33" fillId="9" borderId="17" xfId="0" applyFont="1" applyFill="1" applyBorder="1" applyAlignment="1">
      <alignment horizontal="center" vertical="center" wrapText="1" shrinkToFit="1"/>
    </xf>
    <xf numFmtId="0" fontId="33" fillId="9" borderId="18" xfId="0" applyFont="1" applyFill="1" applyBorder="1" applyAlignment="1">
      <alignment horizontal="center" vertical="center" wrapText="1" shrinkToFit="1"/>
    </xf>
    <xf numFmtId="0" fontId="33" fillId="9" borderId="6" xfId="0" applyFont="1" applyFill="1" applyBorder="1" applyAlignment="1">
      <alignment horizontal="center" vertical="center" wrapText="1" shrinkToFit="1"/>
    </xf>
    <xf numFmtId="0" fontId="33" fillId="9" borderId="17" xfId="0" applyFont="1" applyFill="1" applyBorder="1" applyAlignment="1">
      <alignment horizontal="center" vertical="center" wrapText="1"/>
    </xf>
    <xf numFmtId="0" fontId="33" fillId="3" borderId="17" xfId="0" applyFont="1" applyFill="1" applyBorder="1" applyAlignment="1" applyProtection="1">
      <alignment horizontal="center" vertical="center" shrinkToFit="1"/>
      <protection locked="0"/>
    </xf>
    <xf numFmtId="0" fontId="33" fillId="3" borderId="17" xfId="0" applyFont="1" applyFill="1" applyBorder="1" applyProtection="1">
      <alignment vertical="center"/>
      <protection locked="0"/>
    </xf>
    <xf numFmtId="0" fontId="33" fillId="0" borderId="279" xfId="0" applyFont="1" applyBorder="1">
      <alignment vertical="center"/>
    </xf>
    <xf numFmtId="0" fontId="33" fillId="0" borderId="280" xfId="0" applyFont="1" applyBorder="1">
      <alignment vertical="center"/>
    </xf>
    <xf numFmtId="0" fontId="33" fillId="3" borderId="24" xfId="0" applyFont="1" applyFill="1" applyBorder="1" applyAlignment="1" applyProtection="1">
      <alignment vertical="center" shrinkToFit="1"/>
      <protection locked="0"/>
    </xf>
    <xf numFmtId="0" fontId="33" fillId="3" borderId="258" xfId="0" applyFont="1" applyFill="1" applyBorder="1" applyAlignment="1" applyProtection="1">
      <alignment vertical="center" shrinkToFit="1"/>
      <protection locked="0"/>
    </xf>
    <xf numFmtId="0" fontId="33" fillId="3" borderId="259" xfId="0" applyFont="1" applyFill="1" applyBorder="1" applyAlignment="1" applyProtection="1">
      <alignment vertical="center" shrinkToFit="1"/>
      <protection locked="0"/>
    </xf>
    <xf numFmtId="0" fontId="33" fillId="3" borderId="260" xfId="0" applyFont="1" applyFill="1" applyBorder="1" applyAlignment="1" applyProtection="1">
      <alignment vertical="center" shrinkToFit="1"/>
      <protection locked="0"/>
    </xf>
    <xf numFmtId="0" fontId="33" fillId="9" borderId="6" xfId="0" applyFont="1" applyFill="1" applyBorder="1" applyAlignment="1">
      <alignment vertical="center" wrapText="1"/>
    </xf>
    <xf numFmtId="0" fontId="33" fillId="2" borderId="122" xfId="0" applyFont="1" applyFill="1" applyBorder="1" applyAlignment="1" applyProtection="1">
      <alignment vertical="center" shrinkToFit="1"/>
      <protection locked="0"/>
    </xf>
    <xf numFmtId="0" fontId="33" fillId="0" borderId="26" xfId="0" applyFont="1" applyBorder="1" applyAlignment="1" applyProtection="1">
      <alignment vertical="center" shrinkToFit="1"/>
      <protection locked="0"/>
    </xf>
    <xf numFmtId="0" fontId="33" fillId="0" borderId="65" xfId="0" applyFont="1" applyBorder="1" applyAlignment="1" applyProtection="1">
      <alignment vertical="center" shrinkToFit="1"/>
      <protection locked="0"/>
    </xf>
    <xf numFmtId="0" fontId="33" fillId="0" borderId="27" xfId="0" applyFont="1" applyBorder="1" applyAlignment="1" applyProtection="1">
      <alignment vertical="center" shrinkToFit="1"/>
      <protection locked="0"/>
    </xf>
    <xf numFmtId="0" fontId="33" fillId="9" borderId="42" xfId="0" applyFont="1" applyFill="1" applyBorder="1" applyAlignment="1">
      <alignment horizontal="center" vertical="center"/>
    </xf>
    <xf numFmtId="0" fontId="33" fillId="9" borderId="13" xfId="0" applyFont="1" applyFill="1" applyBorder="1" applyAlignment="1">
      <alignment vertical="center" wrapText="1"/>
    </xf>
    <xf numFmtId="0" fontId="33" fillId="9" borderId="10" xfId="0" applyFont="1" applyFill="1" applyBorder="1" applyAlignment="1">
      <alignment vertical="center" wrapText="1"/>
    </xf>
    <xf numFmtId="0" fontId="52" fillId="2" borderId="149" xfId="0" applyFont="1" applyFill="1" applyBorder="1" applyAlignment="1" applyProtection="1">
      <alignment vertical="center" wrapText="1"/>
      <protection locked="0"/>
    </xf>
    <xf numFmtId="0" fontId="52" fillId="2" borderId="150" xfId="0" applyFont="1" applyFill="1" applyBorder="1" applyAlignment="1" applyProtection="1">
      <alignment vertical="center" wrapText="1"/>
      <protection locked="0"/>
    </xf>
    <xf numFmtId="0" fontId="52" fillId="2" borderId="151" xfId="0" applyFont="1" applyFill="1" applyBorder="1" applyAlignment="1" applyProtection="1">
      <alignment vertical="center" wrapText="1"/>
      <protection locked="0"/>
    </xf>
    <xf numFmtId="0" fontId="52" fillId="2" borderId="202" xfId="0" applyFont="1" applyFill="1" applyBorder="1" applyAlignment="1" applyProtection="1">
      <alignment vertical="center" wrapText="1"/>
      <protection locked="0"/>
    </xf>
    <xf numFmtId="0" fontId="52" fillId="2" borderId="0" xfId="0" applyFont="1" applyFill="1" applyAlignment="1" applyProtection="1">
      <alignment vertical="center" wrapText="1"/>
      <protection locked="0"/>
    </xf>
    <xf numFmtId="0" fontId="52" fillId="2" borderId="203" xfId="0" applyFont="1" applyFill="1" applyBorder="1" applyAlignment="1" applyProtection="1">
      <alignment vertical="center" wrapText="1"/>
      <protection locked="0"/>
    </xf>
    <xf numFmtId="0" fontId="52" fillId="2" borderId="152" xfId="0" applyFont="1" applyFill="1" applyBorder="1" applyAlignment="1" applyProtection="1">
      <alignment vertical="center" wrapText="1"/>
      <protection locked="0"/>
    </xf>
    <xf numFmtId="0" fontId="52" fillId="2" borderId="153" xfId="0" applyFont="1" applyFill="1" applyBorder="1" applyAlignment="1" applyProtection="1">
      <alignment vertical="center" wrapText="1"/>
      <protection locked="0"/>
    </xf>
    <xf numFmtId="0" fontId="52" fillId="2" borderId="126" xfId="0" applyFont="1" applyFill="1" applyBorder="1" applyAlignment="1" applyProtection="1">
      <alignment vertical="center" wrapText="1"/>
      <protection locked="0"/>
    </xf>
    <xf numFmtId="0" fontId="33" fillId="0" borderId="7" xfId="0" applyFont="1" applyBorder="1">
      <alignment vertical="center"/>
    </xf>
    <xf numFmtId="0" fontId="33" fillId="3" borderId="208" xfId="0" applyFont="1" applyFill="1" applyBorder="1" applyAlignment="1" applyProtection="1">
      <alignment vertical="center" shrinkToFit="1"/>
      <protection locked="0"/>
    </xf>
    <xf numFmtId="0" fontId="33" fillId="2" borderId="39" xfId="0" applyFont="1" applyFill="1" applyBorder="1" applyAlignment="1" applyProtection="1">
      <alignment horizontal="center" vertical="center"/>
      <protection locked="0"/>
    </xf>
    <xf numFmtId="0" fontId="33" fillId="0" borderId="40" xfId="0" applyFont="1" applyBorder="1" applyAlignment="1" applyProtection="1">
      <alignment horizontal="center" vertical="center"/>
      <protection locked="0"/>
    </xf>
    <xf numFmtId="0" fontId="33" fillId="0" borderId="41" xfId="0" applyFont="1" applyBorder="1" applyAlignment="1" applyProtection="1">
      <alignment horizontal="center" vertical="center"/>
      <protection locked="0"/>
    </xf>
    <xf numFmtId="0" fontId="33" fillId="2" borderId="147" xfId="0" applyFont="1" applyFill="1" applyBorder="1" applyAlignment="1" applyProtection="1">
      <alignment horizontal="center" vertical="center" wrapText="1"/>
      <protection locked="0"/>
    </xf>
    <xf numFmtId="0" fontId="33" fillId="2" borderId="109" xfId="0" applyFont="1" applyFill="1" applyBorder="1" applyAlignment="1" applyProtection="1">
      <alignment horizontal="center" vertical="center" wrapText="1"/>
      <protection locked="0"/>
    </xf>
    <xf numFmtId="0" fontId="33" fillId="2" borderId="148" xfId="0" applyFont="1" applyFill="1" applyBorder="1" applyAlignment="1" applyProtection="1">
      <alignment horizontal="center" vertical="center" wrapText="1"/>
      <protection locked="0"/>
    </xf>
    <xf numFmtId="0" fontId="33" fillId="2" borderId="4" xfId="0" applyFont="1" applyFill="1" applyBorder="1" applyAlignment="1" applyProtection="1">
      <alignment horizontal="center" vertical="center" wrapText="1" shrinkToFit="1"/>
      <protection locked="0"/>
    </xf>
    <xf numFmtId="0" fontId="33" fillId="0" borderId="4" xfId="0" applyFont="1" applyBorder="1" applyAlignment="1" applyProtection="1">
      <alignment vertical="center" wrapText="1"/>
      <protection locked="0"/>
    </xf>
    <xf numFmtId="0" fontId="33" fillId="9" borderId="11" xfId="0" applyFont="1" applyFill="1" applyBorder="1" applyAlignment="1">
      <alignment vertical="center" wrapText="1"/>
    </xf>
    <xf numFmtId="0" fontId="33" fillId="9" borderId="278" xfId="0" applyFont="1" applyFill="1" applyBorder="1" applyAlignment="1">
      <alignment vertical="center" wrapText="1"/>
    </xf>
    <xf numFmtId="0" fontId="33" fillId="9" borderId="6" xfId="0" applyFont="1" applyFill="1" applyBorder="1" applyAlignment="1">
      <alignment horizontal="center" vertical="center" wrapText="1"/>
    </xf>
    <xf numFmtId="0" fontId="33" fillId="9" borderId="7" xfId="0" applyFont="1" applyFill="1" applyBorder="1" applyAlignment="1">
      <alignment horizontal="center" vertical="center" wrapText="1"/>
    </xf>
    <xf numFmtId="0" fontId="33" fillId="9" borderId="8" xfId="0" applyFont="1" applyFill="1" applyBorder="1" applyAlignment="1">
      <alignment horizontal="center" vertical="center" wrapText="1"/>
    </xf>
    <xf numFmtId="0" fontId="33" fillId="9" borderId="0" xfId="0" applyFont="1" applyFill="1" applyAlignment="1">
      <alignment horizontal="center" vertical="center" wrapText="1"/>
    </xf>
    <xf numFmtId="0" fontId="33" fillId="9" borderId="9" xfId="0" applyFont="1" applyFill="1" applyBorder="1" applyAlignment="1">
      <alignment horizontal="center" vertical="center" wrapText="1"/>
    </xf>
    <xf numFmtId="0" fontId="33" fillId="2" borderId="142" xfId="0" applyFont="1" applyFill="1" applyBorder="1" applyAlignment="1" applyProtection="1">
      <alignment horizontal="center" vertical="center"/>
      <protection locked="0"/>
    </xf>
    <xf numFmtId="0" fontId="33" fillId="2" borderId="117" xfId="0" applyFont="1" applyFill="1" applyBorder="1" applyAlignment="1" applyProtection="1">
      <alignment horizontal="center" vertical="center"/>
      <protection locked="0"/>
    </xf>
    <xf numFmtId="0" fontId="33" fillId="2" borderId="125" xfId="0" applyFont="1" applyFill="1" applyBorder="1" applyAlignment="1" applyProtection="1">
      <alignment horizontal="center" vertical="center"/>
      <protection locked="0"/>
    </xf>
    <xf numFmtId="0" fontId="33" fillId="2" borderId="119" xfId="0" applyFont="1" applyFill="1" applyBorder="1" applyAlignment="1" applyProtection="1">
      <alignment horizontal="center" vertical="center" wrapText="1"/>
      <protection locked="0"/>
    </xf>
    <xf numFmtId="0" fontId="52" fillId="9" borderId="17" xfId="0" applyFont="1" applyFill="1" applyBorder="1" applyAlignment="1">
      <alignment horizontal="center" vertical="center"/>
    </xf>
    <xf numFmtId="0" fontId="33" fillId="9" borderId="188" xfId="0" applyFont="1" applyFill="1" applyBorder="1" applyAlignment="1">
      <alignment vertical="center" shrinkToFit="1"/>
    </xf>
    <xf numFmtId="0" fontId="33" fillId="0" borderId="189" xfId="0" applyFont="1" applyBorder="1">
      <alignment vertical="center"/>
    </xf>
    <xf numFmtId="0" fontId="33" fillId="0" borderId="190" xfId="0" applyFont="1" applyBorder="1">
      <alignment vertical="center"/>
    </xf>
    <xf numFmtId="0" fontId="33" fillId="9" borderId="29" xfId="0" applyFont="1" applyFill="1" applyBorder="1">
      <alignment vertical="center"/>
    </xf>
    <xf numFmtId="0" fontId="33" fillId="9" borderId="30" xfId="0" applyFont="1" applyFill="1" applyBorder="1">
      <alignment vertical="center"/>
    </xf>
    <xf numFmtId="0" fontId="33" fillId="9" borderId="31" xfId="0" applyFont="1" applyFill="1" applyBorder="1">
      <alignment vertical="center"/>
    </xf>
    <xf numFmtId="0" fontId="33" fillId="9" borderId="120" xfId="0" applyFont="1" applyFill="1" applyBorder="1">
      <alignment vertical="center"/>
    </xf>
    <xf numFmtId="0" fontId="33" fillId="0" borderId="110" xfId="0" applyFont="1" applyBorder="1">
      <alignment vertical="center"/>
    </xf>
    <xf numFmtId="0" fontId="33" fillId="0" borderId="118" xfId="0" applyFont="1" applyBorder="1">
      <alignment vertical="center"/>
    </xf>
    <xf numFmtId="0" fontId="52" fillId="3" borderId="4" xfId="0" applyFont="1" applyFill="1" applyBorder="1" applyAlignment="1" applyProtection="1">
      <alignment vertical="center" shrinkToFit="1"/>
      <protection locked="0"/>
    </xf>
    <xf numFmtId="0" fontId="52" fillId="3" borderId="16" xfId="0" applyFont="1" applyFill="1" applyBorder="1" applyAlignment="1" applyProtection="1">
      <alignment vertical="center" shrinkToFit="1"/>
      <protection locked="0"/>
    </xf>
    <xf numFmtId="0" fontId="52" fillId="0" borderId="150" xfId="0" applyFont="1" applyBorder="1" applyAlignment="1" applyProtection="1">
      <alignment vertical="center" wrapText="1"/>
      <protection locked="0"/>
    </xf>
    <xf numFmtId="0" fontId="52" fillId="0" borderId="151" xfId="0" applyFont="1" applyBorder="1" applyAlignment="1" applyProtection="1">
      <alignment vertical="center" wrapText="1"/>
      <protection locked="0"/>
    </xf>
    <xf numFmtId="0" fontId="52" fillId="0" borderId="152" xfId="0" applyFont="1" applyBorder="1" applyAlignment="1" applyProtection="1">
      <alignment vertical="center" wrapText="1"/>
      <protection locked="0"/>
    </xf>
    <xf numFmtId="0" fontId="52" fillId="0" borderId="153" xfId="0" applyFont="1" applyBorder="1" applyAlignment="1" applyProtection="1">
      <alignment vertical="center" wrapText="1"/>
      <protection locked="0"/>
    </xf>
    <xf numFmtId="0" fontId="52" fillId="0" borderId="126" xfId="0" applyFont="1" applyBorder="1" applyAlignment="1" applyProtection="1">
      <alignment vertical="center" wrapText="1"/>
      <protection locked="0"/>
    </xf>
    <xf numFmtId="0" fontId="33" fillId="9" borderId="277" xfId="0" applyFont="1" applyFill="1" applyBorder="1">
      <alignment vertical="center"/>
    </xf>
    <xf numFmtId="0" fontId="33" fillId="3" borderId="149" xfId="0" applyFont="1" applyFill="1" applyBorder="1" applyAlignment="1" applyProtection="1">
      <alignment vertical="center" shrinkToFit="1"/>
      <protection locked="0"/>
    </xf>
    <xf numFmtId="0" fontId="33" fillId="0" borderId="150" xfId="0" applyFont="1" applyBorder="1" applyAlignment="1" applyProtection="1">
      <alignment vertical="center" shrinkToFit="1"/>
      <protection locked="0"/>
    </xf>
    <xf numFmtId="0" fontId="33" fillId="9" borderId="8" xfId="0" applyFont="1" applyFill="1" applyBorder="1" applyAlignment="1">
      <alignment horizontal="center" vertical="center" shrinkToFit="1"/>
    </xf>
    <xf numFmtId="0" fontId="33" fillId="9" borderId="9" xfId="0" applyFont="1" applyFill="1" applyBorder="1" applyAlignment="1">
      <alignment horizontal="center" vertical="center" shrinkToFit="1"/>
    </xf>
    <xf numFmtId="0" fontId="33" fillId="9" borderId="10" xfId="0" applyFont="1" applyFill="1" applyBorder="1" applyAlignment="1">
      <alignment horizontal="center" vertical="center" shrinkToFit="1"/>
    </xf>
    <xf numFmtId="0" fontId="33" fillId="9" borderId="12" xfId="0" applyFont="1" applyFill="1" applyBorder="1" applyAlignment="1">
      <alignment horizontal="center" vertical="center" shrinkToFit="1"/>
    </xf>
    <xf numFmtId="0" fontId="33" fillId="2" borderId="25" xfId="0" applyFont="1" applyFill="1" applyBorder="1" applyAlignment="1" applyProtection="1">
      <alignment horizontal="center" vertical="center"/>
      <protection locked="0"/>
    </xf>
    <xf numFmtId="0" fontId="33" fillId="0" borderId="26" xfId="0" applyFont="1" applyBorder="1" applyAlignment="1" applyProtection="1">
      <alignment horizontal="center" vertical="center"/>
      <protection locked="0"/>
    </xf>
    <xf numFmtId="0" fontId="33" fillId="0" borderId="27" xfId="0" applyFont="1" applyBorder="1" applyAlignment="1" applyProtection="1">
      <alignment horizontal="center" vertical="center"/>
      <protection locked="0"/>
    </xf>
    <xf numFmtId="0" fontId="33" fillId="2" borderId="29" xfId="0" applyFont="1" applyFill="1" applyBorder="1" applyAlignment="1" applyProtection="1">
      <alignment horizontal="center" vertical="center"/>
      <protection locked="0"/>
    </xf>
    <xf numFmtId="0" fontId="33" fillId="0" borderId="30" xfId="0" applyFont="1" applyBorder="1" applyAlignment="1" applyProtection="1">
      <alignment horizontal="center" vertical="center"/>
      <protection locked="0"/>
    </xf>
    <xf numFmtId="0" fontId="33" fillId="0" borderId="31" xfId="0" applyFont="1" applyBorder="1" applyAlignment="1" applyProtection="1">
      <alignment horizontal="center" vertical="center"/>
      <protection locked="0"/>
    </xf>
    <xf numFmtId="0" fontId="50" fillId="3" borderId="4" xfId="0" applyFont="1" applyFill="1" applyBorder="1" applyAlignment="1" applyProtection="1">
      <alignment horizontal="center" vertical="center" wrapText="1"/>
      <protection locked="0"/>
    </xf>
    <xf numFmtId="0" fontId="50" fillId="3" borderId="4" xfId="0" applyFont="1" applyFill="1" applyBorder="1" applyAlignment="1" applyProtection="1">
      <alignment horizontal="center" vertical="center"/>
      <protection locked="0"/>
    </xf>
    <xf numFmtId="0" fontId="50" fillId="3" borderId="16" xfId="0" applyFont="1" applyFill="1" applyBorder="1" applyAlignment="1" applyProtection="1">
      <alignment horizontal="center" vertical="center"/>
      <protection locked="0"/>
    </xf>
    <xf numFmtId="0" fontId="33" fillId="2" borderId="16" xfId="0" applyFont="1" applyFill="1" applyBorder="1" applyAlignment="1" applyProtection="1">
      <alignment vertical="center" wrapText="1"/>
      <protection locked="0"/>
    </xf>
    <xf numFmtId="0" fontId="33" fillId="2" borderId="17" xfId="0" applyFont="1" applyFill="1" applyBorder="1" applyAlignment="1" applyProtection="1">
      <alignment vertical="center" wrapText="1"/>
      <protection locked="0"/>
    </xf>
    <xf numFmtId="0" fontId="33" fillId="2" borderId="18" xfId="0" applyFont="1" applyFill="1" applyBorder="1" applyAlignment="1" applyProtection="1">
      <alignment vertical="center" wrapText="1"/>
      <protection locked="0"/>
    </xf>
    <xf numFmtId="0" fontId="50" fillId="9" borderId="4" xfId="0" applyFont="1" applyFill="1" applyBorder="1">
      <alignment vertical="center"/>
    </xf>
    <xf numFmtId="0" fontId="52" fillId="9" borderId="14" xfId="0" applyFont="1" applyFill="1" applyBorder="1" applyAlignment="1">
      <alignment horizontal="center" vertical="center"/>
    </xf>
    <xf numFmtId="0" fontId="33" fillId="0" borderId="188" xfId="0" applyFont="1" applyBorder="1" applyAlignment="1">
      <alignment horizontal="center" vertical="center"/>
    </xf>
    <xf numFmtId="0" fontId="33" fillId="0" borderId="189" xfId="0" applyFont="1" applyBorder="1" applyAlignment="1">
      <alignment horizontal="center" vertical="center"/>
    </xf>
    <xf numFmtId="0" fontId="33" fillId="0" borderId="190" xfId="0" applyFont="1" applyBorder="1" applyAlignment="1">
      <alignment horizontal="center" vertical="center"/>
    </xf>
    <xf numFmtId="0" fontId="33" fillId="3" borderId="223" xfId="0" applyFont="1" applyFill="1" applyBorder="1" applyAlignment="1" applyProtection="1">
      <alignment horizontal="center" vertical="center" shrinkToFit="1"/>
      <protection locked="0"/>
    </xf>
    <xf numFmtId="0" fontId="33" fillId="9" borderId="14" xfId="0" applyFont="1" applyFill="1" applyBorder="1" applyAlignment="1">
      <alignment horizontal="center" vertical="center" shrinkToFit="1"/>
    </xf>
    <xf numFmtId="0" fontId="33" fillId="2" borderId="147" xfId="0" applyFont="1" applyFill="1" applyBorder="1" applyProtection="1">
      <alignment vertical="center"/>
      <protection locked="0"/>
    </xf>
    <xf numFmtId="0" fontId="33" fillId="2" borderId="148" xfId="0" applyFont="1" applyFill="1" applyBorder="1" applyProtection="1">
      <alignment vertical="center"/>
      <protection locked="0"/>
    </xf>
    <xf numFmtId="0" fontId="33" fillId="3" borderId="18" xfId="0" applyFont="1" applyFill="1" applyBorder="1" applyProtection="1">
      <alignment vertical="center"/>
      <protection locked="0"/>
    </xf>
    <xf numFmtId="0" fontId="33" fillId="3" borderId="152" xfId="0" applyFont="1" applyFill="1" applyBorder="1" applyAlignment="1" applyProtection="1">
      <alignment vertical="center" shrinkToFit="1"/>
      <protection locked="0"/>
    </xf>
    <xf numFmtId="0" fontId="33" fillId="3" borderId="153" xfId="0" applyFont="1" applyFill="1" applyBorder="1" applyAlignment="1" applyProtection="1">
      <alignment vertical="center" shrinkToFit="1"/>
      <protection locked="0"/>
    </xf>
    <xf numFmtId="0" fontId="33" fillId="3" borderId="126" xfId="0" applyFont="1" applyFill="1" applyBorder="1" applyAlignment="1" applyProtection="1">
      <alignment vertical="center" shrinkToFit="1"/>
      <protection locked="0"/>
    </xf>
    <xf numFmtId="0" fontId="33" fillId="3" borderId="147" xfId="0" applyFont="1" applyFill="1" applyBorder="1" applyProtection="1">
      <alignment vertical="center"/>
      <protection locked="0"/>
    </xf>
    <xf numFmtId="0" fontId="33" fillId="3" borderId="148" xfId="0" applyFont="1" applyFill="1" applyBorder="1" applyProtection="1">
      <alignment vertical="center"/>
      <protection locked="0"/>
    </xf>
    <xf numFmtId="0" fontId="33" fillId="3" borderId="5" xfId="0" applyFont="1" applyFill="1" applyBorder="1" applyAlignment="1" applyProtection="1">
      <alignment horizontal="center" vertical="center"/>
      <protection locked="0"/>
    </xf>
    <xf numFmtId="0" fontId="33" fillId="3" borderId="7" xfId="0" applyFont="1" applyFill="1" applyBorder="1" applyAlignment="1" applyProtection="1">
      <alignment horizontal="center" vertical="center"/>
      <protection locked="0"/>
    </xf>
    <xf numFmtId="0" fontId="33" fillId="2" borderId="152" xfId="0" applyFont="1" applyFill="1" applyBorder="1" applyProtection="1">
      <alignment vertical="center"/>
      <protection locked="0"/>
    </xf>
    <xf numFmtId="0" fontId="33" fillId="2" borderId="153" xfId="0" applyFont="1" applyFill="1" applyBorder="1" applyProtection="1">
      <alignment vertical="center"/>
      <protection locked="0"/>
    </xf>
    <xf numFmtId="0" fontId="33" fillId="2" borderId="126" xfId="0" applyFont="1" applyFill="1" applyBorder="1" applyProtection="1">
      <alignment vertical="center"/>
      <protection locked="0"/>
    </xf>
    <xf numFmtId="0" fontId="33" fillId="0" borderId="14" xfId="0" applyFont="1" applyBorder="1" applyAlignment="1">
      <alignment horizontal="center" vertical="center"/>
    </xf>
    <xf numFmtId="0" fontId="33" fillId="2" borderId="5" xfId="0" applyFont="1" applyFill="1" applyBorder="1" applyAlignment="1" applyProtection="1">
      <alignment horizontal="center" vertical="center" shrinkToFit="1"/>
      <protection locked="0"/>
    </xf>
    <xf numFmtId="0" fontId="33" fillId="2" borderId="6" xfId="0" applyFont="1" applyFill="1" applyBorder="1" applyAlignment="1" applyProtection="1">
      <alignment horizontal="center" vertical="center" shrinkToFit="1"/>
      <protection locked="0"/>
    </xf>
    <xf numFmtId="0" fontId="33" fillId="2" borderId="10" xfId="0" applyFont="1" applyFill="1" applyBorder="1" applyAlignment="1" applyProtection="1">
      <alignment horizontal="center" vertical="center" shrinkToFit="1"/>
      <protection locked="0"/>
    </xf>
    <xf numFmtId="0" fontId="33" fillId="2" borderId="11" xfId="0" applyFont="1" applyFill="1" applyBorder="1" applyAlignment="1" applyProtection="1">
      <alignment horizontal="center" vertical="center" shrinkToFit="1"/>
      <protection locked="0"/>
    </xf>
    <xf numFmtId="0" fontId="33" fillId="0" borderId="16" xfId="0" applyFont="1" applyBorder="1" applyAlignment="1" applyProtection="1">
      <alignment horizontal="center" vertical="center" shrinkToFit="1"/>
      <protection locked="0"/>
    </xf>
    <xf numFmtId="0" fontId="33" fillId="3" borderId="162" xfId="0" applyFont="1" applyFill="1" applyBorder="1" applyAlignment="1" applyProtection="1">
      <alignment vertical="center" shrinkToFit="1"/>
      <protection locked="0"/>
    </xf>
    <xf numFmtId="0" fontId="33" fillId="3" borderId="127" xfId="0" applyFont="1" applyFill="1" applyBorder="1" applyAlignment="1" applyProtection="1">
      <alignment vertical="center" shrinkToFit="1"/>
      <protection locked="0"/>
    </xf>
    <xf numFmtId="0" fontId="33" fillId="3" borderId="163" xfId="0" applyFont="1" applyFill="1" applyBorder="1" applyAlignment="1" applyProtection="1">
      <alignment vertical="center" shrinkToFit="1"/>
      <protection locked="0"/>
    </xf>
    <xf numFmtId="0" fontId="33" fillId="3" borderId="145" xfId="0" applyFont="1" applyFill="1" applyBorder="1" applyProtection="1">
      <alignment vertical="center"/>
      <protection locked="0"/>
    </xf>
    <xf numFmtId="38" fontId="33" fillId="2" borderId="172" xfId="1" applyFont="1" applyFill="1" applyBorder="1" applyAlignment="1" applyProtection="1">
      <alignment vertical="center"/>
      <protection locked="0"/>
    </xf>
    <xf numFmtId="38" fontId="33" fillId="2" borderId="173" xfId="1" applyFont="1" applyFill="1" applyBorder="1" applyAlignment="1" applyProtection="1">
      <alignment vertical="center"/>
      <protection locked="0"/>
    </xf>
    <xf numFmtId="38" fontId="33" fillId="2" borderId="174" xfId="1" applyFont="1" applyFill="1" applyBorder="1" applyAlignment="1" applyProtection="1">
      <alignment vertical="center"/>
      <protection locked="0"/>
    </xf>
    <xf numFmtId="0" fontId="33" fillId="9" borderId="25" xfId="0" applyFont="1" applyFill="1" applyBorder="1" applyAlignment="1">
      <alignment horizontal="center" vertical="center" wrapText="1"/>
    </xf>
    <xf numFmtId="0" fontId="52" fillId="9" borderId="120" xfId="0" applyFont="1" applyFill="1" applyBorder="1" applyAlignment="1">
      <alignment horizontal="left" vertical="center" wrapText="1"/>
    </xf>
    <xf numFmtId="0" fontId="52" fillId="9" borderId="110" xfId="0" applyFont="1" applyFill="1" applyBorder="1" applyAlignment="1">
      <alignment horizontal="left" vertical="center"/>
    </xf>
    <xf numFmtId="0" fontId="33" fillId="2" borderId="125" xfId="0" applyFont="1" applyFill="1" applyBorder="1" applyAlignment="1" applyProtection="1">
      <alignment horizontal="center" vertical="center" shrinkToFit="1"/>
      <protection locked="0"/>
    </xf>
    <xf numFmtId="0" fontId="33" fillId="2" borderId="107" xfId="0" applyFont="1" applyFill="1" applyBorder="1" applyAlignment="1" applyProtection="1">
      <alignment horizontal="center" vertical="center" shrinkToFit="1"/>
      <protection locked="0"/>
    </xf>
    <xf numFmtId="0" fontId="50" fillId="9" borderId="120" xfId="0" applyFont="1" applyFill="1" applyBorder="1" applyAlignment="1">
      <alignment vertical="center" shrinkToFit="1"/>
    </xf>
    <xf numFmtId="0" fontId="50" fillId="9" borderId="110" xfId="0" applyFont="1" applyFill="1" applyBorder="1" applyAlignment="1">
      <alignment vertical="center" shrinkToFit="1"/>
    </xf>
    <xf numFmtId="0" fontId="33" fillId="9" borderId="110" xfId="0" applyFont="1" applyFill="1" applyBorder="1" applyAlignment="1">
      <alignment vertical="center" shrinkToFit="1"/>
    </xf>
    <xf numFmtId="0" fontId="52" fillId="2" borderId="142" xfId="0" applyFont="1" applyFill="1" applyBorder="1" applyAlignment="1" applyProtection="1">
      <alignment horizontal="center" vertical="center" shrinkToFit="1"/>
      <protection locked="0"/>
    </xf>
    <xf numFmtId="0" fontId="52" fillId="2" borderId="117" xfId="0" applyFont="1" applyFill="1" applyBorder="1" applyAlignment="1" applyProtection="1">
      <alignment horizontal="center" vertical="center" shrinkToFit="1"/>
      <protection locked="0"/>
    </xf>
    <xf numFmtId="0" fontId="33" fillId="3" borderId="175" xfId="0" applyFont="1" applyFill="1" applyBorder="1" applyAlignment="1" applyProtection="1">
      <alignment vertical="center" shrinkToFit="1"/>
      <protection locked="0"/>
    </xf>
    <xf numFmtId="0" fontId="33" fillId="3" borderId="176" xfId="0" applyFont="1" applyFill="1" applyBorder="1" applyAlignment="1" applyProtection="1">
      <alignment vertical="center" shrinkToFit="1"/>
      <protection locked="0"/>
    </xf>
    <xf numFmtId="0" fontId="33" fillId="3" borderId="177" xfId="0" applyFont="1" applyFill="1" applyBorder="1" applyAlignment="1" applyProtection="1">
      <alignment vertical="center" shrinkToFit="1"/>
      <protection locked="0"/>
    </xf>
    <xf numFmtId="0" fontId="33" fillId="9" borderId="5" xfId="0" applyFont="1" applyFill="1" applyBorder="1" applyAlignment="1">
      <alignment horizontal="center" vertical="top"/>
    </xf>
    <xf numFmtId="0" fontId="33" fillId="9" borderId="6" xfId="0" applyFont="1" applyFill="1" applyBorder="1" applyAlignment="1">
      <alignment horizontal="center" vertical="top"/>
    </xf>
    <xf numFmtId="0" fontId="33" fillId="3" borderId="294" xfId="0" applyFont="1" applyFill="1" applyBorder="1" applyAlignment="1" applyProtection="1">
      <alignment horizontal="center" vertical="center"/>
      <protection locked="0"/>
    </xf>
    <xf numFmtId="0" fontId="50" fillId="9" borderId="29" xfId="0" applyFont="1" applyFill="1" applyBorder="1" applyAlignment="1">
      <alignment vertical="center" shrinkToFit="1"/>
    </xf>
    <xf numFmtId="0" fontId="50" fillId="9" borderId="30" xfId="0" applyFont="1" applyFill="1" applyBorder="1" applyAlignment="1">
      <alignment vertical="center" shrinkToFit="1"/>
    </xf>
    <xf numFmtId="0" fontId="50" fillId="9" borderId="286" xfId="0" applyFont="1" applyFill="1" applyBorder="1" applyAlignment="1">
      <alignment vertical="center" shrinkToFit="1"/>
    </xf>
    <xf numFmtId="0" fontId="52" fillId="3" borderId="157" xfId="0" applyFont="1" applyFill="1" applyBorder="1" applyAlignment="1" applyProtection="1">
      <alignment vertical="center" shrinkToFit="1"/>
      <protection locked="0"/>
    </xf>
    <xf numFmtId="0" fontId="52" fillId="3" borderId="158" xfId="0" applyFont="1" applyFill="1" applyBorder="1" applyAlignment="1" applyProtection="1">
      <alignment vertical="center" shrinkToFit="1"/>
      <protection locked="0"/>
    </xf>
    <xf numFmtId="0" fontId="52" fillId="3" borderId="159" xfId="0" applyFont="1" applyFill="1" applyBorder="1" applyAlignment="1" applyProtection="1">
      <alignment vertical="center" shrinkToFit="1"/>
      <protection locked="0"/>
    </xf>
    <xf numFmtId="0" fontId="33" fillId="3" borderId="165" xfId="0" applyFont="1" applyFill="1" applyBorder="1" applyAlignment="1" applyProtection="1">
      <alignment vertical="center" shrinkToFit="1"/>
      <protection locked="0"/>
    </xf>
    <xf numFmtId="0" fontId="33" fillId="3" borderId="199" xfId="0" applyFont="1" applyFill="1" applyBorder="1" applyAlignment="1" applyProtection="1">
      <alignment vertical="center" shrinkToFit="1"/>
      <protection locked="0"/>
    </xf>
    <xf numFmtId="0" fontId="33" fillId="3" borderId="200" xfId="0" applyFont="1" applyFill="1" applyBorder="1" applyAlignment="1" applyProtection="1">
      <alignment vertical="center" shrinkToFit="1"/>
      <protection locked="0"/>
    </xf>
    <xf numFmtId="0" fontId="33" fillId="3" borderId="6" xfId="0" applyFont="1" applyFill="1" applyBorder="1" applyAlignment="1" applyProtection="1">
      <alignment horizontal="center" vertical="center"/>
      <protection locked="0"/>
    </xf>
    <xf numFmtId="0" fontId="33" fillId="0" borderId="7" xfId="0" applyFont="1" applyBorder="1" applyAlignment="1" applyProtection="1">
      <alignment horizontal="center" vertical="center"/>
      <protection locked="0"/>
    </xf>
    <xf numFmtId="0" fontId="33" fillId="0" borderId="11" xfId="0" applyFont="1" applyBorder="1" applyAlignment="1" applyProtection="1">
      <alignment horizontal="center" vertical="center"/>
      <protection locked="0"/>
    </xf>
    <xf numFmtId="0" fontId="33" fillId="0" borderId="12" xfId="0" applyFont="1" applyBorder="1" applyAlignment="1" applyProtection="1">
      <alignment horizontal="center" vertical="center"/>
      <protection locked="0"/>
    </xf>
    <xf numFmtId="0" fontId="33" fillId="3" borderId="151" xfId="0" applyFont="1" applyFill="1" applyBorder="1" applyAlignment="1" applyProtection="1">
      <alignment vertical="center" wrapText="1"/>
      <protection locked="0"/>
    </xf>
    <xf numFmtId="0" fontId="33" fillId="3" borderId="152" xfId="0" applyFont="1" applyFill="1" applyBorder="1" applyAlignment="1" applyProtection="1">
      <alignment vertical="center" wrapText="1"/>
      <protection locked="0"/>
    </xf>
    <xf numFmtId="0" fontId="33" fillId="3" borderId="153" xfId="0" applyFont="1" applyFill="1" applyBorder="1" applyAlignment="1" applyProtection="1">
      <alignment vertical="center" wrapText="1"/>
      <protection locked="0"/>
    </xf>
    <xf numFmtId="0" fontId="33" fillId="3" borderId="126" xfId="0" applyFont="1" applyFill="1" applyBorder="1" applyAlignment="1" applyProtection="1">
      <alignment vertical="center" wrapText="1"/>
      <protection locked="0"/>
    </xf>
    <xf numFmtId="0" fontId="33" fillId="2" borderId="160" xfId="0" applyFont="1" applyFill="1" applyBorder="1" applyAlignment="1" applyProtection="1">
      <alignment vertical="center" shrinkToFit="1"/>
      <protection locked="0"/>
    </xf>
    <xf numFmtId="0" fontId="33" fillId="2" borderId="128" xfId="0" applyFont="1" applyFill="1" applyBorder="1" applyAlignment="1" applyProtection="1">
      <alignment vertical="center" shrinkToFit="1"/>
      <protection locked="0"/>
    </xf>
    <xf numFmtId="0" fontId="33" fillId="2" borderId="161" xfId="0" applyFont="1" applyFill="1" applyBorder="1" applyAlignment="1" applyProtection="1">
      <alignment vertical="center" shrinkToFit="1"/>
      <protection locked="0"/>
    </xf>
    <xf numFmtId="0" fontId="33" fillId="2" borderId="146" xfId="0" applyFont="1" applyFill="1" applyBorder="1" applyProtection="1">
      <alignment vertical="center"/>
      <protection locked="0"/>
    </xf>
    <xf numFmtId="186" fontId="33" fillId="0" borderId="16" xfId="0" applyNumberFormat="1" applyFont="1" applyBorder="1">
      <alignment vertical="center"/>
    </xf>
    <xf numFmtId="186" fontId="33" fillId="0" borderId="17" xfId="0" applyNumberFormat="1" applyFont="1" applyBorder="1">
      <alignment vertical="center"/>
    </xf>
    <xf numFmtId="0" fontId="33" fillId="12" borderId="67" xfId="0" applyFont="1" applyFill="1" applyBorder="1">
      <alignment vertical="center"/>
    </xf>
    <xf numFmtId="0" fontId="33" fillId="0" borderId="166" xfId="0" applyFont="1" applyBorder="1">
      <alignment vertical="center"/>
    </xf>
    <xf numFmtId="0" fontId="33" fillId="3" borderId="14" xfId="0" applyFont="1" applyFill="1" applyBorder="1" applyAlignment="1" applyProtection="1">
      <alignment vertical="center" shrinkToFit="1"/>
      <protection locked="0"/>
    </xf>
    <xf numFmtId="0" fontId="33" fillId="9" borderId="16" xfId="0" applyFont="1" applyFill="1" applyBorder="1" applyAlignment="1">
      <alignment horizontal="center" vertical="top"/>
    </xf>
    <xf numFmtId="0" fontId="33" fillId="9" borderId="223" xfId="0" applyFont="1" applyFill="1" applyBorder="1" applyAlignment="1">
      <alignment horizontal="center" vertical="top"/>
    </xf>
    <xf numFmtId="0" fontId="52" fillId="3" borderId="149" xfId="0" applyFont="1" applyFill="1" applyBorder="1" applyAlignment="1" applyProtection="1">
      <alignment horizontal="center" vertical="center" wrapText="1"/>
      <protection locked="0"/>
    </xf>
    <xf numFmtId="0" fontId="33" fillId="3" borderId="150" xfId="0" applyFont="1" applyFill="1" applyBorder="1" applyAlignment="1" applyProtection="1">
      <alignment horizontal="center" vertical="center" wrapText="1"/>
      <protection locked="0"/>
    </xf>
    <xf numFmtId="0" fontId="33" fillId="3" borderId="151" xfId="0" applyFont="1" applyFill="1" applyBorder="1" applyAlignment="1" applyProtection="1">
      <alignment horizontal="center" vertical="center" wrapText="1"/>
      <protection locked="0"/>
    </xf>
    <xf numFmtId="0" fontId="33" fillId="0" borderId="202" xfId="0" applyFont="1" applyBorder="1" applyAlignment="1" applyProtection="1">
      <alignment vertical="center" wrapText="1"/>
      <protection locked="0"/>
    </xf>
    <xf numFmtId="0" fontId="33" fillId="0" borderId="0" xfId="0" applyFont="1" applyAlignment="1" applyProtection="1">
      <alignment vertical="center" wrapText="1"/>
      <protection locked="0"/>
    </xf>
    <xf numFmtId="0" fontId="33" fillId="0" borderId="203" xfId="0" applyFont="1" applyBorder="1" applyAlignment="1" applyProtection="1">
      <alignment vertical="center" wrapText="1"/>
      <protection locked="0"/>
    </xf>
    <xf numFmtId="0" fontId="33" fillId="0" borderId="152" xfId="0" applyFont="1" applyBorder="1" applyAlignment="1" applyProtection="1">
      <alignment vertical="center" wrapText="1"/>
      <protection locked="0"/>
    </xf>
    <xf numFmtId="0" fontId="33" fillId="0" borderId="153" xfId="0" applyFont="1" applyBorder="1" applyAlignment="1" applyProtection="1">
      <alignment vertical="center" wrapText="1"/>
      <protection locked="0"/>
    </xf>
    <xf numFmtId="0" fontId="33" fillId="0" borderId="126" xfId="0" applyFont="1" applyBorder="1" applyAlignment="1" applyProtection="1">
      <alignment vertical="center" wrapText="1"/>
      <protection locked="0"/>
    </xf>
    <xf numFmtId="0" fontId="33" fillId="9" borderId="189" xfId="0" applyFont="1" applyFill="1" applyBorder="1" applyAlignment="1">
      <alignment vertical="center" shrinkToFit="1"/>
    </xf>
    <xf numFmtId="0" fontId="33" fillId="9" borderId="190" xfId="0" applyFont="1" applyFill="1" applyBorder="1" applyAlignment="1">
      <alignment vertical="center" shrinkToFit="1"/>
    </xf>
    <xf numFmtId="0" fontId="33" fillId="0" borderId="284" xfId="0" applyFont="1" applyBorder="1" applyAlignment="1">
      <alignment horizontal="center" vertical="center"/>
    </xf>
    <xf numFmtId="0" fontId="33" fillId="0" borderId="153" xfId="0" applyFont="1" applyBorder="1" applyAlignment="1">
      <alignment horizontal="center" vertical="center"/>
    </xf>
    <xf numFmtId="0" fontId="33" fillId="0" borderId="285" xfId="0" applyFont="1" applyBorder="1" applyAlignment="1">
      <alignment horizontal="center" vertical="center"/>
    </xf>
    <xf numFmtId="0" fontId="33" fillId="3" borderId="153" xfId="0" applyFont="1" applyFill="1" applyBorder="1" applyAlignment="1" applyProtection="1">
      <alignment vertical="center" wrapText="1" shrinkToFit="1"/>
      <protection locked="0"/>
    </xf>
    <xf numFmtId="0" fontId="33" fillId="0" borderId="153" xfId="0" applyFont="1" applyBorder="1" applyAlignment="1" applyProtection="1">
      <alignment vertical="center" shrinkToFit="1"/>
      <protection locked="0"/>
    </xf>
    <xf numFmtId="0" fontId="33" fillId="0" borderId="153" xfId="0" applyFont="1" applyBorder="1" applyProtection="1">
      <alignment vertical="center"/>
      <protection locked="0"/>
    </xf>
    <xf numFmtId="0" fontId="33" fillId="0" borderId="126" xfId="0" applyFont="1" applyBorder="1" applyProtection="1">
      <alignment vertical="center"/>
      <protection locked="0"/>
    </xf>
    <xf numFmtId="0" fontId="52" fillId="0" borderId="18" xfId="0" applyFont="1" applyBorder="1">
      <alignment vertical="center"/>
    </xf>
    <xf numFmtId="0" fontId="33" fillId="0" borderId="17" xfId="0" applyFont="1" applyBorder="1" applyAlignment="1" applyProtection="1">
      <alignment horizontal="center" vertical="center"/>
      <protection locked="0"/>
    </xf>
    <xf numFmtId="0" fontId="33" fillId="9" borderId="7" xfId="0" applyFont="1" applyFill="1" applyBorder="1" applyAlignment="1">
      <alignment vertical="center" wrapText="1"/>
    </xf>
    <xf numFmtId="0" fontId="93" fillId="9" borderId="13" xfId="0" applyFont="1" applyFill="1" applyBorder="1">
      <alignment vertical="center"/>
    </xf>
    <xf numFmtId="0" fontId="93" fillId="9" borderId="4" xfId="0" applyFont="1" applyFill="1" applyBorder="1">
      <alignment vertical="center"/>
    </xf>
    <xf numFmtId="0" fontId="33" fillId="9" borderId="4" xfId="0" applyFont="1" applyFill="1" applyBorder="1" applyAlignment="1" applyProtection="1">
      <alignment horizontal="center" vertical="center"/>
      <protection locked="0"/>
    </xf>
    <xf numFmtId="0" fontId="33" fillId="9" borderId="18" xfId="0" applyFont="1" applyFill="1" applyBorder="1" applyAlignment="1">
      <alignment vertical="center" shrinkToFit="1"/>
    </xf>
    <xf numFmtId="0" fontId="33" fillId="2" borderId="143" xfId="0" applyFont="1" applyFill="1" applyBorder="1" applyProtection="1">
      <alignment vertical="center"/>
      <protection locked="0"/>
    </xf>
    <xf numFmtId="0" fontId="33" fillId="2" borderId="24" xfId="0" applyFont="1" applyFill="1" applyBorder="1" applyAlignment="1" applyProtection="1">
      <alignment horizontal="center" vertical="center"/>
      <protection locked="0"/>
    </xf>
    <xf numFmtId="0" fontId="33" fillId="2" borderId="147" xfId="0" applyFont="1" applyFill="1" applyBorder="1" applyAlignment="1" applyProtection="1">
      <alignment vertical="center" wrapText="1"/>
      <protection locked="0"/>
    </xf>
    <xf numFmtId="0" fontId="33" fillId="2" borderId="109" xfId="0" applyFont="1" applyFill="1" applyBorder="1" applyAlignment="1" applyProtection="1">
      <alignment vertical="center" wrapText="1"/>
      <protection locked="0"/>
    </xf>
    <xf numFmtId="0" fontId="33" fillId="2" borderId="148" xfId="0" applyFont="1" applyFill="1" applyBorder="1" applyAlignment="1" applyProtection="1">
      <alignment vertical="center" wrapText="1"/>
      <protection locked="0"/>
    </xf>
    <xf numFmtId="0" fontId="33" fillId="9" borderId="223" xfId="0" applyFont="1" applyFill="1" applyBorder="1" applyAlignment="1">
      <alignment vertical="center" wrapText="1"/>
    </xf>
    <xf numFmtId="0" fontId="33" fillId="2" borderId="14" xfId="0" applyFont="1" applyFill="1" applyBorder="1" applyProtection="1">
      <alignment vertical="center"/>
      <protection locked="0"/>
    </xf>
    <xf numFmtId="0" fontId="33" fillId="9" borderId="25" xfId="0" applyFont="1" applyFill="1" applyBorder="1" applyAlignment="1">
      <alignment vertical="center" wrapText="1"/>
    </xf>
    <xf numFmtId="0" fontId="50" fillId="0" borderId="4" xfId="0" applyFont="1" applyBorder="1" applyAlignment="1">
      <alignment vertical="center" wrapText="1"/>
    </xf>
    <xf numFmtId="0" fontId="33" fillId="9" borderId="120" xfId="0" applyFont="1" applyFill="1" applyBorder="1" applyAlignment="1">
      <alignment vertical="center" wrapText="1"/>
    </xf>
    <xf numFmtId="0" fontId="33" fillId="9" borderId="110" xfId="0" applyFont="1" applyFill="1" applyBorder="1">
      <alignment vertical="center"/>
    </xf>
    <xf numFmtId="0" fontId="33" fillId="9" borderId="118" xfId="0" applyFont="1" applyFill="1" applyBorder="1">
      <alignment vertical="center"/>
    </xf>
    <xf numFmtId="0" fontId="33" fillId="2" borderId="213" xfId="0" applyFont="1" applyFill="1" applyBorder="1" applyAlignment="1" applyProtection="1">
      <alignment vertical="center" shrinkToFit="1"/>
      <protection locked="0"/>
    </xf>
    <xf numFmtId="0" fontId="33" fillId="2" borderId="214" xfId="0" applyFont="1" applyFill="1" applyBorder="1" applyAlignment="1" applyProtection="1">
      <alignment vertical="center" shrinkToFit="1"/>
      <protection locked="0"/>
    </xf>
    <xf numFmtId="0" fontId="33" fillId="0" borderId="214" xfId="0" applyFont="1" applyBorder="1" applyAlignment="1" applyProtection="1">
      <alignment vertical="center" shrinkToFit="1"/>
      <protection locked="0"/>
    </xf>
    <xf numFmtId="0" fontId="33" fillId="0" borderId="215" xfId="0" applyFont="1" applyBorder="1" applyAlignment="1" applyProtection="1">
      <alignment vertical="center" shrinkToFit="1"/>
      <protection locked="0"/>
    </xf>
    <xf numFmtId="0" fontId="33" fillId="9" borderId="13" xfId="0" applyFont="1" applyFill="1" applyBorder="1" applyAlignment="1">
      <alignment vertical="center" textRotation="255"/>
    </xf>
    <xf numFmtId="0" fontId="33" fillId="0" borderId="16" xfId="0" applyFont="1" applyBorder="1" applyAlignment="1">
      <alignment horizontal="center" vertical="center" shrinkToFit="1"/>
    </xf>
    <xf numFmtId="0" fontId="50" fillId="9" borderId="14" xfId="0" applyFont="1" applyFill="1" applyBorder="1" applyAlignment="1">
      <alignment horizontal="center" vertical="center" wrapText="1"/>
    </xf>
    <xf numFmtId="0" fontId="50" fillId="9" borderId="14" xfId="0" applyFont="1" applyFill="1" applyBorder="1" applyAlignment="1">
      <alignment horizontal="center" vertical="center"/>
    </xf>
    <xf numFmtId="0" fontId="33" fillId="3" borderId="14" xfId="0" applyFont="1" applyFill="1" applyBorder="1" applyProtection="1">
      <alignment vertical="center"/>
      <protection locked="0"/>
    </xf>
    <xf numFmtId="0" fontId="33" fillId="2" borderId="26" xfId="0" applyFont="1" applyFill="1" applyBorder="1" applyAlignment="1" applyProtection="1">
      <alignment horizontal="center" vertical="center"/>
      <protection locked="0"/>
    </xf>
    <xf numFmtId="0" fontId="33" fillId="2" borderId="27" xfId="0" applyFont="1" applyFill="1" applyBorder="1" applyAlignment="1" applyProtection="1">
      <alignment horizontal="center" vertical="center"/>
      <protection locked="0"/>
    </xf>
    <xf numFmtId="0" fontId="33" fillId="2" borderId="30" xfId="0" applyFont="1" applyFill="1" applyBorder="1" applyAlignment="1" applyProtection="1">
      <alignment horizontal="center" vertical="center"/>
      <protection locked="0"/>
    </xf>
    <xf numFmtId="0" fontId="33" fillId="2" borderId="31" xfId="0" applyFont="1" applyFill="1" applyBorder="1" applyAlignment="1" applyProtection="1">
      <alignment horizontal="center" vertical="center"/>
      <protection locked="0"/>
    </xf>
    <xf numFmtId="0" fontId="33" fillId="9" borderId="14" xfId="0" applyFont="1" applyFill="1" applyBorder="1" applyAlignment="1">
      <alignment vertical="center" textRotation="255"/>
    </xf>
    <xf numFmtId="0" fontId="52" fillId="9" borderId="14" xfId="0" applyFont="1" applyFill="1" applyBorder="1" applyAlignment="1">
      <alignment vertical="center" textRotation="255" wrapText="1" shrinkToFit="1"/>
    </xf>
    <xf numFmtId="0" fontId="52" fillId="9" borderId="15" xfId="0" applyFont="1" applyFill="1" applyBorder="1" applyAlignment="1">
      <alignment vertical="center" textRotation="255" shrinkToFit="1"/>
    </xf>
    <xf numFmtId="0" fontId="52" fillId="9" borderId="15" xfId="0" applyFont="1" applyFill="1" applyBorder="1">
      <alignment vertical="center"/>
    </xf>
    <xf numFmtId="0" fontId="52" fillId="9" borderId="13" xfId="0" applyFont="1" applyFill="1" applyBorder="1">
      <alignment vertical="center"/>
    </xf>
    <xf numFmtId="0" fontId="33" fillId="3" borderId="160" xfId="0" applyFont="1" applyFill="1" applyBorder="1" applyAlignment="1" applyProtection="1">
      <alignment vertical="center" shrinkToFit="1"/>
      <protection locked="0"/>
    </xf>
    <xf numFmtId="0" fontId="33" fillId="3" borderId="128" xfId="0" applyFont="1" applyFill="1" applyBorder="1" applyAlignment="1" applyProtection="1">
      <alignment vertical="center" shrinkToFit="1"/>
      <protection locked="0"/>
    </xf>
    <xf numFmtId="0" fontId="33" fillId="3" borderId="161" xfId="0" applyFont="1" applyFill="1" applyBorder="1" applyAlignment="1" applyProtection="1">
      <alignment vertical="center" shrinkToFit="1"/>
      <protection locked="0"/>
    </xf>
    <xf numFmtId="0" fontId="33" fillId="9" borderId="30" xfId="0" applyFont="1" applyFill="1" applyBorder="1" applyAlignment="1">
      <alignment vertical="center" shrinkToFit="1"/>
    </xf>
    <xf numFmtId="0" fontId="52" fillId="9" borderId="29" xfId="0" applyFont="1" applyFill="1" applyBorder="1" applyAlignment="1">
      <alignment vertical="center" shrinkToFit="1"/>
    </xf>
    <xf numFmtId="0" fontId="33" fillId="0" borderId="30" xfId="0" applyFont="1" applyBorder="1">
      <alignment vertical="center"/>
    </xf>
    <xf numFmtId="0" fontId="52" fillId="0" borderId="150" xfId="0" applyFont="1" applyBorder="1" applyProtection="1">
      <alignment vertical="center"/>
      <protection locked="0"/>
    </xf>
    <xf numFmtId="0" fontId="52" fillId="0" borderId="151" xfId="0" applyFont="1" applyBorder="1" applyProtection="1">
      <alignment vertical="center"/>
      <protection locked="0"/>
    </xf>
    <xf numFmtId="0" fontId="52" fillId="0" borderId="153" xfId="0" applyFont="1" applyBorder="1" applyProtection="1">
      <alignment vertical="center"/>
      <protection locked="0"/>
    </xf>
    <xf numFmtId="0" fontId="52" fillId="0" borderId="126" xfId="0" applyFont="1" applyBorder="1" applyProtection="1">
      <alignment vertical="center"/>
      <protection locked="0"/>
    </xf>
    <xf numFmtId="0" fontId="52" fillId="9" borderId="4" xfId="0" applyFont="1" applyFill="1" applyBorder="1" applyAlignment="1">
      <alignment vertical="center" textRotation="255" wrapText="1" shrinkToFit="1"/>
    </xf>
    <xf numFmtId="0" fontId="33" fillId="9" borderId="16" xfId="0" applyFont="1" applyFill="1" applyBorder="1" applyAlignment="1">
      <alignment vertical="center" wrapText="1" shrinkToFit="1"/>
    </xf>
    <xf numFmtId="0" fontId="33" fillId="9" borderId="17" xfId="0" applyFont="1" applyFill="1" applyBorder="1" applyAlignment="1">
      <alignment vertical="center" wrapText="1" shrinkToFit="1"/>
    </xf>
    <xf numFmtId="0" fontId="33" fillId="9" borderId="18" xfId="0" applyFont="1" applyFill="1" applyBorder="1" applyAlignment="1">
      <alignment vertical="center" wrapText="1" shrinkToFit="1"/>
    </xf>
    <xf numFmtId="0" fontId="50" fillId="9" borderId="14" xfId="0" applyFont="1" applyFill="1" applyBorder="1" applyAlignment="1">
      <alignment vertical="center" shrinkToFit="1"/>
    </xf>
    <xf numFmtId="0" fontId="33" fillId="0" borderId="14" xfId="0" applyFont="1" applyBorder="1" applyAlignment="1">
      <alignment vertical="center" shrinkToFit="1"/>
    </xf>
    <xf numFmtId="0" fontId="33" fillId="2" borderId="18" xfId="0" applyFont="1" applyFill="1" applyBorder="1" applyAlignment="1" applyProtection="1">
      <alignment vertical="center" shrinkToFit="1"/>
      <protection locked="0"/>
    </xf>
    <xf numFmtId="0" fontId="33" fillId="3" borderId="107" xfId="0" applyFont="1" applyFill="1" applyBorder="1" applyProtection="1">
      <alignment vertical="center"/>
      <protection locked="0"/>
    </xf>
    <xf numFmtId="0" fontId="33" fillId="9" borderId="239" xfId="0" applyFont="1" applyFill="1" applyBorder="1" applyAlignment="1">
      <alignment horizontal="center" vertical="center" shrinkToFit="1"/>
    </xf>
    <xf numFmtId="0" fontId="33" fillId="9" borderId="240" xfId="0" applyFont="1" applyFill="1" applyBorder="1" applyAlignment="1">
      <alignment horizontal="center" vertical="center" shrinkToFit="1"/>
    </xf>
    <xf numFmtId="0" fontId="33" fillId="9" borderId="241" xfId="0" applyFont="1" applyFill="1" applyBorder="1" applyAlignment="1">
      <alignment horizontal="center" vertical="center" shrinkToFit="1"/>
    </xf>
    <xf numFmtId="0" fontId="33" fillId="9" borderId="130" xfId="0" applyFont="1" applyFill="1" applyBorder="1" applyAlignment="1">
      <alignment horizontal="center" vertical="center" shrinkToFit="1"/>
    </xf>
    <xf numFmtId="0" fontId="33" fillId="9" borderId="130" xfId="0" applyFont="1" applyFill="1" applyBorder="1">
      <alignment vertical="center"/>
    </xf>
    <xf numFmtId="0" fontId="33" fillId="3" borderId="160" xfId="0" applyFont="1" applyFill="1" applyBorder="1" applyAlignment="1" applyProtection="1">
      <alignment horizontal="center" vertical="center" shrinkToFit="1"/>
      <protection locked="0"/>
    </xf>
    <xf numFmtId="0" fontId="33" fillId="3" borderId="128" xfId="0" applyFont="1" applyFill="1" applyBorder="1" applyAlignment="1" applyProtection="1">
      <alignment horizontal="center" vertical="center" shrinkToFit="1"/>
      <protection locked="0"/>
    </xf>
    <xf numFmtId="0" fontId="33" fillId="3" borderId="161" xfId="0" applyFont="1" applyFill="1" applyBorder="1" applyAlignment="1" applyProtection="1">
      <alignment horizontal="center" vertical="center" shrinkToFit="1"/>
      <protection locked="0"/>
    </xf>
    <xf numFmtId="0" fontId="33" fillId="3" borderId="162" xfId="0" applyFont="1" applyFill="1" applyBorder="1" applyAlignment="1" applyProtection="1">
      <alignment horizontal="center" vertical="center" shrinkToFit="1"/>
      <protection locked="0"/>
    </xf>
    <xf numFmtId="0" fontId="33" fillId="3" borderId="127" xfId="0" applyFont="1" applyFill="1" applyBorder="1" applyAlignment="1" applyProtection="1">
      <alignment horizontal="center" vertical="center" shrinkToFit="1"/>
      <protection locked="0"/>
    </xf>
    <xf numFmtId="0" fontId="33" fillId="3" borderId="163" xfId="0" applyFont="1" applyFill="1" applyBorder="1" applyAlignment="1" applyProtection="1">
      <alignment horizontal="center" vertical="center" shrinkToFit="1"/>
      <protection locked="0"/>
    </xf>
    <xf numFmtId="0" fontId="33" fillId="3" borderId="31" xfId="0" applyFont="1" applyFill="1" applyBorder="1" applyProtection="1">
      <alignment vertical="center"/>
      <protection locked="0"/>
    </xf>
    <xf numFmtId="0" fontId="33" fillId="3" borderId="28" xfId="0" applyFont="1" applyFill="1" applyBorder="1" applyProtection="1">
      <alignment vertical="center"/>
      <protection locked="0"/>
    </xf>
    <xf numFmtId="0" fontId="0" fillId="0" borderId="11" xfId="0" applyBorder="1" applyAlignment="1">
      <alignment horizontal="center" vertical="center"/>
    </xf>
    <xf numFmtId="0" fontId="90" fillId="14" borderId="337" xfId="0" applyFont="1" applyFill="1" applyBorder="1" applyAlignment="1">
      <alignment horizontal="center" vertical="center"/>
    </xf>
    <xf numFmtId="0" fontId="90" fillId="14" borderId="338" xfId="0" applyFont="1" applyFill="1" applyBorder="1" applyAlignment="1">
      <alignment horizontal="center" vertical="center"/>
    </xf>
    <xf numFmtId="0" fontId="90" fillId="14" borderId="339" xfId="0" applyFont="1" applyFill="1" applyBorder="1" applyAlignment="1">
      <alignment horizontal="center" vertical="center"/>
    </xf>
    <xf numFmtId="0" fontId="0" fillId="9" borderId="4" xfId="0" applyFill="1" applyBorder="1">
      <alignment vertical="center"/>
    </xf>
    <xf numFmtId="0" fontId="0" fillId="3" borderId="5" xfId="0" applyFill="1" applyBorder="1" applyAlignment="1">
      <alignment horizontal="center" vertical="center"/>
    </xf>
    <xf numFmtId="0" fontId="0" fillId="3" borderId="7" xfId="0" applyFill="1" applyBorder="1" applyAlignment="1">
      <alignment horizontal="center" vertical="center"/>
    </xf>
    <xf numFmtId="0" fontId="0" fillId="9" borderId="10" xfId="0" applyFill="1" applyBorder="1">
      <alignment vertical="center"/>
    </xf>
    <xf numFmtId="0" fontId="0" fillId="0" borderId="11" xfId="0" applyBorder="1">
      <alignment vertical="center"/>
    </xf>
    <xf numFmtId="0" fontId="0" fillId="3" borderId="152" xfId="0" applyFill="1" applyBorder="1" applyAlignment="1">
      <alignment vertical="center" shrinkToFit="1"/>
    </xf>
    <xf numFmtId="0" fontId="0" fillId="3" borderId="153" xfId="0" applyFill="1" applyBorder="1" applyAlignment="1">
      <alignment vertical="center" shrinkToFit="1"/>
    </xf>
    <xf numFmtId="0" fontId="0" fillId="3" borderId="126" xfId="0" applyFill="1" applyBorder="1" applyAlignment="1">
      <alignment vertical="center" shrinkToFit="1"/>
    </xf>
    <xf numFmtId="0" fontId="0" fillId="9" borderId="16" xfId="0" applyFill="1" applyBorder="1">
      <alignment vertical="center"/>
    </xf>
    <xf numFmtId="0" fontId="0" fillId="0" borderId="17" xfId="0" applyBorder="1">
      <alignment vertical="center"/>
    </xf>
    <xf numFmtId="0" fontId="0" fillId="3" borderId="147" xfId="0" applyFill="1" applyBorder="1">
      <alignment vertical="center"/>
    </xf>
    <xf numFmtId="0" fontId="0" fillId="3" borderId="148" xfId="0" applyFill="1" applyBorder="1">
      <alignment vertical="center"/>
    </xf>
    <xf numFmtId="0" fontId="0" fillId="9" borderId="16" xfId="0" applyFill="1" applyBorder="1" applyAlignment="1">
      <alignment vertical="center" shrinkToFit="1"/>
    </xf>
    <xf numFmtId="0" fontId="0" fillId="0" borderId="17" xfId="0" applyBorder="1" applyAlignment="1">
      <alignment vertical="center" shrinkToFit="1"/>
    </xf>
    <xf numFmtId="0" fontId="0" fillId="3" borderId="147" xfId="0" applyFill="1" applyBorder="1" applyAlignment="1">
      <alignment vertical="center" shrinkToFit="1"/>
    </xf>
    <xf numFmtId="0" fontId="0" fillId="3" borderId="148" xfId="0" applyFill="1" applyBorder="1" applyAlignment="1">
      <alignment vertical="center" shrinkToFit="1"/>
    </xf>
    <xf numFmtId="0" fontId="0" fillId="0" borderId="4" xfId="0" applyBorder="1" applyAlignment="1">
      <alignment vertical="center" shrinkToFit="1"/>
    </xf>
    <xf numFmtId="0" fontId="0" fillId="3" borderId="142" xfId="0" applyFill="1" applyBorder="1" applyAlignment="1">
      <alignment horizontal="center" vertical="center"/>
    </xf>
    <xf numFmtId="0" fontId="0" fillId="3" borderId="117" xfId="0" applyFill="1" applyBorder="1" applyAlignment="1">
      <alignment horizontal="center" vertical="center"/>
    </xf>
    <xf numFmtId="0" fontId="0" fillId="3" borderId="125" xfId="0" applyFill="1" applyBorder="1" applyAlignment="1">
      <alignment horizontal="center" vertical="center"/>
    </xf>
    <xf numFmtId="0" fontId="0" fillId="9" borderId="18" xfId="0" applyFill="1" applyBorder="1">
      <alignment vertical="center"/>
    </xf>
    <xf numFmtId="0" fontId="0" fillId="9" borderId="17" xfId="0" applyFill="1" applyBorder="1">
      <alignment vertical="center"/>
    </xf>
    <xf numFmtId="0" fontId="0" fillId="9" borderId="223" xfId="0" applyFill="1" applyBorder="1">
      <alignment vertical="center"/>
    </xf>
    <xf numFmtId="0" fontId="0" fillId="3" borderId="16" xfId="0" applyFill="1" applyBorder="1" applyAlignment="1">
      <alignment horizontal="center" vertical="center" shrinkToFit="1"/>
    </xf>
    <xf numFmtId="0" fontId="0" fillId="3" borderId="17" xfId="0" applyFill="1" applyBorder="1" applyAlignment="1">
      <alignment horizontal="center" vertical="center" shrinkToFit="1"/>
    </xf>
    <xf numFmtId="0" fontId="0" fillId="3" borderId="223" xfId="0" applyFill="1" applyBorder="1" applyAlignment="1">
      <alignment horizontal="center" vertical="center" shrinkToFit="1"/>
    </xf>
    <xf numFmtId="0" fontId="0" fillId="9" borderId="4" xfId="0" applyFill="1" applyBorder="1" applyAlignment="1">
      <alignment vertical="center" shrinkToFit="1"/>
    </xf>
    <xf numFmtId="0" fontId="0" fillId="3" borderId="16" xfId="0" applyFill="1" applyBorder="1" applyAlignment="1">
      <alignment horizontal="center" vertical="center"/>
    </xf>
    <xf numFmtId="0" fontId="0" fillId="3" borderId="18" xfId="0" applyFill="1" applyBorder="1" applyAlignment="1">
      <alignment horizontal="center" vertical="center"/>
    </xf>
    <xf numFmtId="0" fontId="2" fillId="3" borderId="343" xfId="0" applyFont="1" applyFill="1" applyBorder="1" applyAlignment="1">
      <alignment vertical="center" wrapText="1"/>
    </xf>
    <xf numFmtId="0" fontId="2" fillId="3" borderId="344" xfId="0" applyFont="1" applyFill="1" applyBorder="1" applyAlignment="1">
      <alignment vertical="center" wrapText="1"/>
    </xf>
    <xf numFmtId="0" fontId="2" fillId="3" borderId="345" xfId="0" applyFont="1" applyFill="1" applyBorder="1" applyAlignment="1">
      <alignment vertical="center" wrapText="1"/>
    </xf>
    <xf numFmtId="0" fontId="0" fillId="9" borderId="11" xfId="0" applyFill="1" applyBorder="1">
      <alignment vertical="center"/>
    </xf>
    <xf numFmtId="0" fontId="0" fillId="9" borderId="12" xfId="0" applyFill="1" applyBorder="1">
      <alignment vertical="center"/>
    </xf>
    <xf numFmtId="0" fontId="2" fillId="3" borderId="142" xfId="0" applyFont="1" applyFill="1" applyBorder="1" applyAlignment="1">
      <alignment vertical="center" wrapText="1"/>
    </xf>
    <xf numFmtId="0" fontId="2" fillId="3" borderId="117" xfId="0" applyFont="1" applyFill="1" applyBorder="1" applyAlignment="1">
      <alignment vertical="center" wrapText="1"/>
    </xf>
    <xf numFmtId="0" fontId="2" fillId="3" borderId="125" xfId="0" applyFont="1" applyFill="1" applyBorder="1" applyAlignment="1">
      <alignment vertical="center" wrapText="1"/>
    </xf>
    <xf numFmtId="0" fontId="0" fillId="3" borderId="16" xfId="0" applyFill="1" applyBorder="1">
      <alignment vertical="center"/>
    </xf>
    <xf numFmtId="0" fontId="0" fillId="3" borderId="17" xfId="0" applyFill="1" applyBorder="1">
      <alignment vertical="center"/>
    </xf>
    <xf numFmtId="0" fontId="0" fillId="3" borderId="18" xfId="0" applyFill="1" applyBorder="1">
      <alignment vertical="center"/>
    </xf>
    <xf numFmtId="0" fontId="0" fillId="3" borderId="142" xfId="0" applyFill="1" applyBorder="1" applyAlignment="1">
      <alignment vertical="center" shrinkToFit="1"/>
    </xf>
    <xf numFmtId="0" fontId="0" fillId="3" borderId="125" xfId="0" applyFill="1" applyBorder="1" applyAlignment="1">
      <alignment vertical="center" shrinkToFit="1"/>
    </xf>
    <xf numFmtId="0" fontId="0" fillId="0" borderId="188" xfId="0" applyBorder="1" applyAlignment="1">
      <alignment horizontal="center" vertical="center"/>
    </xf>
    <xf numFmtId="0" fontId="0" fillId="0" borderId="189" xfId="0" applyBorder="1" applyAlignment="1">
      <alignment horizontal="center" vertical="center"/>
    </xf>
    <xf numFmtId="0" fontId="0" fillId="0" borderId="190" xfId="0" applyBorder="1" applyAlignment="1">
      <alignment horizontal="center" vertical="center"/>
    </xf>
    <xf numFmtId="0" fontId="0" fillId="2" borderId="16" xfId="0" applyFill="1" applyBorder="1" applyAlignment="1">
      <alignment horizontal="center" vertical="center" shrinkToFit="1"/>
    </xf>
    <xf numFmtId="0" fontId="0" fillId="2" borderId="17" xfId="0" applyFill="1" applyBorder="1" applyAlignment="1">
      <alignment horizontal="center" vertical="center" shrinkToFit="1"/>
    </xf>
    <xf numFmtId="0" fontId="0" fillId="2" borderId="18" xfId="0" applyFill="1" applyBorder="1" applyAlignment="1">
      <alignment horizontal="center" vertical="center" shrinkToFit="1"/>
    </xf>
    <xf numFmtId="0" fontId="0" fillId="2" borderId="4" xfId="0" applyFill="1" applyBorder="1" applyAlignment="1">
      <alignment horizontal="center" vertical="center" shrinkToFit="1"/>
    </xf>
    <xf numFmtId="0" fontId="0" fillId="0" borderId="16" xfId="0" applyBorder="1" applyAlignment="1">
      <alignment horizontal="center" vertical="center" shrinkToFit="1"/>
    </xf>
    <xf numFmtId="0" fontId="46" fillId="6" borderId="17" xfId="2" applyFont="1" applyFill="1" applyBorder="1" applyAlignment="1" applyProtection="1">
      <alignment horizontal="center" vertical="center" shrinkToFit="1"/>
    </xf>
    <xf numFmtId="0" fontId="46" fillId="6" borderId="18" xfId="2" applyFont="1" applyFill="1" applyBorder="1" applyAlignment="1" applyProtection="1">
      <alignment horizontal="center" vertical="center" shrinkToFit="1"/>
    </xf>
    <xf numFmtId="0" fontId="0" fillId="9" borderId="4" xfId="0" applyFill="1" applyBorder="1" applyAlignment="1">
      <alignment horizontal="center" vertical="center"/>
    </xf>
    <xf numFmtId="0" fontId="0" fillId="9" borderId="16" xfId="0" applyFill="1" applyBorder="1" applyAlignment="1">
      <alignment horizontal="center" vertical="center"/>
    </xf>
    <xf numFmtId="0" fontId="0" fillId="9" borderId="17" xfId="0" applyFill="1" applyBorder="1" applyAlignment="1">
      <alignment horizontal="center" vertical="center"/>
    </xf>
    <xf numFmtId="0" fontId="0" fillId="9" borderId="18" xfId="0" applyFill="1" applyBorder="1" applyAlignment="1">
      <alignment horizontal="center" vertical="center"/>
    </xf>
    <xf numFmtId="0" fontId="0" fillId="9" borderId="14" xfId="0" applyFill="1" applyBorder="1" applyAlignment="1">
      <alignment horizontal="center" vertical="center" shrinkToFit="1"/>
    </xf>
    <xf numFmtId="0" fontId="0" fillId="2" borderId="16" xfId="0" applyFill="1" applyBorder="1" applyAlignment="1">
      <alignment vertical="center" wrapText="1"/>
    </xf>
    <xf numFmtId="0" fontId="0" fillId="2" borderId="17" xfId="0" applyFill="1" applyBorder="1" applyAlignment="1">
      <alignment vertical="center" wrapText="1"/>
    </xf>
    <xf numFmtId="0" fontId="0" fillId="2" borderId="18" xfId="0" applyFill="1" applyBorder="1" applyAlignment="1">
      <alignment vertical="center" wrapText="1"/>
    </xf>
    <xf numFmtId="0" fontId="0" fillId="0" borderId="4" xfId="0" applyBorder="1" applyAlignment="1">
      <alignment horizontal="center" vertical="center"/>
    </xf>
    <xf numFmtId="0" fontId="0" fillId="9" borderId="7" xfId="0" applyFill="1" applyBorder="1" applyAlignment="1">
      <alignment horizontal="center" vertical="center"/>
    </xf>
    <xf numFmtId="0" fontId="0" fillId="9" borderId="14" xfId="0" applyFill="1" applyBorder="1" applyAlignment="1">
      <alignment horizontal="center" vertical="center"/>
    </xf>
    <xf numFmtId="0" fontId="0" fillId="9" borderId="16" xfId="0" applyFill="1" applyBorder="1" applyAlignment="1">
      <alignment horizontal="center" vertical="center" wrapText="1"/>
    </xf>
    <xf numFmtId="0" fontId="0" fillId="9" borderId="17" xfId="0" applyFill="1" applyBorder="1" applyAlignment="1">
      <alignment horizontal="center" vertical="center" wrapText="1"/>
    </xf>
    <xf numFmtId="0" fontId="0" fillId="9" borderId="18" xfId="0" applyFill="1" applyBorder="1" applyAlignment="1">
      <alignment horizontal="center" vertical="center" wrapText="1"/>
    </xf>
    <xf numFmtId="0" fontId="5" fillId="9" borderId="4" xfId="0" applyFont="1" applyFill="1" applyBorder="1" applyAlignment="1">
      <alignment vertical="center" wrapText="1"/>
    </xf>
    <xf numFmtId="0" fontId="5" fillId="9" borderId="4" xfId="0" applyFont="1" applyFill="1" applyBorder="1">
      <alignment vertical="center"/>
    </xf>
    <xf numFmtId="0" fontId="31" fillId="2" borderId="16" xfId="0" applyFont="1" applyFill="1" applyBorder="1" applyAlignment="1">
      <alignment horizontal="center" vertical="center" shrinkToFit="1"/>
    </xf>
    <xf numFmtId="0" fontId="31" fillId="2" borderId="17" xfId="0" applyFont="1" applyFill="1" applyBorder="1" applyAlignment="1">
      <alignment horizontal="center" vertical="center" shrinkToFit="1"/>
    </xf>
    <xf numFmtId="0" fontId="31" fillId="2" borderId="18" xfId="0" applyFont="1" applyFill="1" applyBorder="1" applyAlignment="1">
      <alignment horizontal="center" vertical="center" shrinkToFit="1"/>
    </xf>
    <xf numFmtId="0" fontId="5" fillId="3" borderId="4" xfId="0" applyFont="1" applyFill="1" applyBorder="1" applyAlignment="1">
      <alignment horizontal="center" vertical="center" wrapText="1"/>
    </xf>
    <xf numFmtId="0" fontId="5" fillId="3" borderId="4" xfId="0" applyFont="1" applyFill="1" applyBorder="1" applyAlignment="1">
      <alignment horizontal="center" vertical="center"/>
    </xf>
    <xf numFmtId="0" fontId="5" fillId="3" borderId="16" xfId="0" applyFont="1" applyFill="1" applyBorder="1" applyAlignment="1">
      <alignment horizontal="center" vertical="center"/>
    </xf>
    <xf numFmtId="38" fontId="0" fillId="3" borderId="142" xfId="1" applyFont="1" applyFill="1" applyBorder="1" applyAlignment="1" applyProtection="1">
      <alignment vertical="center" shrinkToFit="1"/>
    </xf>
    <xf numFmtId="38" fontId="0" fillId="3" borderId="117" xfId="1" applyFont="1" applyFill="1" applyBorder="1" applyAlignment="1" applyProtection="1">
      <alignment vertical="center" shrinkToFit="1"/>
    </xf>
    <xf numFmtId="38" fontId="0" fillId="3" borderId="125" xfId="1" applyFont="1" applyFill="1" applyBorder="1" applyAlignment="1" applyProtection="1">
      <alignment vertical="center" shrinkToFit="1"/>
    </xf>
    <xf numFmtId="0" fontId="0" fillId="0" borderId="18" xfId="0" applyBorder="1">
      <alignment vertical="center"/>
    </xf>
    <xf numFmtId="0" fontId="0" fillId="3" borderId="107" xfId="0" applyFill="1" applyBorder="1" applyAlignment="1">
      <alignment horizontal="center" vertical="center" shrinkToFit="1"/>
    </xf>
    <xf numFmtId="0" fontId="0" fillId="3" borderId="107" xfId="0" applyFill="1" applyBorder="1" applyAlignment="1">
      <alignment vertical="center" shrinkToFit="1"/>
    </xf>
    <xf numFmtId="38" fontId="0" fillId="3" borderId="107" xfId="1" applyFont="1" applyFill="1" applyBorder="1" applyAlignment="1" applyProtection="1">
      <alignment vertical="center" shrinkToFit="1"/>
    </xf>
    <xf numFmtId="0" fontId="0" fillId="0" borderId="4" xfId="0" applyBorder="1">
      <alignment vertical="center"/>
    </xf>
    <xf numFmtId="0" fontId="0" fillId="0" borderId="4" xfId="0" applyBorder="1" applyAlignment="1">
      <alignment horizontal="center" vertical="center" shrinkToFit="1"/>
    </xf>
    <xf numFmtId="0" fontId="0" fillId="9" borderId="14" xfId="0" applyFill="1" applyBorder="1">
      <alignment vertical="center"/>
    </xf>
    <xf numFmtId="0" fontId="0" fillId="9" borderId="14" xfId="0" applyFill="1" applyBorder="1" applyAlignment="1">
      <alignment horizontal="center" vertical="center" wrapText="1"/>
    </xf>
    <xf numFmtId="0" fontId="0" fillId="2" borderId="4" xfId="0" applyFill="1" applyBorder="1" applyAlignment="1">
      <alignment horizontal="center" vertical="center"/>
    </xf>
    <xf numFmtId="0" fontId="0" fillId="2" borderId="16" xfId="0" applyFill="1" applyBorder="1" applyAlignment="1">
      <alignment horizontal="center" vertical="center"/>
    </xf>
    <xf numFmtId="0" fontId="0" fillId="2" borderId="17" xfId="0" applyFill="1" applyBorder="1" applyAlignment="1">
      <alignment horizontal="center" vertical="center"/>
    </xf>
    <xf numFmtId="0" fontId="0" fillId="2" borderId="18" xfId="0" applyFill="1" applyBorder="1" applyAlignment="1">
      <alignment horizontal="center" vertical="center"/>
    </xf>
    <xf numFmtId="0" fontId="0" fillId="0" borderId="18" xfId="0" applyBorder="1" applyAlignment="1">
      <alignment horizontal="center" vertical="center"/>
    </xf>
    <xf numFmtId="0" fontId="0" fillId="9" borderId="4" xfId="0" applyFill="1" applyBorder="1" applyAlignment="1">
      <alignment vertical="center" wrapText="1"/>
    </xf>
    <xf numFmtId="0" fontId="0" fillId="9" borderId="25" xfId="0" applyFill="1" applyBorder="1">
      <alignment vertical="center"/>
    </xf>
    <xf numFmtId="0" fontId="0" fillId="9" borderId="26" xfId="0" applyFill="1" applyBorder="1">
      <alignment vertical="center"/>
    </xf>
    <xf numFmtId="0" fontId="0" fillId="9" borderId="27" xfId="0" applyFill="1" applyBorder="1">
      <alignment vertical="center"/>
    </xf>
    <xf numFmtId="0" fontId="0" fillId="9" borderId="29" xfId="0" applyFill="1" applyBorder="1">
      <alignment vertical="center"/>
    </xf>
    <xf numFmtId="0" fontId="0" fillId="9" borderId="30" xfId="0" applyFill="1" applyBorder="1">
      <alignment vertical="center"/>
    </xf>
    <xf numFmtId="0" fontId="0" fillId="9" borderId="31" xfId="0" applyFill="1" applyBorder="1">
      <alignment vertical="center"/>
    </xf>
    <xf numFmtId="0" fontId="0" fillId="9" borderId="28" xfId="0" applyFill="1" applyBorder="1" applyAlignment="1">
      <alignment vertical="center" shrinkToFit="1"/>
    </xf>
    <xf numFmtId="0" fontId="0" fillId="9" borderId="120" xfId="0" applyFill="1" applyBorder="1">
      <alignment vertical="center"/>
    </xf>
    <xf numFmtId="0" fontId="0" fillId="0" borderId="110" xfId="0" applyBorder="1">
      <alignment vertical="center"/>
    </xf>
    <xf numFmtId="0" fontId="0" fillId="0" borderId="118" xfId="0" applyBorder="1">
      <alignment vertical="center"/>
    </xf>
    <xf numFmtId="0" fontId="2" fillId="3" borderId="4" xfId="0" applyFont="1" applyFill="1" applyBorder="1" applyAlignment="1">
      <alignment vertical="center" shrinkToFit="1"/>
    </xf>
    <xf numFmtId="0" fontId="2" fillId="3" borderId="16" xfId="0" applyFont="1" applyFill="1" applyBorder="1" applyAlignment="1">
      <alignment vertical="center" shrinkToFit="1"/>
    </xf>
    <xf numFmtId="0" fontId="2" fillId="3" borderId="149" xfId="0" applyFont="1" applyFill="1" applyBorder="1" applyAlignment="1">
      <alignment vertical="center" wrapText="1"/>
    </xf>
    <xf numFmtId="0" fontId="2" fillId="0" borderId="150" xfId="0" applyFont="1" applyBorder="1" applyAlignment="1">
      <alignment vertical="center" wrapText="1"/>
    </xf>
    <xf numFmtId="0" fontId="2" fillId="0" borderId="151" xfId="0" applyFont="1" applyBorder="1" applyAlignment="1">
      <alignment vertical="center" wrapText="1"/>
    </xf>
    <xf numFmtId="0" fontId="2" fillId="0" borderId="152" xfId="0" applyFont="1" applyBorder="1" applyAlignment="1">
      <alignment vertical="center" wrapText="1"/>
    </xf>
    <xf numFmtId="0" fontId="2" fillId="0" borderId="153" xfId="0" applyFont="1" applyBorder="1" applyAlignment="1">
      <alignment vertical="center" wrapText="1"/>
    </xf>
    <xf numFmtId="0" fontId="2" fillId="0" borderId="126" xfId="0" applyFont="1" applyBorder="1" applyAlignment="1">
      <alignment vertical="center" wrapText="1"/>
    </xf>
    <xf numFmtId="0" fontId="0" fillId="2" borderId="16" xfId="0" applyFill="1" applyBorder="1">
      <alignment vertical="center"/>
    </xf>
    <xf numFmtId="0" fontId="0" fillId="2" borderId="17" xfId="0" applyFill="1" applyBorder="1">
      <alignment vertical="center"/>
    </xf>
    <xf numFmtId="0" fontId="0" fillId="2" borderId="18" xfId="0" applyFill="1" applyBorder="1">
      <alignment vertical="center"/>
    </xf>
    <xf numFmtId="0" fontId="0" fillId="9" borderId="6" xfId="0" applyFill="1" applyBorder="1">
      <alignment vertical="center"/>
    </xf>
    <xf numFmtId="0" fontId="0" fillId="9" borderId="277" xfId="0" applyFill="1" applyBorder="1">
      <alignment vertical="center"/>
    </xf>
    <xf numFmtId="0" fontId="0" fillId="3" borderId="149" xfId="0" applyFill="1" applyBorder="1" applyAlignment="1">
      <alignment vertical="center" shrinkToFit="1"/>
    </xf>
    <xf numFmtId="0" fontId="0" fillId="0" borderId="150" xfId="0" applyBorder="1" applyAlignment="1">
      <alignment vertical="center" shrinkToFit="1"/>
    </xf>
    <xf numFmtId="0" fontId="0" fillId="0" borderId="117" xfId="0" applyBorder="1" applyAlignment="1">
      <alignment vertical="center" shrinkToFit="1"/>
    </xf>
    <xf numFmtId="0" fontId="0" fillId="0" borderId="125" xfId="0" applyBorder="1" applyAlignment="1">
      <alignment vertical="center" shrinkToFit="1"/>
    </xf>
    <xf numFmtId="0" fontId="79" fillId="6" borderId="18" xfId="2" applyFont="1" applyFill="1" applyBorder="1" applyAlignment="1" applyProtection="1">
      <alignment horizontal="center" vertical="center"/>
    </xf>
    <xf numFmtId="0" fontId="33" fillId="2" borderId="25" xfId="0" applyFont="1" applyFill="1" applyBorder="1" applyAlignment="1">
      <alignment horizontal="center" vertical="center"/>
    </xf>
    <xf numFmtId="0" fontId="33" fillId="2" borderId="39" xfId="0" applyFont="1" applyFill="1" applyBorder="1" applyAlignment="1">
      <alignment horizontal="center" vertical="center"/>
    </xf>
    <xf numFmtId="0" fontId="33" fillId="2" borderId="29" xfId="0" applyFont="1" applyFill="1" applyBorder="1" applyAlignment="1">
      <alignment horizontal="center" vertical="center"/>
    </xf>
    <xf numFmtId="0" fontId="33" fillId="0" borderId="30" xfId="0" applyFont="1" applyBorder="1" applyAlignment="1">
      <alignment horizontal="center" vertical="center"/>
    </xf>
    <xf numFmtId="0" fontId="33" fillId="0" borderId="31" xfId="0" applyFont="1" applyBorder="1" applyAlignment="1">
      <alignment horizontal="center" vertical="center"/>
    </xf>
    <xf numFmtId="0" fontId="0" fillId="9" borderId="10" xfId="0" applyFill="1" applyBorder="1" applyAlignment="1">
      <alignment vertical="center" wrapText="1"/>
    </xf>
    <xf numFmtId="0" fontId="0" fillId="9" borderId="11" xfId="0" applyFill="1" applyBorder="1" applyAlignment="1">
      <alignment vertical="center" wrapText="1"/>
    </xf>
    <xf numFmtId="0" fontId="0" fillId="9" borderId="278" xfId="0" applyFill="1" applyBorder="1" applyAlignment="1">
      <alignment vertical="center" wrapText="1"/>
    </xf>
    <xf numFmtId="0" fontId="2" fillId="0" borderId="117" xfId="0" applyFont="1" applyBorder="1">
      <alignment vertical="center"/>
    </xf>
    <xf numFmtId="0" fontId="2" fillId="0" borderId="125" xfId="0" applyFont="1" applyBorder="1">
      <alignment vertical="center"/>
    </xf>
    <xf numFmtId="0" fontId="0" fillId="9" borderId="188" xfId="0" applyFill="1" applyBorder="1" applyAlignment="1">
      <alignment vertical="center" shrinkToFit="1"/>
    </xf>
    <xf numFmtId="0" fontId="0" fillId="0" borderId="189" xfId="0" applyBorder="1">
      <alignment vertical="center"/>
    </xf>
    <xf numFmtId="0" fontId="0" fillId="0" borderId="190" xfId="0" applyBorder="1">
      <alignment vertical="center"/>
    </xf>
    <xf numFmtId="0" fontId="0" fillId="2" borderId="147" xfId="0" applyFill="1" applyBorder="1" applyAlignment="1">
      <alignment horizontal="center" vertical="center" wrapText="1"/>
    </xf>
    <xf numFmtId="0" fontId="0" fillId="2" borderId="109" xfId="0" applyFill="1" applyBorder="1" applyAlignment="1">
      <alignment horizontal="center" vertical="center" wrapText="1"/>
    </xf>
    <xf numFmtId="0" fontId="0" fillId="2" borderId="119" xfId="0" applyFill="1" applyBorder="1" applyAlignment="1">
      <alignment horizontal="center" vertical="center" wrapText="1"/>
    </xf>
    <xf numFmtId="0" fontId="0" fillId="2" borderId="4" xfId="0" applyFill="1" applyBorder="1" applyAlignment="1">
      <alignment horizontal="center" vertical="center" wrapText="1" shrinkToFit="1"/>
    </xf>
    <xf numFmtId="0" fontId="0" fillId="0" borderId="4" xfId="0" applyBorder="1" applyAlignment="1">
      <alignment vertical="center" wrapText="1"/>
    </xf>
    <xf numFmtId="0" fontId="0" fillId="0" borderId="117" xfId="0" applyBorder="1" applyAlignment="1">
      <alignment vertical="center" wrapText="1"/>
    </xf>
    <xf numFmtId="0" fontId="0" fillId="0" borderId="125" xfId="0" applyBorder="1" applyAlignment="1">
      <alignment vertical="center" wrapText="1"/>
    </xf>
    <xf numFmtId="0" fontId="0" fillId="2" borderId="148" xfId="0" applyFill="1" applyBorder="1" applyAlignment="1">
      <alignment horizontal="center" vertical="center" wrapText="1"/>
    </xf>
    <xf numFmtId="0" fontId="0" fillId="9" borderId="14" xfId="0" applyFill="1" applyBorder="1" applyAlignment="1">
      <alignment vertical="center" shrinkToFit="1"/>
    </xf>
    <xf numFmtId="0" fontId="0" fillId="9" borderId="188" xfId="0" applyFill="1" applyBorder="1" applyAlignment="1">
      <alignment horizontal="center" vertical="center"/>
    </xf>
    <xf numFmtId="0" fontId="0" fillId="9" borderId="189" xfId="0" applyFill="1" applyBorder="1" applyAlignment="1">
      <alignment horizontal="center" vertical="center"/>
    </xf>
    <xf numFmtId="0" fontId="0" fillId="9" borderId="190" xfId="0" applyFill="1" applyBorder="1" applyAlignment="1">
      <alignment horizontal="center" vertical="center"/>
    </xf>
    <xf numFmtId="0" fontId="0" fillId="9" borderId="6" xfId="0" applyFill="1" applyBorder="1" applyAlignment="1">
      <alignment horizontal="center" vertical="center"/>
    </xf>
    <xf numFmtId="0" fontId="0" fillId="2" borderId="142" xfId="0" applyFill="1" applyBorder="1" applyAlignment="1">
      <alignment vertical="center" shrinkToFit="1"/>
    </xf>
    <xf numFmtId="0" fontId="0" fillId="2" borderId="125" xfId="0" applyFill="1" applyBorder="1" applyAlignment="1">
      <alignment vertical="center" shrinkToFit="1"/>
    </xf>
    <xf numFmtId="0" fontId="0" fillId="2" borderId="142" xfId="0" applyFill="1" applyBorder="1" applyAlignment="1">
      <alignment horizontal="center" vertical="center"/>
    </xf>
    <xf numFmtId="0" fontId="0" fillId="2" borderId="117" xfId="0" applyFill="1" applyBorder="1" applyAlignment="1">
      <alignment horizontal="center" vertical="center"/>
    </xf>
    <xf numFmtId="0" fontId="0" fillId="2" borderId="125" xfId="0" applyFill="1" applyBorder="1" applyAlignment="1">
      <alignment horizontal="center" vertical="center"/>
    </xf>
    <xf numFmtId="0" fontId="0" fillId="9" borderId="5" xfId="0" applyFill="1" applyBorder="1" applyAlignment="1">
      <alignment horizontal="center" vertical="center"/>
    </xf>
    <xf numFmtId="0" fontId="2" fillId="9" borderId="16" xfId="0" applyFont="1" applyFill="1" applyBorder="1" applyAlignment="1">
      <alignment horizontal="center" vertical="center" wrapText="1"/>
    </xf>
    <xf numFmtId="0" fontId="4" fillId="9" borderId="17" xfId="0" applyFont="1" applyFill="1" applyBorder="1" applyAlignment="1">
      <alignment horizontal="center" vertical="center"/>
    </xf>
    <xf numFmtId="0" fontId="2" fillId="2" borderId="149" xfId="0" applyFont="1" applyFill="1" applyBorder="1" applyAlignment="1">
      <alignment vertical="center" wrapText="1"/>
    </xf>
    <xf numFmtId="0" fontId="2" fillId="2" borderId="150" xfId="0" applyFont="1" applyFill="1" applyBorder="1" applyAlignment="1">
      <alignment vertical="center" wrapText="1"/>
    </xf>
    <xf numFmtId="0" fontId="2" fillId="2" borderId="151" xfId="0" applyFont="1" applyFill="1" applyBorder="1" applyAlignment="1">
      <alignment vertical="center" wrapText="1"/>
    </xf>
    <xf numFmtId="0" fontId="2" fillId="2" borderId="202" xfId="0" applyFont="1" applyFill="1" applyBorder="1" applyAlignment="1">
      <alignment vertical="center" wrapText="1"/>
    </xf>
    <xf numFmtId="0" fontId="2" fillId="2" borderId="0" xfId="0" applyFont="1" applyFill="1" applyAlignment="1">
      <alignment vertical="center" wrapText="1"/>
    </xf>
    <xf numFmtId="0" fontId="2" fillId="2" borderId="203" xfId="0" applyFont="1" applyFill="1" applyBorder="1" applyAlignment="1">
      <alignment vertical="center" wrapText="1"/>
    </xf>
    <xf numFmtId="0" fontId="2" fillId="2" borderId="152" xfId="0" applyFont="1" applyFill="1" applyBorder="1" applyAlignment="1">
      <alignment vertical="center" wrapText="1"/>
    </xf>
    <xf numFmtId="0" fontId="2" fillId="2" borderId="153" xfId="0" applyFont="1" applyFill="1" applyBorder="1" applyAlignment="1">
      <alignment vertical="center" wrapText="1"/>
    </xf>
    <xf numFmtId="0" fontId="2" fillId="2" borderId="126" xfId="0" applyFont="1" applyFill="1" applyBorder="1" applyAlignment="1">
      <alignment vertical="center" wrapText="1"/>
    </xf>
    <xf numFmtId="0" fontId="33" fillId="2" borderId="5" xfId="0" applyFont="1" applyFill="1" applyBorder="1" applyAlignment="1">
      <alignment horizontal="center" vertical="center" shrinkToFit="1"/>
    </xf>
    <xf numFmtId="0" fontId="33" fillId="2" borderId="6" xfId="0" applyFont="1" applyFill="1" applyBorder="1" applyAlignment="1">
      <alignment horizontal="center" vertical="center" shrinkToFit="1"/>
    </xf>
    <xf numFmtId="0" fontId="33" fillId="2" borderId="10" xfId="0" applyFont="1" applyFill="1" applyBorder="1" applyAlignment="1">
      <alignment horizontal="center" vertical="center" shrinkToFit="1"/>
    </xf>
    <xf numFmtId="0" fontId="33" fillId="2" borderId="11" xfId="0" applyFont="1" applyFill="1" applyBorder="1" applyAlignment="1">
      <alignment horizontal="center" vertical="center" shrinkToFit="1"/>
    </xf>
    <xf numFmtId="0" fontId="33" fillId="3" borderId="208" xfId="0" applyFont="1" applyFill="1" applyBorder="1" applyAlignment="1">
      <alignment vertical="center" shrinkToFit="1"/>
    </xf>
    <xf numFmtId="0" fontId="33" fillId="3" borderId="4" xfId="0" applyFont="1" applyFill="1" applyBorder="1" applyAlignment="1">
      <alignment horizontal="center" vertical="center"/>
    </xf>
    <xf numFmtId="0" fontId="33" fillId="3" borderId="18" xfId="0" applyFont="1" applyFill="1" applyBorder="1" applyAlignment="1">
      <alignment horizontal="center" vertical="center"/>
    </xf>
    <xf numFmtId="0" fontId="33" fillId="3" borderId="258" xfId="0" applyFont="1" applyFill="1" applyBorder="1" applyAlignment="1">
      <alignment vertical="center" shrinkToFit="1"/>
    </xf>
    <xf numFmtId="0" fontId="33" fillId="3" borderId="259" xfId="0" applyFont="1" applyFill="1" applyBorder="1" applyAlignment="1">
      <alignment vertical="center" shrinkToFit="1"/>
    </xf>
    <xf numFmtId="0" fontId="33" fillId="3" borderId="260" xfId="0" applyFont="1" applyFill="1" applyBorder="1" applyAlignment="1">
      <alignment vertical="center" shrinkToFit="1"/>
    </xf>
    <xf numFmtId="0" fontId="79" fillId="6" borderId="17" xfId="2" applyFont="1" applyFill="1" applyBorder="1" applyAlignment="1" applyProtection="1">
      <alignment horizontal="center" vertical="center" shrinkToFit="1"/>
    </xf>
    <xf numFmtId="0" fontId="79" fillId="6" borderId="18" xfId="2" applyFont="1" applyFill="1" applyBorder="1" applyAlignment="1" applyProtection="1">
      <alignment horizontal="center" vertical="center" shrinkToFit="1"/>
    </xf>
    <xf numFmtId="0" fontId="33" fillId="3" borderId="24" xfId="0" applyFont="1" applyFill="1" applyBorder="1" applyAlignment="1">
      <alignment vertical="center" shrinkToFit="1"/>
    </xf>
    <xf numFmtId="0" fontId="33" fillId="2" borderId="122" xfId="0" applyFont="1" applyFill="1" applyBorder="1" applyAlignment="1">
      <alignment vertical="center" shrinkToFit="1"/>
    </xf>
    <xf numFmtId="0" fontId="33" fillId="0" borderId="26" xfId="0" applyFont="1" applyBorder="1" applyAlignment="1">
      <alignment vertical="center" shrinkToFit="1"/>
    </xf>
    <xf numFmtId="0" fontId="33" fillId="0" borderId="65" xfId="0" applyFont="1" applyBorder="1" applyAlignment="1">
      <alignment vertical="center" shrinkToFit="1"/>
    </xf>
    <xf numFmtId="0" fontId="33" fillId="0" borderId="27" xfId="0" applyFont="1" applyBorder="1" applyAlignment="1">
      <alignment vertical="center" shrinkToFit="1"/>
    </xf>
    <xf numFmtId="0" fontId="33" fillId="2" borderId="4" xfId="0" applyFont="1" applyFill="1" applyBorder="1" applyAlignment="1">
      <alignment horizontal="center" vertical="center"/>
    </xf>
    <xf numFmtId="0" fontId="33" fillId="3" borderId="16" xfId="0" applyFont="1" applyFill="1" applyBorder="1" applyAlignment="1">
      <alignment horizontal="center" vertical="center" shrinkToFit="1"/>
    </xf>
    <xf numFmtId="0" fontId="33" fillId="3" borderId="17" xfId="0" applyFont="1" applyFill="1" applyBorder="1" applyAlignment="1">
      <alignment horizontal="center" vertical="center" shrinkToFit="1"/>
    </xf>
    <xf numFmtId="0" fontId="33" fillId="3" borderId="18" xfId="0" applyFont="1" applyFill="1" applyBorder="1" applyAlignment="1">
      <alignment horizontal="center" vertical="center" shrinkToFit="1"/>
    </xf>
    <xf numFmtId="0" fontId="52" fillId="3" borderId="142" xfId="0" applyFont="1" applyFill="1" applyBorder="1" applyAlignment="1">
      <alignment vertical="center" wrapText="1"/>
    </xf>
    <xf numFmtId="0" fontId="52" fillId="3" borderId="117" xfId="0" applyFont="1" applyFill="1" applyBorder="1" applyAlignment="1">
      <alignment vertical="center" wrapText="1"/>
    </xf>
    <xf numFmtId="0" fontId="33" fillId="0" borderId="117" xfId="0" applyFont="1" applyBorder="1">
      <alignment vertical="center"/>
    </xf>
    <xf numFmtId="0" fontId="33" fillId="0" borderId="125" xfId="0" applyFont="1" applyBorder="1">
      <alignment vertical="center"/>
    </xf>
    <xf numFmtId="0" fontId="79" fillId="0" borderId="17" xfId="2" applyFont="1" applyBorder="1" applyAlignment="1" applyProtection="1">
      <alignment horizontal="center" vertical="center"/>
    </xf>
    <xf numFmtId="0" fontId="79" fillId="0" borderId="18" xfId="2" applyFont="1" applyBorder="1" applyProtection="1">
      <alignment vertical="center"/>
    </xf>
    <xf numFmtId="0" fontId="0" fillId="9" borderId="17" xfId="0" applyFill="1" applyBorder="1" applyAlignment="1">
      <alignment vertical="center" shrinkToFit="1"/>
    </xf>
    <xf numFmtId="0" fontId="0" fillId="9" borderId="223" xfId="0" applyFill="1" applyBorder="1" applyAlignment="1">
      <alignment vertical="center" shrinkToFit="1"/>
    </xf>
    <xf numFmtId="0" fontId="0" fillId="3" borderId="16" xfId="0" applyFill="1" applyBorder="1" applyAlignment="1">
      <alignment vertical="center" shrinkToFit="1"/>
    </xf>
    <xf numFmtId="0" fontId="2" fillId="9" borderId="16" xfId="0" applyFont="1" applyFill="1" applyBorder="1" applyAlignment="1">
      <alignment vertical="center" shrinkToFit="1"/>
    </xf>
    <xf numFmtId="0" fontId="0" fillId="0" borderId="18" xfId="0" applyBorder="1" applyAlignment="1">
      <alignment vertical="center" shrinkToFit="1"/>
    </xf>
    <xf numFmtId="0" fontId="79" fillId="6" borderId="17" xfId="2" applyFont="1" applyFill="1" applyBorder="1" applyAlignment="1" applyProtection="1">
      <alignment horizontal="center" vertical="center"/>
    </xf>
    <xf numFmtId="0" fontId="2" fillId="9" borderId="17" xfId="0" applyFont="1" applyFill="1" applyBorder="1" applyAlignment="1">
      <alignment vertical="center" shrinkToFit="1"/>
    </xf>
    <xf numFmtId="0" fontId="2" fillId="9" borderId="18" xfId="0" applyFont="1" applyFill="1" applyBorder="1" applyAlignment="1">
      <alignment vertical="center" shrinkToFit="1"/>
    </xf>
    <xf numFmtId="0" fontId="0" fillId="2" borderId="16" xfId="0" applyFill="1" applyBorder="1" applyAlignment="1">
      <alignment vertical="center" shrinkToFit="1"/>
    </xf>
    <xf numFmtId="0" fontId="0" fillId="2" borderId="17" xfId="0" applyFill="1" applyBorder="1" applyAlignment="1">
      <alignment vertical="center" shrinkToFit="1"/>
    </xf>
    <xf numFmtId="0" fontId="0" fillId="3" borderId="5" xfId="0" applyFill="1" applyBorder="1">
      <alignment vertical="center"/>
    </xf>
    <xf numFmtId="0" fontId="0" fillId="3" borderId="6" xfId="0" applyFill="1" applyBorder="1">
      <alignment vertical="center"/>
    </xf>
    <xf numFmtId="0" fontId="0" fillId="3" borderId="7" xfId="0" applyFill="1" applyBorder="1">
      <alignment vertical="center"/>
    </xf>
    <xf numFmtId="0" fontId="0" fillId="2" borderId="4" xfId="0" applyFill="1" applyBorder="1" applyAlignment="1">
      <alignment horizontal="left" vertical="center"/>
    </xf>
    <xf numFmtId="0" fontId="33" fillId="3" borderId="183" xfId="0" applyFont="1" applyFill="1" applyBorder="1" applyAlignment="1">
      <alignment horizontal="right" vertical="center"/>
    </xf>
    <xf numFmtId="0" fontId="33" fillId="3" borderId="187" xfId="0" applyFont="1" applyFill="1" applyBorder="1" applyAlignment="1">
      <alignment horizontal="right" vertical="center"/>
    </xf>
    <xf numFmtId="0" fontId="33" fillId="3" borderId="182" xfId="0" applyFont="1" applyFill="1" applyBorder="1" applyAlignment="1">
      <alignment horizontal="right" vertical="center"/>
    </xf>
    <xf numFmtId="0" fontId="33" fillId="3" borderId="186" xfId="0" applyFont="1" applyFill="1" applyBorder="1" applyAlignment="1">
      <alignment horizontal="right" vertical="center"/>
    </xf>
    <xf numFmtId="0" fontId="33" fillId="3" borderId="332" xfId="0" applyFont="1" applyFill="1" applyBorder="1" applyAlignment="1">
      <alignment horizontal="right" vertical="center"/>
    </xf>
    <xf numFmtId="0" fontId="33" fillId="3" borderId="287" xfId="0" applyFont="1" applyFill="1" applyBorder="1" applyAlignment="1">
      <alignment horizontal="right" vertical="center"/>
    </xf>
    <xf numFmtId="0" fontId="52" fillId="3" borderId="125" xfId="0" applyFont="1" applyFill="1" applyBorder="1" applyAlignment="1">
      <alignment vertical="center" wrapText="1"/>
    </xf>
    <xf numFmtId="0" fontId="52" fillId="0" borderId="117" xfId="0" applyFont="1" applyBorder="1" applyAlignment="1">
      <alignment vertical="center" wrapText="1"/>
    </xf>
    <xf numFmtId="0" fontId="52" fillId="0" borderId="125" xfId="0" applyFont="1" applyBorder="1" applyAlignment="1">
      <alignment vertical="center" wrapText="1"/>
    </xf>
    <xf numFmtId="0" fontId="52" fillId="0" borderId="117" xfId="0" applyFont="1" applyBorder="1">
      <alignment vertical="center"/>
    </xf>
    <xf numFmtId="0" fontId="52" fillId="0" borderId="125" xfId="0" applyFont="1" applyBorder="1">
      <alignment vertical="center"/>
    </xf>
    <xf numFmtId="0" fontId="33" fillId="2" borderId="17" xfId="0" applyFont="1" applyFill="1" applyBorder="1" applyAlignment="1">
      <alignment horizontal="center" vertical="center" shrinkToFit="1"/>
    </xf>
    <xf numFmtId="0" fontId="0" fillId="3" borderId="162" xfId="0" applyFill="1" applyBorder="1" applyAlignment="1">
      <alignment horizontal="center" vertical="center" shrinkToFit="1"/>
    </xf>
    <xf numFmtId="0" fontId="0" fillId="3" borderId="127" xfId="0" applyFill="1" applyBorder="1" applyAlignment="1">
      <alignment horizontal="center" vertical="center" shrinkToFit="1"/>
    </xf>
    <xf numFmtId="0" fontId="0" fillId="3" borderId="163" xfId="0" applyFill="1" applyBorder="1" applyAlignment="1">
      <alignment horizontal="center" vertical="center" shrinkToFit="1"/>
    </xf>
    <xf numFmtId="0" fontId="0" fillId="3" borderId="31" xfId="0" applyFill="1" applyBorder="1">
      <alignment vertical="center"/>
    </xf>
    <xf numFmtId="0" fontId="0" fillId="3" borderId="28" xfId="0" applyFill="1" applyBorder="1">
      <alignment vertical="center"/>
    </xf>
    <xf numFmtId="0" fontId="0" fillId="3" borderId="175" xfId="0" applyFill="1" applyBorder="1" applyAlignment="1">
      <alignment horizontal="center" vertical="center" shrinkToFit="1"/>
    </xf>
    <xf numFmtId="0" fontId="0" fillId="3" borderId="176" xfId="0" applyFill="1" applyBorder="1" applyAlignment="1">
      <alignment horizontal="center" vertical="center" shrinkToFit="1"/>
    </xf>
    <xf numFmtId="0" fontId="0" fillId="3" borderId="177" xfId="0" applyFill="1" applyBorder="1" applyAlignment="1">
      <alignment horizontal="center" vertical="center" shrinkToFit="1"/>
    </xf>
    <xf numFmtId="0" fontId="0" fillId="3" borderId="41" xfId="0" applyFill="1" applyBorder="1">
      <alignment vertical="center"/>
    </xf>
    <xf numFmtId="0" fontId="0" fillId="3" borderId="38" xfId="0" applyFill="1" applyBorder="1">
      <alignment vertical="center"/>
    </xf>
    <xf numFmtId="0" fontId="0" fillId="3" borderId="160" xfId="0" applyFill="1" applyBorder="1" applyAlignment="1">
      <alignment horizontal="center" vertical="center" shrinkToFit="1"/>
    </xf>
    <xf numFmtId="0" fontId="0" fillId="3" borderId="128" xfId="0" applyFill="1" applyBorder="1" applyAlignment="1">
      <alignment horizontal="center" vertical="center" shrinkToFit="1"/>
    </xf>
    <xf numFmtId="0" fontId="0" fillId="3" borderId="161" xfId="0" applyFill="1" applyBorder="1" applyAlignment="1">
      <alignment horizontal="center" vertical="center" shrinkToFit="1"/>
    </xf>
    <xf numFmtId="0" fontId="0" fillId="3" borderId="27" xfId="0" applyFill="1" applyBorder="1">
      <alignment vertical="center"/>
    </xf>
    <xf numFmtId="0" fontId="0" fillId="3" borderId="24" xfId="0" applyFill="1" applyBorder="1">
      <alignment vertical="center"/>
    </xf>
    <xf numFmtId="0" fontId="0" fillId="5" borderId="281" xfId="0" applyFill="1" applyBorder="1" applyAlignment="1">
      <alignment horizontal="center" vertical="center"/>
    </xf>
    <xf numFmtId="0" fontId="0" fillId="5" borderId="282" xfId="0" applyFill="1" applyBorder="1" applyAlignment="1">
      <alignment horizontal="center" vertical="center"/>
    </xf>
    <xf numFmtId="0" fontId="0" fillId="5" borderId="283" xfId="0" applyFill="1" applyBorder="1" applyAlignment="1">
      <alignment horizontal="center" vertical="center"/>
    </xf>
    <xf numFmtId="0" fontId="0" fillId="2" borderId="4" xfId="0" applyFill="1" applyBorder="1">
      <alignment vertical="center"/>
    </xf>
    <xf numFmtId="0" fontId="0" fillId="9" borderId="5" xfId="0" applyFill="1" applyBorder="1">
      <alignment vertical="center"/>
    </xf>
    <xf numFmtId="0" fontId="0" fillId="9" borderId="5" xfId="0" applyFill="1" applyBorder="1" applyAlignment="1">
      <alignment vertical="center" wrapText="1"/>
    </xf>
    <xf numFmtId="0" fontId="0" fillId="9" borderId="6" xfId="0" applyFill="1" applyBorder="1" applyAlignment="1">
      <alignment vertical="center" wrapText="1"/>
    </xf>
    <xf numFmtId="0" fontId="0" fillId="9" borderId="7" xfId="0" applyFill="1" applyBorder="1" applyAlignment="1">
      <alignment vertical="center" wrapText="1"/>
    </xf>
    <xf numFmtId="0" fontId="0" fillId="9" borderId="14" xfId="0" applyFill="1" applyBorder="1" applyAlignment="1">
      <alignment vertical="center" wrapText="1"/>
    </xf>
    <xf numFmtId="0" fontId="0" fillId="3" borderId="142" xfId="0" applyFill="1" applyBorder="1">
      <alignment vertical="center"/>
    </xf>
    <xf numFmtId="0" fontId="0" fillId="3" borderId="117" xfId="0" applyFill="1" applyBorder="1">
      <alignment vertical="center"/>
    </xf>
    <xf numFmtId="0" fontId="0" fillId="3" borderId="125" xfId="0" applyFill="1" applyBorder="1">
      <alignment vertical="center"/>
    </xf>
    <xf numFmtId="0" fontId="33" fillId="3" borderId="142" xfId="0" applyFont="1" applyFill="1" applyBorder="1" applyAlignment="1">
      <alignment vertical="center" wrapText="1"/>
    </xf>
    <xf numFmtId="0" fontId="33" fillId="3" borderId="117" xfId="0" applyFont="1" applyFill="1" applyBorder="1" applyAlignment="1">
      <alignment vertical="center" wrapText="1"/>
    </xf>
    <xf numFmtId="0" fontId="33" fillId="3" borderId="117" xfId="0" applyFont="1" applyFill="1" applyBorder="1">
      <alignment vertical="center"/>
    </xf>
    <xf numFmtId="0" fontId="33" fillId="3" borderId="125" xfId="0" applyFont="1" applyFill="1" applyBorder="1">
      <alignment vertical="center"/>
    </xf>
    <xf numFmtId="0" fontId="0" fillId="9" borderId="140" xfId="0" applyFill="1" applyBorder="1" applyAlignment="1">
      <alignment horizontal="center" vertical="center"/>
    </xf>
    <xf numFmtId="0" fontId="0" fillId="9" borderId="70" xfId="0" applyFill="1" applyBorder="1" applyAlignment="1">
      <alignment vertical="center" shrinkToFit="1"/>
    </xf>
    <xf numFmtId="0" fontId="0" fillId="9" borderId="71" xfId="0" applyFill="1" applyBorder="1" applyAlignment="1">
      <alignment vertical="center" shrinkToFit="1"/>
    </xf>
    <xf numFmtId="0" fontId="0" fillId="3" borderId="70" xfId="0" applyFill="1" applyBorder="1" applyAlignment="1">
      <alignment horizontal="center" vertical="center"/>
    </xf>
    <xf numFmtId="0" fontId="0" fillId="3" borderId="270" xfId="0" applyFill="1" applyBorder="1" applyAlignment="1">
      <alignment horizontal="center" vertical="center"/>
    </xf>
    <xf numFmtId="0" fontId="4" fillId="9" borderId="4" xfId="0" applyFont="1" applyFill="1" applyBorder="1" applyAlignment="1">
      <alignment vertical="center" wrapText="1"/>
    </xf>
    <xf numFmtId="0" fontId="2" fillId="9" borderId="14" xfId="0" applyFont="1" applyFill="1" applyBorder="1" applyAlignment="1">
      <alignment horizontal="center" vertical="center" wrapText="1"/>
    </xf>
    <xf numFmtId="0" fontId="4" fillId="9" borderId="4" xfId="0" applyFont="1" applyFill="1" applyBorder="1" applyAlignment="1">
      <alignment horizontal="center" vertical="center" wrapText="1"/>
    </xf>
    <xf numFmtId="0" fontId="0" fillId="2" borderId="4" xfId="0" applyFill="1" applyBorder="1" applyAlignment="1">
      <alignment vertical="center" shrinkToFit="1"/>
    </xf>
    <xf numFmtId="0" fontId="0" fillId="2" borderId="70" xfId="0" applyFill="1" applyBorder="1" applyAlignment="1">
      <alignment horizontal="center" vertical="center"/>
    </xf>
    <xf numFmtId="0" fontId="0" fillId="2" borderId="72" xfId="0" applyFill="1" applyBorder="1" applyAlignment="1">
      <alignment horizontal="center" vertical="center"/>
    </xf>
    <xf numFmtId="0" fontId="0" fillId="9" borderId="7" xfId="0" applyFill="1" applyBorder="1">
      <alignment vertical="center"/>
    </xf>
    <xf numFmtId="0" fontId="0" fillId="2" borderId="71" xfId="0" applyFill="1" applyBorder="1" applyAlignment="1">
      <alignment horizontal="center" vertical="center"/>
    </xf>
    <xf numFmtId="0" fontId="0" fillId="2" borderId="69" xfId="0" applyFill="1" applyBorder="1" applyAlignment="1">
      <alignment horizontal="center" vertical="center"/>
    </xf>
    <xf numFmtId="0" fontId="0" fillId="9" borderId="70" xfId="0" applyFill="1" applyBorder="1" applyAlignment="1">
      <alignment horizontal="center" vertical="center"/>
    </xf>
    <xf numFmtId="0" fontId="0" fillId="9" borderId="71" xfId="0" applyFill="1" applyBorder="1" applyAlignment="1">
      <alignment horizontal="center" vertical="center"/>
    </xf>
    <xf numFmtId="0" fontId="0" fillId="3" borderId="4" xfId="0" applyFill="1" applyBorder="1" applyAlignment="1">
      <alignment horizontal="center" vertical="center"/>
    </xf>
    <xf numFmtId="0" fontId="0" fillId="9" borderId="69" xfId="0" applyFill="1" applyBorder="1" applyAlignment="1">
      <alignment horizontal="center" vertical="center"/>
    </xf>
    <xf numFmtId="0" fontId="0" fillId="3" borderId="109" xfId="0" applyFill="1" applyBorder="1" applyAlignment="1">
      <alignment vertical="center" shrinkToFit="1"/>
    </xf>
    <xf numFmtId="0" fontId="0" fillId="3" borderId="119" xfId="0" applyFill="1" applyBorder="1" applyAlignment="1">
      <alignment vertical="center" shrinkToFit="1"/>
    </xf>
    <xf numFmtId="0" fontId="0" fillId="2" borderId="147" xfId="0" applyFill="1" applyBorder="1" applyAlignment="1">
      <alignment vertical="center" shrinkToFit="1"/>
    </xf>
    <xf numFmtId="0" fontId="0" fillId="2" borderId="109" xfId="0" applyFill="1" applyBorder="1" applyAlignment="1">
      <alignment vertical="center" shrinkToFit="1"/>
    </xf>
    <xf numFmtId="0" fontId="0" fillId="2" borderId="119" xfId="0" applyFill="1" applyBorder="1" applyAlignment="1">
      <alignment vertical="center" shrinkToFit="1"/>
    </xf>
    <xf numFmtId="0" fontId="2" fillId="9" borderId="69" xfId="0" applyFont="1" applyFill="1" applyBorder="1" applyAlignment="1">
      <alignment horizontal="center" vertical="center" wrapText="1"/>
    </xf>
    <xf numFmtId="0" fontId="4" fillId="9" borderId="70" xfId="0" applyFont="1" applyFill="1" applyBorder="1" applyAlignment="1">
      <alignment horizontal="center" vertical="center" wrapText="1"/>
    </xf>
    <xf numFmtId="0" fontId="4" fillId="9" borderId="71" xfId="0" applyFont="1" applyFill="1" applyBorder="1" applyAlignment="1">
      <alignment horizontal="center" vertical="center" wrapText="1"/>
    </xf>
    <xf numFmtId="0" fontId="0" fillId="9" borderId="16" xfId="0" applyFill="1" applyBorder="1" applyAlignment="1">
      <alignment vertical="center" wrapText="1"/>
    </xf>
    <xf numFmtId="0" fontId="3" fillId="9" borderId="69" xfId="0" applyFont="1" applyFill="1" applyBorder="1" applyAlignment="1">
      <alignment horizontal="center" vertical="center" wrapText="1"/>
    </xf>
    <xf numFmtId="0" fontId="3" fillId="9" borderId="70" xfId="0" applyFont="1" applyFill="1" applyBorder="1" applyAlignment="1">
      <alignment horizontal="center" vertical="center" wrapText="1"/>
    </xf>
    <xf numFmtId="0" fontId="3" fillId="9" borderId="71" xfId="0" applyFont="1" applyFill="1" applyBorder="1" applyAlignment="1">
      <alignment horizontal="center" vertical="center" wrapText="1"/>
    </xf>
    <xf numFmtId="0" fontId="0" fillId="2" borderId="117" xfId="0" applyFill="1" applyBorder="1" applyAlignment="1">
      <alignment vertical="center" shrinkToFit="1"/>
    </xf>
    <xf numFmtId="0" fontId="0" fillId="9" borderId="8" xfId="0" applyFill="1" applyBorder="1" applyAlignment="1">
      <alignment horizontal="center" vertical="center"/>
    </xf>
    <xf numFmtId="0" fontId="0" fillId="9" borderId="0" xfId="0" applyFill="1" applyAlignment="1">
      <alignment horizontal="center" vertical="center"/>
    </xf>
    <xf numFmtId="0" fontId="0" fillId="9" borderId="9" xfId="0" applyFill="1" applyBorder="1" applyAlignment="1">
      <alignment horizontal="center" vertical="center"/>
    </xf>
    <xf numFmtId="0" fontId="0" fillId="9" borderId="188" xfId="0" applyFill="1" applyBorder="1">
      <alignment vertical="center"/>
    </xf>
    <xf numFmtId="0" fontId="0" fillId="9" borderId="189" xfId="0" applyFill="1" applyBorder="1">
      <alignment vertical="center"/>
    </xf>
    <xf numFmtId="0" fontId="0" fillId="9" borderId="190" xfId="0" applyFill="1" applyBorder="1">
      <alignment vertical="center"/>
    </xf>
    <xf numFmtId="0" fontId="33" fillId="2" borderId="16" xfId="0" applyFont="1" applyFill="1" applyBorder="1" applyAlignment="1">
      <alignment horizontal="center" vertical="center"/>
    </xf>
    <xf numFmtId="38" fontId="33" fillId="3" borderId="142" xfId="1" applyFont="1" applyFill="1" applyBorder="1" applyAlignment="1" applyProtection="1">
      <alignment vertical="center" shrinkToFit="1"/>
    </xf>
    <xf numFmtId="38" fontId="33" fillId="3" borderId="117" xfId="1" applyFont="1" applyFill="1" applyBorder="1" applyAlignment="1" applyProtection="1">
      <alignment vertical="center" shrinkToFit="1"/>
    </xf>
    <xf numFmtId="38" fontId="33" fillId="3" borderId="125" xfId="1" applyFont="1" applyFill="1" applyBorder="1" applyAlignment="1" applyProtection="1">
      <alignment vertical="center" shrinkToFit="1"/>
    </xf>
    <xf numFmtId="0" fontId="0" fillId="3" borderId="117" xfId="0" applyFill="1" applyBorder="1" applyAlignment="1">
      <alignment vertical="center" shrinkToFit="1"/>
    </xf>
    <xf numFmtId="0" fontId="0" fillId="3" borderId="4" xfId="0" applyFill="1" applyBorder="1">
      <alignment vertical="center"/>
    </xf>
    <xf numFmtId="0" fontId="7" fillId="8" borderId="0" xfId="0" applyFont="1" applyFill="1" applyAlignment="1">
      <alignment horizontal="center" vertical="center" shrinkToFit="1"/>
    </xf>
    <xf numFmtId="0" fontId="0" fillId="0" borderId="0" xfId="0" applyAlignment="1">
      <alignment horizontal="center" vertical="center" shrinkToFit="1"/>
    </xf>
    <xf numFmtId="0" fontId="0" fillId="3" borderId="144" xfId="0" applyFill="1" applyBorder="1" applyAlignment="1">
      <alignment vertical="center" shrinkToFit="1"/>
    </xf>
    <xf numFmtId="38" fontId="0" fillId="3" borderId="144" xfId="1" applyFont="1" applyFill="1" applyBorder="1" applyAlignment="1" applyProtection="1">
      <alignment vertical="center" shrinkToFit="1"/>
    </xf>
    <xf numFmtId="0" fontId="0" fillId="3" borderId="28" xfId="0" applyFill="1" applyBorder="1" applyAlignment="1">
      <alignment horizontal="center" vertical="center"/>
    </xf>
    <xf numFmtId="0" fontId="0" fillId="3" borderId="24" xfId="0" applyFill="1" applyBorder="1" applyAlignment="1">
      <alignment horizontal="center" vertical="center"/>
    </xf>
    <xf numFmtId="0" fontId="0" fillId="3" borderId="108" xfId="0" applyFill="1" applyBorder="1" applyAlignment="1">
      <alignment vertical="center" shrinkToFit="1"/>
    </xf>
    <xf numFmtId="38" fontId="0" fillId="3" borderId="108" xfId="1" applyFont="1" applyFill="1" applyBorder="1" applyAlignment="1" applyProtection="1">
      <alignment vertical="center" shrinkToFit="1"/>
    </xf>
    <xf numFmtId="0" fontId="0" fillId="3" borderId="38" xfId="0" applyFill="1" applyBorder="1" applyAlignment="1">
      <alignment horizontal="center" vertical="center"/>
    </xf>
    <xf numFmtId="38" fontId="0" fillId="2" borderId="149" xfId="1" applyFont="1" applyFill="1" applyBorder="1" applyAlignment="1" applyProtection="1">
      <alignment vertical="center" shrinkToFit="1"/>
    </xf>
    <xf numFmtId="38" fontId="0" fillId="2" borderId="150" xfId="1" applyFont="1" applyFill="1" applyBorder="1" applyAlignment="1" applyProtection="1">
      <alignment vertical="center" shrinkToFit="1"/>
    </xf>
    <xf numFmtId="38" fontId="0" fillId="2" borderId="151" xfId="1" applyFont="1" applyFill="1" applyBorder="1" applyAlignment="1" applyProtection="1">
      <alignment vertical="center" shrinkToFit="1"/>
    </xf>
    <xf numFmtId="38" fontId="0" fillId="2" borderId="202" xfId="1" applyFont="1" applyFill="1" applyBorder="1" applyAlignment="1" applyProtection="1">
      <alignment vertical="center" shrinkToFit="1"/>
    </xf>
    <xf numFmtId="38" fontId="0" fillId="2" borderId="0" xfId="1" applyFont="1" applyFill="1" applyBorder="1" applyAlignment="1" applyProtection="1">
      <alignment vertical="center" shrinkToFit="1"/>
    </xf>
    <xf numFmtId="38" fontId="0" fillId="2" borderId="203" xfId="1" applyFont="1" applyFill="1" applyBorder="1" applyAlignment="1" applyProtection="1">
      <alignment vertical="center" shrinkToFit="1"/>
    </xf>
    <xf numFmtId="38" fontId="0" fillId="2" borderId="152" xfId="1" applyFont="1" applyFill="1" applyBorder="1" applyAlignment="1" applyProtection="1">
      <alignment vertical="center" shrinkToFit="1"/>
    </xf>
    <xf numFmtId="38" fontId="0" fillId="2" borderId="153" xfId="1" applyFont="1" applyFill="1" applyBorder="1" applyAlignment="1" applyProtection="1">
      <alignment vertical="center" shrinkToFit="1"/>
    </xf>
    <xf numFmtId="38" fontId="0" fillId="2" borderId="126" xfId="1" applyFont="1" applyFill="1" applyBorder="1" applyAlignment="1" applyProtection="1">
      <alignment vertical="center" shrinkToFit="1"/>
    </xf>
    <xf numFmtId="0" fontId="0" fillId="0" borderId="6" xfId="0" applyBorder="1">
      <alignment vertical="center"/>
    </xf>
    <xf numFmtId="0" fontId="0" fillId="0" borderId="0" xfId="0">
      <alignment vertical="center"/>
    </xf>
    <xf numFmtId="0" fontId="0" fillId="3" borderId="143" xfId="0" applyFill="1" applyBorder="1" applyAlignment="1">
      <alignment vertical="center" shrinkToFit="1"/>
    </xf>
    <xf numFmtId="38" fontId="0" fillId="3" borderId="143" xfId="1" applyFont="1" applyFill="1" applyBorder="1" applyAlignment="1" applyProtection="1">
      <alignment vertical="center" shrinkToFit="1"/>
    </xf>
    <xf numFmtId="0" fontId="0" fillId="9" borderId="8" xfId="0" applyFill="1" applyBorder="1">
      <alignment vertical="center"/>
    </xf>
    <xf numFmtId="0" fontId="0" fillId="9" borderId="0" xfId="0" applyFill="1">
      <alignment vertical="center"/>
    </xf>
    <xf numFmtId="38" fontId="0" fillId="2" borderId="142" xfId="1" applyFont="1" applyFill="1" applyBorder="1" applyAlignment="1" applyProtection="1">
      <alignment vertical="center" shrinkToFit="1"/>
    </xf>
    <xf numFmtId="38" fontId="0" fillId="2" borderId="117" xfId="1" applyFont="1" applyFill="1" applyBorder="1" applyAlignment="1" applyProtection="1">
      <alignment vertical="center" shrinkToFit="1"/>
    </xf>
    <xf numFmtId="38" fontId="0" fillId="2" borderId="125" xfId="1" applyFont="1" applyFill="1" applyBorder="1" applyAlignment="1" applyProtection="1">
      <alignment vertical="center" shrinkToFit="1"/>
    </xf>
    <xf numFmtId="38" fontId="0" fillId="2" borderId="142" xfId="1" applyFont="1" applyFill="1" applyBorder="1" applyAlignment="1" applyProtection="1">
      <alignment vertical="center"/>
    </xf>
    <xf numFmtId="38" fontId="0" fillId="2" borderId="117" xfId="1" applyFont="1" applyFill="1" applyBorder="1" applyAlignment="1" applyProtection="1">
      <alignment vertical="center"/>
    </xf>
    <xf numFmtId="0" fontId="0" fillId="2" borderId="117" xfId="0" applyFill="1" applyBorder="1">
      <alignment vertical="center"/>
    </xf>
    <xf numFmtId="0" fontId="0" fillId="5" borderId="67" xfId="0" applyFill="1" applyBorder="1">
      <alignment vertical="center"/>
    </xf>
    <xf numFmtId="0" fontId="33" fillId="2" borderId="18" xfId="0" applyFont="1" applyFill="1" applyBorder="1" applyAlignment="1">
      <alignment horizontal="center" vertical="center" shrinkToFit="1"/>
    </xf>
    <xf numFmtId="0" fontId="33" fillId="3" borderId="16" xfId="0" applyFont="1" applyFill="1" applyBorder="1" applyAlignment="1">
      <alignment horizontal="center" vertical="center"/>
    </xf>
    <xf numFmtId="0" fontId="33" fillId="3" borderId="147" xfId="0" applyFont="1" applyFill="1" applyBorder="1" applyAlignment="1">
      <alignment vertical="center" shrinkToFit="1"/>
    </xf>
    <xf numFmtId="0" fontId="33" fillId="3" borderId="109" xfId="0" applyFont="1" applyFill="1" applyBorder="1" applyAlignment="1">
      <alignment vertical="center" shrinkToFit="1"/>
    </xf>
    <xf numFmtId="0" fontId="33" fillId="3" borderId="148" xfId="0" applyFont="1" applyFill="1" applyBorder="1" applyAlignment="1">
      <alignment vertical="center" shrinkToFit="1"/>
    </xf>
    <xf numFmtId="0" fontId="0" fillId="3" borderId="32" xfId="0" applyFill="1" applyBorder="1" applyAlignment="1">
      <alignment horizontal="center" vertical="center"/>
    </xf>
    <xf numFmtId="0" fontId="0" fillId="3" borderId="33" xfId="0" applyFill="1" applyBorder="1" applyAlignment="1">
      <alignment horizontal="center" vertical="center"/>
    </xf>
    <xf numFmtId="0" fontId="0" fillId="3" borderId="34" xfId="0" applyFill="1" applyBorder="1" applyAlignment="1">
      <alignment horizontal="center" vertical="center"/>
    </xf>
    <xf numFmtId="0" fontId="0" fillId="9" borderId="5" xfId="0" applyFill="1" applyBorder="1" applyAlignment="1">
      <alignment horizontal="center" vertical="center" wrapText="1"/>
    </xf>
    <xf numFmtId="0" fontId="0" fillId="9" borderId="10" xfId="0" applyFill="1" applyBorder="1" applyAlignment="1">
      <alignment horizontal="center" vertical="center"/>
    </xf>
    <xf numFmtId="0" fontId="0" fillId="9" borderId="12" xfId="0" applyFill="1" applyBorder="1" applyAlignment="1">
      <alignment horizontal="center" vertical="center"/>
    </xf>
    <xf numFmtId="0" fontId="0" fillId="0" borderId="17" xfId="0" applyBorder="1" applyAlignment="1">
      <alignment horizontal="center" vertical="center" shrinkToFit="1"/>
    </xf>
    <xf numFmtId="0" fontId="0" fillId="0" borderId="18" xfId="0" applyBorder="1" applyAlignment="1">
      <alignment horizontal="center" vertical="center" shrinkToFit="1"/>
    </xf>
    <xf numFmtId="0" fontId="4" fillId="9" borderId="104" xfId="0" applyFont="1" applyFill="1" applyBorder="1" applyAlignment="1">
      <alignment horizontal="center" vertical="center"/>
    </xf>
    <xf numFmtId="0" fontId="4" fillId="9" borderId="105" xfId="0" applyFont="1" applyFill="1" applyBorder="1" applyAlignment="1">
      <alignment horizontal="center" vertical="center"/>
    </xf>
    <xf numFmtId="0" fontId="4" fillId="9" borderId="106" xfId="0" applyFont="1" applyFill="1" applyBorder="1" applyAlignment="1">
      <alignment horizontal="center" vertical="center"/>
    </xf>
    <xf numFmtId="0" fontId="2" fillId="9" borderId="104" xfId="0" applyFont="1" applyFill="1" applyBorder="1" applyAlignment="1">
      <alignment horizontal="center" vertical="center"/>
    </xf>
    <xf numFmtId="38" fontId="0" fillId="3" borderId="142" xfId="1" applyFont="1" applyFill="1" applyBorder="1" applyAlignment="1" applyProtection="1">
      <alignment vertical="center"/>
    </xf>
    <xf numFmtId="38" fontId="0" fillId="3" borderId="117" xfId="1" applyFont="1" applyFill="1" applyBorder="1" applyAlignment="1" applyProtection="1">
      <alignment vertical="center"/>
    </xf>
    <xf numFmtId="38" fontId="0" fillId="3" borderId="125" xfId="1" applyFont="1" applyFill="1" applyBorder="1" applyAlignment="1" applyProtection="1">
      <alignment vertical="center"/>
    </xf>
    <xf numFmtId="0" fontId="0" fillId="9" borderId="4" xfId="0" applyFill="1" applyBorder="1" applyAlignment="1">
      <alignment vertical="center" textRotation="255" shrinkToFit="1"/>
    </xf>
    <xf numFmtId="0" fontId="0" fillId="9" borderId="16" xfId="0" applyFill="1" applyBorder="1" applyAlignment="1">
      <alignment vertical="center" textRotation="255" shrinkToFit="1"/>
    </xf>
    <xf numFmtId="38" fontId="0" fillId="3" borderId="152" xfId="1" applyFont="1" applyFill="1" applyBorder="1" applyAlignment="1" applyProtection="1">
      <alignment vertical="center"/>
    </xf>
    <xf numFmtId="38" fontId="0" fillId="3" borderId="153" xfId="1" applyFont="1" applyFill="1" applyBorder="1" applyAlignment="1" applyProtection="1">
      <alignment vertical="center"/>
    </xf>
    <xf numFmtId="38" fontId="0" fillId="3" borderId="126" xfId="1" applyFont="1" applyFill="1" applyBorder="1" applyAlignment="1" applyProtection="1">
      <alignment vertical="center"/>
    </xf>
    <xf numFmtId="0" fontId="0" fillId="9" borderId="24" xfId="0" applyFill="1" applyBorder="1" applyAlignment="1">
      <alignment vertical="center" shrinkToFit="1"/>
    </xf>
    <xf numFmtId="0" fontId="0" fillId="9" borderId="25" xfId="0" applyFill="1" applyBorder="1" applyAlignment="1">
      <alignment vertical="center" shrinkToFit="1"/>
    </xf>
    <xf numFmtId="38" fontId="0" fillId="2" borderId="160" xfId="1" applyFont="1" applyFill="1" applyBorder="1" applyAlignment="1" applyProtection="1">
      <alignment vertical="center"/>
    </xf>
    <xf numFmtId="38" fontId="0" fillId="2" borderId="128" xfId="1" applyFont="1" applyFill="1" applyBorder="1" applyAlignment="1" applyProtection="1">
      <alignment vertical="center"/>
    </xf>
    <xf numFmtId="38" fontId="0" fillId="2" borderId="161" xfId="1" applyFont="1" applyFill="1" applyBorder="1" applyAlignment="1" applyProtection="1">
      <alignment vertical="center"/>
    </xf>
    <xf numFmtId="0" fontId="0" fillId="9" borderId="38" xfId="0" applyFill="1" applyBorder="1" applyAlignment="1">
      <alignment vertical="center" shrinkToFit="1"/>
    </xf>
    <xf numFmtId="0" fontId="0" fillId="9" borderId="39" xfId="0" applyFill="1" applyBorder="1" applyAlignment="1">
      <alignment vertical="center" shrinkToFit="1"/>
    </xf>
    <xf numFmtId="38" fontId="0" fillId="2" borderId="175" xfId="1" applyFont="1" applyFill="1" applyBorder="1" applyAlignment="1" applyProtection="1">
      <alignment vertical="center"/>
    </xf>
    <xf numFmtId="38" fontId="0" fillId="2" borderId="176" xfId="1" applyFont="1" applyFill="1" applyBorder="1" applyAlignment="1" applyProtection="1">
      <alignment vertical="center"/>
    </xf>
    <xf numFmtId="38" fontId="0" fillId="2" borderId="177" xfId="1" applyFont="1" applyFill="1" applyBorder="1" applyAlignment="1" applyProtection="1">
      <alignment vertical="center"/>
    </xf>
    <xf numFmtId="0" fontId="0" fillId="9" borderId="29" xfId="0" applyFill="1" applyBorder="1" applyAlignment="1">
      <alignment vertical="center" shrinkToFit="1"/>
    </xf>
    <xf numFmtId="38" fontId="0" fillId="2" borderId="162" xfId="1" applyFont="1" applyFill="1" applyBorder="1" applyAlignment="1" applyProtection="1">
      <alignment vertical="center"/>
    </xf>
    <xf numFmtId="38" fontId="0" fillId="2" borderId="127" xfId="1" applyFont="1" applyFill="1" applyBorder="1" applyAlignment="1" applyProtection="1">
      <alignment vertical="center"/>
    </xf>
    <xf numFmtId="38" fontId="0" fillId="2" borderId="163" xfId="1" applyFont="1" applyFill="1" applyBorder="1" applyAlignment="1" applyProtection="1">
      <alignment vertical="center"/>
    </xf>
    <xf numFmtId="0" fontId="0" fillId="9" borderId="5" xfId="0" applyFill="1" applyBorder="1" applyAlignment="1">
      <alignment vertical="center" shrinkToFit="1"/>
    </xf>
    <xf numFmtId="0" fontId="0" fillId="9" borderId="264" xfId="0" applyFill="1" applyBorder="1" applyAlignment="1">
      <alignment vertical="center" shrinkToFit="1"/>
    </xf>
    <xf numFmtId="0" fontId="0" fillId="0" borderId="265" xfId="0" applyBorder="1" applyAlignment="1">
      <alignment vertical="center" shrinkToFit="1"/>
    </xf>
    <xf numFmtId="0" fontId="0" fillId="0" borderId="266" xfId="0" applyBorder="1" applyAlignment="1">
      <alignment vertical="center" shrinkToFit="1"/>
    </xf>
    <xf numFmtId="38" fontId="0" fillId="2" borderId="172" xfId="1" applyFont="1" applyFill="1" applyBorder="1" applyAlignment="1" applyProtection="1">
      <alignment vertical="center"/>
    </xf>
    <xf numFmtId="38" fontId="0" fillId="2" borderId="173" xfId="1" applyFont="1" applyFill="1" applyBorder="1" applyAlignment="1" applyProtection="1">
      <alignment vertical="center"/>
    </xf>
    <xf numFmtId="38" fontId="0" fillId="2" borderId="174" xfId="1" applyFont="1" applyFill="1" applyBorder="1" applyAlignment="1" applyProtection="1">
      <alignment vertical="center"/>
    </xf>
    <xf numFmtId="0" fontId="2" fillId="3" borderId="142" xfId="0" applyFont="1" applyFill="1" applyBorder="1" applyAlignment="1">
      <alignment vertical="center" shrinkToFit="1"/>
    </xf>
    <xf numFmtId="0" fontId="2" fillId="3" borderId="117" xfId="0" applyFont="1" applyFill="1" applyBorder="1" applyAlignment="1">
      <alignment vertical="center" shrinkToFit="1"/>
    </xf>
    <xf numFmtId="0" fontId="2" fillId="3" borderId="125" xfId="0" applyFont="1" applyFill="1" applyBorder="1" applyAlignment="1">
      <alignment vertical="center" shrinkToFit="1"/>
    </xf>
    <xf numFmtId="0" fontId="0" fillId="3" borderId="169" xfId="0" applyFill="1" applyBorder="1" applyAlignment="1">
      <alignment vertical="center" shrinkToFit="1"/>
    </xf>
    <xf numFmtId="0" fontId="0" fillId="3" borderId="170" xfId="0" applyFill="1" applyBorder="1" applyAlignment="1">
      <alignment vertical="center" shrinkToFit="1"/>
    </xf>
    <xf numFmtId="0" fontId="0" fillId="3" borderId="171" xfId="0" applyFill="1" applyBorder="1" applyAlignment="1">
      <alignment vertical="center" shrinkToFit="1"/>
    </xf>
    <xf numFmtId="0" fontId="0" fillId="9" borderId="239" xfId="0" applyFill="1" applyBorder="1" applyAlignment="1">
      <alignment horizontal="center" vertical="center" shrinkToFit="1"/>
    </xf>
    <xf numFmtId="0" fontId="0" fillId="9" borderId="240" xfId="0" applyFill="1" applyBorder="1" applyAlignment="1">
      <alignment horizontal="center" vertical="center" shrinkToFit="1"/>
    </xf>
    <xf numFmtId="0" fontId="0" fillId="9" borderId="241" xfId="0" applyFill="1" applyBorder="1" applyAlignment="1">
      <alignment horizontal="center" vertical="center" shrinkToFit="1"/>
    </xf>
    <xf numFmtId="0" fontId="0" fillId="9" borderId="130" xfId="0" applyFill="1" applyBorder="1" applyAlignment="1">
      <alignment horizontal="center" vertical="center" shrinkToFit="1"/>
    </xf>
    <xf numFmtId="0" fontId="0" fillId="9" borderId="130" xfId="0" applyFill="1" applyBorder="1">
      <alignment vertical="center"/>
    </xf>
    <xf numFmtId="0" fontId="2" fillId="2" borderId="4" xfId="0" applyFont="1" applyFill="1" applyBorder="1" applyAlignment="1">
      <alignment horizontal="center" vertical="center" wrapText="1"/>
    </xf>
    <xf numFmtId="0" fontId="4" fillId="3" borderId="119" xfId="0" applyFont="1" applyFill="1" applyBorder="1" applyAlignment="1">
      <alignment horizontal="center" vertical="center" shrinkToFit="1"/>
    </xf>
    <xf numFmtId="0" fontId="4" fillId="3" borderId="117" xfId="0" applyFont="1" applyFill="1" applyBorder="1" applyAlignment="1">
      <alignment horizontal="center" vertical="center" shrinkToFit="1"/>
    </xf>
    <xf numFmtId="0" fontId="4" fillId="3" borderId="204" xfId="0" applyFont="1" applyFill="1" applyBorder="1" applyAlignment="1">
      <alignment horizontal="center" vertical="center" shrinkToFit="1"/>
    </xf>
    <xf numFmtId="0" fontId="4" fillId="3" borderId="4" xfId="0" applyFont="1" applyFill="1" applyBorder="1" applyAlignment="1">
      <alignment horizontal="center" vertical="center" wrapText="1"/>
    </xf>
    <xf numFmtId="38" fontId="2" fillId="3" borderId="125" xfId="1" applyFont="1" applyFill="1" applyBorder="1" applyAlignment="1" applyProtection="1">
      <alignment vertical="center" shrinkToFit="1"/>
    </xf>
    <xf numFmtId="38" fontId="0" fillId="2" borderId="178" xfId="1" applyFont="1" applyFill="1" applyBorder="1" applyAlignment="1" applyProtection="1">
      <alignment vertical="center"/>
    </xf>
    <xf numFmtId="38" fontId="0" fillId="2" borderId="179" xfId="1" applyFont="1" applyFill="1" applyBorder="1" applyAlignment="1" applyProtection="1">
      <alignment vertical="center"/>
    </xf>
    <xf numFmtId="38" fontId="0" fillId="2" borderId="180" xfId="1" applyFont="1" applyFill="1" applyBorder="1" applyAlignment="1" applyProtection="1">
      <alignment vertical="center"/>
    </xf>
    <xf numFmtId="0" fontId="2" fillId="9" borderId="5" xfId="0" applyFont="1" applyFill="1" applyBorder="1" applyAlignment="1">
      <alignment horizontal="center" vertical="center" wrapText="1"/>
    </xf>
    <xf numFmtId="0" fontId="4" fillId="9" borderId="6" xfId="0" applyFont="1" applyFill="1" applyBorder="1" applyAlignment="1">
      <alignment horizontal="center" vertical="center"/>
    </xf>
    <xf numFmtId="0" fontId="4" fillId="9" borderId="7" xfId="0" applyFont="1" applyFill="1" applyBorder="1" applyAlignment="1">
      <alignment horizontal="center" vertical="center"/>
    </xf>
    <xf numFmtId="0" fontId="0" fillId="0" borderId="8" xfId="0" applyBorder="1" applyAlignment="1">
      <alignment horizontal="center" vertical="center"/>
    </xf>
    <xf numFmtId="0" fontId="0" fillId="0" borderId="0" xfId="0" applyAlignment="1">
      <alignment horizontal="center" vertical="center"/>
    </xf>
    <xf numFmtId="0" fontId="0" fillId="0" borderId="9" xfId="0" applyBorder="1" applyAlignment="1">
      <alignment horizontal="center" vertical="center"/>
    </xf>
    <xf numFmtId="0" fontId="4" fillId="9" borderId="25" xfId="0" applyFont="1" applyFill="1" applyBorder="1" applyAlignment="1">
      <alignment horizontal="center" vertical="center"/>
    </xf>
    <xf numFmtId="0" fontId="4" fillId="9" borderId="26" xfId="0" applyFont="1" applyFill="1" applyBorder="1" applyAlignment="1">
      <alignment horizontal="center" vertical="center"/>
    </xf>
    <xf numFmtId="0" fontId="4" fillId="9" borderId="27" xfId="0" applyFont="1" applyFill="1" applyBorder="1" applyAlignment="1">
      <alignment horizontal="center" vertical="center"/>
    </xf>
    <xf numFmtId="0" fontId="4" fillId="9" borderId="5" xfId="0" applyFont="1" applyFill="1" applyBorder="1" applyAlignment="1">
      <alignment horizontal="center" vertical="center" wrapText="1"/>
    </xf>
    <xf numFmtId="0" fontId="2" fillId="9" borderId="25" xfId="0" applyFont="1" applyFill="1" applyBorder="1" applyAlignment="1">
      <alignment horizontal="center" vertical="center" wrapText="1"/>
    </xf>
    <xf numFmtId="0" fontId="4" fillId="9" borderId="26" xfId="0" applyFont="1" applyFill="1" applyBorder="1" applyAlignment="1">
      <alignment horizontal="center" vertical="center" wrapText="1"/>
    </xf>
    <xf numFmtId="0" fontId="4" fillId="9" borderId="27" xfId="0" applyFont="1" applyFill="1" applyBorder="1" applyAlignment="1">
      <alignment horizontal="center" vertical="center" wrapText="1"/>
    </xf>
    <xf numFmtId="0" fontId="5" fillId="9" borderId="274" xfId="0" applyFont="1" applyFill="1" applyBorder="1" applyAlignment="1">
      <alignment horizontal="center" vertical="center"/>
    </xf>
    <xf numFmtId="0" fontId="5" fillId="9" borderId="275" xfId="0" applyFont="1" applyFill="1" applyBorder="1" applyAlignment="1">
      <alignment horizontal="center" vertical="center"/>
    </xf>
    <xf numFmtId="0" fontId="5" fillId="9" borderId="276" xfId="0" applyFont="1" applyFill="1" applyBorder="1" applyAlignment="1">
      <alignment horizontal="center" vertical="center"/>
    </xf>
    <xf numFmtId="0" fontId="0" fillId="9" borderId="4" xfId="0" applyFill="1" applyBorder="1" applyAlignment="1">
      <alignment horizontal="center" vertical="center" wrapText="1"/>
    </xf>
    <xf numFmtId="0" fontId="0" fillId="0" borderId="14" xfId="0" applyBorder="1" applyAlignment="1">
      <alignment horizontal="center" vertical="center"/>
    </xf>
    <xf numFmtId="0" fontId="0" fillId="9" borderId="25" xfId="0" applyFill="1" applyBorder="1" applyAlignment="1">
      <alignment horizontal="center" vertical="center" wrapText="1"/>
    </xf>
    <xf numFmtId="0" fontId="0" fillId="9" borderId="26" xfId="0" applyFill="1" applyBorder="1" applyAlignment="1">
      <alignment horizontal="center" vertical="center"/>
    </xf>
    <xf numFmtId="0" fontId="2" fillId="9" borderId="120" xfId="0" applyFont="1" applyFill="1" applyBorder="1" applyAlignment="1">
      <alignment horizontal="left" vertical="center" wrapText="1"/>
    </xf>
    <xf numFmtId="0" fontId="4" fillId="9" borderId="110" xfId="0" applyFont="1" applyFill="1" applyBorder="1" applyAlignment="1">
      <alignment horizontal="left" vertical="center"/>
    </xf>
    <xf numFmtId="0" fontId="0" fillId="2" borderId="125" xfId="0" applyFill="1" applyBorder="1" applyAlignment="1">
      <alignment horizontal="center" vertical="center" shrinkToFit="1"/>
    </xf>
    <xf numFmtId="0" fontId="0" fillId="2" borderId="107" xfId="0" applyFill="1" applyBorder="1" applyAlignment="1">
      <alignment horizontal="center" vertical="center" shrinkToFit="1"/>
    </xf>
    <xf numFmtId="38" fontId="0" fillId="2" borderId="107" xfId="1" applyFont="1" applyFill="1" applyBorder="1" applyAlignment="1" applyProtection="1">
      <alignment vertical="center"/>
    </xf>
    <xf numFmtId="0" fontId="0" fillId="0" borderId="107" xfId="0" applyBorder="1">
      <alignment vertical="center"/>
    </xf>
    <xf numFmtId="0" fontId="0" fillId="9" borderId="27" xfId="0" applyFill="1" applyBorder="1" applyAlignment="1">
      <alignment horizontal="center" vertical="center"/>
    </xf>
    <xf numFmtId="0" fontId="0" fillId="0" borderId="14" xfId="0" applyBorder="1">
      <alignment vertical="center"/>
    </xf>
    <xf numFmtId="0" fontId="5" fillId="9" borderId="120" xfId="0" applyFont="1" applyFill="1" applyBorder="1" applyAlignment="1">
      <alignment vertical="center" shrinkToFit="1"/>
    </xf>
    <xf numFmtId="0" fontId="5" fillId="9" borderId="110" xfId="0" applyFont="1" applyFill="1" applyBorder="1" applyAlignment="1">
      <alignment vertical="center" shrinkToFit="1"/>
    </xf>
    <xf numFmtId="0" fontId="0" fillId="9" borderId="110" xfId="0" applyFill="1" applyBorder="1" applyAlignment="1">
      <alignment vertical="center" shrinkToFit="1"/>
    </xf>
    <xf numFmtId="0" fontId="4" fillId="2" borderId="142" xfId="0" applyFont="1" applyFill="1" applyBorder="1" applyAlignment="1">
      <alignment horizontal="center" vertical="center" shrinkToFit="1"/>
    </xf>
    <xf numFmtId="0" fontId="4" fillId="2" borderId="117" xfId="0" applyFont="1" applyFill="1" applyBorder="1" applyAlignment="1">
      <alignment horizontal="center" vertical="center" shrinkToFit="1"/>
    </xf>
    <xf numFmtId="0" fontId="2" fillId="2" borderId="169" xfId="0" applyFont="1" applyFill="1" applyBorder="1" applyAlignment="1">
      <alignment vertical="center" shrinkToFit="1"/>
    </xf>
    <xf numFmtId="0" fontId="0" fillId="0" borderId="170" xfId="0" applyBorder="1" applyAlignment="1">
      <alignment vertical="center" shrinkToFit="1"/>
    </xf>
    <xf numFmtId="0" fontId="0" fillId="0" borderId="171" xfId="0" applyBorder="1" applyAlignment="1">
      <alignment vertical="center" shrinkToFit="1"/>
    </xf>
    <xf numFmtId="0" fontId="2" fillId="2" borderId="142" xfId="0" applyFont="1" applyFill="1" applyBorder="1" applyAlignment="1">
      <alignment vertical="center" shrinkToFit="1"/>
    </xf>
    <xf numFmtId="0" fontId="0" fillId="0" borderId="6" xfId="0" applyBorder="1" applyAlignment="1">
      <alignment horizontal="center" vertical="center"/>
    </xf>
    <xf numFmtId="0" fontId="0" fillId="0" borderId="10" xfId="0" applyBorder="1" applyAlignment="1">
      <alignment horizontal="center" vertical="center"/>
    </xf>
    <xf numFmtId="0" fontId="0" fillId="9" borderId="140" xfId="0" applyFill="1" applyBorder="1">
      <alignment vertical="center"/>
    </xf>
    <xf numFmtId="0" fontId="0" fillId="9" borderId="74" xfId="0" applyFill="1" applyBorder="1">
      <alignment vertical="center"/>
    </xf>
    <xf numFmtId="0" fontId="0" fillId="9" borderId="138" xfId="0" applyFill="1" applyBorder="1">
      <alignment vertical="center"/>
    </xf>
    <xf numFmtId="0" fontId="2" fillId="2" borderId="154" xfId="0" applyFont="1" applyFill="1" applyBorder="1" applyAlignment="1">
      <alignment vertical="center" shrinkToFit="1"/>
    </xf>
    <xf numFmtId="0" fontId="0" fillId="0" borderId="155" xfId="0" applyBorder="1" applyAlignment="1">
      <alignment vertical="center" shrinkToFit="1"/>
    </xf>
    <xf numFmtId="0" fontId="0" fillId="0" borderId="156" xfId="0" applyBorder="1" applyAlignment="1">
      <alignment vertical="center" shrinkToFit="1"/>
    </xf>
    <xf numFmtId="0" fontId="0" fillId="3" borderId="4" xfId="0" applyFill="1" applyBorder="1" applyAlignment="1">
      <alignment horizontal="center" vertical="center" shrinkToFit="1"/>
    </xf>
    <xf numFmtId="0" fontId="33" fillId="3" borderId="16" xfId="0" applyFont="1" applyFill="1" applyBorder="1" applyAlignment="1">
      <alignment horizontal="left" vertical="center"/>
    </xf>
    <xf numFmtId="0" fontId="33" fillId="3" borderId="17" xfId="0" applyFont="1" applyFill="1" applyBorder="1" applyAlignment="1">
      <alignment horizontal="left" vertical="center"/>
    </xf>
    <xf numFmtId="0" fontId="33" fillId="3" borderId="18" xfId="0" applyFont="1" applyFill="1" applyBorder="1" applyAlignment="1">
      <alignment horizontal="left" vertical="center"/>
    </xf>
    <xf numFmtId="0" fontId="0" fillId="3" borderId="17" xfId="0" applyFill="1" applyBorder="1" applyAlignment="1">
      <alignment vertical="center" shrinkToFit="1"/>
    </xf>
    <xf numFmtId="0" fontId="46" fillId="0" borderId="17" xfId="2" applyFont="1" applyBorder="1" applyAlignment="1" applyProtection="1">
      <alignment vertical="center" shrinkToFit="1"/>
    </xf>
    <xf numFmtId="0" fontId="46" fillId="0" borderId="18" xfId="2" applyFont="1" applyBorder="1" applyAlignment="1" applyProtection="1">
      <alignment vertical="center"/>
    </xf>
    <xf numFmtId="0" fontId="0" fillId="3" borderId="235" xfId="0" applyFill="1" applyBorder="1" applyAlignment="1">
      <alignment horizontal="center" vertical="center"/>
    </xf>
    <xf numFmtId="0" fontId="0" fillId="3" borderId="17" xfId="0" applyFill="1" applyBorder="1" applyAlignment="1">
      <alignment horizontal="center" vertical="center"/>
    </xf>
    <xf numFmtId="0" fontId="0" fillId="3" borderId="5" xfId="0" applyFill="1" applyBorder="1" applyAlignment="1">
      <alignment vertical="center" shrinkToFit="1"/>
    </xf>
    <xf numFmtId="0" fontId="0" fillId="3" borderId="6" xfId="0" applyFill="1" applyBorder="1" applyAlignment="1">
      <alignment vertical="center" shrinkToFit="1"/>
    </xf>
    <xf numFmtId="0" fontId="0" fillId="3" borderId="18" xfId="0" applyFill="1" applyBorder="1" applyAlignment="1">
      <alignment vertical="center" shrinkToFit="1"/>
    </xf>
    <xf numFmtId="0" fontId="2" fillId="9" borderId="16" xfId="0" applyFont="1" applyFill="1" applyBorder="1" applyAlignment="1">
      <alignment vertical="center" wrapText="1"/>
    </xf>
    <xf numFmtId="0" fontId="2" fillId="9" borderId="17" xfId="0" applyFont="1" applyFill="1" applyBorder="1">
      <alignment vertical="center"/>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2" fillId="9" borderId="17" xfId="0" applyFont="1" applyFill="1" applyBorder="1" applyAlignment="1">
      <alignment horizontal="center" vertical="center" wrapText="1"/>
    </xf>
    <xf numFmtId="0" fontId="2" fillId="9" borderId="18" xfId="0" applyFont="1" applyFill="1" applyBorder="1" applyAlignment="1">
      <alignment horizontal="center" vertical="center" wrapText="1"/>
    </xf>
    <xf numFmtId="0" fontId="0" fillId="3" borderId="142" xfId="0" applyFill="1" applyBorder="1" applyAlignment="1">
      <alignment horizontal="center" vertical="center" shrinkToFit="1"/>
    </xf>
    <xf numFmtId="0" fontId="0" fillId="3" borderId="117" xfId="0" applyFill="1" applyBorder="1" applyAlignment="1">
      <alignment horizontal="center" vertical="center" shrinkToFit="1"/>
    </xf>
    <xf numFmtId="0" fontId="0" fillId="3" borderId="125" xfId="0" applyFill="1" applyBorder="1" applyAlignment="1">
      <alignment horizontal="center" vertical="center" shrinkToFit="1"/>
    </xf>
    <xf numFmtId="0" fontId="31" fillId="3" borderId="18" xfId="0" applyFont="1" applyFill="1" applyBorder="1" applyAlignment="1">
      <alignment horizontal="center" vertical="center" shrinkToFit="1"/>
    </xf>
    <xf numFmtId="0" fontId="31" fillId="3" borderId="4" xfId="0" applyFont="1" applyFill="1" applyBorder="1" applyAlignment="1">
      <alignment horizontal="center" vertical="center" shrinkToFit="1"/>
    </xf>
    <xf numFmtId="0" fontId="31" fillId="3" borderId="4" xfId="0" applyFont="1" applyFill="1" applyBorder="1" applyAlignment="1">
      <alignment horizontal="center" vertical="center" wrapText="1"/>
    </xf>
    <xf numFmtId="0" fontId="31" fillId="3" borderId="4" xfId="0" applyFont="1" applyFill="1" applyBorder="1" applyAlignment="1">
      <alignment horizontal="center" vertical="center"/>
    </xf>
    <xf numFmtId="0" fontId="3" fillId="9" borderId="4" xfId="0" applyFont="1" applyFill="1" applyBorder="1" applyAlignment="1">
      <alignment vertical="center" wrapText="1"/>
    </xf>
    <xf numFmtId="0" fontId="2" fillId="3" borderId="107" xfId="0" applyFont="1" applyFill="1" applyBorder="1" applyAlignment="1">
      <alignment vertical="center" shrinkToFit="1"/>
    </xf>
    <xf numFmtId="0" fontId="2" fillId="3" borderId="18" xfId="0" applyFont="1" applyFill="1" applyBorder="1" applyAlignment="1">
      <alignment horizontal="center" vertical="center" shrinkToFit="1"/>
    </xf>
    <xf numFmtId="0" fontId="2" fillId="3" borderId="4" xfId="0" applyFont="1" applyFill="1" applyBorder="1" applyAlignment="1">
      <alignment horizontal="center" vertical="center" shrinkToFit="1"/>
    </xf>
    <xf numFmtId="0" fontId="4" fillId="3" borderId="4" xfId="0" applyFont="1" applyFill="1" applyBorder="1" applyAlignment="1">
      <alignment horizontal="center" vertical="center" shrinkToFit="1"/>
    </xf>
    <xf numFmtId="0" fontId="4" fillId="3" borderId="16" xfId="0" applyFont="1" applyFill="1" applyBorder="1" applyAlignment="1">
      <alignment horizontal="center" vertical="center" shrinkToFit="1"/>
    </xf>
    <xf numFmtId="0" fontId="2" fillId="3" borderId="107" xfId="0" applyFont="1" applyFill="1" applyBorder="1" applyAlignment="1">
      <alignment horizontal="center" vertical="center" shrinkToFit="1"/>
    </xf>
    <xf numFmtId="0" fontId="4" fillId="3" borderId="107" xfId="0" applyFont="1" applyFill="1" applyBorder="1" applyAlignment="1">
      <alignment horizontal="center" vertical="center" shrinkToFit="1"/>
    </xf>
    <xf numFmtId="0" fontId="4" fillId="3" borderId="107" xfId="0" applyFont="1" applyFill="1" applyBorder="1" applyAlignment="1">
      <alignment vertical="center" shrinkToFit="1"/>
    </xf>
    <xf numFmtId="0" fontId="0" fillId="9" borderId="188" xfId="0" applyFill="1" applyBorder="1" applyAlignment="1">
      <alignment horizontal="center" vertical="center" wrapText="1"/>
    </xf>
    <xf numFmtId="0" fontId="0" fillId="9" borderId="189" xfId="0" applyFill="1" applyBorder="1" applyAlignment="1">
      <alignment horizontal="center" vertical="center" wrapText="1"/>
    </xf>
    <xf numFmtId="0" fontId="0" fillId="9" borderId="190" xfId="0" applyFill="1" applyBorder="1" applyAlignment="1">
      <alignment horizontal="center" vertical="center" wrapText="1"/>
    </xf>
    <xf numFmtId="0" fontId="3" fillId="9" borderId="4" xfId="0" applyFont="1" applyFill="1" applyBorder="1" applyAlignment="1">
      <alignment horizontal="center" vertical="center" wrapText="1"/>
    </xf>
    <xf numFmtId="0" fontId="5" fillId="9" borderId="4" xfId="0" applyFont="1" applyFill="1" applyBorder="1" applyAlignment="1">
      <alignment horizontal="center" vertical="center"/>
    </xf>
    <xf numFmtId="0" fontId="4" fillId="9" borderId="14" xfId="0" applyFont="1" applyFill="1" applyBorder="1" applyAlignment="1">
      <alignment horizontal="center" vertical="center" wrapText="1"/>
    </xf>
    <xf numFmtId="0" fontId="4" fillId="9" borderId="14" xfId="0" applyFont="1" applyFill="1" applyBorder="1">
      <alignment vertical="center"/>
    </xf>
    <xf numFmtId="0" fontId="0" fillId="0" borderId="6" xfId="0" applyBorder="1" applyAlignment="1">
      <alignment vertical="center" shrinkToFit="1"/>
    </xf>
    <xf numFmtId="0" fontId="0" fillId="0" borderId="7" xfId="0" applyBorder="1" applyAlignment="1">
      <alignment vertical="center" shrinkToFit="1"/>
    </xf>
    <xf numFmtId="0" fontId="2" fillId="3" borderId="107" xfId="0" applyFont="1" applyFill="1" applyBorder="1" applyAlignment="1">
      <alignment vertical="center" wrapText="1"/>
    </xf>
    <xf numFmtId="0" fontId="2" fillId="3" borderId="150" xfId="0" applyFont="1" applyFill="1" applyBorder="1" applyAlignment="1">
      <alignment vertical="center" wrapText="1"/>
    </xf>
    <xf numFmtId="0" fontId="2" fillId="3" borderId="151" xfId="0" applyFont="1" applyFill="1" applyBorder="1" applyAlignment="1">
      <alignment vertical="center" wrapText="1"/>
    </xf>
    <xf numFmtId="0" fontId="2" fillId="3" borderId="152" xfId="0" applyFont="1" applyFill="1" applyBorder="1" applyAlignment="1">
      <alignment vertical="center" wrapText="1"/>
    </xf>
    <xf numFmtId="0" fontId="2" fillId="3" borderId="153" xfId="0" applyFont="1" applyFill="1" applyBorder="1" applyAlignment="1">
      <alignment vertical="center" wrapText="1"/>
    </xf>
    <xf numFmtId="0" fontId="2" fillId="3" borderId="126" xfId="0" applyFont="1" applyFill="1" applyBorder="1" applyAlignment="1">
      <alignment vertical="center" wrapText="1"/>
    </xf>
    <xf numFmtId="38" fontId="2" fillId="3" borderId="202" xfId="1" applyFont="1" applyFill="1" applyBorder="1" applyAlignment="1" applyProtection="1">
      <alignment horizontal="center" vertical="center" shrinkToFit="1"/>
    </xf>
    <xf numFmtId="38" fontId="2" fillId="3" borderId="0" xfId="1" applyFont="1" applyFill="1" applyBorder="1" applyAlignment="1" applyProtection="1">
      <alignment horizontal="center" vertical="center" shrinkToFit="1"/>
    </xf>
    <xf numFmtId="38" fontId="2" fillId="3" borderId="203" xfId="1" applyFont="1" applyFill="1" applyBorder="1" applyAlignment="1" applyProtection="1">
      <alignment horizontal="center" vertical="center" shrinkToFit="1"/>
    </xf>
    <xf numFmtId="0" fontId="2" fillId="3" borderId="321" xfId="0" applyFont="1" applyFill="1" applyBorder="1" applyAlignment="1">
      <alignment horizontal="center" vertical="center" shrinkToFit="1"/>
    </xf>
    <xf numFmtId="0" fontId="2" fillId="3" borderId="322" xfId="0" applyFont="1" applyFill="1" applyBorder="1" applyAlignment="1">
      <alignment horizontal="center" vertical="center" shrinkToFit="1"/>
    </xf>
    <xf numFmtId="0" fontId="2" fillId="3" borderId="323" xfId="0" applyFont="1" applyFill="1" applyBorder="1" applyAlignment="1">
      <alignment horizontal="center" vertical="center" shrinkToFit="1"/>
    </xf>
    <xf numFmtId="38" fontId="2" fillId="3" borderId="326" xfId="1" applyFont="1" applyFill="1" applyBorder="1" applyAlignment="1" applyProtection="1">
      <alignment horizontal="right" vertical="center" shrinkToFit="1"/>
    </xf>
    <xf numFmtId="38" fontId="2" fillId="3" borderId="327" xfId="1" applyFont="1" applyFill="1" applyBorder="1" applyAlignment="1" applyProtection="1">
      <alignment horizontal="right" vertical="center" shrinkToFit="1"/>
    </xf>
    <xf numFmtId="38" fontId="2" fillId="3" borderId="328" xfId="1" applyFont="1" applyFill="1" applyBorder="1" applyAlignment="1" applyProtection="1">
      <alignment horizontal="right" vertical="center" shrinkToFit="1"/>
    </xf>
    <xf numFmtId="0" fontId="0" fillId="9" borderId="317" xfId="0" applyFill="1" applyBorder="1" applyAlignment="1">
      <alignment horizontal="center" vertical="center" shrinkToFit="1"/>
    </xf>
    <xf numFmtId="0" fontId="0" fillId="9" borderId="318" xfId="0" applyFill="1" applyBorder="1" applyAlignment="1">
      <alignment horizontal="center" vertical="center" shrinkToFit="1"/>
    </xf>
    <xf numFmtId="0" fontId="0" fillId="9" borderId="319" xfId="0" applyFill="1" applyBorder="1" applyAlignment="1">
      <alignment horizontal="center" vertical="center" shrinkToFit="1"/>
    </xf>
    <xf numFmtId="0" fontId="0" fillId="9" borderId="284" xfId="0" applyFill="1" applyBorder="1">
      <alignment vertical="center"/>
    </xf>
    <xf numFmtId="0" fontId="0" fillId="9" borderId="153" xfId="0" applyFill="1" applyBorder="1">
      <alignment vertical="center"/>
    </xf>
    <xf numFmtId="0" fontId="0" fillId="9" borderId="285" xfId="0" applyFill="1" applyBorder="1">
      <alignment vertical="center"/>
    </xf>
    <xf numFmtId="0" fontId="0" fillId="9" borderId="9" xfId="0" applyFill="1" applyBorder="1">
      <alignment vertical="center"/>
    </xf>
    <xf numFmtId="0" fontId="0" fillId="9" borderId="311" xfId="0" applyFill="1" applyBorder="1" applyAlignment="1">
      <alignment horizontal="center" vertical="center"/>
    </xf>
    <xf numFmtId="0" fontId="0" fillId="9" borderId="312" xfId="0" applyFill="1" applyBorder="1" applyAlignment="1">
      <alignment horizontal="center" vertical="center"/>
    </xf>
    <xf numFmtId="0" fontId="0" fillId="9" borderId="313" xfId="0" applyFill="1" applyBorder="1" applyAlignment="1">
      <alignment horizontal="center" vertical="center"/>
    </xf>
    <xf numFmtId="0" fontId="0" fillId="9" borderId="311" xfId="0" applyFill="1" applyBorder="1" applyAlignment="1">
      <alignment horizontal="center" vertical="center" shrinkToFit="1"/>
    </xf>
    <xf numFmtId="0" fontId="0" fillId="9" borderId="312" xfId="0" applyFill="1" applyBorder="1" applyAlignment="1">
      <alignment horizontal="center" vertical="center" shrinkToFit="1"/>
    </xf>
    <xf numFmtId="0" fontId="0" fillId="9" borderId="313" xfId="0" applyFill="1" applyBorder="1" applyAlignment="1">
      <alignment horizontal="center" vertical="center" shrinkToFit="1"/>
    </xf>
    <xf numFmtId="0" fontId="0" fillId="9" borderId="314" xfId="0" applyFill="1" applyBorder="1" applyAlignment="1">
      <alignment horizontal="center" vertical="center" shrinkToFit="1"/>
    </xf>
    <xf numFmtId="0" fontId="0" fillId="9" borderId="315" xfId="0" applyFill="1" applyBorder="1" applyAlignment="1">
      <alignment horizontal="center" vertical="center" shrinkToFit="1"/>
    </xf>
    <xf numFmtId="0" fontId="0" fillId="9" borderId="316" xfId="0" applyFill="1" applyBorder="1" applyAlignment="1">
      <alignment horizontal="center" vertical="center" shrinkToFit="1"/>
    </xf>
    <xf numFmtId="0" fontId="33" fillId="2" borderId="17" xfId="0" applyFont="1" applyFill="1" applyBorder="1" applyAlignment="1">
      <alignment horizontal="center" vertical="center"/>
    </xf>
    <xf numFmtId="0" fontId="33" fillId="2" borderId="223" xfId="0" applyFont="1" applyFill="1" applyBorder="1" applyAlignment="1">
      <alignment horizontal="center" vertical="center"/>
    </xf>
    <xf numFmtId="0" fontId="50" fillId="3" borderId="147" xfId="0" applyFont="1" applyFill="1" applyBorder="1" applyAlignment="1">
      <alignment vertical="center" shrinkToFit="1"/>
    </xf>
    <xf numFmtId="0" fontId="50" fillId="3" borderId="109" xfId="0" applyFont="1" applyFill="1" applyBorder="1" applyAlignment="1">
      <alignment vertical="center" shrinkToFit="1"/>
    </xf>
    <xf numFmtId="0" fontId="50" fillId="3" borderId="148" xfId="0" applyFont="1" applyFill="1" applyBorder="1" applyAlignment="1">
      <alignment vertical="center" shrinkToFit="1"/>
    </xf>
    <xf numFmtId="40" fontId="11" fillId="2" borderId="142" xfId="1" applyNumberFormat="1" applyFont="1" applyFill="1" applyBorder="1" applyAlignment="1" applyProtection="1">
      <alignment vertical="center"/>
    </xf>
    <xf numFmtId="40" fontId="11" fillId="2" borderId="117" xfId="1" applyNumberFormat="1" applyFont="1" applyFill="1" applyBorder="1" applyAlignment="1" applyProtection="1">
      <alignment vertical="center"/>
    </xf>
    <xf numFmtId="40" fontId="11" fillId="2" borderId="125" xfId="1" applyNumberFormat="1" applyFont="1" applyFill="1" applyBorder="1" applyAlignment="1" applyProtection="1">
      <alignment vertical="center"/>
    </xf>
    <xf numFmtId="40" fontId="0" fillId="0" borderId="16" xfId="1" applyNumberFormat="1" applyFont="1" applyFill="1" applyBorder="1" applyAlignment="1" applyProtection="1">
      <alignment vertical="center"/>
    </xf>
    <xf numFmtId="40" fontId="0" fillId="0" borderId="17" xfId="1" applyNumberFormat="1" applyFont="1" applyFill="1" applyBorder="1" applyAlignment="1" applyProtection="1">
      <alignment vertical="center"/>
    </xf>
    <xf numFmtId="0" fontId="0" fillId="2" borderId="142" xfId="0" applyFill="1" applyBorder="1">
      <alignment vertical="center"/>
    </xf>
    <xf numFmtId="0" fontId="0" fillId="2" borderId="125" xfId="0" applyFill="1" applyBorder="1">
      <alignment vertical="center"/>
    </xf>
    <xf numFmtId="38" fontId="0" fillId="0" borderId="16" xfId="1" applyFont="1" applyFill="1" applyBorder="1" applyAlignment="1" applyProtection="1">
      <alignment vertical="center"/>
    </xf>
    <xf numFmtId="38" fontId="0" fillId="0" borderId="17" xfId="1" applyFont="1" applyFill="1" applyBorder="1" applyAlignment="1" applyProtection="1">
      <alignment vertical="center"/>
    </xf>
    <xf numFmtId="0" fontId="45" fillId="0" borderId="17" xfId="0" applyFont="1" applyBorder="1" applyAlignment="1">
      <alignment vertical="center" shrinkToFit="1"/>
    </xf>
    <xf numFmtId="0" fontId="45" fillId="0" borderId="17" xfId="0" applyFont="1" applyBorder="1">
      <alignment vertical="center"/>
    </xf>
    <xf numFmtId="0" fontId="0" fillId="9" borderId="17" xfId="0" applyFill="1" applyBorder="1" applyAlignment="1">
      <alignment vertical="center" wrapText="1"/>
    </xf>
    <xf numFmtId="0" fontId="0" fillId="9" borderId="18" xfId="0" applyFill="1" applyBorder="1" applyAlignment="1">
      <alignment vertical="center" wrapText="1"/>
    </xf>
    <xf numFmtId="0" fontId="3" fillId="2" borderId="147" xfId="0" applyFont="1" applyFill="1" applyBorder="1" applyAlignment="1">
      <alignment vertical="center" wrapText="1"/>
    </xf>
    <xf numFmtId="0" fontId="3" fillId="2" borderId="109" xfId="0" applyFont="1" applyFill="1" applyBorder="1" applyAlignment="1">
      <alignment vertical="center" wrapText="1"/>
    </xf>
    <xf numFmtId="0" fontId="3" fillId="2" borderId="148" xfId="0" applyFont="1" applyFill="1" applyBorder="1" applyAlignment="1">
      <alignment vertical="center" wrapText="1"/>
    </xf>
    <xf numFmtId="0" fontId="33" fillId="2" borderId="18" xfId="0" applyFont="1" applyFill="1" applyBorder="1" applyAlignment="1">
      <alignment horizontal="center" vertical="center"/>
    </xf>
    <xf numFmtId="0" fontId="52" fillId="0" borderId="0" xfId="0" applyFont="1" applyAlignment="1">
      <alignment horizontal="left" vertical="center" wrapText="1"/>
    </xf>
    <xf numFmtId="0" fontId="4" fillId="0" borderId="0" xfId="0" applyFont="1" applyAlignment="1">
      <alignment horizontal="left" vertical="center" wrapText="1"/>
    </xf>
    <xf numFmtId="0" fontId="4" fillId="0" borderId="362" xfId="0" applyFont="1" applyBorder="1" applyAlignment="1">
      <alignment horizontal="left" vertical="center" wrapText="1"/>
    </xf>
    <xf numFmtId="0" fontId="4" fillId="0" borderId="0" xfId="0" applyFont="1" applyAlignment="1">
      <alignment horizontal="left" vertical="center" shrinkToFit="1"/>
    </xf>
    <xf numFmtId="0" fontId="4" fillId="0" borderId="362" xfId="0" applyFont="1" applyBorder="1" applyAlignment="1">
      <alignment horizontal="left" vertical="center" shrinkToFit="1"/>
    </xf>
    <xf numFmtId="0" fontId="3" fillId="0" borderId="5" xfId="0" applyFont="1" applyBorder="1" applyAlignment="1">
      <alignment horizontal="right" vertical="center"/>
    </xf>
    <xf numFmtId="0" fontId="3" fillId="0" borderId="10" xfId="0" applyFont="1" applyBorder="1" applyAlignment="1">
      <alignment horizontal="right" vertical="center"/>
    </xf>
    <xf numFmtId="0" fontId="3" fillId="3" borderId="160" xfId="0" applyFont="1" applyFill="1" applyBorder="1" applyAlignment="1">
      <alignment vertical="center" shrinkToFit="1"/>
    </xf>
    <xf numFmtId="0" fontId="0" fillId="0" borderId="128" xfId="0" applyBorder="1" applyAlignment="1">
      <alignment vertical="center" shrinkToFit="1"/>
    </xf>
    <xf numFmtId="0" fontId="0" fillId="0" borderId="161" xfId="0" applyBorder="1" applyAlignment="1">
      <alignment vertical="center" shrinkToFit="1"/>
    </xf>
    <xf numFmtId="0" fontId="3" fillId="3" borderId="162" xfId="0" applyFont="1" applyFill="1" applyBorder="1" applyAlignment="1">
      <alignment vertical="center" shrinkToFit="1"/>
    </xf>
    <xf numFmtId="0" fontId="0" fillId="0" borderId="127" xfId="0" applyBorder="1" applyAlignment="1">
      <alignment vertical="center" shrinkToFit="1"/>
    </xf>
    <xf numFmtId="0" fontId="0" fillId="0" borderId="163" xfId="0" applyBorder="1" applyAlignment="1">
      <alignment vertical="center" shrinkToFit="1"/>
    </xf>
    <xf numFmtId="0" fontId="0" fillId="2" borderId="149" xfId="0" applyFill="1" applyBorder="1">
      <alignment vertical="center"/>
    </xf>
    <xf numFmtId="0" fontId="0" fillId="2" borderId="151" xfId="0" applyFill="1" applyBorder="1">
      <alignment vertical="center"/>
    </xf>
    <xf numFmtId="0" fontId="0" fillId="0" borderId="125" xfId="0" applyBorder="1">
      <alignment vertical="center"/>
    </xf>
    <xf numFmtId="0" fontId="0" fillId="11" borderId="103" xfId="0" applyFill="1" applyBorder="1">
      <alignment vertical="center"/>
    </xf>
    <xf numFmtId="0" fontId="0" fillId="0" borderId="364" xfId="0" applyBorder="1">
      <alignment vertical="center"/>
    </xf>
    <xf numFmtId="0" fontId="0" fillId="0" borderId="68" xfId="0" applyBorder="1">
      <alignment vertical="center"/>
    </xf>
    <xf numFmtId="0" fontId="0" fillId="0" borderId="129" xfId="0" applyBorder="1">
      <alignment vertical="center"/>
    </xf>
    <xf numFmtId="0" fontId="0" fillId="0" borderId="365" xfId="0" applyBorder="1">
      <alignment vertical="center"/>
    </xf>
    <xf numFmtId="0" fontId="0" fillId="0" borderId="366" xfId="0" applyBorder="1">
      <alignment vertical="center"/>
    </xf>
    <xf numFmtId="0" fontId="0" fillId="11" borderId="68" xfId="0" applyFill="1" applyBorder="1">
      <alignment vertical="center"/>
    </xf>
    <xf numFmtId="0" fontId="0" fillId="0" borderId="66" xfId="0" applyBorder="1">
      <alignment vertical="center"/>
    </xf>
    <xf numFmtId="0" fontId="0" fillId="0" borderId="17" xfId="0" applyBorder="1" applyAlignment="1">
      <alignment horizontal="center" vertical="center"/>
    </xf>
    <xf numFmtId="0" fontId="0" fillId="0" borderId="7" xfId="0" applyBorder="1" applyAlignment="1">
      <alignment horizontal="center" vertical="center"/>
    </xf>
    <xf numFmtId="0" fontId="0" fillId="0" borderId="16" xfId="0" applyBorder="1">
      <alignment vertical="center"/>
    </xf>
    <xf numFmtId="0" fontId="0" fillId="3" borderId="14" xfId="0" applyFill="1" applyBorder="1" applyAlignment="1">
      <alignment vertical="center" shrinkToFit="1"/>
    </xf>
    <xf numFmtId="0" fontId="5" fillId="9" borderId="29" xfId="0" applyFont="1" applyFill="1" applyBorder="1" applyAlignment="1">
      <alignment vertical="center" shrinkToFit="1"/>
    </xf>
    <xf numFmtId="0" fontId="5" fillId="9" borderId="30" xfId="0" applyFont="1" applyFill="1" applyBorder="1" applyAlignment="1">
      <alignment vertical="center" shrinkToFit="1"/>
    </xf>
    <xf numFmtId="0" fontId="5" fillId="9" borderId="286" xfId="0" applyFont="1" applyFill="1" applyBorder="1" applyAlignment="1">
      <alignment vertical="center" shrinkToFit="1"/>
    </xf>
    <xf numFmtId="0" fontId="2" fillId="3" borderId="157" xfId="0" applyFont="1" applyFill="1" applyBorder="1" applyAlignment="1">
      <alignment vertical="center" shrinkToFit="1"/>
    </xf>
    <xf numFmtId="0" fontId="2" fillId="3" borderId="158" xfId="0" applyFont="1" applyFill="1" applyBorder="1" applyAlignment="1">
      <alignment vertical="center" shrinkToFit="1"/>
    </xf>
    <xf numFmtId="0" fontId="2" fillId="3" borderId="159" xfId="0" applyFont="1" applyFill="1" applyBorder="1" applyAlignment="1">
      <alignment vertical="center" shrinkToFit="1"/>
    </xf>
    <xf numFmtId="0" fontId="33" fillId="3" borderId="107" xfId="0" applyFont="1" applyFill="1" applyBorder="1" applyAlignment="1">
      <alignment vertical="center" shrinkToFit="1"/>
    </xf>
    <xf numFmtId="38" fontId="33" fillId="3" borderId="107" xfId="1" applyFont="1" applyFill="1" applyBorder="1" applyAlignment="1" applyProtection="1">
      <alignment vertical="center" shrinkToFit="1"/>
    </xf>
    <xf numFmtId="0" fontId="0" fillId="2" borderId="18" xfId="0" applyFill="1" applyBorder="1" applyAlignment="1">
      <alignment vertical="center" shrinkToFit="1"/>
    </xf>
    <xf numFmtId="0" fontId="0" fillId="9" borderId="18" xfId="0" applyFill="1" applyBorder="1" applyAlignment="1">
      <alignment vertical="center" shrinkToFit="1"/>
    </xf>
    <xf numFmtId="0" fontId="0" fillId="9" borderId="4" xfId="0" applyFill="1" applyBorder="1" applyAlignment="1">
      <alignment vertical="center" textRotation="255"/>
    </xf>
    <xf numFmtId="0" fontId="0" fillId="9" borderId="24" xfId="0" applyFill="1" applyBorder="1">
      <alignment vertical="center"/>
    </xf>
    <xf numFmtId="0" fontId="0" fillId="9" borderId="28" xfId="0" applyFill="1" applyBorder="1">
      <alignment vertical="center"/>
    </xf>
    <xf numFmtId="0" fontId="0" fillId="2" borderId="13" xfId="0" applyFill="1" applyBorder="1" applyAlignment="1">
      <alignment horizontal="center" vertical="center"/>
    </xf>
    <xf numFmtId="0" fontId="0" fillId="2" borderId="13" xfId="0" applyFill="1" applyBorder="1">
      <alignment vertical="center"/>
    </xf>
    <xf numFmtId="0" fontId="0" fillId="9" borderId="16" xfId="0" applyFill="1" applyBorder="1" applyAlignment="1">
      <alignment vertical="center" wrapText="1" shrinkToFit="1"/>
    </xf>
    <xf numFmtId="0" fontId="0" fillId="9" borderId="17" xfId="0" applyFill="1" applyBorder="1" applyAlignment="1">
      <alignment vertical="center" wrapText="1" shrinkToFit="1"/>
    </xf>
    <xf numFmtId="0" fontId="0" fillId="9" borderId="18" xfId="0" applyFill="1" applyBorder="1" applyAlignment="1">
      <alignment vertical="center" wrapText="1" shrinkToFit="1"/>
    </xf>
    <xf numFmtId="0" fontId="0" fillId="3" borderId="14" xfId="0" applyFill="1" applyBorder="1">
      <alignment vertical="center"/>
    </xf>
    <xf numFmtId="0" fontId="2" fillId="0" borderId="150" xfId="0" applyFont="1" applyBorder="1">
      <alignment vertical="center"/>
    </xf>
    <xf numFmtId="0" fontId="2" fillId="0" borderId="151" xfId="0" applyFont="1" applyBorder="1">
      <alignment vertical="center"/>
    </xf>
    <xf numFmtId="0" fontId="2" fillId="0" borderId="153" xfId="0" applyFont="1" applyBorder="1">
      <alignment vertical="center"/>
    </xf>
    <xf numFmtId="0" fontId="2" fillId="0" borderId="126" xfId="0" applyFont="1" applyBorder="1">
      <alignment vertical="center"/>
    </xf>
    <xf numFmtId="0" fontId="4" fillId="9" borderId="29" xfId="0" applyFont="1" applyFill="1" applyBorder="1" applyAlignment="1">
      <alignment vertical="center" shrinkToFit="1"/>
    </xf>
    <xf numFmtId="0" fontId="0" fillId="9" borderId="30" xfId="0" applyFill="1" applyBorder="1" applyAlignment="1">
      <alignment vertical="center" shrinkToFit="1"/>
    </xf>
    <xf numFmtId="0" fontId="0" fillId="0" borderId="30" xfId="0" applyBorder="1">
      <alignment vertical="center"/>
    </xf>
    <xf numFmtId="0" fontId="4" fillId="3" borderId="142" xfId="0" applyFont="1" applyFill="1" applyBorder="1" applyAlignment="1">
      <alignment vertical="center" shrinkToFit="1"/>
    </xf>
    <xf numFmtId="0" fontId="0" fillId="2" borderId="213" xfId="0" applyFill="1" applyBorder="1" applyAlignment="1">
      <alignment vertical="center" shrinkToFit="1"/>
    </xf>
    <xf numFmtId="0" fontId="0" fillId="2" borderId="214" xfId="0" applyFill="1" applyBorder="1" applyAlignment="1">
      <alignment vertical="center" shrinkToFit="1"/>
    </xf>
    <xf numFmtId="0" fontId="0" fillId="0" borderId="214" xfId="0" applyBorder="1" applyAlignment="1">
      <alignment vertical="center" shrinkToFit="1"/>
    </xf>
    <xf numFmtId="0" fontId="0" fillId="0" borderId="215" xfId="0" applyBorder="1" applyAlignment="1">
      <alignment vertical="center" shrinkToFit="1"/>
    </xf>
    <xf numFmtId="0" fontId="31" fillId="9" borderId="17" xfId="0" applyFont="1" applyFill="1" applyBorder="1" applyAlignment="1">
      <alignment vertical="center" shrinkToFit="1"/>
    </xf>
    <xf numFmtId="0" fontId="0" fillId="3" borderId="149" xfId="0" applyFill="1" applyBorder="1" applyAlignment="1">
      <alignment vertical="center" wrapText="1"/>
    </xf>
    <xf numFmtId="0" fontId="0" fillId="3" borderId="150" xfId="0" applyFill="1" applyBorder="1" applyAlignment="1">
      <alignment vertical="center" wrapText="1"/>
    </xf>
    <xf numFmtId="0" fontId="0" fillId="3" borderId="151" xfId="0" applyFill="1" applyBorder="1" applyAlignment="1">
      <alignment vertical="center" wrapText="1"/>
    </xf>
    <xf numFmtId="0" fontId="0" fillId="3" borderId="152" xfId="0" applyFill="1" applyBorder="1" applyAlignment="1">
      <alignment vertical="center" wrapText="1"/>
    </xf>
    <xf numFmtId="0" fontId="0" fillId="3" borderId="153" xfId="0" applyFill="1" applyBorder="1" applyAlignment="1">
      <alignment vertical="center" wrapText="1"/>
    </xf>
    <xf numFmtId="0" fontId="0" fillId="3" borderId="126" xfId="0" applyFill="1" applyBorder="1" applyAlignment="1">
      <alignment vertical="center" wrapText="1"/>
    </xf>
    <xf numFmtId="0" fontId="0" fillId="3" borderId="165" xfId="0" applyFill="1" applyBorder="1" applyAlignment="1">
      <alignment vertical="center" shrinkToFit="1"/>
    </xf>
    <xf numFmtId="0" fontId="0" fillId="3" borderId="199" xfId="0" applyFill="1" applyBorder="1" applyAlignment="1">
      <alignment vertical="center" shrinkToFit="1"/>
    </xf>
    <xf numFmtId="0" fontId="0" fillId="3" borderId="200" xfId="0" applyFill="1" applyBorder="1" applyAlignment="1">
      <alignment vertical="center" shrinkToFit="1"/>
    </xf>
    <xf numFmtId="0" fontId="0" fillId="3" borderId="6" xfId="0" applyFill="1" applyBorder="1" applyAlignment="1">
      <alignment horizontal="center" vertical="center"/>
    </xf>
    <xf numFmtId="0" fontId="0" fillId="0" borderId="12" xfId="0" applyBorder="1" applyAlignment="1">
      <alignment horizontal="center" vertical="center"/>
    </xf>
    <xf numFmtId="0" fontId="0" fillId="2" borderId="14" xfId="0" applyFill="1" applyBorder="1">
      <alignment vertical="center"/>
    </xf>
    <xf numFmtId="0" fontId="0" fillId="9" borderId="25" xfId="0" applyFill="1" applyBorder="1" applyAlignment="1">
      <alignment vertical="center" wrapText="1"/>
    </xf>
    <xf numFmtId="0" fontId="5" fillId="0" borderId="4" xfId="0" applyFont="1" applyBorder="1" applyAlignment="1">
      <alignment vertical="center" wrapText="1"/>
    </xf>
    <xf numFmtId="0" fontId="0" fillId="9" borderId="120" xfId="0" applyFill="1" applyBorder="1" applyAlignment="1">
      <alignment vertical="center" wrapText="1"/>
    </xf>
    <xf numFmtId="0" fontId="0" fillId="9" borderId="110" xfId="0" applyFill="1" applyBorder="1">
      <alignment vertical="center"/>
    </xf>
    <xf numFmtId="0" fontId="0" fillId="9" borderId="118" xfId="0" applyFill="1" applyBorder="1">
      <alignment vertical="center"/>
    </xf>
    <xf numFmtId="0" fontId="0" fillId="3" borderId="160" xfId="0" applyFill="1" applyBorder="1" applyAlignment="1">
      <alignment vertical="center" shrinkToFit="1"/>
    </xf>
    <xf numFmtId="0" fontId="0" fillId="3" borderId="128" xfId="0" applyFill="1" applyBorder="1" applyAlignment="1">
      <alignment vertical="center" shrinkToFit="1"/>
    </xf>
    <xf numFmtId="0" fontId="0" fillId="3" borderId="161" xfId="0" applyFill="1" applyBorder="1" applyAlignment="1">
      <alignment vertical="center" shrinkToFit="1"/>
    </xf>
    <xf numFmtId="0" fontId="0" fillId="9" borderId="13" xfId="0" applyFill="1" applyBorder="1" applyAlignment="1">
      <alignment vertical="center" wrapText="1"/>
    </xf>
    <xf numFmtId="0" fontId="2" fillId="9" borderId="14" xfId="0" applyFont="1" applyFill="1" applyBorder="1" applyAlignment="1">
      <alignment vertical="center" textRotation="255" wrapText="1" shrinkToFit="1"/>
    </xf>
    <xf numFmtId="0" fontId="4" fillId="9" borderId="15" xfId="0" applyFont="1" applyFill="1" applyBorder="1" applyAlignment="1">
      <alignment vertical="center" textRotation="255" shrinkToFit="1"/>
    </xf>
    <xf numFmtId="0" fontId="4" fillId="9" borderId="15" xfId="0" applyFont="1" applyFill="1" applyBorder="1">
      <alignment vertical="center"/>
    </xf>
    <xf numFmtId="0" fontId="4" fillId="9" borderId="13" xfId="0" applyFont="1" applyFill="1" applyBorder="1">
      <alignment vertical="center"/>
    </xf>
    <xf numFmtId="0" fontId="2" fillId="9" borderId="4" xfId="0" applyFont="1" applyFill="1" applyBorder="1" applyAlignment="1">
      <alignment vertical="center" textRotation="255" wrapText="1" shrinkToFit="1"/>
    </xf>
    <xf numFmtId="0" fontId="4" fillId="9" borderId="4" xfId="0" applyFont="1" applyFill="1" applyBorder="1" applyAlignment="1">
      <alignment vertical="center" textRotation="255" shrinkToFit="1"/>
    </xf>
    <xf numFmtId="0" fontId="33" fillId="3" borderId="38" xfId="0" applyFont="1" applyFill="1" applyBorder="1" applyAlignment="1">
      <alignment horizontal="center" vertical="center"/>
    </xf>
    <xf numFmtId="0" fontId="33" fillId="2" borderId="160" xfId="0" applyFont="1" applyFill="1" applyBorder="1" applyAlignment="1">
      <alignment vertical="center" shrinkToFit="1"/>
    </xf>
    <xf numFmtId="0" fontId="33" fillId="2" borderId="128" xfId="0" applyFont="1" applyFill="1" applyBorder="1" applyAlignment="1">
      <alignment vertical="center" shrinkToFit="1"/>
    </xf>
    <xf numFmtId="0" fontId="33" fillId="2" borderId="161" xfId="0" applyFont="1" applyFill="1" applyBorder="1" applyAlignment="1">
      <alignment vertical="center" shrinkToFit="1"/>
    </xf>
    <xf numFmtId="0" fontId="33" fillId="2" borderId="146" xfId="0" applyFont="1" applyFill="1" applyBorder="1">
      <alignment vertical="center"/>
    </xf>
    <xf numFmtId="0" fontId="33" fillId="2" borderId="24" xfId="0" applyFont="1" applyFill="1" applyBorder="1" applyAlignment="1">
      <alignment horizontal="center" vertical="center"/>
    </xf>
    <xf numFmtId="0" fontId="33" fillId="3" borderId="17" xfId="0" applyFont="1" applyFill="1" applyBorder="1" applyAlignment="1">
      <alignment horizontal="center" vertical="center"/>
    </xf>
    <xf numFmtId="0" fontId="33" fillId="3" borderId="14" xfId="0" applyFont="1" applyFill="1" applyBorder="1" applyAlignment="1">
      <alignment vertical="center" shrinkToFit="1"/>
    </xf>
    <xf numFmtId="0" fontId="52" fillId="3" borderId="147" xfId="0" applyFont="1" applyFill="1" applyBorder="1" applyAlignment="1">
      <alignment vertical="center" shrinkToFit="1"/>
    </xf>
    <xf numFmtId="0" fontId="52" fillId="3" borderId="109" xfId="0" applyFont="1" applyFill="1" applyBorder="1" applyAlignment="1">
      <alignment vertical="center" shrinkToFit="1"/>
    </xf>
    <xf numFmtId="0" fontId="52" fillId="3" borderId="148" xfId="0" applyFont="1" applyFill="1" applyBorder="1" applyAlignment="1">
      <alignment vertical="center" shrinkToFit="1"/>
    </xf>
    <xf numFmtId="0" fontId="5" fillId="9" borderId="14" xfId="0" applyFont="1" applyFill="1" applyBorder="1" applyAlignment="1">
      <alignment vertical="center" shrinkToFit="1"/>
    </xf>
    <xf numFmtId="0" fontId="0" fillId="0" borderId="14" xfId="0" applyBorder="1" applyAlignment="1">
      <alignment vertical="center" shrinkToFit="1"/>
    </xf>
    <xf numFmtId="0" fontId="33" fillId="3" borderId="175" xfId="0" applyFont="1" applyFill="1" applyBorder="1" applyAlignment="1">
      <alignment vertical="center" shrinkToFit="1"/>
    </xf>
    <xf numFmtId="0" fontId="33" fillId="3" borderId="176" xfId="0" applyFont="1" applyFill="1" applyBorder="1" applyAlignment="1">
      <alignment vertical="center" shrinkToFit="1"/>
    </xf>
    <xf numFmtId="0" fontId="33" fillId="3" borderId="177" xfId="0" applyFont="1" applyFill="1" applyBorder="1" applyAlignment="1">
      <alignment vertical="center" shrinkToFit="1"/>
    </xf>
    <xf numFmtId="0" fontId="33" fillId="3" borderId="108" xfId="0" applyFont="1" applyFill="1" applyBorder="1">
      <alignment vertical="center"/>
    </xf>
    <xf numFmtId="0" fontId="33" fillId="3" borderId="24" xfId="0" applyFont="1" applyFill="1" applyBorder="1" applyAlignment="1">
      <alignment horizontal="center" vertical="center"/>
    </xf>
    <xf numFmtId="0" fontId="33" fillId="3" borderId="162" xfId="0" applyFont="1" applyFill="1" applyBorder="1" applyAlignment="1">
      <alignment vertical="center" shrinkToFit="1"/>
    </xf>
    <xf numFmtId="0" fontId="33" fillId="3" borderId="127" xfId="0" applyFont="1" applyFill="1" applyBorder="1" applyAlignment="1">
      <alignment vertical="center" shrinkToFit="1"/>
    </xf>
    <xf numFmtId="0" fontId="33" fillId="3" borderId="163" xfId="0" applyFont="1" applyFill="1" applyBorder="1" applyAlignment="1">
      <alignment vertical="center" shrinkToFit="1"/>
    </xf>
    <xf numFmtId="0" fontId="33" fillId="3" borderId="145" xfId="0" applyFont="1" applyFill="1" applyBorder="1">
      <alignment vertical="center"/>
    </xf>
    <xf numFmtId="0" fontId="33" fillId="3" borderId="28" xfId="0" applyFont="1" applyFill="1" applyBorder="1" applyAlignment="1">
      <alignment horizontal="center" vertical="center"/>
    </xf>
    <xf numFmtId="0" fontId="33" fillId="3" borderId="142" xfId="0" applyFont="1" applyFill="1" applyBorder="1" applyAlignment="1">
      <alignment vertical="center" shrinkToFit="1"/>
    </xf>
    <xf numFmtId="0" fontId="33" fillId="3" borderId="117" xfId="0" applyFont="1" applyFill="1" applyBorder="1" applyAlignment="1">
      <alignment vertical="center" shrinkToFit="1"/>
    </xf>
    <xf numFmtId="0" fontId="33" fillId="3" borderId="125" xfId="0" applyFont="1" applyFill="1" applyBorder="1" applyAlignment="1">
      <alignment vertical="center" shrinkToFit="1"/>
    </xf>
    <xf numFmtId="0" fontId="33" fillId="3" borderId="107" xfId="0" applyFont="1" applyFill="1" applyBorder="1">
      <alignment vertical="center"/>
    </xf>
    <xf numFmtId="0" fontId="33" fillId="2" borderId="17" xfId="0" applyFont="1" applyFill="1" applyBorder="1" applyAlignment="1">
      <alignment vertical="center" shrinkToFit="1"/>
    </xf>
    <xf numFmtId="0" fontId="33" fillId="2" borderId="143" xfId="0" applyFont="1" applyFill="1" applyBorder="1">
      <alignment vertical="center"/>
    </xf>
    <xf numFmtId="0" fontId="33" fillId="3" borderId="144" xfId="0" applyFont="1" applyFill="1" applyBorder="1">
      <alignment vertical="center"/>
    </xf>
    <xf numFmtId="49" fontId="33" fillId="9" borderId="4" xfId="0" applyNumberFormat="1" applyFont="1" applyFill="1" applyBorder="1" applyAlignment="1">
      <alignment horizontal="center" vertical="center"/>
    </xf>
    <xf numFmtId="49" fontId="33" fillId="9" borderId="16" xfId="0" applyNumberFormat="1" applyFont="1" applyFill="1" applyBorder="1" applyAlignment="1">
      <alignment horizontal="center" vertical="center"/>
    </xf>
    <xf numFmtId="0" fontId="33" fillId="2" borderId="142" xfId="0" applyFont="1" applyFill="1" applyBorder="1">
      <alignment vertical="center"/>
    </xf>
    <xf numFmtId="0" fontId="33" fillId="2" borderId="125" xfId="0" applyFont="1" applyFill="1" applyBorder="1">
      <alignment vertical="center"/>
    </xf>
    <xf numFmtId="186" fontId="0" fillId="0" borderId="16" xfId="0" applyNumberFormat="1" applyBorder="1">
      <alignment vertical="center"/>
    </xf>
    <xf numFmtId="186" fontId="0" fillId="0" borderId="17" xfId="0" applyNumberFormat="1" applyBorder="1">
      <alignment vertical="center"/>
    </xf>
    <xf numFmtId="0" fontId="3" fillId="3" borderId="142" xfId="0" applyFont="1" applyFill="1" applyBorder="1" applyAlignment="1">
      <alignment vertical="center" wrapText="1" shrinkToFit="1"/>
    </xf>
    <xf numFmtId="0" fontId="3" fillId="3" borderId="117" xfId="0" applyFont="1" applyFill="1" applyBorder="1" applyAlignment="1">
      <alignment vertical="center" wrapText="1" shrinkToFit="1"/>
    </xf>
    <xf numFmtId="0" fontId="3" fillId="3" borderId="125" xfId="0" applyFont="1" applyFill="1" applyBorder="1" applyAlignment="1">
      <alignment vertical="center" wrapText="1" shrinkToFit="1"/>
    </xf>
    <xf numFmtId="0" fontId="0" fillId="9" borderId="189" xfId="0" applyFill="1" applyBorder="1" applyAlignment="1">
      <alignment vertical="center" shrinkToFit="1"/>
    </xf>
    <xf numFmtId="0" fontId="0" fillId="9" borderId="190" xfId="0" applyFill="1" applyBorder="1" applyAlignment="1">
      <alignment vertical="center" shrinkToFit="1"/>
    </xf>
    <xf numFmtId="0" fontId="0" fillId="3" borderId="204" xfId="0" applyFill="1" applyBorder="1" applyAlignment="1">
      <alignment horizontal="center" vertical="center" shrinkToFit="1"/>
    </xf>
    <xf numFmtId="0" fontId="2" fillId="3" borderId="119" xfId="0" applyFont="1" applyFill="1" applyBorder="1" applyAlignment="1">
      <alignment horizontal="left" vertical="center" shrinkToFit="1"/>
    </xf>
    <xf numFmtId="0" fontId="2" fillId="3" borderId="117" xfId="0" applyFont="1" applyFill="1" applyBorder="1" applyAlignment="1">
      <alignment horizontal="left" vertical="center" shrinkToFit="1"/>
    </xf>
    <xf numFmtId="0" fontId="2" fillId="3" borderId="125" xfId="0" applyFont="1" applyFill="1" applyBorder="1" applyAlignment="1">
      <alignment horizontal="left" vertical="center" shrinkToFit="1"/>
    </xf>
    <xf numFmtId="0" fontId="0" fillId="9" borderId="4" xfId="0" applyFill="1" applyBorder="1" applyAlignment="1">
      <alignment horizontal="left" vertical="center"/>
    </xf>
    <xf numFmtId="0" fontId="0" fillId="0" borderId="284" xfId="0" applyBorder="1" applyAlignment="1">
      <alignment horizontal="center" vertical="center"/>
    </xf>
    <xf numFmtId="0" fontId="0" fillId="0" borderId="153" xfId="0" applyBorder="1" applyAlignment="1">
      <alignment horizontal="center" vertical="center"/>
    </xf>
    <xf numFmtId="0" fontId="0" fillId="0" borderId="285" xfId="0" applyBorder="1" applyAlignment="1">
      <alignment horizontal="center" vertical="center"/>
    </xf>
    <xf numFmtId="0" fontId="0" fillId="9" borderId="223" xfId="0" applyFill="1" applyBorder="1" applyAlignment="1">
      <alignment vertical="center" wrapText="1"/>
    </xf>
    <xf numFmtId="0" fontId="4" fillId="3" borderId="149" xfId="0" applyFont="1" applyFill="1" applyBorder="1" applyAlignment="1">
      <alignment horizontal="center" vertical="center" wrapText="1"/>
    </xf>
    <xf numFmtId="0" fontId="0" fillId="3" borderId="150" xfId="0" applyFill="1" applyBorder="1" applyAlignment="1">
      <alignment horizontal="center" vertical="center" wrapText="1"/>
    </xf>
    <xf numFmtId="0" fontId="0" fillId="3" borderId="151" xfId="0" applyFill="1" applyBorder="1" applyAlignment="1">
      <alignment horizontal="center" vertical="center" wrapText="1"/>
    </xf>
    <xf numFmtId="0" fontId="0" fillId="0" borderId="202" xfId="0" applyBorder="1" applyAlignment="1">
      <alignment vertical="center" wrapText="1"/>
    </xf>
    <xf numFmtId="0" fontId="0" fillId="0" borderId="0" xfId="0" applyAlignment="1">
      <alignment vertical="center" wrapText="1"/>
    </xf>
    <xf numFmtId="0" fontId="0" fillId="0" borderId="203" xfId="0" applyBorder="1" applyAlignment="1">
      <alignment vertical="center" wrapText="1"/>
    </xf>
    <xf numFmtId="0" fontId="0" fillId="0" borderId="152" xfId="0" applyBorder="1" applyAlignment="1">
      <alignment vertical="center" wrapText="1"/>
    </xf>
    <xf numFmtId="0" fontId="0" fillId="0" borderId="153" xfId="0" applyBorder="1" applyAlignment="1">
      <alignment vertical="center" wrapText="1"/>
    </xf>
    <xf numFmtId="0" fontId="0" fillId="0" borderId="126" xfId="0" applyBorder="1" applyAlignment="1">
      <alignment vertical="center" wrapText="1"/>
    </xf>
    <xf numFmtId="0" fontId="33" fillId="3" borderId="149" xfId="0" applyFont="1" applyFill="1" applyBorder="1" applyAlignment="1">
      <alignment vertical="center" wrapText="1"/>
    </xf>
    <xf numFmtId="0" fontId="33" fillId="3" borderId="150" xfId="0" applyFont="1" applyFill="1" applyBorder="1" applyAlignment="1">
      <alignment vertical="center" wrapText="1"/>
    </xf>
    <xf numFmtId="0" fontId="33" fillId="0" borderId="150" xfId="0" applyFont="1" applyBorder="1" applyAlignment="1">
      <alignment vertical="center" wrapText="1"/>
    </xf>
    <xf numFmtId="0" fontId="33" fillId="0" borderId="117" xfId="0" applyFont="1" applyBorder="1" applyAlignment="1">
      <alignment vertical="center" wrapText="1"/>
    </xf>
    <xf numFmtId="0" fontId="33" fillId="0" borderId="125" xfId="0" applyFont="1" applyBorder="1" applyAlignment="1">
      <alignment vertical="center" wrapText="1"/>
    </xf>
    <xf numFmtId="0" fontId="33" fillId="3" borderId="16" xfId="0" applyFont="1" applyFill="1" applyBorder="1" applyAlignment="1">
      <alignment vertical="center" shrinkToFit="1"/>
    </xf>
    <xf numFmtId="0" fontId="33" fillId="3" borderId="17" xfId="0" applyFont="1" applyFill="1" applyBorder="1" applyAlignment="1">
      <alignment vertical="center" shrinkToFit="1"/>
    </xf>
    <xf numFmtId="0" fontId="33" fillId="3" borderId="153" xfId="0" applyFont="1" applyFill="1" applyBorder="1" applyAlignment="1">
      <alignment vertical="center" wrapText="1" shrinkToFit="1"/>
    </xf>
    <xf numFmtId="0" fontId="33" fillId="0" borderId="153" xfId="0" applyFont="1" applyBorder="1" applyAlignment="1">
      <alignment vertical="center" shrinkToFit="1"/>
    </xf>
    <xf numFmtId="0" fontId="33" fillId="0" borderId="153" xfId="0" applyFont="1" applyBorder="1">
      <alignment vertical="center"/>
    </xf>
    <xf numFmtId="0" fontId="33" fillId="0" borderId="126" xfId="0" applyFont="1" applyBorder="1">
      <alignment vertical="center"/>
    </xf>
    <xf numFmtId="0" fontId="33" fillId="3" borderId="4" xfId="0" applyFont="1" applyFill="1" applyBorder="1" applyAlignment="1">
      <alignment horizontal="center" vertical="center" wrapText="1"/>
    </xf>
    <xf numFmtId="0" fontId="52" fillId="0" borderId="362" xfId="0" applyFont="1" applyBorder="1" applyAlignment="1">
      <alignment horizontal="left" vertical="center" shrinkToFit="1"/>
    </xf>
    <xf numFmtId="0" fontId="52" fillId="3" borderId="149" xfId="0" applyFont="1" applyFill="1" applyBorder="1" applyAlignment="1">
      <alignment horizontal="left" vertical="center" wrapText="1"/>
    </xf>
    <xf numFmtId="0" fontId="52" fillId="3" borderId="150" xfId="0" applyFont="1" applyFill="1" applyBorder="1" applyAlignment="1">
      <alignment horizontal="left" vertical="center" wrapText="1"/>
    </xf>
    <xf numFmtId="0" fontId="52" fillId="3" borderId="202" xfId="0" applyFont="1" applyFill="1" applyBorder="1" applyAlignment="1">
      <alignment horizontal="left" vertical="center" wrapText="1"/>
    </xf>
    <xf numFmtId="0" fontId="52" fillId="3" borderId="0" xfId="0" applyFont="1" applyFill="1" applyAlignment="1">
      <alignment horizontal="left" vertical="center" wrapText="1"/>
    </xf>
    <xf numFmtId="0" fontId="52" fillId="3" borderId="152" xfId="0" applyFont="1" applyFill="1" applyBorder="1" applyAlignment="1">
      <alignment horizontal="left" vertical="center" wrapText="1"/>
    </xf>
    <xf numFmtId="0" fontId="52" fillId="3" borderId="153" xfId="0" applyFont="1" applyFill="1" applyBorder="1" applyAlignment="1">
      <alignment horizontal="left" vertical="center" wrapText="1"/>
    </xf>
    <xf numFmtId="0" fontId="52" fillId="3" borderId="329" xfId="0" applyFont="1" applyFill="1" applyBorder="1" applyAlignment="1">
      <alignment horizontal="left" vertical="center" wrapText="1"/>
    </xf>
    <xf numFmtId="0" fontId="52" fillId="3" borderId="256" xfId="0" applyFont="1" applyFill="1" applyBorder="1" applyAlignment="1">
      <alignment horizontal="left" vertical="center" wrapText="1"/>
    </xf>
    <xf numFmtId="0" fontId="52" fillId="3" borderId="257" xfId="0" applyFont="1" applyFill="1" applyBorder="1" applyAlignment="1">
      <alignment horizontal="left" vertical="center" wrapText="1"/>
    </xf>
    <xf numFmtId="0" fontId="50" fillId="3" borderId="5" xfId="0" applyFont="1" applyFill="1" applyBorder="1" applyAlignment="1">
      <alignment horizontal="center" vertical="center" wrapText="1"/>
    </xf>
    <xf numFmtId="0" fontId="50" fillId="3" borderId="7" xfId="0" applyFont="1" applyFill="1" applyBorder="1" applyAlignment="1">
      <alignment horizontal="center" vertical="center" wrapText="1"/>
    </xf>
    <xf numFmtId="0" fontId="50" fillId="3" borderId="8" xfId="0" applyFont="1" applyFill="1" applyBorder="1" applyAlignment="1">
      <alignment horizontal="center" vertical="center" wrapText="1"/>
    </xf>
    <xf numFmtId="0" fontId="50" fillId="3" borderId="9"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50" fillId="3" borderId="12" xfId="0" applyFont="1" applyFill="1" applyBorder="1" applyAlignment="1">
      <alignment horizontal="center" vertical="center" wrapText="1"/>
    </xf>
    <xf numFmtId="0" fontId="33" fillId="3" borderId="142" xfId="0" applyFont="1" applyFill="1" applyBorder="1" applyAlignment="1">
      <alignment horizontal="center" vertical="center" shrinkToFit="1"/>
    </xf>
    <xf numFmtId="0" fontId="33" fillId="3" borderId="125" xfId="0" applyFont="1" applyFill="1" applyBorder="1" applyAlignment="1">
      <alignment horizontal="center" vertical="center" shrinkToFit="1"/>
    </xf>
    <xf numFmtId="0" fontId="33" fillId="3" borderId="149" xfId="0" applyFont="1" applyFill="1" applyBorder="1" applyAlignment="1">
      <alignment horizontal="center" vertical="center" shrinkToFit="1"/>
    </xf>
    <xf numFmtId="0" fontId="33" fillId="3" borderId="150" xfId="0" applyFont="1" applyFill="1" applyBorder="1" applyAlignment="1">
      <alignment horizontal="center" vertical="center" shrinkToFit="1"/>
    </xf>
    <xf numFmtId="0" fontId="33" fillId="3" borderId="117" xfId="0" applyFont="1" applyFill="1" applyBorder="1" applyAlignment="1">
      <alignment horizontal="center" vertical="center" shrinkToFit="1"/>
    </xf>
    <xf numFmtId="0" fontId="52" fillId="3" borderId="162" xfId="0" applyFont="1" applyFill="1" applyBorder="1" applyAlignment="1">
      <alignment horizontal="left" vertical="center" shrinkToFit="1"/>
    </xf>
    <xf numFmtId="0" fontId="52" fillId="3" borderId="127" xfId="0" applyFont="1" applyFill="1" applyBorder="1" applyAlignment="1">
      <alignment horizontal="left" vertical="center" shrinkToFit="1"/>
    </xf>
    <xf numFmtId="0" fontId="52" fillId="3" borderId="163" xfId="0" applyFont="1" applyFill="1" applyBorder="1" applyAlignment="1">
      <alignment horizontal="left" vertical="center" shrinkToFit="1"/>
    </xf>
    <xf numFmtId="38" fontId="33" fillId="2" borderId="142" xfId="1" applyFont="1" applyFill="1" applyBorder="1" applyAlignment="1" applyProtection="1">
      <alignment vertical="center"/>
    </xf>
    <xf numFmtId="38" fontId="33" fillId="2" borderId="117" xfId="1" applyFont="1" applyFill="1" applyBorder="1" applyAlignment="1" applyProtection="1">
      <alignment vertical="center"/>
    </xf>
    <xf numFmtId="38" fontId="33" fillId="2" borderId="125" xfId="1" applyFont="1" applyFill="1" applyBorder="1" applyAlignment="1" applyProtection="1">
      <alignment vertical="center"/>
    </xf>
    <xf numFmtId="0" fontId="52" fillId="3" borderId="151" xfId="0" applyFont="1" applyFill="1" applyBorder="1" applyAlignment="1">
      <alignment horizontal="left" vertical="center" wrapText="1"/>
    </xf>
    <xf numFmtId="0" fontId="52" fillId="3" borderId="203" xfId="0" applyFont="1" applyFill="1" applyBorder="1" applyAlignment="1">
      <alignment horizontal="left" vertical="center" wrapText="1"/>
    </xf>
    <xf numFmtId="0" fontId="52" fillId="3" borderId="126" xfId="0" applyFont="1" applyFill="1" applyBorder="1" applyAlignment="1">
      <alignment horizontal="left" vertical="center" wrapText="1"/>
    </xf>
    <xf numFmtId="0" fontId="50" fillId="3" borderId="361" xfId="0" applyFont="1" applyFill="1" applyBorder="1" applyAlignment="1">
      <alignment horizontal="center" vertical="center" wrapText="1"/>
    </xf>
    <xf numFmtId="0" fontId="50" fillId="3" borderId="362" xfId="0" applyFont="1" applyFill="1" applyBorder="1" applyAlignment="1">
      <alignment horizontal="center" vertical="center" wrapText="1"/>
    </xf>
    <xf numFmtId="0" fontId="50" fillId="3" borderId="363" xfId="0" applyFont="1" applyFill="1" applyBorder="1" applyAlignment="1">
      <alignment horizontal="center" vertical="center" wrapText="1"/>
    </xf>
    <xf numFmtId="57" fontId="33" fillId="3" borderId="142" xfId="0" applyNumberFormat="1" applyFont="1" applyFill="1" applyBorder="1" applyAlignment="1">
      <alignment horizontal="center" vertical="center" shrinkToFit="1"/>
    </xf>
    <xf numFmtId="57" fontId="33" fillId="3" borderId="125" xfId="0" applyNumberFormat="1" applyFont="1" applyFill="1" applyBorder="1" applyAlignment="1">
      <alignment horizontal="center" vertical="center" shrinkToFit="1"/>
    </xf>
    <xf numFmtId="0" fontId="33" fillId="3" borderId="204" xfId="0" applyFont="1" applyFill="1" applyBorder="1" applyAlignment="1">
      <alignment horizontal="center" vertical="center" shrinkToFit="1"/>
    </xf>
    <xf numFmtId="0" fontId="33" fillId="3" borderId="142" xfId="0" applyFont="1" applyFill="1" applyBorder="1" applyAlignment="1">
      <alignment horizontal="center" vertical="center"/>
    </xf>
    <xf numFmtId="0" fontId="33" fillId="3" borderId="117" xfId="0" applyFont="1" applyFill="1" applyBorder="1" applyAlignment="1">
      <alignment horizontal="center" vertical="center"/>
    </xf>
    <xf numFmtId="0" fontId="33" fillId="3" borderId="125" xfId="0" applyFont="1" applyFill="1" applyBorder="1" applyAlignment="1">
      <alignment horizontal="center" vertical="center"/>
    </xf>
    <xf numFmtId="0" fontId="0" fillId="2" borderId="16" xfId="0" applyFill="1" applyBorder="1" applyAlignment="1">
      <alignment horizontal="center" vertical="center" wrapText="1"/>
    </xf>
    <xf numFmtId="0" fontId="0" fillId="2" borderId="18" xfId="0" applyFill="1" applyBorder="1" applyAlignment="1">
      <alignment horizontal="center" vertical="center" wrapText="1"/>
    </xf>
    <xf numFmtId="0" fontId="0" fillId="2" borderId="17" xfId="0" applyFill="1" applyBorder="1" applyAlignment="1">
      <alignment horizontal="center" vertical="center" wrapText="1"/>
    </xf>
    <xf numFmtId="0" fontId="0" fillId="2" borderId="13" xfId="0" applyFill="1" applyBorder="1" applyAlignment="1">
      <alignment horizontal="center" vertical="center" shrinkToFit="1"/>
    </xf>
    <xf numFmtId="0" fontId="0" fillId="3" borderId="13" xfId="0" applyFill="1" applyBorder="1" applyAlignment="1">
      <alignment horizontal="center" vertical="center" shrinkToFit="1"/>
    </xf>
    <xf numFmtId="0" fontId="33" fillId="2" borderId="147" xfId="0" applyFont="1" applyFill="1" applyBorder="1" applyAlignment="1">
      <alignment vertical="center" wrapText="1"/>
    </xf>
    <xf numFmtId="0" fontId="33" fillId="2" borderId="109" xfId="0" applyFont="1" applyFill="1" applyBorder="1" applyAlignment="1">
      <alignment vertical="center" wrapText="1"/>
    </xf>
    <xf numFmtId="0" fontId="33" fillId="2" borderId="148" xfId="0" applyFont="1" applyFill="1" applyBorder="1" applyAlignment="1">
      <alignment vertical="center" wrapText="1"/>
    </xf>
    <xf numFmtId="0" fontId="0" fillId="9" borderId="5" xfId="0" applyFill="1" applyBorder="1" applyAlignment="1">
      <alignment horizontal="left" vertical="center"/>
    </xf>
    <xf numFmtId="0" fontId="0" fillId="9" borderId="6" xfId="0" applyFill="1" applyBorder="1" applyAlignment="1">
      <alignment horizontal="left" vertical="center"/>
    </xf>
    <xf numFmtId="0" fontId="0" fillId="9" borderId="7" xfId="0" applyFill="1" applyBorder="1" applyAlignment="1">
      <alignment horizontal="left" vertical="center"/>
    </xf>
    <xf numFmtId="0" fontId="0" fillId="9" borderId="16" xfId="0" applyFill="1" applyBorder="1" applyAlignment="1">
      <alignment horizontal="left" vertical="center" wrapText="1"/>
    </xf>
    <xf numFmtId="0" fontId="0" fillId="9" borderId="18" xfId="0" applyFill="1" applyBorder="1" applyAlignment="1">
      <alignment horizontal="left" vertical="center" wrapText="1"/>
    </xf>
    <xf numFmtId="0" fontId="0" fillId="9" borderId="17" xfId="0" applyFill="1" applyBorder="1" applyAlignment="1">
      <alignment horizontal="left" vertical="center" wrapText="1"/>
    </xf>
    <xf numFmtId="0" fontId="33" fillId="2" borderId="147" xfId="0" applyFont="1" applyFill="1" applyBorder="1" applyAlignment="1">
      <alignment horizontal="center" vertical="center"/>
    </xf>
    <xf numFmtId="0" fontId="33" fillId="2" borderId="109" xfId="0" applyFont="1" applyFill="1" applyBorder="1" applyAlignment="1">
      <alignment horizontal="center" vertical="center"/>
    </xf>
    <xf numFmtId="0" fontId="33" fillId="2" borderId="148" xfId="0" applyFont="1" applyFill="1" applyBorder="1" applyAlignment="1">
      <alignment horizontal="center" vertical="center"/>
    </xf>
    <xf numFmtId="0" fontId="33" fillId="3" borderId="147" xfId="0" applyFont="1" applyFill="1" applyBorder="1" applyAlignment="1">
      <alignment horizontal="center" vertical="center"/>
    </xf>
    <xf numFmtId="0" fontId="33" fillId="3" borderId="109" xfId="0" applyFont="1" applyFill="1" applyBorder="1" applyAlignment="1">
      <alignment horizontal="center" vertical="center"/>
    </xf>
    <xf numFmtId="0" fontId="33" fillId="3" borderId="148" xfId="0" applyFont="1" applyFill="1" applyBorder="1" applyAlignment="1">
      <alignment horizontal="center" vertical="center"/>
    </xf>
    <xf numFmtId="0" fontId="33" fillId="3" borderId="122" xfId="0" applyFont="1" applyFill="1" applyBorder="1" applyAlignment="1">
      <alignment horizontal="center" vertical="center"/>
    </xf>
    <xf numFmtId="0" fontId="33" fillId="3" borderId="65" xfId="0" applyFont="1" applyFill="1" applyBorder="1" applyAlignment="1">
      <alignment horizontal="center" vertical="center"/>
    </xf>
    <xf numFmtId="0" fontId="33" fillId="3" borderId="123" xfId="0" applyFont="1" applyFill="1" applyBorder="1" applyAlignment="1">
      <alignment horizontal="center" vertical="center"/>
    </xf>
    <xf numFmtId="0" fontId="52" fillId="3" borderId="29" xfId="0" applyFont="1" applyFill="1" applyBorder="1" applyAlignment="1">
      <alignment horizontal="center" vertical="center" wrapText="1"/>
    </xf>
    <xf numFmtId="0" fontId="52" fillId="3" borderId="30" xfId="0" applyFont="1" applyFill="1" applyBorder="1" applyAlignment="1">
      <alignment horizontal="center" vertical="center" wrapText="1"/>
    </xf>
    <xf numFmtId="0" fontId="52" fillId="3" borderId="31" xfId="0" applyFont="1" applyFill="1" applyBorder="1" applyAlignment="1">
      <alignment horizontal="center" vertical="center" wrapText="1"/>
    </xf>
    <xf numFmtId="0" fontId="5" fillId="3" borderId="39" xfId="0" applyFont="1" applyFill="1" applyBorder="1" applyAlignment="1">
      <alignment horizontal="center" vertical="center" wrapText="1" shrinkToFit="1"/>
    </xf>
    <xf numFmtId="0" fontId="5" fillId="3" borderId="40" xfId="0" applyFont="1" applyFill="1" applyBorder="1" applyAlignment="1">
      <alignment horizontal="center" vertical="center" wrapText="1" shrinkToFit="1"/>
    </xf>
    <xf numFmtId="0" fontId="5" fillId="3" borderId="41" xfId="0" applyFont="1" applyFill="1" applyBorder="1" applyAlignment="1">
      <alignment horizontal="center" vertical="center" wrapText="1" shrinkToFit="1"/>
    </xf>
    <xf numFmtId="0" fontId="33" fillId="3" borderId="157" xfId="0" applyFont="1" applyFill="1" applyBorder="1" applyAlignment="1">
      <alignment horizontal="center" vertical="center"/>
    </xf>
    <xf numFmtId="0" fontId="33" fillId="3" borderId="158" xfId="0" applyFont="1" applyFill="1" applyBorder="1" applyAlignment="1">
      <alignment horizontal="center" vertical="center"/>
    </xf>
    <xf numFmtId="0" fontId="33" fillId="3" borderId="159" xfId="0" applyFont="1" applyFill="1" applyBorder="1" applyAlignment="1">
      <alignment horizontal="center" vertical="center"/>
    </xf>
    <xf numFmtId="0" fontId="50" fillId="3" borderId="147" xfId="0" applyFont="1" applyFill="1" applyBorder="1" applyAlignment="1">
      <alignment horizontal="center" vertical="center" wrapText="1"/>
    </xf>
    <xf numFmtId="0" fontId="50" fillId="3" borderId="109" xfId="0" applyFont="1" applyFill="1" applyBorder="1" applyAlignment="1">
      <alignment horizontal="center" vertical="center" wrapText="1"/>
    </xf>
    <xf numFmtId="0" fontId="50" fillId="3" borderId="148" xfId="0" applyFont="1" applyFill="1" applyBorder="1" applyAlignment="1">
      <alignment horizontal="center" vertical="center" wrapText="1"/>
    </xf>
    <xf numFmtId="0" fontId="5" fillId="3" borderId="274" xfId="0" applyFont="1" applyFill="1" applyBorder="1" applyAlignment="1">
      <alignment horizontal="center" vertical="center" wrapText="1" shrinkToFit="1"/>
    </xf>
    <xf numFmtId="0" fontId="5" fillId="3" borderId="275" xfId="0" applyFont="1" applyFill="1" applyBorder="1" applyAlignment="1">
      <alignment horizontal="center" vertical="center" wrapText="1" shrinkToFit="1"/>
    </xf>
    <xf numFmtId="0" fontId="5" fillId="3" borderId="276" xfId="0" applyFont="1" applyFill="1" applyBorder="1" applyAlignment="1">
      <alignment horizontal="center" vertical="center" wrapText="1" shrinkToFit="1"/>
    </xf>
    <xf numFmtId="0" fontId="5" fillId="3" borderId="25" xfId="0" applyFont="1" applyFill="1" applyBorder="1" applyAlignment="1">
      <alignment horizontal="center" vertical="center" wrapText="1" shrinkToFit="1"/>
    </xf>
    <xf numFmtId="0" fontId="5" fillId="3" borderId="26" xfId="0" applyFont="1" applyFill="1" applyBorder="1" applyAlignment="1">
      <alignment horizontal="center" vertical="center" wrapText="1" shrinkToFit="1"/>
    </xf>
    <xf numFmtId="0" fontId="5" fillId="3" borderId="27" xfId="0" applyFont="1" applyFill="1" applyBorder="1" applyAlignment="1">
      <alignment horizontal="center" vertical="center" wrapText="1" shrinkToFit="1"/>
    </xf>
    <xf numFmtId="0" fontId="33" fillId="3" borderId="209" xfId="0" applyFont="1" applyFill="1" applyBorder="1" applyAlignment="1">
      <alignment horizontal="center" vertical="center" shrinkToFit="1"/>
    </xf>
    <xf numFmtId="0" fontId="33" fillId="3" borderId="210" xfId="0" applyFont="1" applyFill="1" applyBorder="1" applyAlignment="1">
      <alignment horizontal="center" vertical="center"/>
    </xf>
    <xf numFmtId="0" fontId="33" fillId="3" borderId="211" xfId="0" applyFont="1" applyFill="1" applyBorder="1" applyAlignment="1">
      <alignment horizontal="center" vertical="center"/>
    </xf>
    <xf numFmtId="0" fontId="33" fillId="3" borderId="212" xfId="0" applyFont="1" applyFill="1" applyBorder="1" applyAlignment="1">
      <alignment horizontal="center" vertical="center"/>
    </xf>
    <xf numFmtId="0" fontId="33" fillId="3" borderId="39" xfId="0" applyFont="1" applyFill="1" applyBorder="1" applyAlignment="1">
      <alignment horizontal="center" vertical="center"/>
    </xf>
    <xf numFmtId="0" fontId="33" fillId="3" borderId="40" xfId="0" applyFont="1" applyFill="1" applyBorder="1" applyAlignment="1">
      <alignment horizontal="center" vertical="center"/>
    </xf>
    <xf numFmtId="0" fontId="33" fillId="3" borderId="41" xfId="0" applyFont="1" applyFill="1" applyBorder="1" applyAlignment="1">
      <alignment horizontal="center" vertical="center"/>
    </xf>
    <xf numFmtId="0" fontId="33" fillId="3" borderId="355" xfId="0" applyFont="1" applyFill="1" applyBorder="1" applyAlignment="1">
      <alignment horizontal="center" vertical="center"/>
    </xf>
    <xf numFmtId="0" fontId="33" fillId="3" borderId="357" xfId="0" applyFont="1" applyFill="1" applyBorder="1" applyAlignment="1">
      <alignment horizontal="center" vertical="center"/>
    </xf>
    <xf numFmtId="0" fontId="33" fillId="3" borderId="358" xfId="0" applyFont="1" applyFill="1" applyBorder="1" applyAlignment="1">
      <alignment horizontal="center" vertical="center"/>
    </xf>
    <xf numFmtId="0" fontId="33" fillId="3" borderId="360" xfId="0" applyFont="1" applyFill="1" applyBorder="1" applyAlignment="1">
      <alignment horizontal="center" vertical="center"/>
    </xf>
    <xf numFmtId="0" fontId="33" fillId="3" borderId="359" xfId="0" applyFont="1" applyFill="1" applyBorder="1" applyAlignment="1">
      <alignment horizontal="center" vertical="center"/>
    </xf>
    <xf numFmtId="0" fontId="50" fillId="3" borderId="142" xfId="0" applyFont="1" applyFill="1" applyBorder="1" applyAlignment="1">
      <alignment horizontal="center" vertical="center" wrapText="1"/>
    </xf>
    <xf numFmtId="0" fontId="50" fillId="3" borderId="117" xfId="0" applyFont="1" applyFill="1" applyBorder="1" applyAlignment="1">
      <alignment horizontal="center" vertical="center" wrapText="1"/>
    </xf>
    <xf numFmtId="0" fontId="50" fillId="3" borderId="125" xfId="0" applyFont="1" applyFill="1" applyBorder="1" applyAlignment="1">
      <alignment horizontal="center" vertical="center" wrapText="1"/>
    </xf>
    <xf numFmtId="0" fontId="50" fillId="3" borderId="356" xfId="0" applyFont="1" applyFill="1" applyBorder="1" applyAlignment="1">
      <alignment horizontal="center" vertical="center" wrapText="1"/>
    </xf>
    <xf numFmtId="0" fontId="33" fillId="3" borderId="348" xfId="0" applyFont="1" applyFill="1" applyBorder="1" applyAlignment="1">
      <alignment horizontal="center" vertical="center"/>
    </xf>
    <xf numFmtId="0" fontId="33" fillId="3" borderId="349" xfId="0" applyFont="1" applyFill="1" applyBorder="1" applyAlignment="1">
      <alignment horizontal="center" vertical="center"/>
    </xf>
    <xf numFmtId="0" fontId="33" fillId="3" borderId="350" xfId="0" applyFont="1" applyFill="1" applyBorder="1" applyAlignment="1">
      <alignment horizontal="center" vertical="center"/>
    </xf>
    <xf numFmtId="0" fontId="33" fillId="3" borderId="351" xfId="0" applyFont="1" applyFill="1" applyBorder="1" applyAlignment="1">
      <alignment horizontal="center" vertical="center"/>
    </xf>
    <xf numFmtId="0" fontId="33" fillId="3" borderId="352" xfId="0" applyFont="1" applyFill="1" applyBorder="1" applyAlignment="1">
      <alignment horizontal="center" vertical="center"/>
    </xf>
    <xf numFmtId="0" fontId="33" fillId="3" borderId="221" xfId="0" applyFont="1" applyFill="1" applyBorder="1" applyAlignment="1">
      <alignment horizontal="center" vertical="center"/>
    </xf>
    <xf numFmtId="0" fontId="33" fillId="3" borderId="353" xfId="0" applyFont="1" applyFill="1" applyBorder="1" applyAlignment="1">
      <alignment horizontal="center" vertical="center"/>
    </xf>
    <xf numFmtId="0" fontId="33" fillId="3" borderId="354" xfId="0" applyFont="1" applyFill="1" applyBorder="1" applyAlignment="1">
      <alignment horizontal="center" vertical="center"/>
    </xf>
    <xf numFmtId="0" fontId="33" fillId="3" borderId="213" xfId="0" applyFont="1" applyFill="1" applyBorder="1" applyAlignment="1">
      <alignment horizontal="center" vertical="center" shrinkToFit="1"/>
    </xf>
    <xf numFmtId="0" fontId="33" fillId="3" borderId="214" xfId="0" applyFont="1" applyFill="1" applyBorder="1" applyAlignment="1">
      <alignment horizontal="center" vertical="center" shrinkToFit="1"/>
    </xf>
    <xf numFmtId="0" fontId="33" fillId="3" borderId="215" xfId="0" applyFont="1" applyFill="1" applyBorder="1" applyAlignment="1">
      <alignment horizontal="center" vertical="center" shrinkToFit="1"/>
    </xf>
    <xf numFmtId="0" fontId="33" fillId="3" borderId="347" xfId="0" applyFont="1" applyFill="1" applyBorder="1" applyAlignment="1">
      <alignment horizontal="center" vertical="center" shrinkToFit="1"/>
    </xf>
    <xf numFmtId="0" fontId="3" fillId="3" borderId="39" xfId="0" applyFont="1" applyFill="1" applyBorder="1" applyAlignment="1">
      <alignment horizontal="center" vertical="center" wrapText="1" shrinkToFit="1"/>
    </xf>
    <xf numFmtId="0" fontId="3" fillId="3" borderId="40" xfId="0" applyFont="1" applyFill="1" applyBorder="1" applyAlignment="1">
      <alignment horizontal="center" vertical="center" wrapText="1" shrinkToFit="1"/>
    </xf>
    <xf numFmtId="0" fontId="3" fillId="3" borderId="41" xfId="0" applyFont="1" applyFill="1" applyBorder="1" applyAlignment="1">
      <alignment horizontal="center" vertical="center" wrapText="1" shrinkToFit="1"/>
    </xf>
    <xf numFmtId="0" fontId="3" fillId="3" borderId="25" xfId="0" applyFont="1" applyFill="1" applyBorder="1" applyAlignment="1">
      <alignment horizontal="center" vertical="center" wrapText="1" shrinkToFit="1"/>
    </xf>
    <xf numFmtId="0" fontId="3" fillId="3" borderId="26" xfId="0" applyFont="1" applyFill="1" applyBorder="1" applyAlignment="1">
      <alignment horizontal="center" vertical="center" wrapText="1" shrinkToFit="1"/>
    </xf>
    <xf numFmtId="0" fontId="3" fillId="3" borderId="27" xfId="0" applyFont="1" applyFill="1" applyBorder="1" applyAlignment="1">
      <alignment horizontal="center" vertical="center" wrapText="1" shrinkToFit="1"/>
    </xf>
    <xf numFmtId="0" fontId="3" fillId="3" borderId="274" xfId="0" applyFont="1" applyFill="1" applyBorder="1" applyAlignment="1">
      <alignment horizontal="center" vertical="center" wrapText="1" shrinkToFit="1"/>
    </xf>
    <xf numFmtId="0" fontId="3" fillId="3" borderId="275" xfId="0" applyFont="1" applyFill="1" applyBorder="1" applyAlignment="1">
      <alignment horizontal="center" vertical="center" wrapText="1" shrinkToFit="1"/>
    </xf>
    <xf numFmtId="0" fontId="3" fillId="3" borderId="276" xfId="0" applyFont="1" applyFill="1" applyBorder="1" applyAlignment="1">
      <alignment horizontal="center" vertical="center" wrapText="1" shrinkToFit="1"/>
    </xf>
    <xf numFmtId="0" fontId="33" fillId="3" borderId="165" xfId="0" applyFont="1" applyFill="1" applyBorder="1" applyAlignment="1">
      <alignment horizontal="center" vertical="center"/>
    </xf>
    <xf numFmtId="0" fontId="33" fillId="3" borderId="199" xfId="0" applyFont="1" applyFill="1" applyBorder="1" applyAlignment="1">
      <alignment horizontal="center" vertical="center"/>
    </xf>
    <xf numFmtId="0" fontId="33" fillId="3" borderId="200" xfId="0" applyFont="1" applyFill="1" applyBorder="1" applyAlignment="1">
      <alignment horizontal="center" vertical="center"/>
    </xf>
    <xf numFmtId="0" fontId="33" fillId="3" borderId="271" xfId="0" applyFont="1" applyFill="1" applyBorder="1" applyAlignment="1">
      <alignment horizontal="center" vertical="center"/>
    </xf>
    <xf numFmtId="0" fontId="33" fillId="3" borderId="272" xfId="0" applyFont="1" applyFill="1" applyBorder="1" applyAlignment="1">
      <alignment horizontal="center" vertical="center"/>
    </xf>
    <xf numFmtId="0" fontId="33" fillId="3" borderId="273" xfId="0" applyFont="1" applyFill="1" applyBorder="1" applyAlignment="1">
      <alignment horizontal="center" vertical="center"/>
    </xf>
    <xf numFmtId="0" fontId="31" fillId="2" borderId="16" xfId="0" applyFont="1" applyFill="1" applyBorder="1" applyAlignment="1">
      <alignment vertical="center" shrinkToFit="1"/>
    </xf>
    <xf numFmtId="0" fontId="33" fillId="2" borderId="149" xfId="0" applyFont="1" applyFill="1" applyBorder="1">
      <alignment vertical="center"/>
    </xf>
    <xf numFmtId="0" fontId="33" fillId="0" borderId="151" xfId="0" applyFont="1" applyBorder="1">
      <alignment vertical="center"/>
    </xf>
    <xf numFmtId="0" fontId="33" fillId="2" borderId="107" xfId="0" applyFont="1" applyFill="1" applyBorder="1">
      <alignment vertical="center"/>
    </xf>
    <xf numFmtId="0" fontId="33" fillId="2" borderId="191" xfId="0" applyFont="1" applyFill="1" applyBorder="1">
      <alignment vertical="center"/>
    </xf>
    <xf numFmtId="0" fontId="33" fillId="2" borderId="192" xfId="0" applyFont="1" applyFill="1" applyBorder="1">
      <alignment vertical="center"/>
    </xf>
    <xf numFmtId="0" fontId="33" fillId="2" borderId="201" xfId="0" applyFont="1" applyFill="1" applyBorder="1">
      <alignment vertical="center"/>
    </xf>
    <xf numFmtId="0" fontId="33" fillId="2" borderId="124" xfId="0" applyFont="1" applyFill="1" applyBorder="1">
      <alignment vertical="center"/>
    </xf>
    <xf numFmtId="0" fontId="33" fillId="2" borderId="191" xfId="0" applyFont="1" applyFill="1" applyBorder="1" applyAlignment="1">
      <alignment horizontal="center" vertical="center"/>
    </xf>
    <xf numFmtId="0" fontId="33" fillId="2" borderId="255" xfId="0" applyFont="1" applyFill="1" applyBorder="1" applyAlignment="1">
      <alignment horizontal="center" vertical="center"/>
    </xf>
    <xf numFmtId="0" fontId="33" fillId="0" borderId="255" xfId="0" applyFont="1" applyBorder="1" applyAlignment="1">
      <alignment horizontal="center" vertical="center"/>
    </xf>
    <xf numFmtId="0" fontId="33" fillId="0" borderId="192" xfId="0" applyFont="1" applyBorder="1" applyAlignment="1">
      <alignment horizontal="center" vertical="center"/>
    </xf>
    <xf numFmtId="0" fontId="2" fillId="3" borderId="107" xfId="0" applyFont="1" applyFill="1" applyBorder="1" applyAlignment="1">
      <alignment horizontal="left" vertical="center" wrapText="1"/>
    </xf>
    <xf numFmtId="0" fontId="36" fillId="0" borderId="4" xfId="0" applyFont="1" applyBorder="1" applyAlignment="1">
      <alignment vertical="center" wrapText="1"/>
    </xf>
    <xf numFmtId="0" fontId="36" fillId="0" borderId="4" xfId="0" applyFont="1" applyBorder="1">
      <alignment vertical="center"/>
    </xf>
    <xf numFmtId="0" fontId="36" fillId="0" borderId="4" xfId="0" applyFont="1" applyBorder="1" applyAlignment="1">
      <alignment horizontal="center" vertical="center"/>
    </xf>
    <xf numFmtId="0" fontId="61" fillId="0" borderId="18" xfId="0" applyFont="1" applyBorder="1" applyAlignment="1">
      <alignment horizontal="center" vertical="center"/>
    </xf>
    <xf numFmtId="0" fontId="36" fillId="3" borderId="147" xfId="0" applyFont="1" applyFill="1" applyBorder="1" applyAlignment="1">
      <alignment vertical="center" shrinkToFit="1"/>
    </xf>
    <xf numFmtId="0" fontId="36" fillId="3" borderId="148" xfId="0" applyFont="1" applyFill="1" applyBorder="1" applyAlignment="1">
      <alignment vertical="center" shrinkToFit="1"/>
    </xf>
    <xf numFmtId="0" fontId="36" fillId="3" borderId="109" xfId="0" applyFont="1" applyFill="1" applyBorder="1" applyAlignment="1">
      <alignment vertical="center" shrinkToFit="1"/>
    </xf>
    <xf numFmtId="0" fontId="48" fillId="2" borderId="142" xfId="0" applyFont="1" applyFill="1" applyBorder="1" applyAlignment="1">
      <alignment horizontal="center" vertical="center"/>
    </xf>
    <xf numFmtId="0" fontId="48" fillId="2" borderId="117" xfId="0" applyFont="1" applyFill="1" applyBorder="1" applyAlignment="1">
      <alignment horizontal="center" vertical="center"/>
    </xf>
    <xf numFmtId="0" fontId="48" fillId="2" borderId="125" xfId="0" applyFont="1" applyFill="1" applyBorder="1" applyAlignment="1">
      <alignment horizontal="center" vertical="center"/>
    </xf>
    <xf numFmtId="0" fontId="0" fillId="0" borderId="13" xfId="0" applyBorder="1" applyAlignment="1">
      <alignment horizontal="center" vertical="center"/>
    </xf>
    <xf numFmtId="0" fontId="36" fillId="0" borderId="16" xfId="0" applyFont="1" applyBorder="1">
      <alignment vertical="center"/>
    </xf>
    <xf numFmtId="0" fontId="36" fillId="2" borderId="147" xfId="0" applyFont="1" applyFill="1" applyBorder="1" applyAlignment="1">
      <alignment vertical="center" shrinkToFit="1"/>
    </xf>
    <xf numFmtId="0" fontId="36" fillId="2" borderId="109" xfId="0" applyFont="1" applyFill="1" applyBorder="1" applyAlignment="1">
      <alignment vertical="center" shrinkToFit="1"/>
    </xf>
    <xf numFmtId="0" fontId="36" fillId="2" borderId="148" xfId="0" applyFont="1" applyFill="1" applyBorder="1" applyAlignment="1">
      <alignment vertical="center" shrinkToFit="1"/>
    </xf>
    <xf numFmtId="0" fontId="36" fillId="0" borderId="4" xfId="0" applyFont="1" applyBorder="1" applyAlignment="1">
      <alignment vertical="center" textRotation="255" shrinkToFit="1"/>
    </xf>
    <xf numFmtId="0" fontId="0" fillId="6" borderId="141" xfId="0" applyFill="1" applyBorder="1" applyAlignment="1">
      <alignment horizontal="center" vertical="center" shrinkToFit="1"/>
    </xf>
    <xf numFmtId="0" fontId="0" fillId="6" borderId="101" xfId="0" applyFill="1" applyBorder="1" applyAlignment="1">
      <alignment horizontal="center" vertical="center" shrinkToFit="1"/>
    </xf>
    <xf numFmtId="0" fontId="0" fillId="6" borderId="133" xfId="0" applyFill="1" applyBorder="1" applyAlignment="1">
      <alignment horizontal="center" vertical="center" shrinkToFit="1"/>
    </xf>
    <xf numFmtId="0" fontId="8" fillId="0" borderId="4" xfId="0" applyFont="1" applyBorder="1" applyAlignment="1">
      <alignment horizontal="center" vertical="center"/>
    </xf>
    <xf numFmtId="0" fontId="10" fillId="0" borderId="16" xfId="0" applyFont="1" applyBorder="1" applyAlignment="1">
      <alignment horizontal="center" vertical="center" shrinkToFit="1"/>
    </xf>
    <xf numFmtId="0" fontId="58" fillId="6" borderId="134" xfId="0" applyFont="1" applyFill="1" applyBorder="1" applyAlignment="1">
      <alignment horizontal="center" vertical="center" shrinkToFit="1"/>
    </xf>
    <xf numFmtId="0" fontId="58" fillId="6" borderId="47" xfId="0" applyFont="1" applyFill="1" applyBorder="1" applyAlignment="1">
      <alignment horizontal="center" vertical="center" shrinkToFit="1"/>
    </xf>
    <xf numFmtId="0" fontId="0" fillId="6" borderId="47" xfId="0" applyFill="1" applyBorder="1" applyAlignment="1">
      <alignment horizontal="center" vertical="center" shrinkToFit="1"/>
    </xf>
    <xf numFmtId="0" fontId="0" fillId="6" borderId="46" xfId="0" applyFill="1" applyBorder="1">
      <alignment vertical="center"/>
    </xf>
    <xf numFmtId="0" fontId="0" fillId="0" borderId="23" xfId="0" applyBorder="1">
      <alignment vertical="center"/>
    </xf>
    <xf numFmtId="0" fontId="0" fillId="0" borderId="21" xfId="0" applyBorder="1">
      <alignment vertical="center"/>
    </xf>
    <xf numFmtId="0" fontId="0" fillId="0" borderId="2" xfId="0" applyBorder="1">
      <alignment vertical="center"/>
    </xf>
    <xf numFmtId="0" fontId="7" fillId="6" borderId="19" xfId="0" applyFont="1" applyFill="1" applyBorder="1" applyAlignment="1">
      <alignment horizontal="center" vertical="center" shrinkToFit="1"/>
    </xf>
    <xf numFmtId="0" fontId="0" fillId="0" borderId="1" xfId="0" applyBorder="1" applyAlignment="1">
      <alignment horizontal="center" vertical="center" shrinkToFit="1"/>
    </xf>
    <xf numFmtId="0" fontId="7" fillId="8" borderId="19" xfId="0" applyFont="1" applyFill="1" applyBorder="1" applyAlignment="1">
      <alignment horizontal="center" vertical="center" shrinkToFit="1"/>
    </xf>
    <xf numFmtId="0" fontId="7" fillId="7" borderId="19" xfId="0" applyFont="1" applyFill="1" applyBorder="1" applyAlignment="1">
      <alignment horizontal="center" vertical="center" shrinkToFit="1"/>
    </xf>
    <xf numFmtId="0" fontId="0" fillId="0" borderId="1" xfId="0" applyBorder="1">
      <alignment vertical="center"/>
    </xf>
    <xf numFmtId="0" fontId="33" fillId="9" borderId="242" xfId="0" applyFont="1" applyFill="1" applyBorder="1" applyAlignment="1">
      <alignment vertical="center" wrapText="1"/>
    </xf>
    <xf numFmtId="0" fontId="33" fillId="9" borderId="243" xfId="0" applyFont="1" applyFill="1" applyBorder="1">
      <alignment vertical="center"/>
    </xf>
    <xf numFmtId="0" fontId="33" fillId="9" borderId="244" xfId="0" applyFont="1" applyFill="1" applyBorder="1">
      <alignment vertical="center"/>
    </xf>
    <xf numFmtId="0" fontId="0" fillId="7" borderId="141" xfId="0" applyFill="1" applyBorder="1" applyAlignment="1">
      <alignment horizontal="center" vertical="center"/>
    </xf>
    <xf numFmtId="0" fontId="0" fillId="7" borderId="101" xfId="0" applyFill="1" applyBorder="1" applyAlignment="1">
      <alignment horizontal="center" vertical="center"/>
    </xf>
    <xf numFmtId="0" fontId="0" fillId="7" borderId="133" xfId="0" applyFill="1" applyBorder="1" applyAlignment="1">
      <alignment horizontal="center" vertical="center"/>
    </xf>
    <xf numFmtId="0" fontId="37" fillId="0" borderId="30" xfId="0" applyFont="1" applyBorder="1" applyAlignment="1">
      <alignment vertical="center" shrinkToFit="1"/>
    </xf>
    <xf numFmtId="0" fontId="33" fillId="0" borderId="30" xfId="0" applyFont="1" applyBorder="1" applyAlignment="1">
      <alignment vertical="center" shrinkToFit="1"/>
    </xf>
    <xf numFmtId="0" fontId="86" fillId="6" borderId="16" xfId="2" applyFont="1" applyFill="1" applyBorder="1" applyAlignment="1" applyProtection="1">
      <alignment horizontal="center" vertical="center"/>
    </xf>
    <xf numFmtId="0" fontId="86" fillId="6" borderId="17" xfId="2" applyFont="1" applyFill="1" applyBorder="1" applyAlignment="1" applyProtection="1">
      <alignment horizontal="center" vertical="center"/>
    </xf>
    <xf numFmtId="0" fontId="86" fillId="0" borderId="17" xfId="2" applyFont="1" applyBorder="1" applyProtection="1">
      <alignment vertical="center"/>
    </xf>
    <xf numFmtId="0" fontId="86" fillId="0" borderId="18" xfId="2" applyFont="1" applyBorder="1" applyProtection="1">
      <alignment vertical="center"/>
    </xf>
    <xf numFmtId="0" fontId="53" fillId="0" borderId="5" xfId="0" applyFont="1" applyBorder="1" applyAlignment="1">
      <alignment vertical="center" wrapText="1"/>
    </xf>
    <xf numFmtId="0" fontId="0" fillId="0" borderId="7" xfId="0" applyBorder="1">
      <alignment vertical="center"/>
    </xf>
    <xf numFmtId="0" fontId="0" fillId="0" borderId="12" xfId="0" applyBorder="1">
      <alignment vertical="center"/>
    </xf>
    <xf numFmtId="0" fontId="37" fillId="0" borderId="5" xfId="0" applyFont="1" applyBorder="1" applyAlignment="1">
      <alignment vertical="center" shrinkToFit="1"/>
    </xf>
    <xf numFmtId="0" fontId="36" fillId="0" borderId="6" xfId="0" applyFont="1" applyBorder="1" applyAlignment="1">
      <alignment vertical="center" shrinkToFit="1"/>
    </xf>
    <xf numFmtId="0" fontId="36" fillId="0" borderId="10" xfId="0" applyFont="1" applyBorder="1" applyAlignment="1">
      <alignment vertical="center" shrinkToFit="1"/>
    </xf>
    <xf numFmtId="0" fontId="36" fillId="0" borderId="11" xfId="0" applyFont="1" applyBorder="1" applyAlignment="1">
      <alignment vertical="center" shrinkToFit="1"/>
    </xf>
    <xf numFmtId="0" fontId="0" fillId="0" borderId="12" xfId="0" applyBorder="1" applyAlignment="1">
      <alignment vertical="center" shrinkToFit="1"/>
    </xf>
    <xf numFmtId="0" fontId="37" fillId="0" borderId="65" xfId="0" applyFont="1" applyBorder="1" applyAlignment="1">
      <alignment vertical="center" shrinkToFit="1"/>
    </xf>
    <xf numFmtId="0" fontId="33" fillId="0" borderId="65" xfId="0" applyFont="1" applyBorder="1">
      <alignment vertical="center"/>
    </xf>
    <xf numFmtId="0" fontId="37" fillId="0" borderId="40" xfId="0" applyFont="1" applyBorder="1" applyAlignment="1">
      <alignment vertical="center" shrinkToFit="1"/>
    </xf>
    <xf numFmtId="0" fontId="33" fillId="0" borderId="40" xfId="0" applyFont="1" applyBorder="1" applyAlignment="1">
      <alignment vertical="center" shrinkToFit="1"/>
    </xf>
    <xf numFmtId="0" fontId="33" fillId="0" borderId="40" xfId="0" applyFont="1" applyBorder="1">
      <alignment vertical="center"/>
    </xf>
    <xf numFmtId="0" fontId="19" fillId="0" borderId="0" xfId="3" quotePrefix="1" applyFont="1" applyAlignment="1">
      <alignment horizontal="center" vertical="center"/>
    </xf>
    <xf numFmtId="0" fontId="18" fillId="0" borderId="0" xfId="3" applyFont="1">
      <alignment vertical="center"/>
    </xf>
    <xf numFmtId="0" fontId="54" fillId="3" borderId="19" xfId="3" applyFont="1" applyFill="1" applyBorder="1" applyAlignment="1" applyProtection="1">
      <alignment vertical="center" wrapText="1"/>
      <protection locked="0"/>
    </xf>
    <xf numFmtId="0" fontId="0" fillId="3" borderId="20" xfId="0" applyFill="1" applyBorder="1" applyAlignment="1" applyProtection="1">
      <alignment vertical="center" wrapText="1"/>
      <protection locked="0"/>
    </xf>
    <xf numFmtId="0" fontId="0" fillId="3" borderId="1" xfId="0" applyFill="1" applyBorder="1" applyAlignment="1" applyProtection="1">
      <alignment vertical="center" wrapText="1"/>
      <protection locked="0"/>
    </xf>
    <xf numFmtId="0" fontId="23" fillId="8" borderId="16" xfId="3" applyFont="1" applyFill="1" applyBorder="1" applyAlignment="1">
      <alignment horizontal="center" vertical="center"/>
    </xf>
    <xf numFmtId="0" fontId="0" fillId="8" borderId="17" xfId="0" applyFill="1" applyBorder="1" applyAlignment="1">
      <alignment horizontal="center" vertical="center"/>
    </xf>
    <xf numFmtId="0" fontId="0" fillId="8" borderId="18" xfId="0" applyFill="1" applyBorder="1" applyAlignment="1">
      <alignment horizontal="center" vertical="center"/>
    </xf>
    <xf numFmtId="0" fontId="72" fillId="0" borderId="16" xfId="3" applyFont="1" applyBorder="1" applyAlignment="1">
      <alignment horizontal="center" vertical="center" shrinkToFit="1"/>
    </xf>
    <xf numFmtId="0" fontId="48" fillId="0" borderId="18" xfId="0" applyFont="1" applyBorder="1" applyAlignment="1">
      <alignment horizontal="center" vertical="center" shrinkToFit="1"/>
    </xf>
    <xf numFmtId="0" fontId="12" fillId="3" borderId="19" xfId="0" applyFont="1" applyFill="1" applyBorder="1" applyAlignment="1" applyProtection="1">
      <alignment horizontal="left" vertical="center" shrinkToFit="1"/>
      <protection locked="0"/>
    </xf>
    <xf numFmtId="0" fontId="12" fillId="3" borderId="20" xfId="0" applyFont="1" applyFill="1" applyBorder="1" applyAlignment="1" applyProtection="1">
      <alignment horizontal="left" vertical="center" shrinkToFit="1"/>
      <protection locked="0"/>
    </xf>
    <xf numFmtId="0" fontId="0" fillId="3" borderId="20" xfId="0" applyFill="1" applyBorder="1" applyAlignment="1" applyProtection="1">
      <alignment horizontal="left" vertical="center" shrinkToFit="1"/>
      <protection locked="0"/>
    </xf>
    <xf numFmtId="0" fontId="0" fillId="3" borderId="1" xfId="0" applyFill="1" applyBorder="1" applyAlignment="1" applyProtection="1">
      <alignment horizontal="left" vertical="center" shrinkToFit="1"/>
      <protection locked="0"/>
    </xf>
    <xf numFmtId="0" fontId="12" fillId="9" borderId="19"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1" xfId="0" applyBorder="1" applyAlignment="1">
      <alignment horizontal="center" vertical="center" wrapText="1"/>
    </xf>
    <xf numFmtId="0" fontId="48" fillId="0" borderId="16" xfId="0" applyFont="1" applyBorder="1" applyAlignment="1">
      <alignment horizontal="center" vertical="center" shrinkToFit="1"/>
    </xf>
    <xf numFmtId="0" fontId="48" fillId="0" borderId="17" xfId="0" applyFont="1" applyBorder="1" applyAlignment="1">
      <alignment horizontal="center" vertical="center" shrinkToFit="1"/>
    </xf>
    <xf numFmtId="0" fontId="12" fillId="9" borderId="19" xfId="0" applyFont="1" applyFill="1" applyBorder="1" applyAlignment="1">
      <alignment horizontal="center" vertical="center"/>
    </xf>
    <xf numFmtId="0" fontId="0" fillId="0" borderId="20" xfId="0" applyBorder="1" applyAlignment="1">
      <alignment horizontal="center" vertical="center"/>
    </xf>
    <xf numFmtId="0" fontId="0" fillId="0" borderId="1" xfId="0" applyBorder="1" applyAlignment="1">
      <alignment horizontal="center" vertical="center"/>
    </xf>
    <xf numFmtId="0" fontId="103" fillId="9" borderId="19" xfId="0" applyFont="1" applyFill="1" applyBorder="1" applyAlignment="1">
      <alignment horizontal="center" vertical="center"/>
    </xf>
    <xf numFmtId="0" fontId="89" fillId="0" borderId="1" xfId="0" applyFont="1" applyBorder="1" applyAlignment="1">
      <alignment horizontal="center" vertical="center"/>
    </xf>
    <xf numFmtId="0" fontId="12" fillId="3" borderId="1" xfId="0" applyFont="1" applyFill="1" applyBorder="1" applyAlignment="1" applyProtection="1">
      <alignment horizontal="left" vertical="center" shrinkToFit="1"/>
      <protection locked="0"/>
    </xf>
    <xf numFmtId="0" fontId="52" fillId="2" borderId="0" xfId="3" applyFont="1" applyFill="1" applyAlignment="1">
      <alignment vertical="center" wrapText="1"/>
    </xf>
    <xf numFmtId="0" fontId="0" fillId="2" borderId="0" xfId="0" applyFill="1" applyAlignment="1">
      <alignment vertical="center" wrapText="1"/>
    </xf>
    <xf numFmtId="0" fontId="57" fillId="2" borderId="0" xfId="3" applyFont="1" applyFill="1" applyAlignment="1">
      <alignment vertical="center" wrapText="1"/>
    </xf>
    <xf numFmtId="183" fontId="31" fillId="0" borderId="78" xfId="3" applyNumberFormat="1" applyFont="1" applyBorder="1" applyAlignment="1">
      <alignment horizontal="right" vertical="center"/>
    </xf>
    <xf numFmtId="0" fontId="31" fillId="0" borderId="20" xfId="0" applyFont="1" applyBorder="1" applyAlignment="1">
      <alignment horizontal="right" vertical="center"/>
    </xf>
    <xf numFmtId="0" fontId="37" fillId="0" borderId="16" xfId="3" applyFont="1" applyBorder="1" applyAlignment="1">
      <alignment horizontal="center" vertical="center" shrinkToFit="1"/>
    </xf>
    <xf numFmtId="0" fontId="36" fillId="0" borderId="17" xfId="0" applyFont="1" applyBorder="1" applyAlignment="1">
      <alignment horizontal="center" vertical="center" shrinkToFit="1"/>
    </xf>
    <xf numFmtId="0" fontId="36" fillId="0" borderId="18" xfId="0" applyFont="1" applyBorder="1" applyAlignment="1">
      <alignment horizontal="center" vertical="center" shrinkToFit="1"/>
    </xf>
    <xf numFmtId="0" fontId="31" fillId="0" borderId="99" xfId="3" applyFont="1" applyBorder="1" applyAlignment="1">
      <alignment horizontal="right" vertical="center"/>
    </xf>
    <xf numFmtId="0" fontId="33" fillId="9" borderId="90" xfId="3" applyFont="1" applyFill="1" applyBorder="1" applyAlignment="1">
      <alignment horizontal="center" vertical="center" wrapText="1"/>
    </xf>
    <xf numFmtId="0" fontId="33" fillId="9" borderId="47" xfId="3" applyFont="1" applyFill="1" applyBorder="1" applyAlignment="1">
      <alignment horizontal="center" vertical="center"/>
    </xf>
    <xf numFmtId="0" fontId="33" fillId="9" borderId="91" xfId="3" applyFont="1" applyFill="1" applyBorder="1" applyAlignment="1">
      <alignment horizontal="center" vertical="center"/>
    </xf>
    <xf numFmtId="0" fontId="89" fillId="9" borderId="87" xfId="0" applyFont="1" applyFill="1" applyBorder="1" applyAlignment="1">
      <alignment horizontal="center" vertical="center"/>
    </xf>
    <xf numFmtId="0" fontId="89" fillId="9" borderId="21" xfId="0" applyFont="1" applyFill="1" applyBorder="1" applyAlignment="1">
      <alignment horizontal="center" vertical="center"/>
    </xf>
    <xf numFmtId="0" fontId="89" fillId="9" borderId="93" xfId="0" applyFont="1" applyFill="1" applyBorder="1" applyAlignment="1">
      <alignment horizontal="center" vertical="center"/>
    </xf>
    <xf numFmtId="183" fontId="5" fillId="3" borderId="95" xfId="4" applyNumberFormat="1" applyFont="1" applyFill="1" applyBorder="1" applyAlignment="1" applyProtection="1">
      <alignment horizontal="right" vertical="center"/>
      <protection locked="0"/>
    </xf>
    <xf numFmtId="183" fontId="5" fillId="3" borderId="98" xfId="4" applyNumberFormat="1" applyFont="1" applyFill="1" applyBorder="1" applyAlignment="1" applyProtection="1">
      <alignment horizontal="right" vertical="center"/>
      <protection locked="0"/>
    </xf>
    <xf numFmtId="0" fontId="31" fillId="9" borderId="86" xfId="3" applyFont="1" applyFill="1" applyBorder="1" applyAlignment="1">
      <alignment horizontal="center" vertical="center"/>
    </xf>
    <xf numFmtId="0" fontId="31" fillId="9" borderId="100" xfId="3" applyFont="1" applyFill="1" applyBorder="1" applyAlignment="1">
      <alignment horizontal="center" vertical="center"/>
    </xf>
    <xf numFmtId="0" fontId="31" fillId="9" borderId="101" xfId="3" applyFont="1" applyFill="1" applyBorder="1" applyAlignment="1">
      <alignment horizontal="center" vertical="center"/>
    </xf>
    <xf numFmtId="0" fontId="31" fillId="9" borderId="102" xfId="3" applyFont="1" applyFill="1" applyBorder="1" applyAlignment="1">
      <alignment horizontal="center" vertical="center"/>
    </xf>
    <xf numFmtId="183" fontId="5" fillId="0" borderId="95" xfId="4" applyNumberFormat="1" applyFont="1" applyFill="1" applyBorder="1" applyAlignment="1">
      <alignment horizontal="right" vertical="center"/>
    </xf>
    <xf numFmtId="183" fontId="5" fillId="0" borderId="96" xfId="4" applyNumberFormat="1" applyFont="1" applyFill="1" applyBorder="1" applyAlignment="1">
      <alignment horizontal="right" vertical="center"/>
    </xf>
    <xf numFmtId="0" fontId="31" fillId="9" borderId="90" xfId="3" applyFont="1" applyFill="1" applyBorder="1" applyAlignment="1">
      <alignment horizontal="center" vertical="center" wrapText="1"/>
    </xf>
    <xf numFmtId="0" fontId="31" fillId="9" borderId="91" xfId="3" applyFont="1" applyFill="1" applyBorder="1" applyAlignment="1">
      <alignment horizontal="center" vertical="center" wrapText="1"/>
    </xf>
    <xf numFmtId="184" fontId="5" fillId="5" borderId="100" xfId="4" applyNumberFormat="1" applyFont="1" applyFill="1" applyBorder="1" applyAlignment="1">
      <alignment horizontal="center" vertical="center"/>
    </xf>
    <xf numFmtId="184" fontId="5" fillId="5" borderId="102" xfId="4" applyNumberFormat="1" applyFont="1" applyFill="1" applyBorder="1" applyAlignment="1">
      <alignment horizontal="center" vertical="center"/>
    </xf>
    <xf numFmtId="183" fontId="31" fillId="0" borderId="1" xfId="3" applyNumberFormat="1" applyFont="1" applyBorder="1" applyAlignment="1">
      <alignment horizontal="right" vertical="center"/>
    </xf>
    <xf numFmtId="183" fontId="5" fillId="3" borderId="6" xfId="4" applyNumberFormat="1" applyFont="1" applyFill="1" applyBorder="1" applyAlignment="1" applyProtection="1">
      <alignment horizontal="right" vertical="center"/>
      <protection locked="0"/>
    </xf>
    <xf numFmtId="183" fontId="5" fillId="3" borderId="7" xfId="4" applyNumberFormat="1" applyFont="1" applyFill="1" applyBorder="1" applyAlignment="1" applyProtection="1">
      <alignment horizontal="right" vertical="center"/>
      <protection locked="0"/>
    </xf>
    <xf numFmtId="183" fontId="5" fillId="3" borderId="96" xfId="4" applyNumberFormat="1" applyFont="1" applyFill="1" applyBorder="1" applyAlignment="1" applyProtection="1">
      <alignment horizontal="right" vertical="center"/>
      <protection locked="0"/>
    </xf>
    <xf numFmtId="183" fontId="5" fillId="3" borderId="97" xfId="4" applyNumberFormat="1" applyFont="1" applyFill="1" applyBorder="1" applyAlignment="1" applyProtection="1">
      <alignment horizontal="right" vertical="center"/>
      <protection locked="0"/>
    </xf>
    <xf numFmtId="183" fontId="31" fillId="0" borderId="99" xfId="3" applyNumberFormat="1" applyFont="1" applyBorder="1" applyAlignment="1">
      <alignment horizontal="right" vertical="center"/>
    </xf>
    <xf numFmtId="184" fontId="5" fillId="5" borderId="133" xfId="4" applyNumberFormat="1" applyFont="1" applyFill="1" applyBorder="1" applyAlignment="1">
      <alignment horizontal="center" vertical="center"/>
    </xf>
    <xf numFmtId="0" fontId="31" fillId="9" borderId="46" xfId="3" applyFont="1" applyFill="1" applyBorder="1" applyAlignment="1">
      <alignment horizontal="center" vertical="center" wrapText="1"/>
    </xf>
    <xf numFmtId="0" fontId="31" fillId="9" borderId="87" xfId="3" applyFont="1" applyFill="1" applyBorder="1" applyAlignment="1">
      <alignment horizontal="center" vertical="center" wrapText="1"/>
    </xf>
    <xf numFmtId="0" fontId="31" fillId="9" borderId="2" xfId="3" applyFont="1" applyFill="1" applyBorder="1" applyAlignment="1">
      <alignment horizontal="center" vertical="center" wrapText="1"/>
    </xf>
    <xf numFmtId="183" fontId="50" fillId="0" borderId="95" xfId="4" applyNumberFormat="1" applyFont="1" applyBorder="1">
      <alignment vertical="center"/>
    </xf>
    <xf numFmtId="183" fontId="50" fillId="0" borderId="98" xfId="4" applyNumberFormat="1" applyFont="1" applyBorder="1">
      <alignment vertical="center"/>
    </xf>
    <xf numFmtId="183" fontId="50" fillId="0" borderId="78" xfId="4" applyNumberFormat="1" applyFont="1" applyBorder="1">
      <alignment vertical="center"/>
    </xf>
    <xf numFmtId="183" fontId="50" fillId="0" borderId="1" xfId="4" applyNumberFormat="1" applyFont="1" applyBorder="1">
      <alignment vertical="center"/>
    </xf>
    <xf numFmtId="0" fontId="7" fillId="9" borderId="87" xfId="3" applyFont="1" applyFill="1" applyBorder="1" applyAlignment="1">
      <alignment horizontal="center" vertical="top"/>
    </xf>
    <xf numFmtId="0" fontId="7" fillId="9" borderId="93" xfId="3" applyFont="1" applyFill="1" applyBorder="1" applyAlignment="1">
      <alignment horizontal="center" vertical="top"/>
    </xf>
    <xf numFmtId="0" fontId="5" fillId="9" borderId="88" xfId="3" applyFont="1" applyFill="1" applyBorder="1" applyAlignment="1">
      <alignment horizontal="center" vertical="center"/>
    </xf>
    <xf numFmtId="0" fontId="5" fillId="9" borderId="85" xfId="3" applyFont="1" applyFill="1" applyBorder="1" applyAlignment="1">
      <alignment horizontal="center" vertical="center"/>
    </xf>
    <xf numFmtId="184" fontId="5" fillId="3" borderId="90" xfId="4" applyNumberFormat="1" applyFont="1" applyFill="1" applyBorder="1" applyAlignment="1" applyProtection="1">
      <alignment horizontal="right" vertical="center"/>
      <protection locked="0"/>
    </xf>
    <xf numFmtId="184" fontId="5" fillId="3" borderId="91" xfId="4" applyNumberFormat="1" applyFont="1" applyFill="1" applyBorder="1" applyAlignment="1" applyProtection="1">
      <alignment horizontal="right" vertical="center"/>
      <protection locked="0"/>
    </xf>
    <xf numFmtId="0" fontId="5" fillId="9" borderId="79" xfId="3" applyFont="1" applyFill="1" applyBorder="1" applyAlignment="1">
      <alignment horizontal="center" vertical="center"/>
    </xf>
    <xf numFmtId="183" fontId="5" fillId="3" borderId="5" xfId="4" applyNumberFormat="1" applyFont="1" applyFill="1" applyBorder="1" applyAlignment="1" applyProtection="1">
      <alignment horizontal="right" vertical="center"/>
      <protection locked="0"/>
    </xf>
    <xf numFmtId="183" fontId="50" fillId="0" borderId="97" xfId="4" applyNumberFormat="1" applyFont="1" applyBorder="1">
      <alignment vertical="center"/>
    </xf>
    <xf numFmtId="183" fontId="50" fillId="0" borderId="96" xfId="4" applyNumberFormat="1" applyFont="1" applyBorder="1">
      <alignment vertical="center"/>
    </xf>
    <xf numFmtId="183" fontId="50" fillId="0" borderId="40" xfId="4" applyNumberFormat="1" applyFont="1" applyBorder="1">
      <alignment vertical="center"/>
    </xf>
    <xf numFmtId="183" fontId="50" fillId="0" borderId="41" xfId="4" applyNumberFormat="1" applyFont="1" applyBorder="1">
      <alignment vertical="center"/>
    </xf>
    <xf numFmtId="0" fontId="50" fillId="0" borderId="19" xfId="3" applyFont="1" applyBorder="1" applyAlignment="1">
      <alignment horizontal="center" vertical="center"/>
    </xf>
    <xf numFmtId="0" fontId="50" fillId="0" borderId="20" xfId="3" applyFont="1" applyBorder="1" applyAlignment="1">
      <alignment horizontal="center" vertical="center"/>
    </xf>
    <xf numFmtId="0" fontId="50" fillId="0" borderId="99" xfId="3" applyFont="1" applyBorder="1" applyAlignment="1">
      <alignment horizontal="center" vertical="center"/>
    </xf>
    <xf numFmtId="0" fontId="31" fillId="9" borderId="88" xfId="3" applyFont="1" applyFill="1" applyBorder="1" applyAlignment="1">
      <alignment horizontal="center" vertical="center"/>
    </xf>
    <xf numFmtId="0" fontId="31" fillId="9" borderId="85" xfId="3" applyFont="1" applyFill="1" applyBorder="1" applyAlignment="1">
      <alignment horizontal="center" vertical="center"/>
    </xf>
    <xf numFmtId="0" fontId="31" fillId="9" borderId="91" xfId="3" applyFont="1" applyFill="1" applyBorder="1" applyAlignment="1">
      <alignment horizontal="center" vertical="center"/>
    </xf>
    <xf numFmtId="0" fontId="31" fillId="9" borderId="87" xfId="3" applyFont="1" applyFill="1" applyBorder="1" applyAlignment="1">
      <alignment horizontal="center" vertical="center"/>
    </xf>
    <xf numFmtId="0" fontId="31" fillId="9" borderId="93" xfId="3" applyFont="1" applyFill="1" applyBorder="1" applyAlignment="1">
      <alignment horizontal="center" vertical="center"/>
    </xf>
    <xf numFmtId="183" fontId="50" fillId="0" borderId="20" xfId="4" applyNumberFormat="1" applyFont="1" applyBorder="1">
      <alignment vertical="center"/>
    </xf>
    <xf numFmtId="183" fontId="50" fillId="0" borderId="99" xfId="4" applyNumberFormat="1" applyFont="1" applyBorder="1">
      <alignment vertical="center"/>
    </xf>
    <xf numFmtId="0" fontId="31" fillId="9" borderId="90" xfId="3" applyFont="1" applyFill="1" applyBorder="1" applyAlignment="1">
      <alignment horizontal="center" vertical="center"/>
    </xf>
    <xf numFmtId="0" fontId="31" fillId="0" borderId="47" xfId="0" applyFont="1" applyBorder="1" applyAlignment="1">
      <alignment horizontal="center" vertical="center"/>
    </xf>
    <xf numFmtId="0" fontId="31" fillId="0" borderId="91" xfId="0" applyFont="1" applyBorder="1" applyAlignment="1">
      <alignment horizontal="center" vertical="center"/>
    </xf>
    <xf numFmtId="0" fontId="31" fillId="0" borderId="87" xfId="0" applyFont="1" applyBorder="1" applyAlignment="1">
      <alignment horizontal="center" vertical="center"/>
    </xf>
    <xf numFmtId="0" fontId="31" fillId="0" borderId="21" xfId="0" applyFont="1" applyBorder="1" applyAlignment="1">
      <alignment horizontal="center" vertical="center"/>
    </xf>
    <xf numFmtId="0" fontId="31" fillId="0" borderId="93" xfId="0" applyFont="1" applyBorder="1" applyAlignment="1">
      <alignment horizontal="center" vertical="center"/>
    </xf>
    <xf numFmtId="0" fontId="50" fillId="0" borderId="0" xfId="3" applyFont="1">
      <alignment vertical="center"/>
    </xf>
    <xf numFmtId="0" fontId="50" fillId="0" borderId="9" xfId="3" applyFont="1" applyBorder="1">
      <alignment vertical="center"/>
    </xf>
    <xf numFmtId="183" fontId="50" fillId="0" borderId="65" xfId="4" applyNumberFormat="1" applyFont="1" applyBorder="1" applyAlignment="1">
      <alignment horizontal="right" vertical="center"/>
    </xf>
    <xf numFmtId="183" fontId="50" fillId="0" borderId="123" xfId="4" applyNumberFormat="1" applyFont="1" applyBorder="1" applyAlignment="1">
      <alignment horizontal="right" vertical="center"/>
    </xf>
    <xf numFmtId="0" fontId="50" fillId="0" borderId="95" xfId="3" applyFont="1" applyBorder="1" applyAlignment="1">
      <alignment horizontal="center" vertical="center"/>
    </xf>
    <xf numFmtId="0" fontId="50" fillId="0" borderId="96" xfId="3" applyFont="1" applyBorder="1" applyAlignment="1">
      <alignment horizontal="center" vertical="center"/>
    </xf>
    <xf numFmtId="183" fontId="50" fillId="0" borderId="110" xfId="4" applyNumberFormat="1" applyFont="1" applyBorder="1">
      <alignment vertical="center"/>
    </xf>
    <xf numFmtId="183" fontId="50" fillId="0" borderId="118" xfId="4" applyNumberFormat="1" applyFont="1" applyBorder="1">
      <alignment vertical="center"/>
    </xf>
    <xf numFmtId="183" fontId="50" fillId="0" borderId="65" xfId="4" applyNumberFormat="1" applyFont="1" applyBorder="1">
      <alignment vertical="center"/>
    </xf>
    <xf numFmtId="183" fontId="50" fillId="0" borderId="123" xfId="4" applyNumberFormat="1" applyFont="1" applyBorder="1">
      <alignment vertical="center"/>
    </xf>
    <xf numFmtId="183" fontId="50" fillId="3" borderId="0" xfId="4" applyNumberFormat="1" applyFont="1" applyFill="1" applyBorder="1" applyProtection="1">
      <alignment vertical="center"/>
      <protection locked="0"/>
    </xf>
    <xf numFmtId="183" fontId="50" fillId="3" borderId="9" xfId="4" applyNumberFormat="1" applyFont="1" applyFill="1" applyBorder="1" applyProtection="1">
      <alignment vertical="center"/>
      <protection locked="0"/>
    </xf>
    <xf numFmtId="0" fontId="50" fillId="0" borderId="0" xfId="3" applyFont="1" applyAlignment="1">
      <alignment horizontal="center" vertical="center"/>
    </xf>
    <xf numFmtId="0" fontId="50" fillId="0" borderId="9" xfId="3" applyFont="1" applyBorder="1" applyAlignment="1">
      <alignment horizontal="center" vertical="center"/>
    </xf>
    <xf numFmtId="0" fontId="33" fillId="9" borderId="88" xfId="3" applyFont="1" applyFill="1" applyBorder="1" applyAlignment="1">
      <alignment horizontal="center" vertical="center"/>
    </xf>
    <xf numFmtId="0" fontId="33" fillId="9" borderId="89" xfId="3" applyFont="1" applyFill="1" applyBorder="1" applyAlignment="1">
      <alignment horizontal="center" vertical="center"/>
    </xf>
    <xf numFmtId="0" fontId="33" fillId="9" borderId="85" xfId="3" applyFont="1" applyFill="1" applyBorder="1" applyAlignment="1">
      <alignment horizontal="center" vertical="center"/>
    </xf>
    <xf numFmtId="0" fontId="33" fillId="9" borderId="86" xfId="3" applyFont="1" applyFill="1" applyBorder="1" applyAlignment="1">
      <alignment horizontal="center" vertical="center"/>
    </xf>
    <xf numFmtId="0" fontId="16" fillId="9" borderId="227" xfId="3" applyFill="1" applyBorder="1" applyAlignment="1">
      <alignment horizontal="center" vertical="center"/>
    </xf>
    <xf numFmtId="0" fontId="0" fillId="0" borderId="227" xfId="0" applyBorder="1" applyAlignment="1">
      <alignment horizontal="center" vertical="center"/>
    </xf>
    <xf numFmtId="0" fontId="0" fillId="0" borderId="226" xfId="0" applyBorder="1" applyAlignment="1">
      <alignment horizontal="center" vertical="center"/>
    </xf>
    <xf numFmtId="0" fontId="33" fillId="9" borderId="92" xfId="3" applyFont="1" applyFill="1" applyBorder="1" applyAlignment="1">
      <alignment horizontal="center" vertical="center"/>
    </xf>
    <xf numFmtId="0" fontId="30" fillId="9" borderId="86" xfId="3" applyFont="1" applyFill="1" applyBorder="1" applyAlignment="1">
      <alignment horizontal="center" vertical="center"/>
    </xf>
    <xf numFmtId="0" fontId="30" fillId="9" borderId="94" xfId="3" applyFont="1" applyFill="1" applyBorder="1" applyAlignment="1">
      <alignment horizontal="center" vertical="center"/>
    </xf>
    <xf numFmtId="0" fontId="33" fillId="9" borderId="76" xfId="3" applyFont="1" applyFill="1" applyBorder="1" applyAlignment="1">
      <alignment horizontal="center" vertical="center"/>
    </xf>
    <xf numFmtId="0" fontId="33" fillId="9" borderId="77" xfId="3" applyFont="1" applyFill="1" applyBorder="1" applyAlignment="1">
      <alignment horizontal="center" vertical="center"/>
    </xf>
    <xf numFmtId="0" fontId="33" fillId="9" borderId="78" xfId="3" applyFont="1" applyFill="1" applyBorder="1" applyAlignment="1">
      <alignment horizontal="center" vertical="center"/>
    </xf>
    <xf numFmtId="0" fontId="33" fillId="9" borderId="1" xfId="3" applyFont="1" applyFill="1" applyBorder="1" applyAlignment="1">
      <alignment horizontal="center" vertical="center"/>
    </xf>
    <xf numFmtId="0" fontId="33" fillId="9" borderId="90" xfId="3" applyFont="1" applyFill="1" applyBorder="1" applyAlignment="1">
      <alignment horizontal="center" vertical="center"/>
    </xf>
    <xf numFmtId="0" fontId="33" fillId="9" borderId="87" xfId="3" applyFont="1" applyFill="1" applyBorder="1" applyAlignment="1">
      <alignment horizontal="center" vertical="center"/>
    </xf>
    <xf numFmtId="0" fontId="33" fillId="9" borderId="21" xfId="3" applyFont="1" applyFill="1" applyBorder="1" applyAlignment="1">
      <alignment horizontal="center" vertical="center"/>
    </xf>
    <xf numFmtId="0" fontId="33" fillId="9" borderId="93" xfId="3" applyFont="1" applyFill="1" applyBorder="1" applyAlignment="1">
      <alignment horizontal="center" vertical="center"/>
    </xf>
    <xf numFmtId="0" fontId="0" fillId="3" borderId="16" xfId="0" applyFill="1" applyBorder="1" applyAlignment="1" applyProtection="1">
      <alignment horizontal="center" vertical="center"/>
      <protection locked="0"/>
    </xf>
    <xf numFmtId="0" fontId="0" fillId="3" borderId="17" xfId="0" applyFill="1" applyBorder="1" applyAlignment="1" applyProtection="1">
      <alignment horizontal="center" vertical="center"/>
      <protection locked="0"/>
    </xf>
    <xf numFmtId="0" fontId="0" fillId="3" borderId="18" xfId="0" applyFill="1" applyBorder="1" applyAlignment="1" applyProtection="1">
      <alignment horizontal="center" vertical="center"/>
      <protection locked="0"/>
    </xf>
    <xf numFmtId="0" fontId="0" fillId="9" borderId="16" xfId="0" applyFill="1" applyBorder="1" applyAlignment="1">
      <alignment horizontal="center" vertical="center" shrinkToFit="1"/>
    </xf>
    <xf numFmtId="0" fontId="0" fillId="9" borderId="17" xfId="0" applyFill="1" applyBorder="1" applyAlignment="1">
      <alignment horizontal="center" vertical="center" shrinkToFit="1"/>
    </xf>
    <xf numFmtId="0" fontId="0" fillId="9" borderId="18" xfId="0" applyFill="1" applyBorder="1" applyAlignment="1">
      <alignment horizontal="center" vertical="center" shrinkToFit="1"/>
    </xf>
    <xf numFmtId="0" fontId="89" fillId="9" borderId="4" xfId="0" applyFont="1" applyFill="1" applyBorder="1" applyAlignment="1">
      <alignment horizontal="center" vertical="center"/>
    </xf>
    <xf numFmtId="0" fontId="0" fillId="3" borderId="147" xfId="0" applyFill="1" applyBorder="1" applyAlignment="1" applyProtection="1">
      <alignment vertical="center" shrinkToFit="1"/>
      <protection locked="0"/>
    </xf>
    <xf numFmtId="0" fontId="0" fillId="3" borderId="109" xfId="0" applyFill="1" applyBorder="1" applyAlignment="1" applyProtection="1">
      <alignment vertical="center" shrinkToFit="1"/>
      <protection locked="0"/>
    </xf>
    <xf numFmtId="0" fontId="0" fillId="3" borderId="119" xfId="0" applyFill="1" applyBorder="1" applyAlignment="1" applyProtection="1">
      <alignment vertical="center" shrinkToFit="1"/>
      <protection locked="0"/>
    </xf>
    <xf numFmtId="0" fontId="2" fillId="3" borderId="147" xfId="0" applyFont="1" applyFill="1" applyBorder="1" applyAlignment="1" applyProtection="1">
      <alignment vertical="center" wrapText="1"/>
      <protection locked="0"/>
    </xf>
    <xf numFmtId="0" fontId="2" fillId="3" borderId="109" xfId="0" applyFont="1" applyFill="1" applyBorder="1" applyAlignment="1" applyProtection="1">
      <alignment vertical="center" wrapText="1"/>
      <protection locked="0"/>
    </xf>
    <xf numFmtId="0" fontId="2" fillId="3" borderId="148" xfId="0" applyFont="1" applyFill="1" applyBorder="1" applyAlignment="1" applyProtection="1">
      <alignment vertical="center" wrapText="1"/>
      <protection locked="0"/>
    </xf>
    <xf numFmtId="0" fontId="0" fillId="3" borderId="4" xfId="0" applyFill="1" applyBorder="1" applyAlignment="1" applyProtection="1">
      <alignment horizontal="center" vertical="center"/>
      <protection locked="0"/>
    </xf>
    <xf numFmtId="0" fontId="97" fillId="9" borderId="16" xfId="0" applyFont="1" applyFill="1" applyBorder="1" applyAlignment="1">
      <alignment horizontal="left" vertical="center" wrapText="1" shrinkToFit="1"/>
    </xf>
    <xf numFmtId="0" fontId="97" fillId="9" borderId="18" xfId="0" applyFont="1" applyFill="1" applyBorder="1" applyAlignment="1">
      <alignment horizontal="left" vertical="center" shrinkToFit="1"/>
    </xf>
    <xf numFmtId="0" fontId="89" fillId="9" borderId="5" xfId="0" applyFont="1" applyFill="1" applyBorder="1" applyAlignment="1">
      <alignment horizontal="center" vertical="center"/>
    </xf>
    <xf numFmtId="0" fontId="89" fillId="9" borderId="6" xfId="0" applyFont="1" applyFill="1" applyBorder="1" applyAlignment="1">
      <alignment horizontal="center" vertical="center"/>
    </xf>
    <xf numFmtId="0" fontId="89" fillId="9" borderId="7" xfId="0" applyFont="1" applyFill="1" applyBorder="1" applyAlignment="1">
      <alignment horizontal="center" vertical="center"/>
    </xf>
    <xf numFmtId="0" fontId="89" fillId="0" borderId="10" xfId="0" applyFont="1" applyBorder="1" applyAlignment="1">
      <alignment horizontal="center" vertical="center"/>
    </xf>
    <xf numFmtId="0" fontId="89" fillId="0" borderId="11" xfId="0" applyFont="1" applyBorder="1" applyAlignment="1">
      <alignment horizontal="center" vertical="center"/>
    </xf>
    <xf numFmtId="0" fontId="89" fillId="0" borderId="12" xfId="0" applyFont="1" applyBorder="1" applyAlignment="1">
      <alignment horizontal="center" vertical="center"/>
    </xf>
    <xf numFmtId="0" fontId="0" fillId="3" borderId="142" xfId="0" applyFill="1" applyBorder="1" applyProtection="1">
      <alignment vertical="center"/>
      <protection locked="0"/>
    </xf>
    <xf numFmtId="0" fontId="0" fillId="3" borderId="125" xfId="0" applyFill="1" applyBorder="1" applyProtection="1">
      <alignment vertical="center"/>
      <protection locked="0"/>
    </xf>
    <xf numFmtId="0" fontId="0" fillId="3" borderId="218" xfId="0" applyFill="1" applyBorder="1" applyAlignment="1" applyProtection="1">
      <alignment vertical="center" shrinkToFit="1"/>
      <protection locked="0"/>
    </xf>
    <xf numFmtId="0" fontId="0" fillId="3" borderId="219" xfId="0" applyFill="1" applyBorder="1" applyAlignment="1" applyProtection="1">
      <alignment vertical="center" shrinkToFit="1"/>
      <protection locked="0"/>
    </xf>
    <xf numFmtId="0" fontId="0" fillId="3" borderId="292" xfId="0" applyFill="1" applyBorder="1" applyAlignment="1" applyProtection="1">
      <alignment vertical="center" shrinkToFit="1"/>
      <protection locked="0"/>
    </xf>
    <xf numFmtId="0" fontId="0" fillId="3" borderId="204" xfId="0" applyFill="1" applyBorder="1" applyAlignment="1" applyProtection="1">
      <alignment vertical="center" shrinkToFit="1"/>
      <protection locked="0"/>
    </xf>
    <xf numFmtId="0" fontId="2" fillId="3" borderId="16" xfId="0" applyFont="1" applyFill="1" applyBorder="1" applyAlignment="1" applyProtection="1">
      <alignment horizontal="left" vertical="center" wrapText="1"/>
      <protection locked="0"/>
    </xf>
    <xf numFmtId="0" fontId="2" fillId="3" borderId="17" xfId="0" applyFont="1" applyFill="1" applyBorder="1" applyAlignment="1" applyProtection="1">
      <alignment horizontal="left" vertical="center" wrapText="1"/>
      <protection locked="0"/>
    </xf>
    <xf numFmtId="0" fontId="2" fillId="3" borderId="18" xfId="0" applyFont="1" applyFill="1" applyBorder="1" applyAlignment="1" applyProtection="1">
      <alignment horizontal="left" vertical="center" wrapText="1"/>
      <protection locked="0"/>
    </xf>
    <xf numFmtId="0" fontId="0" fillId="9" borderId="4" xfId="0" applyFill="1" applyBorder="1" applyAlignment="1">
      <alignment horizontal="center" vertical="center" shrinkToFit="1"/>
    </xf>
    <xf numFmtId="0" fontId="0" fillId="3" borderId="4" xfId="0" applyFill="1" applyBorder="1" applyAlignment="1" applyProtection="1">
      <alignment horizontal="center" vertical="center" shrinkToFit="1"/>
      <protection locked="0"/>
    </xf>
    <xf numFmtId="0" fontId="2" fillId="3" borderId="109" xfId="0" applyFont="1" applyFill="1" applyBorder="1" applyProtection="1">
      <alignment vertical="center"/>
      <protection locked="0"/>
    </xf>
    <xf numFmtId="0" fontId="2" fillId="3" borderId="148" xfId="0" applyFont="1" applyFill="1" applyBorder="1" applyProtection="1">
      <alignment vertical="center"/>
      <protection locked="0"/>
    </xf>
    <xf numFmtId="0" fontId="0" fillId="3" borderId="75" xfId="0" applyFill="1" applyBorder="1" applyAlignment="1" applyProtection="1">
      <alignment horizontal="center" vertical="center"/>
      <protection locked="0"/>
    </xf>
    <xf numFmtId="0" fontId="33" fillId="3" borderId="162" xfId="0" applyFont="1" applyFill="1" applyBorder="1" applyAlignment="1" applyProtection="1">
      <alignment horizontal="center" vertical="center"/>
      <protection locked="0"/>
    </xf>
    <xf numFmtId="0" fontId="33" fillId="3" borderId="163" xfId="0" applyFont="1" applyFill="1" applyBorder="1" applyAlignment="1" applyProtection="1">
      <alignment horizontal="center" vertical="center"/>
      <protection locked="0"/>
    </xf>
    <xf numFmtId="0" fontId="33" fillId="3" borderId="160" xfId="0" applyFont="1" applyFill="1" applyBorder="1" applyAlignment="1" applyProtection="1">
      <alignment horizontal="center" vertical="center"/>
      <protection locked="0"/>
    </xf>
    <xf numFmtId="0" fontId="33" fillId="3" borderId="161" xfId="0" applyFont="1" applyFill="1" applyBorder="1" applyAlignment="1" applyProtection="1">
      <alignment horizontal="center" vertical="center"/>
      <protection locked="0"/>
    </xf>
    <xf numFmtId="0" fontId="33" fillId="3" borderId="175" xfId="0" applyFont="1" applyFill="1" applyBorder="1" applyAlignment="1" applyProtection="1">
      <alignment horizontal="center" vertical="center"/>
      <protection locked="0"/>
    </xf>
    <xf numFmtId="0" fontId="33" fillId="3" borderId="177" xfId="0" applyFont="1" applyFill="1" applyBorder="1" applyAlignment="1" applyProtection="1">
      <alignment horizontal="center" vertical="center"/>
      <protection locked="0"/>
    </xf>
    <xf numFmtId="0" fontId="33" fillId="0" borderId="6" xfId="0" applyFont="1" applyBorder="1" applyAlignment="1">
      <alignment horizontal="center" vertical="center" shrinkToFit="1"/>
    </xf>
    <xf numFmtId="0" fontId="33" fillId="3" borderId="31" xfId="0" applyFont="1" applyFill="1" applyBorder="1" applyAlignment="1" applyProtection="1">
      <alignment horizontal="center" vertical="center"/>
      <protection locked="0"/>
    </xf>
    <xf numFmtId="0" fontId="33" fillId="3" borderId="128" xfId="0" applyFont="1" applyFill="1" applyBorder="1" applyAlignment="1" applyProtection="1">
      <alignment horizontal="center" vertical="center"/>
      <protection locked="0"/>
    </xf>
    <xf numFmtId="0" fontId="33" fillId="3" borderId="27" xfId="0" applyFont="1" applyFill="1" applyBorder="1" applyAlignment="1" applyProtection="1">
      <alignment horizontal="center" vertical="center"/>
      <protection locked="0"/>
    </xf>
    <xf numFmtId="0" fontId="33" fillId="3" borderId="176" xfId="0" applyFont="1" applyFill="1" applyBorder="1" applyAlignment="1" applyProtection="1">
      <alignment horizontal="center" vertical="center"/>
      <protection locked="0"/>
    </xf>
    <xf numFmtId="0" fontId="33" fillId="3" borderId="41" xfId="0" applyFont="1" applyFill="1" applyBorder="1" applyAlignment="1" applyProtection="1">
      <alignment horizontal="center" vertical="center"/>
      <protection locked="0"/>
    </xf>
    <xf numFmtId="0" fontId="33" fillId="3" borderId="367" xfId="0" applyFont="1" applyFill="1" applyBorder="1" applyAlignment="1" applyProtection="1">
      <alignment horizontal="center" vertical="center"/>
      <protection locked="0"/>
    </xf>
    <xf numFmtId="0" fontId="33" fillId="3" borderId="189" xfId="0" applyFont="1" applyFill="1" applyBorder="1" applyAlignment="1" applyProtection="1">
      <alignment horizontal="center" vertical="center"/>
      <protection locked="0"/>
    </xf>
    <xf numFmtId="0" fontId="33" fillId="3" borderId="368" xfId="0" applyFont="1" applyFill="1" applyBorder="1" applyAlignment="1" applyProtection="1">
      <alignment horizontal="center" vertical="center"/>
      <protection locked="0"/>
    </xf>
    <xf numFmtId="0" fontId="52" fillId="3" borderId="147" xfId="0" applyFont="1" applyFill="1" applyBorder="1" applyAlignment="1" applyProtection="1">
      <alignment vertical="center" wrapText="1"/>
      <protection locked="0"/>
    </xf>
    <xf numFmtId="0" fontId="52" fillId="3" borderId="109" xfId="0" applyFont="1" applyFill="1" applyBorder="1" applyAlignment="1" applyProtection="1">
      <alignment vertical="center" wrapText="1"/>
      <protection locked="0"/>
    </xf>
    <xf numFmtId="0" fontId="52" fillId="3" borderId="109" xfId="0" applyFont="1" applyFill="1" applyBorder="1" applyProtection="1">
      <alignment vertical="center"/>
      <protection locked="0"/>
    </xf>
    <xf numFmtId="0" fontId="52" fillId="3" borderId="148" xfId="0" applyFont="1" applyFill="1" applyBorder="1" applyProtection="1">
      <alignment vertical="center"/>
      <protection locked="0"/>
    </xf>
    <xf numFmtId="0" fontId="33" fillId="3" borderId="127" xfId="0" applyFont="1" applyFill="1" applyBorder="1" applyAlignment="1" applyProtection="1">
      <alignment horizontal="center" vertical="center"/>
      <protection locked="0"/>
    </xf>
    <xf numFmtId="0" fontId="0" fillId="0" borderId="4" xfId="0" applyBorder="1" applyAlignment="1">
      <alignment vertical="top" wrapText="1"/>
    </xf>
    <xf numFmtId="0" fontId="0" fillId="0" borderId="120" xfId="0" applyBorder="1" applyAlignment="1">
      <alignment horizontal="right" vertical="center" textRotation="255" shrinkToFit="1"/>
    </xf>
    <xf numFmtId="0" fontId="0" fillId="0" borderId="8" xfId="0" applyBorder="1" applyAlignment="1">
      <alignment horizontal="right" vertical="center" textRotation="255" shrinkToFit="1"/>
    </xf>
  </cellXfs>
  <cellStyles count="7">
    <cellStyle name="パーセント" xfId="5" builtinId="5"/>
    <cellStyle name="ハイパーリンク" xfId="2" builtinId="8"/>
    <cellStyle name="桁区切り" xfId="1" builtinId="6"/>
    <cellStyle name="桁区切り 2" xfId="4" xr:uid="{52DC2607-8A8E-4080-A410-F88F834A4116}"/>
    <cellStyle name="標準" xfId="0" builtinId="0"/>
    <cellStyle name="標準 2" xfId="3" xr:uid="{1D925AC8-972A-4FB8-B375-C6C55B770140}"/>
    <cellStyle name="標準 3" xfId="6" xr:uid="{DFB52DE9-DB91-49A9-B0E8-06B7B7FD3A7F}"/>
  </cellStyles>
  <dxfs count="0"/>
  <tableStyles count="0" defaultTableStyle="TableStyleMedium2" defaultPivotStyle="PivotStyleLight16"/>
  <colors>
    <mruColors>
      <color rgb="FFCCFF99"/>
      <color rgb="FFFFCCCC"/>
      <color rgb="FFCCE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32</xdr:col>
      <xdr:colOff>122093</xdr:colOff>
      <xdr:row>39</xdr:row>
      <xdr:rowOff>121433</xdr:rowOff>
    </xdr:from>
    <xdr:to>
      <xdr:col>47</xdr:col>
      <xdr:colOff>618435</xdr:colOff>
      <xdr:row>68</xdr:row>
      <xdr:rowOff>132290</xdr:rowOff>
    </xdr:to>
    <xdr:pic>
      <xdr:nvPicPr>
        <xdr:cNvPr id="2" name="図 1">
          <a:extLst>
            <a:ext uri="{FF2B5EF4-FFF2-40B4-BE49-F238E27FC236}">
              <a16:creationId xmlns:a16="http://schemas.microsoft.com/office/drawing/2014/main" id="{312EB96E-D03E-4786-BCED-2D5BA6CA6A15}"/>
            </a:ext>
          </a:extLst>
        </xdr:cNvPr>
        <xdr:cNvPicPr>
          <a:picLocks noChangeAspect="1"/>
        </xdr:cNvPicPr>
      </xdr:nvPicPr>
      <xdr:blipFill>
        <a:blip xmlns:r="http://schemas.openxmlformats.org/officeDocument/2006/relationships" r:embed="rId1"/>
        <a:stretch>
          <a:fillRect/>
        </a:stretch>
      </xdr:blipFill>
      <xdr:spPr>
        <a:xfrm>
          <a:off x="19718193" y="12316608"/>
          <a:ext cx="8459242" cy="62370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86478</xdr:colOff>
      <xdr:row>1</xdr:row>
      <xdr:rowOff>97117</xdr:rowOff>
    </xdr:from>
    <xdr:to>
      <xdr:col>19</xdr:col>
      <xdr:colOff>26339</xdr:colOff>
      <xdr:row>46</xdr:row>
      <xdr:rowOff>150954</xdr:rowOff>
    </xdr:to>
    <xdr:pic>
      <xdr:nvPicPr>
        <xdr:cNvPr id="5" name="図 4">
          <a:extLst>
            <a:ext uri="{FF2B5EF4-FFF2-40B4-BE49-F238E27FC236}">
              <a16:creationId xmlns:a16="http://schemas.microsoft.com/office/drawing/2014/main" id="{EB2C56DD-929F-4F3C-BB14-E8DAD20FB47C}"/>
            </a:ext>
          </a:extLst>
        </xdr:cNvPr>
        <xdr:cNvPicPr>
          <a:picLocks noChangeAspect="1"/>
        </xdr:cNvPicPr>
      </xdr:nvPicPr>
      <xdr:blipFill>
        <a:blip xmlns:r="http://schemas.openxmlformats.org/officeDocument/2006/relationships" r:embed="rId1"/>
        <a:stretch>
          <a:fillRect/>
        </a:stretch>
      </xdr:blipFill>
      <xdr:spPr>
        <a:xfrm>
          <a:off x="86478" y="253999"/>
          <a:ext cx="11437096" cy="7113543"/>
        </a:xfrm>
        <a:prstGeom prst="rect">
          <a:avLst/>
        </a:prstGeom>
      </xdr:spPr>
    </xdr:pic>
    <xdr:clientData/>
  </xdr:twoCellAnchor>
  <xdr:twoCellAnchor editAs="oneCell">
    <xdr:from>
      <xdr:col>0</xdr:col>
      <xdr:colOff>67233</xdr:colOff>
      <xdr:row>105</xdr:row>
      <xdr:rowOff>89647</xdr:rowOff>
    </xdr:from>
    <xdr:to>
      <xdr:col>19</xdr:col>
      <xdr:colOff>29700</xdr:colOff>
      <xdr:row>157</xdr:row>
      <xdr:rowOff>121398</xdr:rowOff>
    </xdr:to>
    <xdr:pic>
      <xdr:nvPicPr>
        <xdr:cNvPr id="7" name="図 6">
          <a:extLst>
            <a:ext uri="{FF2B5EF4-FFF2-40B4-BE49-F238E27FC236}">
              <a16:creationId xmlns:a16="http://schemas.microsoft.com/office/drawing/2014/main" id="{B9542C08-0327-72D9-ADD9-42EBAC8BF9FC}"/>
            </a:ext>
          </a:extLst>
        </xdr:cNvPr>
        <xdr:cNvPicPr>
          <a:picLocks noChangeAspect="1"/>
        </xdr:cNvPicPr>
      </xdr:nvPicPr>
      <xdr:blipFill>
        <a:blip xmlns:r="http://schemas.openxmlformats.org/officeDocument/2006/relationships" r:embed="rId2"/>
        <a:stretch>
          <a:fillRect/>
        </a:stretch>
      </xdr:blipFill>
      <xdr:spPr>
        <a:xfrm>
          <a:off x="67233" y="17286941"/>
          <a:ext cx="11601643" cy="8584454"/>
        </a:xfrm>
        <a:prstGeom prst="rect">
          <a:avLst/>
        </a:prstGeom>
      </xdr:spPr>
    </xdr:pic>
    <xdr:clientData/>
  </xdr:twoCellAnchor>
  <xdr:twoCellAnchor>
    <xdr:from>
      <xdr:col>0</xdr:col>
      <xdr:colOff>67234</xdr:colOff>
      <xdr:row>1</xdr:row>
      <xdr:rowOff>104588</xdr:rowOff>
    </xdr:from>
    <xdr:to>
      <xdr:col>19</xdr:col>
      <xdr:colOff>37353</xdr:colOff>
      <xdr:row>47</xdr:row>
      <xdr:rowOff>59765</xdr:rowOff>
    </xdr:to>
    <xdr:sp macro="" textlink="">
      <xdr:nvSpPr>
        <xdr:cNvPr id="8" name="正方形/長方形 7">
          <a:extLst>
            <a:ext uri="{FF2B5EF4-FFF2-40B4-BE49-F238E27FC236}">
              <a16:creationId xmlns:a16="http://schemas.microsoft.com/office/drawing/2014/main" id="{745C98A6-3762-0E40-656A-7D7B06028644}"/>
            </a:ext>
          </a:extLst>
        </xdr:cNvPr>
        <xdr:cNvSpPr/>
      </xdr:nvSpPr>
      <xdr:spPr>
        <a:xfrm>
          <a:off x="67234" y="268941"/>
          <a:ext cx="11609295" cy="7515412"/>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0</xdr:col>
      <xdr:colOff>64064</xdr:colOff>
      <xdr:row>49</xdr:row>
      <xdr:rowOff>104028</xdr:rowOff>
    </xdr:from>
    <xdr:to>
      <xdr:col>19</xdr:col>
      <xdr:colOff>33618</xdr:colOff>
      <xdr:row>103</xdr:row>
      <xdr:rowOff>145676</xdr:rowOff>
    </xdr:to>
    <xdr:sp macro="" textlink="">
      <xdr:nvSpPr>
        <xdr:cNvPr id="9" name="正方形/長方形 8">
          <a:extLst>
            <a:ext uri="{FF2B5EF4-FFF2-40B4-BE49-F238E27FC236}">
              <a16:creationId xmlns:a16="http://schemas.microsoft.com/office/drawing/2014/main" id="{A3878BA6-59A8-4C82-93E2-9993C44DE25B}"/>
            </a:ext>
          </a:extLst>
        </xdr:cNvPr>
        <xdr:cNvSpPr/>
      </xdr:nvSpPr>
      <xdr:spPr>
        <a:xfrm>
          <a:off x="64064" y="7981763"/>
          <a:ext cx="11466789" cy="8513295"/>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editAs="oneCell">
    <xdr:from>
      <xdr:col>0</xdr:col>
      <xdr:colOff>97118</xdr:colOff>
      <xdr:row>50</xdr:row>
      <xdr:rowOff>37352</xdr:rowOff>
    </xdr:from>
    <xdr:to>
      <xdr:col>18</xdr:col>
      <xdr:colOff>534497</xdr:colOff>
      <xdr:row>102</xdr:row>
      <xdr:rowOff>76236</xdr:rowOff>
    </xdr:to>
    <xdr:pic>
      <xdr:nvPicPr>
        <xdr:cNvPr id="11" name="図 10">
          <a:extLst>
            <a:ext uri="{FF2B5EF4-FFF2-40B4-BE49-F238E27FC236}">
              <a16:creationId xmlns:a16="http://schemas.microsoft.com/office/drawing/2014/main" id="{FBFAD831-179C-A2D0-AACA-41E315A771D1}"/>
            </a:ext>
          </a:extLst>
        </xdr:cNvPr>
        <xdr:cNvPicPr>
          <a:picLocks noChangeAspect="1"/>
        </xdr:cNvPicPr>
      </xdr:nvPicPr>
      <xdr:blipFill>
        <a:blip xmlns:r="http://schemas.openxmlformats.org/officeDocument/2006/relationships" r:embed="rId3"/>
        <a:stretch>
          <a:fillRect/>
        </a:stretch>
      </xdr:blipFill>
      <xdr:spPr>
        <a:xfrm>
          <a:off x="97118" y="8254999"/>
          <a:ext cx="11463967" cy="8585237"/>
        </a:xfrm>
        <a:prstGeom prst="rect">
          <a:avLst/>
        </a:prstGeom>
      </xdr:spPr>
    </xdr:pic>
    <xdr:clientData/>
  </xdr:twoCellAnchor>
  <xdr:twoCellAnchor>
    <xdr:from>
      <xdr:col>0</xdr:col>
      <xdr:colOff>88531</xdr:colOff>
      <xdr:row>105</xdr:row>
      <xdr:rowOff>30443</xdr:rowOff>
    </xdr:from>
    <xdr:to>
      <xdr:col>19</xdr:col>
      <xdr:colOff>33618</xdr:colOff>
      <xdr:row>159</xdr:row>
      <xdr:rowOff>7472</xdr:rowOff>
    </xdr:to>
    <xdr:sp macro="" textlink="">
      <xdr:nvSpPr>
        <xdr:cNvPr id="12" name="正方形/長方形 11">
          <a:extLst>
            <a:ext uri="{FF2B5EF4-FFF2-40B4-BE49-F238E27FC236}">
              <a16:creationId xmlns:a16="http://schemas.microsoft.com/office/drawing/2014/main" id="{EEA02127-D391-4561-83D9-26B603FE3FEE}"/>
            </a:ext>
          </a:extLst>
        </xdr:cNvPr>
        <xdr:cNvSpPr/>
      </xdr:nvSpPr>
      <xdr:spPr>
        <a:xfrm>
          <a:off x="88531" y="16637561"/>
          <a:ext cx="11442322" cy="8448676"/>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14</xdr:col>
      <xdr:colOff>220942</xdr:colOff>
      <xdr:row>44</xdr:row>
      <xdr:rowOff>144182</xdr:rowOff>
    </xdr:from>
    <xdr:to>
      <xdr:col>18</xdr:col>
      <xdr:colOff>512295</xdr:colOff>
      <xdr:row>46</xdr:row>
      <xdr:rowOff>144183</xdr:rowOff>
    </xdr:to>
    <xdr:sp macro="" textlink="">
      <xdr:nvSpPr>
        <xdr:cNvPr id="3" name="テキスト ボックス 2">
          <a:extLst>
            <a:ext uri="{FF2B5EF4-FFF2-40B4-BE49-F238E27FC236}">
              <a16:creationId xmlns:a16="http://schemas.microsoft.com/office/drawing/2014/main" id="{5C77E04D-1F97-AFA7-4942-387E29693497}"/>
            </a:ext>
          </a:extLst>
        </xdr:cNvPr>
        <xdr:cNvSpPr txBox="1"/>
      </xdr:nvSpPr>
      <xdr:spPr>
        <a:xfrm>
          <a:off x="8692589" y="7237506"/>
          <a:ext cx="2711824" cy="3137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a:t>
          </a:r>
          <a:r>
            <a:rPr lang="ja-JP" altLang="en-US" sz="800" b="0" i="0" u="none" strike="noStrike" baseline="0">
              <a:solidFill>
                <a:schemeClr val="dk1"/>
              </a:solidFill>
              <a:latin typeface="+mn-lt"/>
              <a:ea typeface="+mn-ea"/>
              <a:cs typeface="+mn-cs"/>
            </a:rPr>
            <a:t> </a:t>
          </a:r>
          <a:r>
            <a:rPr lang="ja-JP" altLang="en-US" sz="800" b="1" i="0" u="none" strike="noStrike" baseline="0">
              <a:solidFill>
                <a:schemeClr val="dk1"/>
              </a:solidFill>
              <a:latin typeface="+mn-lt"/>
              <a:ea typeface="+mn-ea"/>
              <a:cs typeface="+mn-cs"/>
            </a:rPr>
            <a:t>私立学校法の改正について（文部科学省）」より</a:t>
          </a:r>
          <a:endParaRPr kumimoji="1" lang="en-US" altLang="ja-JP" sz="800"/>
        </a:p>
      </xdr:txBody>
    </xdr:sp>
    <xdr:clientData/>
  </xdr:twoCellAnchor>
  <xdr:twoCellAnchor>
    <xdr:from>
      <xdr:col>14</xdr:col>
      <xdr:colOff>459441</xdr:colOff>
      <xdr:row>102</xdr:row>
      <xdr:rowOff>56030</xdr:rowOff>
    </xdr:from>
    <xdr:to>
      <xdr:col>19</xdr:col>
      <xdr:colOff>148852</xdr:colOff>
      <xdr:row>104</xdr:row>
      <xdr:rowOff>56030</xdr:rowOff>
    </xdr:to>
    <xdr:sp macro="" textlink="">
      <xdr:nvSpPr>
        <xdr:cNvPr id="6" name="テキスト ボックス 5">
          <a:extLst>
            <a:ext uri="{FF2B5EF4-FFF2-40B4-BE49-F238E27FC236}">
              <a16:creationId xmlns:a16="http://schemas.microsoft.com/office/drawing/2014/main" id="{86D79523-26AF-4FE2-9884-B045BEC68395}"/>
            </a:ext>
          </a:extLst>
        </xdr:cNvPr>
        <xdr:cNvSpPr txBox="1"/>
      </xdr:nvSpPr>
      <xdr:spPr>
        <a:xfrm>
          <a:off x="8931088" y="16058030"/>
          <a:ext cx="2714999" cy="3137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a:t>
          </a:r>
          <a:r>
            <a:rPr lang="ja-JP" altLang="en-US" sz="800" b="0" i="0" u="none" strike="noStrike" baseline="0">
              <a:solidFill>
                <a:schemeClr val="dk1"/>
              </a:solidFill>
              <a:latin typeface="+mn-lt"/>
              <a:ea typeface="+mn-ea"/>
              <a:cs typeface="+mn-cs"/>
            </a:rPr>
            <a:t> </a:t>
          </a:r>
          <a:r>
            <a:rPr lang="ja-JP" altLang="en-US" sz="800" b="1" i="0" u="none" strike="noStrike" baseline="0">
              <a:solidFill>
                <a:schemeClr val="dk1"/>
              </a:solidFill>
              <a:latin typeface="+mn-lt"/>
              <a:ea typeface="+mn-ea"/>
              <a:cs typeface="+mn-cs"/>
            </a:rPr>
            <a:t>私立学校法の改正について（文部科学省）」より</a:t>
          </a:r>
          <a:endParaRPr kumimoji="1" lang="en-US" altLang="ja-JP" sz="800"/>
        </a:p>
      </xdr:txBody>
    </xdr:sp>
    <xdr:clientData/>
  </xdr:twoCellAnchor>
  <xdr:twoCellAnchor>
    <xdr:from>
      <xdr:col>14</xdr:col>
      <xdr:colOff>437029</xdr:colOff>
      <xdr:row>157</xdr:row>
      <xdr:rowOff>67235</xdr:rowOff>
    </xdr:from>
    <xdr:to>
      <xdr:col>19</xdr:col>
      <xdr:colOff>120090</xdr:colOff>
      <xdr:row>159</xdr:row>
      <xdr:rowOff>67235</xdr:rowOff>
    </xdr:to>
    <xdr:sp macro="" textlink="">
      <xdr:nvSpPr>
        <xdr:cNvPr id="10" name="テキスト ボックス 9">
          <a:extLst>
            <a:ext uri="{FF2B5EF4-FFF2-40B4-BE49-F238E27FC236}">
              <a16:creationId xmlns:a16="http://schemas.microsoft.com/office/drawing/2014/main" id="{0B3C9B33-09E5-47B5-B8C8-AFE1B3FC6AF3}"/>
            </a:ext>
          </a:extLst>
        </xdr:cNvPr>
        <xdr:cNvSpPr txBox="1"/>
      </xdr:nvSpPr>
      <xdr:spPr>
        <a:xfrm>
          <a:off x="8908676" y="24641735"/>
          <a:ext cx="2708649" cy="3137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a:t>
          </a:r>
          <a:r>
            <a:rPr lang="ja-JP" altLang="en-US" sz="800" b="0" i="0" u="none" strike="noStrike" baseline="0">
              <a:solidFill>
                <a:schemeClr val="dk1"/>
              </a:solidFill>
              <a:latin typeface="+mn-lt"/>
              <a:ea typeface="+mn-ea"/>
              <a:cs typeface="+mn-cs"/>
            </a:rPr>
            <a:t> </a:t>
          </a:r>
          <a:r>
            <a:rPr lang="ja-JP" altLang="en-US" sz="800" b="1" i="0" u="none" strike="noStrike" baseline="0">
              <a:solidFill>
                <a:schemeClr val="dk1"/>
              </a:solidFill>
              <a:latin typeface="+mn-lt"/>
              <a:ea typeface="+mn-ea"/>
              <a:cs typeface="+mn-cs"/>
            </a:rPr>
            <a:t>私立学校法の改正について（文部科学省）」より</a:t>
          </a:r>
          <a:endParaRPr kumimoji="1" lang="en-US" altLang="ja-JP" sz="800"/>
        </a:p>
      </xdr:txBody>
    </xdr:sp>
    <xdr:clientData/>
  </xdr:twoCellAnchor>
  <xdr:twoCellAnchor>
    <xdr:from>
      <xdr:col>0</xdr:col>
      <xdr:colOff>324970</xdr:colOff>
      <xdr:row>2</xdr:row>
      <xdr:rowOff>104028</xdr:rowOff>
    </xdr:from>
    <xdr:to>
      <xdr:col>1</xdr:col>
      <xdr:colOff>358588</xdr:colOff>
      <xdr:row>5</xdr:row>
      <xdr:rowOff>112059</xdr:rowOff>
    </xdr:to>
    <xdr:sp macro="" textlink="">
      <xdr:nvSpPr>
        <xdr:cNvPr id="2" name="テキスト ボックス 1">
          <a:extLst>
            <a:ext uri="{FF2B5EF4-FFF2-40B4-BE49-F238E27FC236}">
              <a16:creationId xmlns:a16="http://schemas.microsoft.com/office/drawing/2014/main" id="{1D3CB245-2991-A6FB-5146-62B633C4D579}"/>
            </a:ext>
          </a:extLst>
        </xdr:cNvPr>
        <xdr:cNvSpPr txBox="1"/>
      </xdr:nvSpPr>
      <xdr:spPr>
        <a:xfrm>
          <a:off x="324970" y="608293"/>
          <a:ext cx="638736" cy="478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solidFill>
                <a:schemeClr val="bg1"/>
              </a:solidFill>
            </a:rPr>
            <a:t>①</a:t>
          </a:r>
          <a:endParaRPr kumimoji="1" lang="ja-JP" altLang="en-US" sz="1600" b="1">
            <a:solidFill>
              <a:schemeClr val="bg1"/>
            </a:solidFill>
          </a:endParaRPr>
        </a:p>
      </xdr:txBody>
    </xdr:sp>
    <xdr:clientData/>
  </xdr:twoCellAnchor>
  <xdr:twoCellAnchor>
    <xdr:from>
      <xdr:col>0</xdr:col>
      <xdr:colOff>291353</xdr:colOff>
      <xdr:row>51</xdr:row>
      <xdr:rowOff>0</xdr:rowOff>
    </xdr:from>
    <xdr:to>
      <xdr:col>1</xdr:col>
      <xdr:colOff>318621</xdr:colOff>
      <xdr:row>54</xdr:row>
      <xdr:rowOff>8031</xdr:rowOff>
    </xdr:to>
    <xdr:sp macro="" textlink="">
      <xdr:nvSpPr>
        <xdr:cNvPr id="13" name="テキスト ボックス 12">
          <a:extLst>
            <a:ext uri="{FF2B5EF4-FFF2-40B4-BE49-F238E27FC236}">
              <a16:creationId xmlns:a16="http://schemas.microsoft.com/office/drawing/2014/main" id="{14BB984F-5FD0-44E4-B4B6-E6A49002D09D}"/>
            </a:ext>
          </a:extLst>
        </xdr:cNvPr>
        <xdr:cNvSpPr txBox="1"/>
      </xdr:nvSpPr>
      <xdr:spPr>
        <a:xfrm>
          <a:off x="291353" y="8191500"/>
          <a:ext cx="632386" cy="478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solidFill>
                <a:schemeClr val="bg1"/>
              </a:solidFill>
            </a:rPr>
            <a:t>②</a:t>
          </a:r>
          <a:endParaRPr kumimoji="1" lang="ja-JP" altLang="en-US" sz="1600" b="1">
            <a:solidFill>
              <a:schemeClr val="bg1"/>
            </a:solidFill>
          </a:endParaRPr>
        </a:p>
      </xdr:txBody>
    </xdr:sp>
    <xdr:clientData/>
  </xdr:twoCellAnchor>
  <xdr:twoCellAnchor>
    <xdr:from>
      <xdr:col>0</xdr:col>
      <xdr:colOff>168088</xdr:colOff>
      <xdr:row>106</xdr:row>
      <xdr:rowOff>56029</xdr:rowOff>
    </xdr:from>
    <xdr:to>
      <xdr:col>1</xdr:col>
      <xdr:colOff>195356</xdr:colOff>
      <xdr:row>109</xdr:row>
      <xdr:rowOff>64060</xdr:rowOff>
    </xdr:to>
    <xdr:sp macro="" textlink="">
      <xdr:nvSpPr>
        <xdr:cNvPr id="15" name="テキスト ボックス 14">
          <a:extLst>
            <a:ext uri="{FF2B5EF4-FFF2-40B4-BE49-F238E27FC236}">
              <a16:creationId xmlns:a16="http://schemas.microsoft.com/office/drawing/2014/main" id="{8C663EBF-4E39-4DEB-B1DC-806C2CF6B5F5}"/>
            </a:ext>
          </a:extLst>
        </xdr:cNvPr>
        <xdr:cNvSpPr txBox="1"/>
      </xdr:nvSpPr>
      <xdr:spPr>
        <a:xfrm>
          <a:off x="168088" y="16820029"/>
          <a:ext cx="632386" cy="478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solidFill>
                <a:schemeClr val="bg1"/>
              </a:solidFill>
            </a:rPr>
            <a:t>③①</a:t>
          </a:r>
          <a:endParaRPr kumimoji="1" lang="ja-JP" altLang="en-US" sz="1600" b="1">
            <a:solidFill>
              <a:schemeClr val="bg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172693</xdr:colOff>
      <xdr:row>0</xdr:row>
      <xdr:rowOff>115957</xdr:rowOff>
    </xdr:from>
    <xdr:to>
      <xdr:col>17</xdr:col>
      <xdr:colOff>248479</xdr:colOff>
      <xdr:row>22</xdr:row>
      <xdr:rowOff>154195</xdr:rowOff>
    </xdr:to>
    <xdr:sp macro="" textlink="">
      <xdr:nvSpPr>
        <xdr:cNvPr id="2" name="正方形/長方形 1">
          <a:extLst>
            <a:ext uri="{FF2B5EF4-FFF2-40B4-BE49-F238E27FC236}">
              <a16:creationId xmlns:a16="http://schemas.microsoft.com/office/drawing/2014/main" id="{5F5F8DB3-7BC4-00E1-10DC-2866B3E703E1}"/>
            </a:ext>
          </a:extLst>
        </xdr:cNvPr>
        <xdr:cNvSpPr/>
      </xdr:nvSpPr>
      <xdr:spPr>
        <a:xfrm>
          <a:off x="172693" y="115957"/>
          <a:ext cx="5459482" cy="4187825"/>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150372</xdr:colOff>
      <xdr:row>99</xdr:row>
      <xdr:rowOff>104497</xdr:rowOff>
    </xdr:from>
    <xdr:to>
      <xdr:col>17</xdr:col>
      <xdr:colOff>294351</xdr:colOff>
      <xdr:row>137</xdr:row>
      <xdr:rowOff>74543</xdr:rowOff>
    </xdr:to>
    <xdr:sp macro="" textlink="">
      <xdr:nvSpPr>
        <xdr:cNvPr id="3" name="正方形/長方形 2">
          <a:extLst>
            <a:ext uri="{FF2B5EF4-FFF2-40B4-BE49-F238E27FC236}">
              <a16:creationId xmlns:a16="http://schemas.microsoft.com/office/drawing/2014/main" id="{CAE26622-83BA-45D4-A04E-3D39F717260C}"/>
            </a:ext>
          </a:extLst>
        </xdr:cNvPr>
        <xdr:cNvSpPr/>
      </xdr:nvSpPr>
      <xdr:spPr>
        <a:xfrm>
          <a:off x="150372" y="19982439"/>
          <a:ext cx="6012844" cy="7846489"/>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140804</xdr:colOff>
      <xdr:row>71</xdr:row>
      <xdr:rowOff>66261</xdr:rowOff>
    </xdr:from>
    <xdr:to>
      <xdr:col>17</xdr:col>
      <xdr:colOff>265043</xdr:colOff>
      <xdr:row>98</xdr:row>
      <xdr:rowOff>0</xdr:rowOff>
    </xdr:to>
    <xdr:sp macro="" textlink="">
      <xdr:nvSpPr>
        <xdr:cNvPr id="4" name="正方形/長方形 3">
          <a:extLst>
            <a:ext uri="{FF2B5EF4-FFF2-40B4-BE49-F238E27FC236}">
              <a16:creationId xmlns:a16="http://schemas.microsoft.com/office/drawing/2014/main" id="{068A6C65-867F-4B11-9559-B9F2D6FDBEA8}"/>
            </a:ext>
          </a:extLst>
        </xdr:cNvPr>
        <xdr:cNvSpPr/>
      </xdr:nvSpPr>
      <xdr:spPr>
        <a:xfrm>
          <a:off x="140804" y="13011978"/>
          <a:ext cx="5507935" cy="5126935"/>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162477</xdr:colOff>
      <xdr:row>24</xdr:row>
      <xdr:rowOff>102566</xdr:rowOff>
    </xdr:from>
    <xdr:to>
      <xdr:col>17</xdr:col>
      <xdr:colOff>265043</xdr:colOff>
      <xdr:row>69</xdr:row>
      <xdr:rowOff>140804</xdr:rowOff>
    </xdr:to>
    <xdr:sp macro="" textlink="">
      <xdr:nvSpPr>
        <xdr:cNvPr id="5" name="正方形/長方形 4">
          <a:extLst>
            <a:ext uri="{FF2B5EF4-FFF2-40B4-BE49-F238E27FC236}">
              <a16:creationId xmlns:a16="http://schemas.microsoft.com/office/drawing/2014/main" id="{4B4B89B4-C481-4808-B94D-8291E753CB40}"/>
            </a:ext>
          </a:extLst>
        </xdr:cNvPr>
        <xdr:cNvSpPr/>
      </xdr:nvSpPr>
      <xdr:spPr>
        <a:xfrm>
          <a:off x="162477" y="4931327"/>
          <a:ext cx="5486262" cy="9273347"/>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3432174</xdr:colOff>
      <xdr:row>249</xdr:row>
      <xdr:rowOff>215900</xdr:rowOff>
    </xdr:from>
    <xdr:to>
      <xdr:col>3</xdr:col>
      <xdr:colOff>8117993</xdr:colOff>
      <xdr:row>256</xdr:row>
      <xdr:rowOff>190499</xdr:rowOff>
    </xdr:to>
    <xdr:pic>
      <xdr:nvPicPr>
        <xdr:cNvPr id="3" name="図 2">
          <a:extLst>
            <a:ext uri="{FF2B5EF4-FFF2-40B4-BE49-F238E27FC236}">
              <a16:creationId xmlns:a16="http://schemas.microsoft.com/office/drawing/2014/main" id="{DE4C468E-65C1-7186-0BBC-56366091E965}"/>
            </a:ext>
          </a:extLst>
        </xdr:cNvPr>
        <xdr:cNvPicPr>
          <a:picLocks noChangeAspect="1"/>
        </xdr:cNvPicPr>
      </xdr:nvPicPr>
      <xdr:blipFill>
        <a:blip xmlns:r="http://schemas.openxmlformats.org/officeDocument/2006/relationships" r:embed="rId1"/>
        <a:stretch>
          <a:fillRect/>
        </a:stretch>
      </xdr:blipFill>
      <xdr:spPr>
        <a:xfrm>
          <a:off x="4594224" y="43116500"/>
          <a:ext cx="4685819" cy="1508124"/>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mhlw.go.jp/stf/seisakunitsuite/bunya/koyou_roudou/koyoukintou/seisaku06/index.html" TargetMode="External"/><Relationship Id="rId2" Type="http://schemas.openxmlformats.org/officeDocument/2006/relationships/hyperlink" Target="https://www.mext.go.jp/a_menu/shisetu/shuppan/1291462.htm" TargetMode="External"/><Relationship Id="rId1" Type="http://schemas.openxmlformats.org/officeDocument/2006/relationships/hyperlink" Target="https://www.cfa.go.jp/policies/child-safety/effort/anzen_kanri/" TargetMode="External"/><Relationship Id="rId6" Type="http://schemas.openxmlformats.org/officeDocument/2006/relationships/printerSettings" Target="../printerSettings/printerSettings1.bin"/><Relationship Id="rId5" Type="http://schemas.openxmlformats.org/officeDocument/2006/relationships/hyperlink" Target="https://www.mext.go.jp/a_menu/kenko/hoken/1292482.htm" TargetMode="External"/><Relationship Id="rId4" Type="http://schemas.openxmlformats.org/officeDocument/2006/relationships/hyperlink" Target="https://www.mext.go.jp/a_menu/koutou/shiritsu/mext_00001.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hyperlink" Target="https://www.cfa.go.jp/policies/child-safety/effort/anzen_kanri/" TargetMode="External"/><Relationship Id="rId7" Type="http://schemas.openxmlformats.org/officeDocument/2006/relationships/printerSettings" Target="../printerSettings/printerSettings11.bin"/><Relationship Id="rId2" Type="http://schemas.openxmlformats.org/officeDocument/2006/relationships/hyperlink" Target="https://anzenkyouiku.mext.go.jp/anzentenken/index.html" TargetMode="External"/><Relationship Id="rId1" Type="http://schemas.openxmlformats.org/officeDocument/2006/relationships/hyperlink" Target="https://www.mext.go.jp/a_menu/kenko/hoken/1292482.htm" TargetMode="External"/><Relationship Id="rId6" Type="http://schemas.openxmlformats.org/officeDocument/2006/relationships/hyperlink" Target="https://www.mext.go.jp/a_menu/shotou/gakko-hyoka/08050824.htm" TargetMode="External"/><Relationship Id="rId5" Type="http://schemas.openxmlformats.org/officeDocument/2006/relationships/hyperlink" Target="https://www.mext.go.jp/a_menu/kenko/hoken/1292482.htm" TargetMode="External"/><Relationship Id="rId4" Type="http://schemas.openxmlformats.org/officeDocument/2006/relationships/hyperlink" Target="https://www.mext.go.jp/a_menu/kenko/hoken/1292482.ht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mhlw.go.jp/stf/seisakunitsuite/bunya/koyou_roudou/koyoukintou/seisaku06/index.html" TargetMode="External"/><Relationship Id="rId2" Type="http://schemas.openxmlformats.org/officeDocument/2006/relationships/hyperlink" Target="https://www.mext.go.jp/a_menu/shisetu/shuppan/1291462.htm" TargetMode="External"/><Relationship Id="rId1" Type="http://schemas.openxmlformats.org/officeDocument/2006/relationships/hyperlink" Target="https://www.cfa.go.jp/policies/child-safety/effort/anzen_kanri/" TargetMode="External"/><Relationship Id="rId6" Type="http://schemas.openxmlformats.org/officeDocument/2006/relationships/printerSettings" Target="../printerSettings/printerSettings3.bin"/><Relationship Id="rId5" Type="http://schemas.openxmlformats.org/officeDocument/2006/relationships/hyperlink" Target="https://www.mext.go.jp/a_menu/kenko/hoken/1292482.htm" TargetMode="External"/><Relationship Id="rId4" Type="http://schemas.openxmlformats.org/officeDocument/2006/relationships/hyperlink" Target="https://www.mext.go.jp/a_menu/koutou/shiritsu/mext_00001.html"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AD7C7-D145-42B6-B21D-0AEAA15C8F74}">
  <sheetPr codeName="Sheet1">
    <pageSetUpPr fitToPage="1"/>
  </sheetPr>
  <dimension ref="A1:AM1662"/>
  <sheetViews>
    <sheetView showGridLines="0" tabSelected="1" view="pageBreakPreview" zoomScaleNormal="100" zoomScaleSheetLayoutView="100" workbookViewId="0">
      <selection activeCell="U808" sqref="U808"/>
    </sheetView>
  </sheetViews>
  <sheetFormatPr defaultColWidth="8.7265625" defaultRowHeight="13" x14ac:dyDescent="0.2"/>
  <cols>
    <col min="1" max="1" width="2.90625" style="230" customWidth="1"/>
    <col min="2" max="2" width="3.6328125" style="230" customWidth="1"/>
    <col min="3" max="3" width="4.08984375" style="230" customWidth="1"/>
    <col min="4" max="40" width="4.6328125" style="230" customWidth="1"/>
    <col min="41" max="16384" width="8.7265625" style="230"/>
  </cols>
  <sheetData>
    <row r="1" spans="3:25" ht="44.5" customHeight="1" x14ac:dyDescent="0.2">
      <c r="X1" s="872" t="s">
        <v>2154</v>
      </c>
      <c r="Y1" s="873">
        <v>8</v>
      </c>
    </row>
    <row r="2" spans="3:25" ht="22.5" customHeight="1" x14ac:dyDescent="0.2">
      <c r="R2" s="912" t="s">
        <v>716</v>
      </c>
      <c r="S2" s="912"/>
      <c r="T2" s="1098"/>
      <c r="U2" s="1315"/>
      <c r="V2" s="1316"/>
      <c r="W2" s="1317"/>
    </row>
    <row r="3" spans="3:25" ht="22.5" customHeight="1" x14ac:dyDescent="0.2">
      <c r="R3" s="912" t="s">
        <v>772</v>
      </c>
      <c r="S3" s="912"/>
      <c r="T3" s="912"/>
      <c r="U3" s="1318"/>
      <c r="V3" s="1318"/>
      <c r="W3" s="1318"/>
    </row>
    <row r="4" spans="3:25" ht="22.5" customHeight="1" x14ac:dyDescent="0.2">
      <c r="R4" s="912" t="s">
        <v>765</v>
      </c>
      <c r="S4" s="912"/>
      <c r="T4" s="912"/>
      <c r="U4" s="956"/>
      <c r="V4" s="956"/>
      <c r="W4" s="956"/>
    </row>
    <row r="5" spans="3:25" ht="59.15" customHeight="1" x14ac:dyDescent="0.2"/>
    <row r="6" spans="3:25" ht="41.5" x14ac:dyDescent="0.2">
      <c r="C6" s="1307" t="str">
        <f>"令和"&amp;Y1&amp;"年度　私立幼稚園検査調書"</f>
        <v>令和8年度　私立幼稚園検査調書</v>
      </c>
      <c r="D6" s="1308"/>
      <c r="E6" s="1308"/>
      <c r="F6" s="1308"/>
      <c r="G6" s="1308"/>
      <c r="H6" s="1308"/>
      <c r="I6" s="1308"/>
      <c r="J6" s="1308"/>
      <c r="K6" s="1308"/>
      <c r="L6" s="1308"/>
      <c r="M6" s="1308"/>
      <c r="N6" s="1308"/>
      <c r="O6" s="1308"/>
      <c r="P6" s="1308"/>
      <c r="Q6" s="1308"/>
      <c r="R6" s="1308"/>
      <c r="S6" s="1308"/>
      <c r="T6" s="1308"/>
      <c r="U6" s="1308"/>
      <c r="V6" s="1308"/>
      <c r="W6" s="1308"/>
    </row>
    <row r="8" spans="3:25" ht="127" customHeight="1" x14ac:dyDescent="0.2"/>
    <row r="9" spans="3:25" ht="29.15" customHeight="1" x14ac:dyDescent="0.2">
      <c r="M9" s="1310" t="s">
        <v>34</v>
      </c>
      <c r="N9" s="1310"/>
      <c r="O9" s="1310"/>
      <c r="P9" s="1322"/>
      <c r="Q9" s="1304"/>
      <c r="R9" s="1305"/>
      <c r="S9" s="1305"/>
      <c r="T9" s="1305"/>
      <c r="U9" s="1305"/>
      <c r="V9" s="1305"/>
      <c r="W9" s="1305"/>
      <c r="X9" s="1306"/>
    </row>
    <row r="10" spans="3:25" ht="29.15" customHeight="1" x14ac:dyDescent="0.2">
      <c r="M10" s="1310" t="s">
        <v>766</v>
      </c>
      <c r="N10" s="1310"/>
      <c r="O10" s="1310"/>
      <c r="P10" s="1322"/>
      <c r="Q10" s="1304"/>
      <c r="R10" s="1305"/>
      <c r="S10" s="1305"/>
      <c r="T10" s="1305"/>
      <c r="U10" s="1305"/>
      <c r="V10" s="1305"/>
      <c r="W10" s="1305"/>
      <c r="X10" s="1306"/>
    </row>
    <row r="11" spans="3:25" ht="29.15" customHeight="1" x14ac:dyDescent="0.2">
      <c r="M11" s="1323" t="s">
        <v>771</v>
      </c>
      <c r="N11" s="1310" t="s">
        <v>767</v>
      </c>
      <c r="O11" s="1310"/>
      <c r="P11" s="1322"/>
      <c r="Q11" s="1304"/>
      <c r="R11" s="1305"/>
      <c r="S11" s="1305"/>
      <c r="T11" s="1305"/>
      <c r="U11" s="1305"/>
      <c r="V11" s="1305"/>
      <c r="W11" s="1305"/>
      <c r="X11" s="1306"/>
    </row>
    <row r="12" spans="3:25" ht="29.15" customHeight="1" x14ac:dyDescent="0.2">
      <c r="M12" s="1323"/>
      <c r="N12" s="1310" t="s">
        <v>768</v>
      </c>
      <c r="O12" s="1310"/>
      <c r="P12" s="1322"/>
      <c r="Q12" s="1304"/>
      <c r="R12" s="1305"/>
      <c r="S12" s="1305"/>
      <c r="T12" s="1305"/>
      <c r="U12" s="1305"/>
      <c r="V12" s="1305"/>
      <c r="W12" s="1305"/>
      <c r="X12" s="1306"/>
    </row>
    <row r="13" spans="3:25" ht="29.15" customHeight="1" x14ac:dyDescent="0.2">
      <c r="M13" s="1323"/>
      <c r="N13" s="1310" t="s">
        <v>769</v>
      </c>
      <c r="O13" s="1310"/>
      <c r="P13" s="1322"/>
      <c r="Q13" s="1304"/>
      <c r="R13" s="1305"/>
      <c r="S13" s="1305"/>
      <c r="T13" s="1305"/>
      <c r="U13" s="1305"/>
      <c r="V13" s="1305"/>
      <c r="W13" s="1305"/>
      <c r="X13" s="1306"/>
    </row>
    <row r="14" spans="3:25" ht="29.15" customHeight="1" x14ac:dyDescent="0.2">
      <c r="M14" s="1323"/>
      <c r="N14" s="1310" t="s">
        <v>770</v>
      </c>
      <c r="O14" s="1310"/>
      <c r="P14" s="1322"/>
      <c r="Q14" s="1304"/>
      <c r="R14" s="1305"/>
      <c r="S14" s="1305"/>
      <c r="T14" s="1305"/>
      <c r="U14" s="1305"/>
      <c r="V14" s="1305"/>
      <c r="W14" s="1305"/>
      <c r="X14" s="1306"/>
    </row>
    <row r="15" spans="3:25" ht="32.15" customHeight="1" x14ac:dyDescent="0.2">
      <c r="M15" s="1309" t="s">
        <v>1717</v>
      </c>
      <c r="N15" s="1310"/>
      <c r="O15" s="1310"/>
      <c r="P15" s="1310"/>
      <c r="Q15" s="874" t="s">
        <v>773</v>
      </c>
      <c r="R15" s="1304"/>
      <c r="S15" s="1306"/>
      <c r="T15" s="875" t="s">
        <v>520</v>
      </c>
      <c r="U15" s="1304"/>
      <c r="V15" s="1305"/>
      <c r="W15" s="1305"/>
      <c r="X15" s="1306"/>
    </row>
    <row r="16" spans="3:25" ht="5.15" customHeight="1" x14ac:dyDescent="0.2">
      <c r="M16" s="876"/>
      <c r="N16" s="877"/>
      <c r="O16" s="877"/>
      <c r="P16" s="877"/>
      <c r="Q16" s="877"/>
      <c r="R16" s="877"/>
      <c r="S16" s="877"/>
      <c r="T16" s="877"/>
      <c r="U16" s="877"/>
      <c r="V16" s="877"/>
      <c r="W16" s="877"/>
      <c r="X16" s="877"/>
    </row>
    <row r="17" spans="2:24" ht="20.5" customHeight="1" x14ac:dyDescent="0.2">
      <c r="M17" s="878" t="s">
        <v>774</v>
      </c>
      <c r="N17" s="877"/>
      <c r="O17" s="877"/>
      <c r="P17" s="877"/>
      <c r="Q17" s="877"/>
      <c r="R17" s="877"/>
      <c r="S17" s="877"/>
      <c r="T17" s="877"/>
      <c r="U17" s="877"/>
      <c r="V17" s="877"/>
      <c r="W17" s="877"/>
      <c r="X17" s="877"/>
    </row>
    <row r="18" spans="2:24" ht="27.65" customHeight="1" x14ac:dyDescent="0.2">
      <c r="M18" s="1309" t="s">
        <v>1718</v>
      </c>
      <c r="N18" s="1309"/>
      <c r="O18" s="1309"/>
      <c r="P18" s="1309"/>
      <c r="Q18" s="879" t="s">
        <v>773</v>
      </c>
      <c r="R18" s="1319"/>
      <c r="S18" s="1320"/>
      <c r="T18" s="880" t="s">
        <v>520</v>
      </c>
      <c r="U18" s="1319"/>
      <c r="V18" s="1321"/>
      <c r="W18" s="1321"/>
      <c r="X18" s="1320"/>
    </row>
    <row r="19" spans="2:24" ht="27.65" customHeight="1" x14ac:dyDescent="0.2">
      <c r="M19" s="1310"/>
      <c r="N19" s="1310"/>
      <c r="O19" s="1310"/>
      <c r="P19" s="1310"/>
      <c r="Q19" s="879" t="s">
        <v>773</v>
      </c>
      <c r="R19" s="1319"/>
      <c r="S19" s="1320"/>
      <c r="T19" s="880" t="s">
        <v>520</v>
      </c>
      <c r="U19" s="1319"/>
      <c r="V19" s="1321"/>
      <c r="W19" s="1321"/>
      <c r="X19" s="1320"/>
    </row>
    <row r="20" spans="2:24" ht="27.65" customHeight="1" x14ac:dyDescent="0.2">
      <c r="M20" s="1310"/>
      <c r="N20" s="1310"/>
      <c r="O20" s="1310"/>
      <c r="P20" s="1310"/>
      <c r="Q20" s="879" t="s">
        <v>773</v>
      </c>
      <c r="R20" s="1319"/>
      <c r="S20" s="1320"/>
      <c r="T20" s="880" t="s">
        <v>520</v>
      </c>
      <c r="U20" s="1319"/>
      <c r="V20" s="1321"/>
      <c r="W20" s="1321"/>
      <c r="X20" s="1320"/>
    </row>
    <row r="21" spans="2:24" ht="27.65" customHeight="1" x14ac:dyDescent="0.2">
      <c r="M21" s="877"/>
      <c r="N21" s="877"/>
      <c r="O21" s="877"/>
      <c r="P21" s="877"/>
      <c r="Q21" s="881"/>
      <c r="R21" s="877"/>
      <c r="S21" s="877"/>
      <c r="T21" s="877"/>
      <c r="U21" s="877"/>
      <c r="V21" s="877"/>
      <c r="W21" s="877"/>
      <c r="X21" s="877"/>
    </row>
    <row r="22" spans="2:24" ht="27.65" customHeight="1" x14ac:dyDescent="0.2">
      <c r="M22" s="1309" t="s">
        <v>791</v>
      </c>
      <c r="N22" s="1309"/>
      <c r="O22" s="1309"/>
      <c r="P22" s="1309"/>
      <c r="Q22" s="1311"/>
      <c r="R22" s="1310"/>
      <c r="S22" s="1310"/>
      <c r="T22" s="1310"/>
      <c r="U22" s="1310"/>
      <c r="V22" s="1310"/>
      <c r="W22" s="1310"/>
      <c r="X22" s="1310"/>
    </row>
    <row r="23" spans="2:24" ht="27.65" customHeight="1" x14ac:dyDescent="0.2">
      <c r="M23" s="1310"/>
      <c r="N23" s="1310"/>
      <c r="O23" s="1310"/>
      <c r="P23" s="1310"/>
      <c r="Q23" s="1311"/>
      <c r="R23" s="1310"/>
      <c r="S23" s="1310"/>
      <c r="T23" s="1310"/>
      <c r="U23" s="1310"/>
      <c r="V23" s="1310"/>
      <c r="W23" s="1310"/>
      <c r="X23" s="1310"/>
    </row>
    <row r="24" spans="2:24" ht="27.65" customHeight="1" x14ac:dyDescent="0.2">
      <c r="M24" s="1310"/>
      <c r="N24" s="1310"/>
      <c r="O24" s="1310"/>
      <c r="P24" s="1310"/>
      <c r="Q24" s="1311"/>
      <c r="R24" s="1310"/>
      <c r="S24" s="1310"/>
      <c r="T24" s="1310"/>
      <c r="U24" s="1310"/>
      <c r="V24" s="1310"/>
      <c r="W24" s="1310"/>
      <c r="X24" s="1310"/>
    </row>
    <row r="26" spans="2:24" ht="14" x14ac:dyDescent="0.2">
      <c r="M26" s="877" t="s">
        <v>1257</v>
      </c>
    </row>
    <row r="29" spans="2:24" ht="14" x14ac:dyDescent="0.2">
      <c r="B29" s="498" t="s">
        <v>775</v>
      </c>
    </row>
    <row r="30" spans="2:24" ht="14" x14ac:dyDescent="0.2">
      <c r="B30" s="498"/>
      <c r="C30" s="882" t="s">
        <v>1984</v>
      </c>
    </row>
    <row r="31" spans="2:24" ht="14" x14ac:dyDescent="0.2">
      <c r="B31" s="498"/>
    </row>
    <row r="32" spans="2:24" ht="17.5" customHeight="1" x14ac:dyDescent="0.2">
      <c r="C32" s="230" t="s">
        <v>1985</v>
      </c>
    </row>
    <row r="33" spans="1:11" ht="17.5" customHeight="1" x14ac:dyDescent="0.2">
      <c r="C33" s="230" t="s">
        <v>1986</v>
      </c>
    </row>
    <row r="34" spans="1:11" ht="23.5" customHeight="1" x14ac:dyDescent="0.2"/>
    <row r="35" spans="1:11" ht="22" customHeight="1" x14ac:dyDescent="0.2">
      <c r="D35" s="883"/>
      <c r="E35" s="883"/>
      <c r="F35" s="230" t="s">
        <v>776</v>
      </c>
      <c r="J35" s="230" t="s">
        <v>2008</v>
      </c>
    </row>
    <row r="36" spans="1:11" ht="7.5" customHeight="1" x14ac:dyDescent="0.2"/>
    <row r="37" spans="1:11" ht="22" customHeight="1" x14ac:dyDescent="0.2">
      <c r="D37" s="884"/>
      <c r="E37" s="884"/>
      <c r="F37" s="230" t="s">
        <v>1051</v>
      </c>
      <c r="J37" s="230" t="s">
        <v>2009</v>
      </c>
    </row>
    <row r="38" spans="1:11" ht="7.5" customHeight="1" x14ac:dyDescent="0.2"/>
    <row r="39" spans="1:11" ht="22" customHeight="1" x14ac:dyDescent="0.2">
      <c r="D39" s="436"/>
      <c r="E39" s="473"/>
      <c r="F39" s="230" t="s">
        <v>777</v>
      </c>
      <c r="J39" s="230" t="s">
        <v>2010</v>
      </c>
    </row>
    <row r="40" spans="1:11" ht="7.5" customHeight="1" x14ac:dyDescent="0.2"/>
    <row r="41" spans="1:11" ht="22" customHeight="1" x14ac:dyDescent="0.2">
      <c r="D41" s="885"/>
      <c r="E41" s="886"/>
      <c r="F41" s="230" t="s">
        <v>778</v>
      </c>
      <c r="J41" s="230" t="s">
        <v>2011</v>
      </c>
    </row>
    <row r="42" spans="1:11" ht="7" customHeight="1" x14ac:dyDescent="0.2"/>
    <row r="43" spans="1:11" ht="22" customHeight="1" x14ac:dyDescent="0.2">
      <c r="D43" s="1312" t="s">
        <v>875</v>
      </c>
      <c r="E43" s="1313"/>
      <c r="F43" s="230" t="s">
        <v>1052</v>
      </c>
      <c r="J43" s="230" t="s">
        <v>2012</v>
      </c>
      <c r="K43" s="230" t="s">
        <v>2013</v>
      </c>
    </row>
    <row r="44" spans="1:11" ht="22" customHeight="1" x14ac:dyDescent="0.2">
      <c r="E44" s="887"/>
      <c r="K44" s="226" t="s">
        <v>1511</v>
      </c>
    </row>
    <row r="45" spans="1:11" ht="22" customHeight="1" x14ac:dyDescent="0.2">
      <c r="E45" s="887"/>
      <c r="K45" s="226" t="s">
        <v>1516</v>
      </c>
    </row>
    <row r="48" spans="1:11" ht="16.5" x14ac:dyDescent="0.2">
      <c r="A48" s="730" t="s">
        <v>1172</v>
      </c>
    </row>
    <row r="49" spans="3:24" ht="16" customHeight="1" x14ac:dyDescent="0.2">
      <c r="P49" s="981" t="s">
        <v>34</v>
      </c>
      <c r="Q49" s="981"/>
      <c r="R49" s="981"/>
      <c r="S49" s="982">
        <f>$Q$9</f>
        <v>0</v>
      </c>
      <c r="T49" s="982"/>
      <c r="U49" s="982"/>
      <c r="V49" s="982"/>
      <c r="W49" s="982"/>
      <c r="X49" s="982"/>
    </row>
    <row r="51" spans="3:24" ht="17.5" customHeight="1" x14ac:dyDescent="0.2">
      <c r="C51" s="230" t="s">
        <v>1173</v>
      </c>
      <c r="I51" s="230" t="s">
        <v>21</v>
      </c>
      <c r="J51" s="690"/>
      <c r="K51" s="230" t="s">
        <v>22</v>
      </c>
      <c r="L51" s="690"/>
      <c r="M51" s="230" t="s">
        <v>23</v>
      </c>
      <c r="N51" s="690"/>
      <c r="O51" s="230" t="s">
        <v>24</v>
      </c>
    </row>
    <row r="52" spans="3:24" ht="4.5" customHeight="1" x14ac:dyDescent="0.2"/>
    <row r="53" spans="3:24" x14ac:dyDescent="0.2">
      <c r="C53" s="230" t="s">
        <v>1174</v>
      </c>
    </row>
    <row r="55" spans="3:24" x14ac:dyDescent="0.2">
      <c r="C55" s="1021" t="s">
        <v>1175</v>
      </c>
      <c r="D55" s="1021"/>
      <c r="E55" s="1021"/>
      <c r="F55" s="1021"/>
      <c r="G55" s="1021"/>
      <c r="H55" s="1021"/>
      <c r="I55" s="1021"/>
      <c r="J55" s="1021" t="s">
        <v>1176</v>
      </c>
      <c r="K55" s="1021"/>
      <c r="L55" s="1021"/>
      <c r="M55" s="1021"/>
      <c r="N55" s="1021"/>
      <c r="O55" s="1021"/>
      <c r="P55" s="1021"/>
      <c r="Q55" s="1021"/>
      <c r="R55" s="1021"/>
      <c r="S55" s="1021"/>
      <c r="T55" s="1021"/>
      <c r="U55" s="1021"/>
      <c r="V55" s="1021"/>
      <c r="W55" s="1021"/>
      <c r="X55" s="1021"/>
    </row>
    <row r="56" spans="3:24" ht="71.150000000000006" customHeight="1" x14ac:dyDescent="0.2">
      <c r="C56" s="1314"/>
      <c r="D56" s="1314"/>
      <c r="E56" s="1314"/>
      <c r="F56" s="1314"/>
      <c r="G56" s="1314"/>
      <c r="H56" s="1314"/>
      <c r="I56" s="1314"/>
      <c r="J56" s="1314"/>
      <c r="K56" s="1314"/>
      <c r="L56" s="1314"/>
      <c r="M56" s="1314"/>
      <c r="N56" s="1314"/>
      <c r="O56" s="1314"/>
      <c r="P56" s="1314"/>
      <c r="Q56" s="1314"/>
      <c r="R56" s="1314"/>
      <c r="S56" s="1314"/>
      <c r="T56" s="1314"/>
      <c r="U56" s="1314"/>
      <c r="V56" s="1314"/>
      <c r="W56" s="1314"/>
      <c r="X56" s="1314"/>
    </row>
    <row r="57" spans="3:24" ht="71.150000000000006" customHeight="1" x14ac:dyDescent="0.2">
      <c r="C57" s="1314"/>
      <c r="D57" s="1314"/>
      <c r="E57" s="1314"/>
      <c r="F57" s="1314"/>
      <c r="G57" s="1314"/>
      <c r="H57" s="1314"/>
      <c r="I57" s="1314"/>
      <c r="J57" s="1314"/>
      <c r="K57" s="1314"/>
      <c r="L57" s="1314"/>
      <c r="M57" s="1314"/>
      <c r="N57" s="1314"/>
      <c r="O57" s="1314"/>
      <c r="P57" s="1314"/>
      <c r="Q57" s="1314"/>
      <c r="R57" s="1314"/>
      <c r="S57" s="1314"/>
      <c r="T57" s="1314"/>
      <c r="U57" s="1314"/>
      <c r="V57" s="1314"/>
      <c r="W57" s="1314"/>
      <c r="X57" s="1314"/>
    </row>
    <row r="58" spans="3:24" ht="71.150000000000006" customHeight="1" x14ac:dyDescent="0.2">
      <c r="C58" s="1314"/>
      <c r="D58" s="1314"/>
      <c r="E58" s="1314"/>
      <c r="F58" s="1314"/>
      <c r="G58" s="1314"/>
      <c r="H58" s="1314"/>
      <c r="I58" s="1314"/>
      <c r="J58" s="1314"/>
      <c r="K58" s="1314"/>
      <c r="L58" s="1314"/>
      <c r="M58" s="1314"/>
      <c r="N58" s="1314"/>
      <c r="O58" s="1314"/>
      <c r="P58" s="1314"/>
      <c r="Q58" s="1314"/>
      <c r="R58" s="1314"/>
      <c r="S58" s="1314"/>
      <c r="T58" s="1314"/>
      <c r="U58" s="1314"/>
      <c r="V58" s="1314"/>
      <c r="W58" s="1314"/>
      <c r="X58" s="1314"/>
    </row>
    <row r="59" spans="3:24" ht="71.150000000000006" customHeight="1" x14ac:dyDescent="0.2">
      <c r="C59" s="1314"/>
      <c r="D59" s="1314"/>
      <c r="E59" s="1314"/>
      <c r="F59" s="1314"/>
      <c r="G59" s="1314"/>
      <c r="H59" s="1314"/>
      <c r="I59" s="1314"/>
      <c r="J59" s="1314"/>
      <c r="K59" s="1314"/>
      <c r="L59" s="1314"/>
      <c r="M59" s="1314"/>
      <c r="N59" s="1314"/>
      <c r="O59" s="1314"/>
      <c r="P59" s="1314"/>
      <c r="Q59" s="1314"/>
      <c r="R59" s="1314"/>
      <c r="S59" s="1314"/>
      <c r="T59" s="1314"/>
      <c r="U59" s="1314"/>
      <c r="V59" s="1314"/>
      <c r="W59" s="1314"/>
      <c r="X59" s="1314"/>
    </row>
    <row r="60" spans="3:24" ht="71.150000000000006" customHeight="1" x14ac:dyDescent="0.2">
      <c r="C60" s="1314"/>
      <c r="D60" s="1314"/>
      <c r="E60" s="1314"/>
      <c r="F60" s="1314"/>
      <c r="G60" s="1314"/>
      <c r="H60" s="1314"/>
      <c r="I60" s="1314"/>
      <c r="J60" s="1314"/>
      <c r="K60" s="1314"/>
      <c r="L60" s="1314"/>
      <c r="M60" s="1314"/>
      <c r="N60" s="1314"/>
      <c r="O60" s="1314"/>
      <c r="P60" s="1314"/>
      <c r="Q60" s="1314"/>
      <c r="R60" s="1314"/>
      <c r="S60" s="1314"/>
      <c r="T60" s="1314"/>
      <c r="U60" s="1314"/>
      <c r="V60" s="1314"/>
      <c r="W60" s="1314"/>
      <c r="X60" s="1314"/>
    </row>
    <row r="61" spans="3:24" ht="71.150000000000006" customHeight="1" x14ac:dyDescent="0.2">
      <c r="C61" s="1314"/>
      <c r="D61" s="1314"/>
      <c r="E61" s="1314"/>
      <c r="F61" s="1314"/>
      <c r="G61" s="1314"/>
      <c r="H61" s="1314"/>
      <c r="I61" s="1314"/>
      <c r="J61" s="1314"/>
      <c r="K61" s="1314"/>
      <c r="L61" s="1314"/>
      <c r="M61" s="1314"/>
      <c r="N61" s="1314"/>
      <c r="O61" s="1314"/>
      <c r="P61" s="1314"/>
      <c r="Q61" s="1314"/>
      <c r="R61" s="1314"/>
      <c r="S61" s="1314"/>
      <c r="T61" s="1314"/>
      <c r="U61" s="1314"/>
      <c r="V61" s="1314"/>
      <c r="W61" s="1314"/>
      <c r="X61" s="1314"/>
    </row>
    <row r="62" spans="3:24" ht="71.150000000000006" customHeight="1" x14ac:dyDescent="0.2">
      <c r="C62" s="1314"/>
      <c r="D62" s="1314"/>
      <c r="E62" s="1314"/>
      <c r="F62" s="1314"/>
      <c r="G62" s="1314"/>
      <c r="H62" s="1314"/>
      <c r="I62" s="1314"/>
      <c r="J62" s="1314"/>
      <c r="K62" s="1314"/>
      <c r="L62" s="1314"/>
      <c r="M62" s="1314"/>
      <c r="N62" s="1314"/>
      <c r="O62" s="1314"/>
      <c r="P62" s="1314"/>
      <c r="Q62" s="1314"/>
      <c r="R62" s="1314"/>
      <c r="S62" s="1314"/>
      <c r="T62" s="1314"/>
      <c r="U62" s="1314"/>
      <c r="V62" s="1314"/>
      <c r="W62" s="1314"/>
      <c r="X62" s="1314"/>
    </row>
    <row r="63" spans="3:24" ht="71.150000000000006" customHeight="1" x14ac:dyDescent="0.2">
      <c r="C63" s="1314"/>
      <c r="D63" s="1314"/>
      <c r="E63" s="1314"/>
      <c r="F63" s="1314"/>
      <c r="G63" s="1314"/>
      <c r="H63" s="1314"/>
      <c r="I63" s="1314"/>
      <c r="J63" s="1314"/>
      <c r="K63" s="1314"/>
      <c r="L63" s="1314"/>
      <c r="M63" s="1314"/>
      <c r="N63" s="1314"/>
      <c r="O63" s="1314"/>
      <c r="P63" s="1314"/>
      <c r="Q63" s="1314"/>
      <c r="R63" s="1314"/>
      <c r="S63" s="1314"/>
      <c r="T63" s="1314"/>
      <c r="U63" s="1314"/>
      <c r="V63" s="1314"/>
      <c r="W63" s="1314"/>
      <c r="X63" s="1314"/>
    </row>
    <row r="64" spans="3:24" ht="71.150000000000006" customHeight="1" x14ac:dyDescent="0.2">
      <c r="C64" s="1314"/>
      <c r="D64" s="1314"/>
      <c r="E64" s="1314"/>
      <c r="F64" s="1314"/>
      <c r="G64" s="1314"/>
      <c r="H64" s="1314"/>
      <c r="I64" s="1314"/>
      <c r="J64" s="1314"/>
      <c r="K64" s="1314"/>
      <c r="L64" s="1314"/>
      <c r="M64" s="1314"/>
      <c r="N64" s="1314"/>
      <c r="O64" s="1314"/>
      <c r="P64" s="1314"/>
      <c r="Q64" s="1314"/>
      <c r="R64" s="1314"/>
      <c r="S64" s="1314"/>
      <c r="T64" s="1314"/>
      <c r="U64" s="1314"/>
      <c r="V64" s="1314"/>
      <c r="W64" s="1314"/>
      <c r="X64" s="1314"/>
    </row>
    <row r="65" spans="3:24" ht="71.150000000000006" customHeight="1" x14ac:dyDescent="0.2">
      <c r="C65" s="1314"/>
      <c r="D65" s="1314"/>
      <c r="E65" s="1314"/>
      <c r="F65" s="1314"/>
      <c r="G65" s="1314"/>
      <c r="H65" s="1314"/>
      <c r="I65" s="1314"/>
      <c r="J65" s="1314"/>
      <c r="K65" s="1314"/>
      <c r="L65" s="1314"/>
      <c r="M65" s="1314"/>
      <c r="N65" s="1314"/>
      <c r="O65" s="1314"/>
      <c r="P65" s="1314"/>
      <c r="Q65" s="1314"/>
      <c r="R65" s="1314"/>
      <c r="S65" s="1314"/>
      <c r="T65" s="1314"/>
      <c r="U65" s="1314"/>
      <c r="V65" s="1314"/>
      <c r="W65" s="1314"/>
      <c r="X65" s="1314"/>
    </row>
    <row r="66" spans="3:24" ht="71.150000000000006" customHeight="1" x14ac:dyDescent="0.2">
      <c r="C66" s="1314"/>
      <c r="D66" s="1314"/>
      <c r="E66" s="1314"/>
      <c r="F66" s="1314"/>
      <c r="G66" s="1314"/>
      <c r="H66" s="1314"/>
      <c r="I66" s="1314"/>
      <c r="J66" s="1314"/>
      <c r="K66" s="1314"/>
      <c r="L66" s="1314"/>
      <c r="M66" s="1314"/>
      <c r="N66" s="1314"/>
      <c r="O66" s="1314"/>
      <c r="P66" s="1314"/>
      <c r="Q66" s="1314"/>
      <c r="R66" s="1314"/>
      <c r="S66" s="1314"/>
      <c r="T66" s="1314"/>
      <c r="U66" s="1314"/>
      <c r="V66" s="1314"/>
      <c r="W66" s="1314"/>
      <c r="X66" s="1314"/>
    </row>
    <row r="67" spans="3:24" ht="71.150000000000006" customHeight="1" x14ac:dyDescent="0.2">
      <c r="C67" s="1314"/>
      <c r="D67" s="1314"/>
      <c r="E67" s="1314"/>
      <c r="F67" s="1314"/>
      <c r="G67" s="1314"/>
      <c r="H67" s="1314"/>
      <c r="I67" s="1314"/>
      <c r="J67" s="1314"/>
      <c r="K67" s="1314"/>
      <c r="L67" s="1314"/>
      <c r="M67" s="1314"/>
      <c r="N67" s="1314"/>
      <c r="O67" s="1314"/>
      <c r="P67" s="1314"/>
      <c r="Q67" s="1314"/>
      <c r="R67" s="1314"/>
      <c r="S67" s="1314"/>
      <c r="T67" s="1314"/>
      <c r="U67" s="1314"/>
      <c r="V67" s="1314"/>
      <c r="W67" s="1314"/>
      <c r="X67" s="1314"/>
    </row>
    <row r="68" spans="3:24" ht="71.150000000000006" customHeight="1" x14ac:dyDescent="0.2">
      <c r="C68" s="1314"/>
      <c r="D68" s="1314"/>
      <c r="E68" s="1314"/>
      <c r="F68" s="1314"/>
      <c r="G68" s="1314"/>
      <c r="H68" s="1314"/>
      <c r="I68" s="1314"/>
      <c r="J68" s="1314"/>
      <c r="K68" s="1314"/>
      <c r="L68" s="1314"/>
      <c r="M68" s="1314"/>
      <c r="N68" s="1314"/>
      <c r="O68" s="1314"/>
      <c r="P68" s="1314"/>
      <c r="Q68" s="1314"/>
      <c r="R68" s="1314"/>
      <c r="S68" s="1314"/>
      <c r="T68" s="1314"/>
      <c r="U68" s="1314"/>
      <c r="V68" s="1314"/>
      <c r="W68" s="1314"/>
      <c r="X68" s="1314"/>
    </row>
    <row r="69" spans="3:24" ht="71.150000000000006" customHeight="1" x14ac:dyDescent="0.2">
      <c r="C69" s="1314"/>
      <c r="D69" s="1314"/>
      <c r="E69" s="1314"/>
      <c r="F69" s="1314"/>
      <c r="G69" s="1314"/>
      <c r="H69" s="1314"/>
      <c r="I69" s="1314"/>
      <c r="J69" s="1314"/>
      <c r="K69" s="1314"/>
      <c r="L69" s="1314"/>
      <c r="M69" s="1314"/>
      <c r="N69" s="1314"/>
      <c r="O69" s="1314"/>
      <c r="P69" s="1314"/>
      <c r="Q69" s="1314"/>
      <c r="R69" s="1314"/>
      <c r="S69" s="1314"/>
      <c r="T69" s="1314"/>
      <c r="U69" s="1314"/>
      <c r="V69" s="1314"/>
      <c r="W69" s="1314"/>
      <c r="X69" s="1314"/>
    </row>
    <row r="70" spans="3:24" ht="71.150000000000006" customHeight="1" x14ac:dyDescent="0.2">
      <c r="C70" s="1314"/>
      <c r="D70" s="1314"/>
      <c r="E70" s="1314"/>
      <c r="F70" s="1314"/>
      <c r="G70" s="1314"/>
      <c r="H70" s="1314"/>
      <c r="I70" s="1314"/>
      <c r="J70" s="1314"/>
      <c r="K70" s="1314"/>
      <c r="L70" s="1314"/>
      <c r="M70" s="1314"/>
      <c r="N70" s="1314"/>
      <c r="O70" s="1314"/>
      <c r="P70" s="1314"/>
      <c r="Q70" s="1314"/>
      <c r="R70" s="1314"/>
      <c r="S70" s="1314"/>
      <c r="T70" s="1314"/>
      <c r="U70" s="1314"/>
      <c r="V70" s="1314"/>
      <c r="W70" s="1314"/>
      <c r="X70" s="1314"/>
    </row>
    <row r="71" spans="3:24" ht="71.150000000000006" customHeight="1" x14ac:dyDescent="0.2">
      <c r="C71" s="1314"/>
      <c r="D71" s="1314"/>
      <c r="E71" s="1314"/>
      <c r="F71" s="1314"/>
      <c r="G71" s="1314"/>
      <c r="H71" s="1314"/>
      <c r="I71" s="1314"/>
      <c r="J71" s="1314"/>
      <c r="K71" s="1314"/>
      <c r="L71" s="1314"/>
      <c r="M71" s="1314"/>
      <c r="N71" s="1314"/>
      <c r="O71" s="1314"/>
      <c r="P71" s="1314"/>
      <c r="Q71" s="1314"/>
      <c r="R71" s="1314"/>
      <c r="S71" s="1314"/>
      <c r="T71" s="1314"/>
      <c r="U71" s="1314"/>
      <c r="V71" s="1314"/>
      <c r="W71" s="1314"/>
      <c r="X71" s="1314"/>
    </row>
    <row r="72" spans="3:24" ht="71.150000000000006" customHeight="1" x14ac:dyDescent="0.2">
      <c r="C72" s="1314"/>
      <c r="D72" s="1314"/>
      <c r="E72" s="1314"/>
      <c r="F72" s="1314"/>
      <c r="G72" s="1314"/>
      <c r="H72" s="1314"/>
      <c r="I72" s="1314"/>
      <c r="J72" s="1314"/>
      <c r="K72" s="1314"/>
      <c r="L72" s="1314"/>
      <c r="M72" s="1314"/>
      <c r="N72" s="1314"/>
      <c r="O72" s="1314"/>
      <c r="P72" s="1314"/>
      <c r="Q72" s="1314"/>
      <c r="R72" s="1314"/>
      <c r="S72" s="1314"/>
      <c r="T72" s="1314"/>
      <c r="U72" s="1314"/>
      <c r="V72" s="1314"/>
      <c r="W72" s="1314"/>
      <c r="X72" s="1314"/>
    </row>
    <row r="73" spans="3:24" ht="71.150000000000006" customHeight="1" x14ac:dyDescent="0.2">
      <c r="C73" s="1314"/>
      <c r="D73" s="1314"/>
      <c r="E73" s="1314"/>
      <c r="F73" s="1314"/>
      <c r="G73" s="1314"/>
      <c r="H73" s="1314"/>
      <c r="I73" s="1314"/>
      <c r="J73" s="1314"/>
      <c r="K73" s="1314"/>
      <c r="L73" s="1314"/>
      <c r="M73" s="1314"/>
      <c r="N73" s="1314"/>
      <c r="O73" s="1314"/>
      <c r="P73" s="1314"/>
      <c r="Q73" s="1314"/>
      <c r="R73" s="1314"/>
      <c r="S73" s="1314"/>
      <c r="T73" s="1314"/>
      <c r="U73" s="1314"/>
      <c r="V73" s="1314"/>
      <c r="W73" s="1314"/>
      <c r="X73" s="1314"/>
    </row>
    <row r="74" spans="3:24" ht="71.150000000000006" customHeight="1" x14ac:dyDescent="0.2">
      <c r="C74" s="1314"/>
      <c r="D74" s="1314"/>
      <c r="E74" s="1314"/>
      <c r="F74" s="1314"/>
      <c r="G74" s="1314"/>
      <c r="H74" s="1314"/>
      <c r="I74" s="1314"/>
      <c r="J74" s="1314"/>
      <c r="K74" s="1314"/>
      <c r="L74" s="1314"/>
      <c r="M74" s="1314"/>
      <c r="N74" s="1314"/>
      <c r="O74" s="1314"/>
      <c r="P74" s="1314"/>
      <c r="Q74" s="1314"/>
      <c r="R74" s="1314"/>
      <c r="S74" s="1314"/>
      <c r="T74" s="1314"/>
      <c r="U74" s="1314"/>
      <c r="V74" s="1314"/>
      <c r="W74" s="1314"/>
      <c r="X74" s="1314"/>
    </row>
    <row r="75" spans="3:24" ht="71.150000000000006" customHeight="1" x14ac:dyDescent="0.2">
      <c r="C75" s="1314"/>
      <c r="D75" s="1314"/>
      <c r="E75" s="1314"/>
      <c r="F75" s="1314"/>
      <c r="G75" s="1314"/>
      <c r="H75" s="1314"/>
      <c r="I75" s="1314"/>
      <c r="J75" s="1314"/>
      <c r="K75" s="1314"/>
      <c r="L75" s="1314"/>
      <c r="M75" s="1314"/>
      <c r="N75" s="1314"/>
      <c r="O75" s="1314"/>
      <c r="P75" s="1314"/>
      <c r="Q75" s="1314"/>
      <c r="R75" s="1314"/>
      <c r="S75" s="1314"/>
      <c r="T75" s="1314"/>
      <c r="U75" s="1314"/>
      <c r="V75" s="1314"/>
      <c r="W75" s="1314"/>
      <c r="X75" s="1314"/>
    </row>
    <row r="76" spans="3:24" ht="71.150000000000006" customHeight="1" x14ac:dyDescent="0.2">
      <c r="C76" s="1314"/>
      <c r="D76" s="1314"/>
      <c r="E76" s="1314"/>
      <c r="F76" s="1314"/>
      <c r="G76" s="1314"/>
      <c r="H76" s="1314"/>
      <c r="I76" s="1314"/>
      <c r="J76" s="1314"/>
      <c r="K76" s="1314"/>
      <c r="L76" s="1314"/>
      <c r="M76" s="1314"/>
      <c r="N76" s="1314"/>
      <c r="O76" s="1314"/>
      <c r="P76" s="1314"/>
      <c r="Q76" s="1314"/>
      <c r="R76" s="1314"/>
      <c r="S76" s="1314"/>
      <c r="T76" s="1314"/>
      <c r="U76" s="1314"/>
      <c r="V76" s="1314"/>
      <c r="W76" s="1314"/>
      <c r="X76" s="1314"/>
    </row>
    <row r="77" spans="3:24" ht="71.150000000000006" customHeight="1" x14ac:dyDescent="0.2">
      <c r="C77" s="1314"/>
      <c r="D77" s="1314"/>
      <c r="E77" s="1314"/>
      <c r="F77" s="1314"/>
      <c r="G77" s="1314"/>
      <c r="H77" s="1314"/>
      <c r="I77" s="1314"/>
      <c r="J77" s="1314"/>
      <c r="K77" s="1314"/>
      <c r="L77" s="1314"/>
      <c r="M77" s="1314"/>
      <c r="N77" s="1314"/>
      <c r="O77" s="1314"/>
      <c r="P77" s="1314"/>
      <c r="Q77" s="1314"/>
      <c r="R77" s="1314"/>
      <c r="S77" s="1314"/>
      <c r="T77" s="1314"/>
      <c r="U77" s="1314"/>
      <c r="V77" s="1314"/>
      <c r="W77" s="1314"/>
      <c r="X77" s="1314"/>
    </row>
    <row r="79" spans="3:24" ht="13" customHeight="1" x14ac:dyDescent="0.2"/>
    <row r="80" spans="3:24" ht="15.65" customHeight="1" x14ac:dyDescent="0.2">
      <c r="P80" s="981" t="s">
        <v>34</v>
      </c>
      <c r="Q80" s="981"/>
      <c r="R80" s="981"/>
      <c r="S80" s="982">
        <f>$Q$9</f>
        <v>0</v>
      </c>
      <c r="T80" s="982"/>
      <c r="U80" s="982"/>
      <c r="V80" s="982"/>
      <c r="W80" s="982"/>
      <c r="X80" s="982"/>
    </row>
    <row r="81" spans="1:14" ht="16.5" x14ac:dyDescent="0.2">
      <c r="A81" s="730" t="s">
        <v>35</v>
      </c>
    </row>
    <row r="82" spans="1:14" ht="16.5" customHeight="1" x14ac:dyDescent="0.2">
      <c r="B82" s="498" t="s">
        <v>14</v>
      </c>
    </row>
    <row r="83" spans="1:14" ht="16.5" customHeight="1" x14ac:dyDescent="0.2">
      <c r="C83" s="229" t="s">
        <v>1006</v>
      </c>
    </row>
    <row r="84" spans="1:14" ht="16.5" customHeight="1" x14ac:dyDescent="0.2">
      <c r="D84" s="230" t="s">
        <v>1153</v>
      </c>
    </row>
    <row r="85" spans="1:14" ht="16.5" customHeight="1" x14ac:dyDescent="0.2">
      <c r="D85" s="1098" t="s">
        <v>1154</v>
      </c>
      <c r="E85" s="1185"/>
      <c r="F85" s="1185"/>
      <c r="G85" s="1276"/>
      <c r="H85" s="436" t="s">
        <v>17</v>
      </c>
      <c r="I85" s="472"/>
      <c r="J85" s="472"/>
      <c r="K85" s="472"/>
      <c r="L85" s="690"/>
      <c r="M85" s="472" t="s">
        <v>18</v>
      </c>
      <c r="N85" s="473"/>
    </row>
    <row r="86" spans="1:14" ht="16.5" customHeight="1" x14ac:dyDescent="0.2">
      <c r="D86" s="1098" t="s">
        <v>16</v>
      </c>
      <c r="E86" s="1185"/>
      <c r="F86" s="1185"/>
      <c r="G86" s="1276"/>
      <c r="H86" s="436" t="s">
        <v>286</v>
      </c>
      <c r="I86" s="472"/>
      <c r="J86" s="472"/>
      <c r="K86" s="888"/>
      <c r="L86" s="690"/>
      <c r="M86" s="889" t="s">
        <v>20</v>
      </c>
      <c r="N86" s="473"/>
    </row>
    <row r="87" spans="1:14" ht="9.65" customHeight="1" x14ac:dyDescent="0.2">
      <c r="G87" s="229"/>
    </row>
    <row r="88" spans="1:14" ht="16.5" customHeight="1" x14ac:dyDescent="0.2">
      <c r="D88" s="230" t="s">
        <v>15</v>
      </c>
    </row>
    <row r="89" spans="1:14" ht="23.25" customHeight="1" x14ac:dyDescent="0.2">
      <c r="E89" s="230" t="str">
        <f>"令和"&amp;Y1-1&amp;"年度資産総額"</f>
        <v>令和7年度資産総額</v>
      </c>
      <c r="H89" s="451"/>
      <c r="I89" s="451"/>
      <c r="J89" s="451"/>
      <c r="K89" s="451"/>
      <c r="L89" s="451"/>
      <c r="M89" s="451"/>
      <c r="N89" s="451"/>
    </row>
    <row r="90" spans="1:14" ht="16.5" customHeight="1" x14ac:dyDescent="0.2">
      <c r="D90" s="1072" t="s">
        <v>0</v>
      </c>
      <c r="E90" s="1072"/>
      <c r="F90" s="1072"/>
      <c r="G90" s="1072"/>
      <c r="H90" s="362" t="s">
        <v>21</v>
      </c>
      <c r="I90" s="496">
        <f>Y1</f>
        <v>8</v>
      </c>
      <c r="J90" s="409" t="s">
        <v>22</v>
      </c>
      <c r="K90" s="409">
        <v>3</v>
      </c>
      <c r="L90" s="472" t="s">
        <v>23</v>
      </c>
      <c r="M90" s="409">
        <v>31</v>
      </c>
      <c r="N90" s="473" t="s">
        <v>24</v>
      </c>
    </row>
    <row r="91" spans="1:14" ht="16.5" customHeight="1" x14ac:dyDescent="0.2">
      <c r="D91" s="1072" t="s">
        <v>1</v>
      </c>
      <c r="E91" s="1072"/>
      <c r="F91" s="1072"/>
      <c r="G91" s="1072"/>
      <c r="H91" s="436" t="s">
        <v>21</v>
      </c>
      <c r="I91" s="846">
        <f>Y1</f>
        <v>8</v>
      </c>
      <c r="J91" s="472" t="s">
        <v>22</v>
      </c>
      <c r="K91" s="690"/>
      <c r="L91" s="833" t="s">
        <v>23</v>
      </c>
      <c r="M91" s="690"/>
      <c r="N91" s="440" t="s">
        <v>24</v>
      </c>
    </row>
    <row r="92" spans="1:14" ht="6" customHeight="1" x14ac:dyDescent="0.2">
      <c r="D92" s="221"/>
      <c r="E92" s="221"/>
      <c r="F92" s="221"/>
      <c r="G92" s="221"/>
    </row>
    <row r="93" spans="1:14" ht="16.5" customHeight="1" x14ac:dyDescent="0.2">
      <c r="E93" s="230" t="s">
        <v>2</v>
      </c>
    </row>
    <row r="94" spans="1:14" ht="16.5" customHeight="1" x14ac:dyDescent="0.2">
      <c r="D94" s="1072" t="s">
        <v>0</v>
      </c>
      <c r="E94" s="1072"/>
      <c r="F94" s="1072"/>
      <c r="G94" s="1072"/>
      <c r="H94" s="690"/>
      <c r="I94" s="690"/>
      <c r="J94" s="833" t="s">
        <v>22</v>
      </c>
      <c r="K94" s="690"/>
      <c r="L94" s="833" t="s">
        <v>23</v>
      </c>
      <c r="M94" s="690"/>
      <c r="N94" s="440" t="s">
        <v>24</v>
      </c>
    </row>
    <row r="95" spans="1:14" ht="16.5" customHeight="1" x14ac:dyDescent="0.2">
      <c r="D95" s="1072" t="s">
        <v>1</v>
      </c>
      <c r="E95" s="1072"/>
      <c r="F95" s="1072"/>
      <c r="G95" s="1072"/>
      <c r="H95" s="690"/>
      <c r="I95" s="690"/>
      <c r="J95" s="833" t="s">
        <v>22</v>
      </c>
      <c r="K95" s="690"/>
      <c r="L95" s="833" t="s">
        <v>23</v>
      </c>
      <c r="M95" s="690"/>
      <c r="N95" s="440" t="s">
        <v>24</v>
      </c>
    </row>
    <row r="96" spans="1:14" ht="16.5" customHeight="1" x14ac:dyDescent="0.2">
      <c r="D96" s="226"/>
      <c r="E96" s="226" t="s">
        <v>1875</v>
      </c>
    </row>
    <row r="97" spans="2:15" ht="16.5" customHeight="1" x14ac:dyDescent="0.2">
      <c r="D97" s="226"/>
      <c r="E97" s="226" t="s">
        <v>2050</v>
      </c>
    </row>
    <row r="98" spans="2:15" ht="16.5" customHeight="1" x14ac:dyDescent="0.2">
      <c r="D98" s="226"/>
      <c r="E98" s="226" t="s">
        <v>1876</v>
      </c>
    </row>
    <row r="99" spans="2:15" ht="10" customHeight="1" x14ac:dyDescent="0.2">
      <c r="C99" s="226" t="s">
        <v>163</v>
      </c>
      <c r="D99" s="226"/>
    </row>
    <row r="100" spans="2:15" ht="16.5" customHeight="1" x14ac:dyDescent="0.2">
      <c r="C100" s="229" t="s">
        <v>1877</v>
      </c>
    </row>
    <row r="101" spans="2:15" ht="16.5" customHeight="1" x14ac:dyDescent="0.2">
      <c r="D101" s="1072" t="s">
        <v>3</v>
      </c>
      <c r="E101" s="1072"/>
      <c r="F101" s="1072"/>
      <c r="G101" s="1072"/>
      <c r="H101" s="1072"/>
      <c r="I101" s="834" t="s">
        <v>21</v>
      </c>
      <c r="J101" s="690"/>
      <c r="K101" s="833" t="s">
        <v>22</v>
      </c>
      <c r="L101" s="690"/>
      <c r="M101" s="833" t="s">
        <v>23</v>
      </c>
      <c r="N101" s="690"/>
      <c r="O101" s="440" t="s">
        <v>24</v>
      </c>
    </row>
    <row r="102" spans="2:15" ht="16.5" customHeight="1" x14ac:dyDescent="0.2">
      <c r="D102" s="1072" t="s">
        <v>4</v>
      </c>
      <c r="E102" s="1072"/>
      <c r="F102" s="1072"/>
      <c r="G102" s="1072"/>
      <c r="H102" s="1072"/>
      <c r="I102" s="834" t="s">
        <v>21</v>
      </c>
      <c r="J102" s="690"/>
      <c r="K102" s="833" t="s">
        <v>22</v>
      </c>
      <c r="L102" s="690"/>
      <c r="M102" s="833" t="s">
        <v>23</v>
      </c>
      <c r="N102" s="690"/>
      <c r="O102" s="440" t="s">
        <v>24</v>
      </c>
    </row>
    <row r="103" spans="2:15" ht="16.5" customHeight="1" x14ac:dyDescent="0.2">
      <c r="E103" s="226" t="s">
        <v>1155</v>
      </c>
    </row>
    <row r="104" spans="2:15" ht="16.5" customHeight="1" x14ac:dyDescent="0.2">
      <c r="E104" s="226" t="s">
        <v>1093</v>
      </c>
    </row>
    <row r="105" spans="2:15" ht="16.5" customHeight="1" x14ac:dyDescent="0.2">
      <c r="E105" s="226" t="s">
        <v>1725</v>
      </c>
    </row>
    <row r="106" spans="2:15" ht="16.5" customHeight="1" x14ac:dyDescent="0.2"/>
    <row r="107" spans="2:15" ht="16.5" customHeight="1" x14ac:dyDescent="0.2">
      <c r="B107" s="498" t="s">
        <v>2037</v>
      </c>
      <c r="C107" s="229"/>
    </row>
    <row r="108" spans="2:15" ht="16.5" customHeight="1" x14ac:dyDescent="0.2">
      <c r="B108" s="229"/>
      <c r="C108" s="229" t="s">
        <v>49</v>
      </c>
    </row>
    <row r="109" spans="2:15" ht="16.5" customHeight="1" x14ac:dyDescent="0.2">
      <c r="D109" s="434" t="s">
        <v>684</v>
      </c>
      <c r="E109" s="222"/>
      <c r="F109" s="435"/>
      <c r="G109" s="436"/>
      <c r="H109" s="437" t="s">
        <v>26</v>
      </c>
      <c r="I109" s="438" t="s">
        <v>28</v>
      </c>
      <c r="J109" s="690"/>
      <c r="K109" s="440" t="s">
        <v>19</v>
      </c>
    </row>
    <row r="110" spans="2:15" ht="16.5" customHeight="1" x14ac:dyDescent="0.2">
      <c r="D110" s="434" t="s">
        <v>685</v>
      </c>
      <c r="E110" s="222"/>
      <c r="F110" s="435"/>
      <c r="G110" s="436"/>
      <c r="H110" s="437" t="s">
        <v>26</v>
      </c>
      <c r="I110" s="438" t="s">
        <v>28</v>
      </c>
      <c r="J110" s="690"/>
      <c r="K110" s="440" t="s">
        <v>19</v>
      </c>
    </row>
    <row r="111" spans="2:15" ht="16.5" customHeight="1" x14ac:dyDescent="0.2">
      <c r="D111" s="434" t="s">
        <v>686</v>
      </c>
      <c r="E111" s="222"/>
      <c r="F111" s="435"/>
      <c r="G111" s="436"/>
      <c r="H111" s="437" t="s">
        <v>26</v>
      </c>
      <c r="I111" s="438" t="s">
        <v>28</v>
      </c>
      <c r="J111" s="690"/>
      <c r="K111" s="440" t="s">
        <v>19</v>
      </c>
    </row>
    <row r="112" spans="2:15" ht="16.5" customHeight="1" x14ac:dyDescent="0.2">
      <c r="D112" s="268" t="s">
        <v>1130</v>
      </c>
    </row>
    <row r="113" spans="3:39" ht="16.5" customHeight="1" x14ac:dyDescent="0.2">
      <c r="E113" s="1098" t="s">
        <v>687</v>
      </c>
      <c r="F113" s="1276"/>
      <c r="G113" s="436"/>
      <c r="H113" s="437" t="s">
        <v>1152</v>
      </c>
      <c r="I113" s="438" t="s">
        <v>28</v>
      </c>
      <c r="J113" s="842"/>
      <c r="K113" s="440" t="s">
        <v>1683</v>
      </c>
      <c r="N113" s="1274" t="s">
        <v>1517</v>
      </c>
      <c r="O113" s="1275"/>
      <c r="P113" s="1275"/>
      <c r="Q113" s="1275"/>
      <c r="R113" s="1275"/>
      <c r="S113" s="1275"/>
      <c r="T113" s="1275"/>
      <c r="U113" s="1275"/>
      <c r="V113" s="1185"/>
      <c r="W113" s="1276"/>
    </row>
    <row r="114" spans="3:39" ht="9.65" customHeight="1" x14ac:dyDescent="0.2">
      <c r="L114" s="539"/>
      <c r="N114" s="226" t="s">
        <v>1518</v>
      </c>
      <c r="V114" s="743"/>
    </row>
    <row r="115" spans="3:39" ht="16.5" customHeight="1" x14ac:dyDescent="0.2">
      <c r="C115" s="229" t="s">
        <v>1878</v>
      </c>
    </row>
    <row r="116" spans="3:39" ht="40" customHeight="1" x14ac:dyDescent="0.2">
      <c r="D116" s="434" t="s">
        <v>29</v>
      </c>
      <c r="E116" s="222"/>
      <c r="F116" s="435"/>
      <c r="G116" s="1021" t="s">
        <v>6</v>
      </c>
      <c r="H116" s="981"/>
      <c r="I116" s="1021" t="s">
        <v>45</v>
      </c>
      <c r="J116" s="981"/>
      <c r="K116" s="1583" t="s">
        <v>1879</v>
      </c>
      <c r="L116" s="1396"/>
      <c r="M116" s="1287" t="s">
        <v>1880</v>
      </c>
      <c r="N116" s="897"/>
      <c r="O116" s="897"/>
      <c r="P116" s="897"/>
      <c r="Q116" s="897"/>
      <c r="R116" s="897"/>
      <c r="S116" s="898"/>
      <c r="T116" s="1043" t="s">
        <v>1495</v>
      </c>
      <c r="U116" s="1272"/>
      <c r="V116" s="1273"/>
      <c r="W116" s="1287" t="s">
        <v>32</v>
      </c>
      <c r="X116" s="1654"/>
    </row>
    <row r="117" spans="3:39" ht="16.5" customHeight="1" x14ac:dyDescent="0.2">
      <c r="D117" s="1269" t="s">
        <v>37</v>
      </c>
      <c r="E117" s="442" t="s">
        <v>7</v>
      </c>
      <c r="F117" s="442"/>
      <c r="G117" s="1293"/>
      <c r="H117" s="230" t="s">
        <v>33</v>
      </c>
      <c r="I117" s="1293"/>
      <c r="J117" s="230" t="s">
        <v>33</v>
      </c>
      <c r="K117" s="1329"/>
      <c r="L117" s="1276" t="s">
        <v>33</v>
      </c>
      <c r="M117" s="691"/>
      <c r="N117" s="692"/>
      <c r="O117" s="693"/>
      <c r="P117" s="445" t="s">
        <v>30</v>
      </c>
      <c r="Q117" s="694"/>
      <c r="R117" s="695"/>
      <c r="S117" s="696"/>
      <c r="T117" s="449" t="s">
        <v>40</v>
      </c>
      <c r="U117" s="409"/>
      <c r="V117" s="409"/>
      <c r="W117" s="1091"/>
      <c r="X117" s="1091"/>
    </row>
    <row r="118" spans="3:39" ht="16.5" customHeight="1" x14ac:dyDescent="0.2">
      <c r="D118" s="1269"/>
      <c r="E118" s="450"/>
      <c r="F118" s="450"/>
      <c r="G118" s="1294"/>
      <c r="H118" s="451"/>
      <c r="I118" s="1294"/>
      <c r="J118" s="451"/>
      <c r="K118" s="1330"/>
      <c r="L118" s="1276"/>
      <c r="M118" s="452" t="s">
        <v>31</v>
      </c>
      <c r="N118" s="842"/>
      <c r="O118" s="453" t="s">
        <v>36</v>
      </c>
      <c r="P118" s="451"/>
      <c r="Q118" s="451"/>
      <c r="R118" s="451"/>
      <c r="S118" s="454"/>
      <c r="T118" s="455" t="s">
        <v>41</v>
      </c>
      <c r="W118" s="1091"/>
      <c r="X118" s="1091"/>
    </row>
    <row r="119" spans="3:39" ht="16.5" customHeight="1" x14ac:dyDescent="0.2">
      <c r="D119" s="1269"/>
      <c r="E119" s="442" t="s">
        <v>1094</v>
      </c>
      <c r="F119" s="442"/>
      <c r="G119" s="1289"/>
      <c r="H119" s="230" t="s">
        <v>33</v>
      </c>
      <c r="I119" s="1289"/>
      <c r="J119" s="230" t="s">
        <v>33</v>
      </c>
      <c r="K119" s="1331"/>
      <c r="L119" s="1185"/>
      <c r="M119" s="690"/>
      <c r="N119" s="862"/>
      <c r="O119" s="690"/>
      <c r="P119" s="445" t="s">
        <v>30</v>
      </c>
      <c r="Q119" s="694"/>
      <c r="R119" s="695"/>
      <c r="S119" s="696"/>
      <c r="T119" s="362"/>
      <c r="W119" s="1091"/>
      <c r="X119" s="1091"/>
    </row>
    <row r="120" spans="3:39" ht="16.5" customHeight="1" x14ac:dyDescent="0.2">
      <c r="D120" s="1269"/>
      <c r="E120" s="450" t="s">
        <v>1095</v>
      </c>
      <c r="F120" s="450"/>
      <c r="G120" s="1290"/>
      <c r="H120" s="451"/>
      <c r="I120" s="1290"/>
      <c r="J120" s="451"/>
      <c r="K120" s="1331"/>
      <c r="L120" s="1276"/>
      <c r="M120" s="457" t="s">
        <v>31</v>
      </c>
      <c r="N120" s="842"/>
      <c r="O120" s="458" t="s">
        <v>36</v>
      </c>
      <c r="P120" s="451"/>
      <c r="Q120" s="451"/>
      <c r="R120" s="451"/>
      <c r="S120" s="454"/>
      <c r="T120" s="362"/>
      <c r="U120" s="690"/>
      <c r="V120" s="230" t="s">
        <v>22</v>
      </c>
      <c r="W120" s="1091"/>
      <c r="X120" s="1091"/>
    </row>
    <row r="121" spans="3:39" ht="16.5" hidden="1" customHeight="1" x14ac:dyDescent="0.2">
      <c r="D121" s="1269"/>
      <c r="E121" s="459"/>
      <c r="F121" s="459"/>
      <c r="G121" s="1796"/>
      <c r="H121" s="459"/>
      <c r="I121" s="1291"/>
      <c r="J121" s="459"/>
      <c r="K121" s="1331"/>
      <c r="L121" s="1276"/>
      <c r="M121" s="460"/>
      <c r="N121" s="461"/>
      <c r="O121" s="462"/>
      <c r="P121" s="463"/>
      <c r="Q121" s="460"/>
      <c r="R121" s="461"/>
      <c r="S121" s="462"/>
      <c r="T121" s="362"/>
      <c r="W121" s="1798"/>
      <c r="X121" s="1798"/>
    </row>
    <row r="122" spans="3:39" ht="16.5" hidden="1" customHeight="1" x14ac:dyDescent="0.2">
      <c r="D122" s="1816"/>
      <c r="E122" s="464"/>
      <c r="F122" s="464"/>
      <c r="G122" s="1797"/>
      <c r="H122" s="464"/>
      <c r="I122" s="1292"/>
      <c r="J122" s="464"/>
      <c r="K122" s="1331"/>
      <c r="L122" s="1276"/>
      <c r="M122" s="465"/>
      <c r="N122" s="466"/>
      <c r="O122" s="467"/>
      <c r="P122" s="464"/>
      <c r="Q122" s="464"/>
      <c r="R122" s="464"/>
      <c r="S122" s="468"/>
      <c r="T122" s="362"/>
      <c r="W122" s="1798"/>
      <c r="X122" s="1798"/>
    </row>
    <row r="123" spans="3:39" ht="16.5" customHeight="1" x14ac:dyDescent="0.2">
      <c r="D123" s="896" t="s">
        <v>38</v>
      </c>
      <c r="E123" s="1324"/>
      <c r="F123" s="1325"/>
      <c r="G123" s="1302" t="s">
        <v>42</v>
      </c>
      <c r="H123" s="1280"/>
      <c r="I123" s="1289"/>
      <c r="J123" s="230" t="s">
        <v>33</v>
      </c>
      <c r="K123" s="1331"/>
      <c r="L123" s="1185"/>
      <c r="M123" s="690"/>
      <c r="N123" s="862"/>
      <c r="O123" s="690"/>
      <c r="P123" s="445" t="s">
        <v>30</v>
      </c>
      <c r="Q123" s="694"/>
      <c r="R123" s="695"/>
      <c r="S123" s="696"/>
      <c r="T123" s="362"/>
      <c r="U123" s="690"/>
      <c r="V123" s="230" t="s">
        <v>23</v>
      </c>
      <c r="W123" s="1091"/>
      <c r="X123" s="1091"/>
      <c r="AG123" s="453"/>
      <c r="AM123" s="453"/>
    </row>
    <row r="124" spans="3:39" ht="16.5" customHeight="1" x14ac:dyDescent="0.2">
      <c r="D124" s="1326"/>
      <c r="E124" s="1327"/>
      <c r="F124" s="1328"/>
      <c r="G124" s="1281"/>
      <c r="H124" s="1282"/>
      <c r="I124" s="1290"/>
      <c r="J124" s="451"/>
      <c r="K124" s="1332"/>
      <c r="L124" s="1276"/>
      <c r="M124" s="452" t="s">
        <v>31</v>
      </c>
      <c r="N124" s="842"/>
      <c r="O124" s="453" t="s">
        <v>36</v>
      </c>
      <c r="P124" s="451"/>
      <c r="Q124" s="451"/>
      <c r="R124" s="451"/>
      <c r="S124" s="454"/>
      <c r="T124" s="362"/>
      <c r="U124" s="690"/>
      <c r="V124" s="230" t="s">
        <v>24</v>
      </c>
      <c r="W124" s="1091"/>
      <c r="X124" s="1091"/>
    </row>
    <row r="125" spans="3:39" ht="16.5" customHeight="1" x14ac:dyDescent="0.2">
      <c r="D125" s="896" t="s">
        <v>39</v>
      </c>
      <c r="E125" s="1324"/>
      <c r="F125" s="1325"/>
      <c r="G125" s="1289"/>
      <c r="H125" s="230" t="s">
        <v>33</v>
      </c>
      <c r="I125" s="1289"/>
      <c r="J125" s="230" t="s">
        <v>33</v>
      </c>
      <c r="K125" s="1279" t="s">
        <v>1096</v>
      </c>
      <c r="L125" s="1280"/>
      <c r="M125" s="690"/>
      <c r="N125" s="862"/>
      <c r="O125" s="690"/>
      <c r="P125" s="445" t="s">
        <v>30</v>
      </c>
      <c r="Q125" s="694"/>
      <c r="R125" s="695"/>
      <c r="S125" s="696"/>
      <c r="T125" s="362"/>
      <c r="W125" s="1091"/>
      <c r="X125" s="1091"/>
    </row>
    <row r="126" spans="3:39" ht="16.5" customHeight="1" x14ac:dyDescent="0.2">
      <c r="D126" s="1326"/>
      <c r="E126" s="1327"/>
      <c r="F126" s="1328"/>
      <c r="G126" s="1290"/>
      <c r="H126" s="451"/>
      <c r="I126" s="1290"/>
      <c r="J126" s="451"/>
      <c r="K126" s="1281"/>
      <c r="L126" s="1282"/>
      <c r="M126" s="457" t="s">
        <v>31</v>
      </c>
      <c r="N126" s="842"/>
      <c r="O126" s="458" t="s">
        <v>36</v>
      </c>
      <c r="P126" s="451"/>
      <c r="Q126" s="451"/>
      <c r="R126" s="451"/>
      <c r="S126" s="454"/>
      <c r="T126" s="469"/>
      <c r="U126" s="451"/>
      <c r="V126" s="451"/>
      <c r="W126" s="1091"/>
      <c r="X126" s="1091"/>
    </row>
    <row r="127" spans="3:39" ht="16.5" customHeight="1" x14ac:dyDescent="0.2">
      <c r="E127" s="226" t="s">
        <v>1881</v>
      </c>
    </row>
    <row r="128" spans="3:39" ht="16.5" customHeight="1" x14ac:dyDescent="0.2">
      <c r="E128" s="226"/>
      <c r="F128" s="226" t="s">
        <v>1225</v>
      </c>
    </row>
    <row r="129" spans="3:24" ht="16.5" customHeight="1" x14ac:dyDescent="0.2">
      <c r="E129" s="226" t="s">
        <v>1882</v>
      </c>
    </row>
    <row r="130" spans="3:24" ht="16.5" customHeight="1" x14ac:dyDescent="0.2">
      <c r="E130" s="226"/>
      <c r="F130" s="226" t="s">
        <v>1215</v>
      </c>
    </row>
    <row r="131" spans="3:24" ht="16.5" customHeight="1" x14ac:dyDescent="0.2">
      <c r="E131" s="226" t="s">
        <v>1097</v>
      </c>
    </row>
    <row r="132" spans="3:24" ht="16.5" customHeight="1" x14ac:dyDescent="0.2">
      <c r="E132" s="226" t="s">
        <v>1726</v>
      </c>
    </row>
    <row r="133" spans="3:24" ht="9.65" customHeight="1" x14ac:dyDescent="0.2"/>
    <row r="134" spans="3:24" ht="16" customHeight="1" x14ac:dyDescent="0.2">
      <c r="P134" s="981" t="s">
        <v>34</v>
      </c>
      <c r="Q134" s="981"/>
      <c r="R134" s="981"/>
      <c r="S134" s="982">
        <f>$Q$9</f>
        <v>0</v>
      </c>
      <c r="T134" s="982"/>
      <c r="U134" s="982"/>
      <c r="V134" s="982"/>
      <c r="W134" s="982"/>
      <c r="X134" s="982"/>
    </row>
    <row r="135" spans="3:24" ht="16.5" customHeight="1" x14ac:dyDescent="0.2">
      <c r="C135" s="229" t="s">
        <v>1098</v>
      </c>
    </row>
    <row r="136" spans="3:24" ht="15" customHeight="1" x14ac:dyDescent="0.2">
      <c r="D136" s="470" t="s">
        <v>43</v>
      </c>
    </row>
    <row r="137" spans="3:24" ht="19" customHeight="1" x14ac:dyDescent="0.2">
      <c r="D137" s="1073" t="s">
        <v>1131</v>
      </c>
      <c r="E137" s="1602"/>
      <c r="F137" s="1799"/>
      <c r="G137" s="1034"/>
      <c r="H137" s="1035"/>
      <c r="I137" s="1035"/>
      <c r="J137" s="1035"/>
      <c r="K137" s="1035"/>
      <c r="L137" s="1035"/>
      <c r="M137" s="1036"/>
    </row>
    <row r="138" spans="3:24" ht="15" customHeight="1" x14ac:dyDescent="0.2">
      <c r="E138" s="268" t="s">
        <v>1525</v>
      </c>
    </row>
    <row r="139" spans="3:24" ht="16.5" customHeight="1" x14ac:dyDescent="0.2">
      <c r="D139" s="1098" t="s">
        <v>27</v>
      </c>
      <c r="E139" s="1144"/>
      <c r="F139" s="1303"/>
      <c r="G139" s="471" t="s">
        <v>28</v>
      </c>
      <c r="H139" s="842"/>
      <c r="I139" s="472" t="s">
        <v>20</v>
      </c>
      <c r="J139" s="409"/>
      <c r="K139" s="472"/>
      <c r="L139" s="409"/>
      <c r="M139" s="473"/>
    </row>
    <row r="140" spans="3:24" ht="16.5" customHeight="1" x14ac:dyDescent="0.2">
      <c r="D140" s="1098" t="s">
        <v>1962</v>
      </c>
      <c r="E140" s="1144"/>
      <c r="F140" s="1303"/>
      <c r="G140" s="436" t="s">
        <v>21</v>
      </c>
      <c r="H140" s="842"/>
      <c r="I140" s="472" t="s">
        <v>22</v>
      </c>
      <c r="J140" s="842"/>
      <c r="K140" s="472" t="s">
        <v>23</v>
      </c>
      <c r="L140" s="842"/>
      <c r="M140" s="473" t="s">
        <v>24</v>
      </c>
    </row>
    <row r="141" spans="3:24" ht="16.5" customHeight="1" x14ac:dyDescent="0.2">
      <c r="D141" s="1098" t="s">
        <v>287</v>
      </c>
      <c r="E141" s="1144"/>
      <c r="F141" s="1303"/>
      <c r="G141" s="436" t="s">
        <v>21</v>
      </c>
      <c r="H141" s="842"/>
      <c r="I141" s="472" t="s">
        <v>22</v>
      </c>
      <c r="J141" s="842"/>
      <c r="K141" s="472" t="s">
        <v>23</v>
      </c>
      <c r="L141" s="842"/>
      <c r="M141" s="473" t="s">
        <v>24</v>
      </c>
    </row>
    <row r="142" spans="3:24" ht="9.65" customHeight="1" x14ac:dyDescent="0.2">
      <c r="J142" s="229"/>
    </row>
    <row r="143" spans="3:24" ht="15" customHeight="1" x14ac:dyDescent="0.2">
      <c r="D143" s="470" t="s">
        <v>44</v>
      </c>
    </row>
    <row r="144" spans="3:24" ht="19" customHeight="1" x14ac:dyDescent="0.2">
      <c r="D144" s="1098" t="s">
        <v>1132</v>
      </c>
      <c r="E144" s="1144"/>
      <c r="F144" s="1303"/>
      <c r="G144" s="1034"/>
      <c r="H144" s="1035"/>
      <c r="I144" s="1035"/>
      <c r="J144" s="1035"/>
      <c r="K144" s="1035"/>
      <c r="L144" s="1035"/>
      <c r="M144" s="1036"/>
    </row>
    <row r="145" spans="3:22" ht="15" customHeight="1" x14ac:dyDescent="0.2">
      <c r="E145" s="268" t="s">
        <v>1494</v>
      </c>
    </row>
    <row r="146" spans="3:22" ht="16.5" customHeight="1" x14ac:dyDescent="0.2">
      <c r="D146" s="1098" t="s">
        <v>27</v>
      </c>
      <c r="E146" s="1144"/>
      <c r="F146" s="1303"/>
      <c r="G146" s="471" t="s">
        <v>28</v>
      </c>
      <c r="H146" s="842"/>
      <c r="I146" s="472" t="s">
        <v>20</v>
      </c>
      <c r="J146" s="409"/>
      <c r="K146" s="472"/>
      <c r="L146" s="409"/>
      <c r="M146" s="473"/>
    </row>
    <row r="147" spans="3:22" ht="16.5" customHeight="1" x14ac:dyDescent="0.2">
      <c r="D147" s="1098" t="s">
        <v>1962</v>
      </c>
      <c r="E147" s="1144"/>
      <c r="F147" s="1303"/>
      <c r="G147" s="436" t="s">
        <v>21</v>
      </c>
      <c r="H147" s="842"/>
      <c r="I147" s="472" t="s">
        <v>22</v>
      </c>
      <c r="J147" s="842"/>
      <c r="K147" s="472" t="s">
        <v>23</v>
      </c>
      <c r="L147" s="842"/>
      <c r="M147" s="473" t="s">
        <v>24</v>
      </c>
    </row>
    <row r="148" spans="3:22" ht="13.5" customHeight="1" x14ac:dyDescent="0.2">
      <c r="E148" s="226" t="s">
        <v>1983</v>
      </c>
    </row>
    <row r="149" spans="3:22" ht="13.5" customHeight="1" x14ac:dyDescent="0.2">
      <c r="E149" s="226" t="s">
        <v>1099</v>
      </c>
    </row>
    <row r="150" spans="3:22" ht="9.65" customHeight="1" x14ac:dyDescent="0.2"/>
    <row r="151" spans="3:22" ht="16.5" customHeight="1" x14ac:dyDescent="0.2">
      <c r="C151" s="229" t="s">
        <v>1727</v>
      </c>
    </row>
    <row r="152" spans="3:22" ht="19" customHeight="1" x14ac:dyDescent="0.2">
      <c r="D152" s="1072" t="s">
        <v>1991</v>
      </c>
      <c r="E152" s="890"/>
      <c r="F152" s="890"/>
      <c r="G152" s="890"/>
      <c r="H152" s="890"/>
      <c r="I152" s="890"/>
      <c r="J152" s="1034"/>
      <c r="K152" s="1035"/>
      <c r="L152" s="1035"/>
      <c r="M152" s="1035"/>
      <c r="N152" s="1036"/>
    </row>
    <row r="153" spans="3:22" ht="19" customHeight="1" x14ac:dyDescent="0.2">
      <c r="D153" s="1072" t="s">
        <v>288</v>
      </c>
      <c r="E153" s="890"/>
      <c r="F153" s="890"/>
      <c r="G153" s="890"/>
      <c r="H153" s="890"/>
      <c r="I153" s="890"/>
      <c r="J153" s="1295"/>
      <c r="K153" s="1296"/>
      <c r="L153" s="1129"/>
      <c r="M153" s="1129"/>
      <c r="N153" s="1267"/>
    </row>
    <row r="154" spans="3:22" ht="15" customHeight="1" x14ac:dyDescent="0.2">
      <c r="E154" s="226" t="s">
        <v>1963</v>
      </c>
    </row>
    <row r="155" spans="3:22" ht="15" customHeight="1" x14ac:dyDescent="0.2">
      <c r="E155" s="1246" t="s">
        <v>1728</v>
      </c>
      <c r="F155" s="1247"/>
      <c r="G155" s="1247"/>
      <c r="H155" s="1247"/>
      <c r="I155" s="1247"/>
      <c r="J155" s="1247"/>
      <c r="K155" s="1247"/>
      <c r="L155" s="1247"/>
      <c r="M155" s="1247"/>
      <c r="N155" s="1247"/>
      <c r="O155" s="1247"/>
      <c r="P155" s="1247"/>
      <c r="Q155" s="1247"/>
      <c r="R155" s="1247"/>
      <c r="S155" s="1247"/>
      <c r="T155" s="1247"/>
      <c r="U155" s="1247"/>
      <c r="V155" s="1053"/>
    </row>
    <row r="156" spans="3:22" ht="9.65" customHeight="1" x14ac:dyDescent="0.2"/>
    <row r="157" spans="3:22" ht="16.5" customHeight="1" x14ac:dyDescent="0.2">
      <c r="C157" s="229" t="s">
        <v>1274</v>
      </c>
    </row>
    <row r="158" spans="3:22" ht="16.5" customHeight="1" x14ac:dyDescent="0.2">
      <c r="C158" s="229"/>
      <c r="D158" s="1163" t="s">
        <v>1964</v>
      </c>
      <c r="E158" s="1163"/>
      <c r="F158" s="1163"/>
      <c r="G158" s="1163"/>
      <c r="H158" s="1163"/>
      <c r="I158" s="1163"/>
      <c r="J158" s="1163"/>
      <c r="K158" s="1163"/>
      <c r="L158" s="1163"/>
      <c r="M158" s="1163"/>
      <c r="N158" s="1163"/>
      <c r="O158" s="1163"/>
      <c r="P158" s="1163"/>
      <c r="Q158" s="1163"/>
      <c r="R158" s="988"/>
      <c r="S158" s="690"/>
      <c r="T158" s="473" t="s">
        <v>33</v>
      </c>
    </row>
    <row r="159" spans="3:22" ht="16.5" customHeight="1" x14ac:dyDescent="0.2">
      <c r="C159" s="229"/>
      <c r="D159" s="1163" t="s">
        <v>1965</v>
      </c>
      <c r="E159" s="1163"/>
      <c r="F159" s="1163"/>
      <c r="G159" s="1163"/>
      <c r="H159" s="1163"/>
      <c r="I159" s="1163"/>
      <c r="J159" s="1163"/>
      <c r="K159" s="1163"/>
      <c r="L159" s="1163"/>
      <c r="M159" s="1163"/>
      <c r="N159" s="1163"/>
      <c r="O159" s="1163"/>
      <c r="P159" s="1163"/>
      <c r="Q159" s="1163"/>
      <c r="R159" s="988"/>
      <c r="S159" s="690"/>
      <c r="T159" s="473" t="s">
        <v>33</v>
      </c>
    </row>
    <row r="160" spans="3:22" ht="16.5" customHeight="1" x14ac:dyDescent="0.2">
      <c r="C160" s="229"/>
      <c r="D160" s="1163" t="s">
        <v>2015</v>
      </c>
      <c r="E160" s="1163"/>
      <c r="F160" s="1163"/>
      <c r="G160" s="1163"/>
      <c r="H160" s="1163"/>
      <c r="I160" s="1163"/>
      <c r="J160" s="1163"/>
      <c r="K160" s="1163"/>
      <c r="L160" s="1163"/>
      <c r="M160" s="1163"/>
      <c r="N160" s="1163"/>
      <c r="O160" s="1163"/>
      <c r="P160" s="1163"/>
      <c r="Q160" s="1163"/>
      <c r="R160" s="988"/>
      <c r="S160" s="690"/>
      <c r="T160" s="473" t="s">
        <v>33</v>
      </c>
    </row>
    <row r="161" spans="3:25" ht="16.5" customHeight="1" x14ac:dyDescent="0.2">
      <c r="C161" s="229"/>
    </row>
    <row r="162" spans="3:25" ht="37" customHeight="1" x14ac:dyDescent="0.2">
      <c r="D162" s="434" t="s">
        <v>48</v>
      </c>
      <c r="E162" s="222"/>
      <c r="F162" s="222"/>
      <c r="G162" s="222"/>
      <c r="H162" s="222"/>
      <c r="I162" s="1287" t="s">
        <v>45</v>
      </c>
      <c r="J162" s="1288"/>
      <c r="K162" s="1287" t="s">
        <v>1883</v>
      </c>
      <c r="L162" s="897"/>
      <c r="M162" s="897"/>
      <c r="N162" s="897"/>
      <c r="O162" s="897"/>
      <c r="P162" s="897"/>
      <c r="Q162" s="898"/>
      <c r="R162" s="1043" t="s">
        <v>1495</v>
      </c>
      <c r="S162" s="1272"/>
      <c r="T162" s="1273"/>
      <c r="U162" s="1287" t="s">
        <v>32</v>
      </c>
      <c r="V162" s="1654"/>
    </row>
    <row r="163" spans="3:25" ht="15" customHeight="1" x14ac:dyDescent="0.2">
      <c r="D163" s="1269" t="s">
        <v>47</v>
      </c>
      <c r="E163" s="442" t="s">
        <v>2016</v>
      </c>
      <c r="F163" s="442"/>
      <c r="G163" s="442"/>
      <c r="H163" s="442"/>
      <c r="I163" s="1260"/>
      <c r="J163" s="476" t="s">
        <v>33</v>
      </c>
      <c r="K163" s="691"/>
      <c r="L163" s="692"/>
      <c r="M163" s="693"/>
      <c r="N163" s="445" t="s">
        <v>30</v>
      </c>
      <c r="O163" s="694"/>
      <c r="P163" s="695"/>
      <c r="Q163" s="696"/>
      <c r="R163" s="449" t="s">
        <v>40</v>
      </c>
      <c r="S163" s="409"/>
      <c r="T163" s="409"/>
      <c r="U163" s="1091"/>
      <c r="V163" s="1091"/>
    </row>
    <row r="164" spans="3:25" ht="15" customHeight="1" x14ac:dyDescent="0.2">
      <c r="D164" s="1269"/>
      <c r="E164" s="477"/>
      <c r="F164" s="450"/>
      <c r="G164" s="450"/>
      <c r="H164" s="450"/>
      <c r="I164" s="1260"/>
      <c r="J164" s="454"/>
      <c r="K164" s="457" t="s">
        <v>31</v>
      </c>
      <c r="L164" s="842"/>
      <c r="M164" s="458" t="s">
        <v>36</v>
      </c>
      <c r="N164" s="451"/>
      <c r="O164" s="451"/>
      <c r="P164" s="451"/>
      <c r="Q164" s="454"/>
      <c r="R164" s="455" t="s">
        <v>41</v>
      </c>
      <c r="U164" s="1091"/>
      <c r="V164" s="1091"/>
    </row>
    <row r="165" spans="3:25" ht="15" customHeight="1" x14ac:dyDescent="0.2">
      <c r="D165" s="1269"/>
      <c r="E165" s="478" t="s">
        <v>2017</v>
      </c>
      <c r="F165" s="479"/>
      <c r="G165" s="480"/>
      <c r="H165" s="480"/>
      <c r="I165" s="697"/>
      <c r="J165" s="476" t="s">
        <v>33</v>
      </c>
      <c r="K165" s="691"/>
      <c r="L165" s="692"/>
      <c r="M165" s="693"/>
      <c r="N165" s="445" t="s">
        <v>30</v>
      </c>
      <c r="O165" s="694"/>
      <c r="P165" s="695"/>
      <c r="Q165" s="696"/>
      <c r="R165" s="362"/>
      <c r="S165" s="690"/>
      <c r="T165" s="230" t="s">
        <v>22</v>
      </c>
      <c r="U165" s="1140"/>
      <c r="V165" s="1283"/>
    </row>
    <row r="166" spans="3:25" ht="15" customHeight="1" x14ac:dyDescent="0.2">
      <c r="D166" s="1269"/>
      <c r="E166" s="477" t="s">
        <v>46</v>
      </c>
      <c r="F166" s="482"/>
      <c r="G166" s="450"/>
      <c r="H166" s="450"/>
      <c r="I166" s="698"/>
      <c r="J166" s="454"/>
      <c r="K166" s="457" t="s">
        <v>31</v>
      </c>
      <c r="L166" s="842"/>
      <c r="M166" s="458" t="s">
        <v>36</v>
      </c>
      <c r="N166" s="451"/>
      <c r="O166" s="451"/>
      <c r="P166" s="451"/>
      <c r="Q166" s="454"/>
      <c r="R166" s="362"/>
      <c r="S166" s="690"/>
      <c r="T166" s="230" t="s">
        <v>23</v>
      </c>
      <c r="U166" s="1284"/>
      <c r="V166" s="1285"/>
    </row>
    <row r="167" spans="3:25" ht="15" hidden="1" customHeight="1" x14ac:dyDescent="0.2">
      <c r="D167" s="1269"/>
      <c r="E167" s="484" t="s">
        <v>8</v>
      </c>
      <c r="F167" s="485"/>
      <c r="G167" s="484"/>
      <c r="H167" s="484"/>
      <c r="I167" s="1260"/>
      <c r="J167" s="476" t="s">
        <v>33</v>
      </c>
      <c r="K167" s="460"/>
      <c r="L167" s="461"/>
      <c r="M167" s="462"/>
      <c r="N167" s="463"/>
      <c r="O167" s="460"/>
      <c r="P167" s="461"/>
      <c r="Q167" s="462"/>
      <c r="R167" s="362"/>
      <c r="U167" s="1261" t="s">
        <v>970</v>
      </c>
      <c r="V167" s="1262"/>
    </row>
    <row r="168" spans="3:25" ht="15" hidden="1" customHeight="1" x14ac:dyDescent="0.2">
      <c r="D168" s="1269"/>
      <c r="E168" s="486"/>
      <c r="F168" s="487"/>
      <c r="G168" s="487"/>
      <c r="H168" s="487"/>
      <c r="I168" s="1260"/>
      <c r="J168" s="454"/>
      <c r="K168" s="488"/>
      <c r="L168" s="466"/>
      <c r="M168" s="489"/>
      <c r="N168" s="464"/>
      <c r="O168" s="464"/>
      <c r="P168" s="464"/>
      <c r="Q168" s="468"/>
      <c r="R168" s="362"/>
      <c r="S168" s="439">
        <v>6</v>
      </c>
      <c r="T168" s="230" t="s">
        <v>23</v>
      </c>
      <c r="U168" s="1263"/>
      <c r="V168" s="1264"/>
    </row>
    <row r="169" spans="3:25" ht="15" customHeight="1" x14ac:dyDescent="0.2">
      <c r="D169" s="1270"/>
      <c r="E169" s="442" t="s">
        <v>9</v>
      </c>
      <c r="F169" s="490"/>
      <c r="G169" s="442"/>
      <c r="H169" s="442"/>
      <c r="I169" s="1260"/>
      <c r="J169" s="476" t="s">
        <v>33</v>
      </c>
      <c r="K169" s="691"/>
      <c r="L169" s="692"/>
      <c r="M169" s="693"/>
      <c r="N169" s="445" t="s">
        <v>30</v>
      </c>
      <c r="O169" s="694"/>
      <c r="P169" s="695"/>
      <c r="Q169" s="696"/>
      <c r="R169" s="362"/>
      <c r="S169" s="690"/>
      <c r="T169" s="230" t="s">
        <v>24</v>
      </c>
      <c r="U169" s="1091"/>
      <c r="V169" s="1091"/>
    </row>
    <row r="170" spans="3:25" ht="15" customHeight="1" x14ac:dyDescent="0.2">
      <c r="D170" s="1271"/>
      <c r="E170" s="477"/>
      <c r="F170" s="450"/>
      <c r="G170" s="450"/>
      <c r="H170" s="450"/>
      <c r="I170" s="1260"/>
      <c r="J170" s="454"/>
      <c r="K170" s="457" t="s">
        <v>31</v>
      </c>
      <c r="L170" s="842"/>
      <c r="M170" s="458" t="s">
        <v>36</v>
      </c>
      <c r="N170" s="451"/>
      <c r="O170" s="451"/>
      <c r="P170" s="451"/>
      <c r="Q170" s="454"/>
      <c r="R170" s="469"/>
      <c r="S170" s="451"/>
      <c r="T170" s="454"/>
      <c r="U170" s="1091"/>
      <c r="V170" s="1091"/>
    </row>
    <row r="171" spans="3:25" ht="13.5" customHeight="1" x14ac:dyDescent="0.2">
      <c r="E171" s="1268" t="s">
        <v>1966</v>
      </c>
      <c r="F171" s="1268"/>
      <c r="G171" s="1268"/>
      <c r="H171" s="1268"/>
      <c r="I171" s="1268"/>
      <c r="J171" s="1268"/>
      <c r="K171" s="1268"/>
      <c r="L171" s="1268"/>
      <c r="M171" s="1268"/>
      <c r="N171" s="1268"/>
      <c r="O171" s="1268"/>
      <c r="P171" s="1268"/>
      <c r="Q171" s="1268"/>
      <c r="R171" s="1268"/>
      <c r="S171" s="1268"/>
      <c r="T171" s="1268"/>
      <c r="U171" s="1268"/>
      <c r="V171" s="1268"/>
      <c r="W171" s="1268"/>
      <c r="X171" s="1268"/>
      <c r="Y171" s="1268"/>
    </row>
    <row r="172" spans="3:25" ht="13.5" customHeight="1" x14ac:dyDescent="0.2">
      <c r="E172" s="226" t="s">
        <v>1729</v>
      </c>
    </row>
    <row r="173" spans="3:25" ht="13.5" customHeight="1" x14ac:dyDescent="0.2">
      <c r="E173" s="226" t="s">
        <v>1216</v>
      </c>
    </row>
    <row r="174" spans="3:25" ht="13.5" customHeight="1" x14ac:dyDescent="0.2">
      <c r="E174" s="226" t="s">
        <v>1730</v>
      </c>
    </row>
    <row r="175" spans="3:25" ht="10" customHeight="1" x14ac:dyDescent="0.2"/>
    <row r="176" spans="3:25" ht="16.5" customHeight="1" x14ac:dyDescent="0.2">
      <c r="C176" s="229" t="s">
        <v>1287</v>
      </c>
    </row>
    <row r="177" spans="3:25" ht="15.65" customHeight="1" x14ac:dyDescent="0.2">
      <c r="C177" s="229"/>
      <c r="D177" s="470" t="s">
        <v>1715</v>
      </c>
    </row>
    <row r="178" spans="3:25" ht="16.5" customHeight="1" x14ac:dyDescent="0.2">
      <c r="D178" s="434" t="s">
        <v>2044</v>
      </c>
      <c r="E178" s="222"/>
      <c r="F178" s="222"/>
      <c r="G178" s="222"/>
      <c r="H178" s="222"/>
      <c r="I178" s="222"/>
      <c r="J178" s="222"/>
      <c r="K178" s="222"/>
      <c r="L178" s="222"/>
      <c r="M178" s="491"/>
      <c r="N178" s="1252"/>
      <c r="O178" s="1253"/>
      <c r="P178" s="473" t="s">
        <v>50</v>
      </c>
    </row>
    <row r="179" spans="3:25" ht="16.5" customHeight="1" x14ac:dyDescent="0.2">
      <c r="D179" s="434" t="s">
        <v>1884</v>
      </c>
      <c r="E179" s="222"/>
      <c r="F179" s="222"/>
      <c r="G179" s="222"/>
      <c r="H179" s="222"/>
      <c r="I179" s="222"/>
      <c r="J179" s="222"/>
      <c r="K179" s="222"/>
      <c r="L179" s="222"/>
      <c r="M179" s="492"/>
      <c r="N179" s="1184">
        <f>I163+I165+I166+I169</f>
        <v>0</v>
      </c>
      <c r="O179" s="1185"/>
      <c r="P179" s="473" t="s">
        <v>50</v>
      </c>
    </row>
    <row r="180" spans="3:25" ht="16.5" customHeight="1" x14ac:dyDescent="0.2">
      <c r="D180" s="434" t="s">
        <v>1671</v>
      </c>
      <c r="E180" s="222"/>
      <c r="F180" s="222"/>
      <c r="G180" s="222"/>
      <c r="H180" s="222"/>
      <c r="I180" s="222"/>
      <c r="J180" s="222"/>
      <c r="K180" s="222"/>
      <c r="L180" s="222"/>
      <c r="M180" s="492"/>
      <c r="N180" s="1277" t="e">
        <f>N178/N179</f>
        <v>#DIV/0!</v>
      </c>
      <c r="O180" s="1278"/>
      <c r="P180" s="493" t="e">
        <f>IF(N180&lt;=1/3,"○","×")</f>
        <v>#DIV/0!</v>
      </c>
    </row>
    <row r="181" spans="3:25" ht="16" customHeight="1" x14ac:dyDescent="0.2">
      <c r="C181" s="229"/>
      <c r="D181" s="470" t="s">
        <v>1673</v>
      </c>
    </row>
    <row r="182" spans="3:25" ht="16.5" customHeight="1" x14ac:dyDescent="0.2">
      <c r="D182" s="434" t="s">
        <v>1731</v>
      </c>
      <c r="E182" s="222"/>
      <c r="F182" s="222"/>
      <c r="G182" s="222"/>
      <c r="H182" s="222"/>
      <c r="I182" s="222"/>
      <c r="J182" s="222"/>
      <c r="K182" s="222"/>
      <c r="L182" s="222"/>
      <c r="M182" s="491"/>
      <c r="N182" s="1252"/>
      <c r="O182" s="1253"/>
      <c r="P182" s="473" t="s">
        <v>50</v>
      </c>
    </row>
    <row r="183" spans="3:25" ht="16.5" customHeight="1" x14ac:dyDescent="0.2">
      <c r="D183" s="434" t="s">
        <v>1884</v>
      </c>
      <c r="E183" s="222"/>
      <c r="F183" s="222"/>
      <c r="G183" s="222"/>
      <c r="H183" s="222"/>
      <c r="I183" s="222"/>
      <c r="J183" s="222"/>
      <c r="K183" s="222"/>
      <c r="L183" s="222"/>
      <c r="M183" s="492"/>
      <c r="N183" s="1184">
        <f>I163+I165+I166+I169</f>
        <v>0</v>
      </c>
      <c r="O183" s="1185"/>
      <c r="P183" s="473" t="s">
        <v>50</v>
      </c>
    </row>
    <row r="184" spans="3:25" ht="16.5" customHeight="1" x14ac:dyDescent="0.2">
      <c r="D184" s="434" t="s">
        <v>1732</v>
      </c>
      <c r="E184" s="222"/>
      <c r="F184" s="222"/>
      <c r="G184" s="222"/>
      <c r="H184" s="222"/>
      <c r="I184" s="222"/>
      <c r="J184" s="222"/>
      <c r="K184" s="222"/>
      <c r="L184" s="222"/>
      <c r="M184" s="492"/>
      <c r="N184" s="1277" t="e">
        <f>N182/N183</f>
        <v>#DIV/0!</v>
      </c>
      <c r="O184" s="1278"/>
      <c r="P184" s="493" t="e">
        <f>IF(N184&lt;=0.5,"○","×")</f>
        <v>#DIV/0!</v>
      </c>
    </row>
    <row r="185" spans="3:25" ht="16.5" customHeight="1" x14ac:dyDescent="0.2">
      <c r="E185" s="1246" t="s">
        <v>1967</v>
      </c>
      <c r="F185" s="1247"/>
      <c r="G185" s="1247"/>
      <c r="H185" s="1247"/>
      <c r="I185" s="1247"/>
      <c r="J185" s="1247"/>
      <c r="K185" s="1247"/>
      <c r="L185" s="1247"/>
      <c r="M185" s="1247"/>
      <c r="N185" s="1247"/>
      <c r="O185" s="1247"/>
      <c r="P185" s="1247"/>
      <c r="Q185" s="1247"/>
      <c r="R185" s="1247"/>
      <c r="S185" s="1247"/>
      <c r="T185" s="1247"/>
      <c r="U185" s="1247"/>
      <c r="V185" s="1247"/>
      <c r="W185" s="1247"/>
      <c r="X185" s="1247"/>
    </row>
    <row r="186" spans="3:25" ht="16.5" customHeight="1" x14ac:dyDescent="0.2">
      <c r="E186" s="1246" t="s">
        <v>1968</v>
      </c>
      <c r="F186" s="1247"/>
      <c r="G186" s="1247"/>
      <c r="H186" s="1247"/>
      <c r="I186" s="1247"/>
      <c r="J186" s="1247"/>
      <c r="K186" s="1247"/>
      <c r="L186" s="1247"/>
      <c r="M186" s="1247"/>
      <c r="N186" s="1247"/>
      <c r="O186" s="1247"/>
      <c r="P186" s="1247"/>
      <c r="Q186" s="1247"/>
      <c r="R186" s="1247"/>
      <c r="S186" s="1247"/>
      <c r="T186" s="1247"/>
      <c r="U186" s="1247"/>
      <c r="V186" s="1247"/>
      <c r="W186" s="1247"/>
      <c r="X186" s="1247"/>
      <c r="Y186" s="1053"/>
    </row>
    <row r="187" spans="3:25" ht="16.5" customHeight="1" x14ac:dyDescent="0.2">
      <c r="E187" s="1246" t="s">
        <v>1969</v>
      </c>
      <c r="F187" s="1247"/>
      <c r="G187" s="1247"/>
      <c r="H187" s="1247"/>
      <c r="I187" s="1247"/>
      <c r="J187" s="1247"/>
      <c r="K187" s="1247"/>
      <c r="L187" s="1247"/>
      <c r="M187" s="1247"/>
      <c r="N187" s="1247"/>
      <c r="O187" s="1247"/>
      <c r="P187" s="1247"/>
      <c r="Q187" s="1247"/>
      <c r="R187" s="1247"/>
      <c r="S187" s="1247"/>
      <c r="T187" s="1247"/>
      <c r="U187" s="1247"/>
      <c r="V187" s="1247"/>
      <c r="W187" s="1247"/>
      <c r="X187" s="1247"/>
      <c r="Y187" s="1053"/>
    </row>
    <row r="188" spans="3:25" ht="10" customHeight="1" x14ac:dyDescent="0.2"/>
    <row r="189" spans="3:25" ht="16.5" customHeight="1" x14ac:dyDescent="0.2">
      <c r="C189" s="229" t="s">
        <v>1970</v>
      </c>
    </row>
    <row r="190" spans="3:25" ht="16.5" customHeight="1" x14ac:dyDescent="0.2">
      <c r="D190" s="1163" t="s">
        <v>1971</v>
      </c>
      <c r="E190" s="1163"/>
      <c r="F190" s="1163"/>
      <c r="G190" s="1163"/>
      <c r="H190" s="1163"/>
      <c r="I190" s="1091"/>
      <c r="J190" s="1091"/>
    </row>
    <row r="191" spans="3:25" ht="16.5" customHeight="1" x14ac:dyDescent="0.2">
      <c r="D191" s="1163" t="s">
        <v>1972</v>
      </c>
      <c r="E191" s="1163"/>
      <c r="F191" s="1163"/>
      <c r="G191" s="1163"/>
      <c r="H191" s="1163"/>
      <c r="I191" s="1091"/>
      <c r="J191" s="1091"/>
    </row>
    <row r="192" spans="3:25" ht="16.5" customHeight="1" x14ac:dyDescent="0.2">
      <c r="D192" s="495"/>
      <c r="E192" s="495" t="s">
        <v>1973</v>
      </c>
      <c r="F192" s="495"/>
      <c r="G192" s="495"/>
      <c r="H192" s="495"/>
      <c r="I192" s="496"/>
      <c r="J192" s="496"/>
    </row>
    <row r="193" spans="2:25" ht="16.5" customHeight="1" x14ac:dyDescent="0.2">
      <c r="D193" s="495"/>
      <c r="E193" s="1265" t="s">
        <v>2018</v>
      </c>
      <c r="F193" s="1265"/>
      <c r="G193" s="1265"/>
      <c r="H193" s="1265"/>
      <c r="I193" s="1265"/>
      <c r="J193" s="1265"/>
      <c r="K193" s="1265"/>
      <c r="L193" s="1265"/>
      <c r="M193" s="1265"/>
      <c r="N193" s="1265"/>
      <c r="O193" s="1265"/>
      <c r="P193" s="1265"/>
      <c r="Q193" s="1265"/>
      <c r="R193" s="1265"/>
      <c r="S193" s="1265"/>
      <c r="T193" s="1265"/>
      <c r="U193" s="1265"/>
      <c r="V193" s="1265"/>
      <c r="W193" s="1265"/>
      <c r="X193" s="1265"/>
      <c r="Y193" s="1265"/>
    </row>
    <row r="194" spans="2:25" ht="16" customHeight="1" x14ac:dyDescent="0.2">
      <c r="P194" s="981" t="s">
        <v>34</v>
      </c>
      <c r="Q194" s="981"/>
      <c r="R194" s="981"/>
      <c r="S194" s="982">
        <f>$Q$9</f>
        <v>0</v>
      </c>
      <c r="T194" s="982"/>
      <c r="U194" s="982"/>
      <c r="V194" s="982"/>
      <c r="W194" s="982"/>
      <c r="X194" s="982"/>
    </row>
    <row r="195" spans="2:25" ht="16.5" customHeight="1" x14ac:dyDescent="0.2">
      <c r="C195" s="229" t="s">
        <v>1974</v>
      </c>
    </row>
    <row r="196" spans="2:25" ht="15" customHeight="1" x14ac:dyDescent="0.2">
      <c r="D196" s="230" t="s">
        <v>1106</v>
      </c>
      <c r="E196" s="230" t="s">
        <v>1107</v>
      </c>
    </row>
    <row r="197" spans="2:25" ht="16.5" customHeight="1" x14ac:dyDescent="0.2">
      <c r="D197" s="1286" t="s">
        <v>2051</v>
      </c>
      <c r="E197" s="1050"/>
      <c r="F197" s="1050"/>
      <c r="G197" s="1050"/>
      <c r="H197" s="1050"/>
      <c r="I197" s="1050"/>
      <c r="J197" s="1050"/>
      <c r="K197" s="1050"/>
      <c r="L197" s="1050"/>
      <c r="M197" s="1050"/>
      <c r="N197" s="1050"/>
      <c r="O197" s="1050"/>
      <c r="P197" s="1050"/>
      <c r="Q197" s="1050"/>
      <c r="R197" s="1051"/>
      <c r="S197" s="881" t="s">
        <v>826</v>
      </c>
      <c r="T197" s="1297" t="s">
        <v>1102</v>
      </c>
      <c r="U197" s="1298"/>
      <c r="V197" s="1298"/>
      <c r="W197" s="1298"/>
      <c r="X197" s="1298"/>
      <c r="Y197" s="1299"/>
    </row>
    <row r="198" spans="2:25" ht="15" customHeight="1" x14ac:dyDescent="0.2">
      <c r="D198" s="230" t="s">
        <v>1217</v>
      </c>
      <c r="E198" s="230" t="s">
        <v>1288</v>
      </c>
    </row>
    <row r="199" spans="2:25" ht="15" customHeight="1" x14ac:dyDescent="0.2">
      <c r="E199" s="1300" t="s">
        <v>1053</v>
      </c>
      <c r="F199" s="1301"/>
      <c r="G199" s="1301"/>
      <c r="H199" s="230" t="s">
        <v>1694</v>
      </c>
    </row>
    <row r="200" spans="2:25" ht="15" customHeight="1" x14ac:dyDescent="0.2">
      <c r="E200" s="230" t="s">
        <v>1108</v>
      </c>
    </row>
    <row r="201" spans="2:25" ht="3" customHeight="1" x14ac:dyDescent="0.2"/>
    <row r="202" spans="2:25" ht="19" customHeight="1" x14ac:dyDescent="0.2">
      <c r="D202" s="434" t="s">
        <v>51</v>
      </c>
      <c r="E202" s="222"/>
      <c r="F202" s="222"/>
      <c r="G202" s="222"/>
      <c r="H202" s="491"/>
      <c r="I202" s="1266"/>
      <c r="J202" s="1129"/>
      <c r="K202" s="1129"/>
      <c r="L202" s="1129"/>
      <c r="M202" s="1129"/>
      <c r="N202" s="1129"/>
      <c r="O202" s="1129"/>
      <c r="P202" s="1129"/>
      <c r="Q202" s="1129"/>
      <c r="R202" s="1267"/>
    </row>
    <row r="203" spans="2:25" ht="16" customHeight="1" x14ac:dyDescent="0.2">
      <c r="P203" s="496"/>
      <c r="Q203" s="496"/>
      <c r="R203" s="496"/>
      <c r="S203" s="510"/>
      <c r="T203" s="510"/>
      <c r="U203" s="510"/>
      <c r="V203" s="510"/>
      <c r="W203" s="510"/>
      <c r="X203" s="510"/>
    </row>
    <row r="204" spans="2:25" ht="16.5" customHeight="1" x14ac:dyDescent="0.2">
      <c r="B204" s="498" t="s">
        <v>1885</v>
      </c>
    </row>
    <row r="205" spans="2:25" ht="16.5" customHeight="1" x14ac:dyDescent="0.2">
      <c r="C205" s="229" t="str">
        <f>"（１）理事会の開催状況、議題並びに議事録の記載内容　(令和"&amp;Y1-1&amp;"年度～令和"&amp;Y1&amp;"年度に既に開催した理事会)"</f>
        <v>（１）理事会の開催状況、議題並びに議事録の記載内容　(令和7年度～令和8年度に既に開催した理事会)</v>
      </c>
    </row>
    <row r="206" spans="2:25" ht="16.5" customHeight="1" x14ac:dyDescent="0.2">
      <c r="E206" s="226" t="s">
        <v>1733</v>
      </c>
    </row>
    <row r="207" spans="2:25" ht="16.5" customHeight="1" x14ac:dyDescent="0.2">
      <c r="D207" s="375" t="s">
        <v>74</v>
      </c>
      <c r="E207" s="478"/>
      <c r="F207" s="480"/>
      <c r="G207" s="480"/>
      <c r="H207" s="480"/>
      <c r="I207" s="480"/>
      <c r="J207" s="480"/>
      <c r="K207" s="699"/>
      <c r="L207" s="700"/>
      <c r="M207" s="701"/>
      <c r="N207" s="699"/>
      <c r="O207" s="700"/>
      <c r="P207" s="701"/>
      <c r="Q207" s="699"/>
      <c r="R207" s="700"/>
      <c r="S207" s="701"/>
      <c r="T207" s="699"/>
      <c r="U207" s="700"/>
      <c r="V207" s="701"/>
      <c r="W207" s="699"/>
      <c r="X207" s="700"/>
      <c r="Y207" s="701"/>
    </row>
    <row r="208" spans="2:25" ht="16.5" customHeight="1" x14ac:dyDescent="0.2">
      <c r="D208" s="376" t="s">
        <v>1109</v>
      </c>
      <c r="E208" s="503"/>
      <c r="F208" s="504"/>
      <c r="G208" s="504"/>
      <c r="H208" s="504"/>
      <c r="I208" s="504"/>
      <c r="J208" s="504"/>
      <c r="K208" s="702"/>
      <c r="L208" s="703"/>
      <c r="M208" s="704"/>
      <c r="N208" s="702"/>
      <c r="O208" s="703"/>
      <c r="P208" s="704"/>
      <c r="Q208" s="702"/>
      <c r="R208" s="703"/>
      <c r="S208" s="704"/>
      <c r="T208" s="702"/>
      <c r="U208" s="703"/>
      <c r="V208" s="704"/>
      <c r="W208" s="702"/>
      <c r="X208" s="703"/>
      <c r="Y208" s="704"/>
    </row>
    <row r="209" spans="4:25" ht="16.5" customHeight="1" x14ac:dyDescent="0.2">
      <c r="D209" s="375" t="s">
        <v>1088</v>
      </c>
      <c r="E209" s="478"/>
      <c r="F209" s="480"/>
      <c r="G209" s="480"/>
      <c r="H209" s="480"/>
      <c r="I209" s="480"/>
      <c r="J209" s="480"/>
      <c r="K209" s="1249"/>
      <c r="L209" s="1250"/>
      <c r="M209" s="1251"/>
      <c r="N209" s="1249"/>
      <c r="O209" s="1250"/>
      <c r="P209" s="1251"/>
      <c r="Q209" s="1249"/>
      <c r="R209" s="1250"/>
      <c r="S209" s="1251"/>
      <c r="T209" s="1249"/>
      <c r="U209" s="1250"/>
      <c r="V209" s="1251"/>
      <c r="W209" s="1249"/>
      <c r="X209" s="1250"/>
      <c r="Y209" s="1251"/>
    </row>
    <row r="210" spans="4:25" ht="16.5" customHeight="1" x14ac:dyDescent="0.2">
      <c r="D210" s="376" t="s">
        <v>1090</v>
      </c>
      <c r="E210" s="503"/>
      <c r="F210" s="504"/>
      <c r="G210" s="504"/>
      <c r="H210" s="504"/>
      <c r="I210" s="504"/>
      <c r="J210" s="504"/>
      <c r="K210" s="1254"/>
      <c r="L210" s="1255"/>
      <c r="M210" s="1256"/>
      <c r="N210" s="1254"/>
      <c r="O210" s="1255"/>
      <c r="P210" s="1256"/>
      <c r="Q210" s="1254"/>
      <c r="R210" s="1255"/>
      <c r="S210" s="1256"/>
      <c r="T210" s="1254"/>
      <c r="U210" s="1255"/>
      <c r="V210" s="1256"/>
      <c r="W210" s="1254"/>
      <c r="X210" s="1255"/>
      <c r="Y210" s="1256"/>
    </row>
    <row r="211" spans="4:25" ht="30" customHeight="1" x14ac:dyDescent="0.2">
      <c r="D211" s="1214" t="s">
        <v>1532</v>
      </c>
      <c r="E211" s="908" t="s">
        <v>1533</v>
      </c>
      <c r="F211" s="1241"/>
      <c r="G211" s="1241"/>
      <c r="H211" s="1241"/>
      <c r="I211" s="1241"/>
      <c r="J211" s="1242"/>
      <c r="K211" s="1227"/>
      <c r="L211" s="1228"/>
      <c r="M211" s="1229"/>
      <c r="N211" s="1227"/>
      <c r="O211" s="1228"/>
      <c r="P211" s="1229"/>
      <c r="Q211" s="1227"/>
      <c r="R211" s="1228"/>
      <c r="S211" s="1229"/>
      <c r="T211" s="1227"/>
      <c r="U211" s="1228"/>
      <c r="V211" s="1229"/>
      <c r="W211" s="1227"/>
      <c r="X211" s="1228"/>
      <c r="Y211" s="1229"/>
    </row>
    <row r="212" spans="4:25" ht="30" customHeight="1" x14ac:dyDescent="0.2">
      <c r="D212" s="1215"/>
      <c r="E212" s="893" t="s">
        <v>1534</v>
      </c>
      <c r="F212" s="1230"/>
      <c r="G212" s="1230"/>
      <c r="H212" s="1230"/>
      <c r="I212" s="1230"/>
      <c r="J212" s="1231"/>
      <c r="K212" s="1232"/>
      <c r="L212" s="1233"/>
      <c r="M212" s="1234"/>
      <c r="N212" s="1232"/>
      <c r="O212" s="1233"/>
      <c r="P212" s="1234"/>
      <c r="Q212" s="1232"/>
      <c r="R212" s="1233"/>
      <c r="S212" s="1234"/>
      <c r="T212" s="1232"/>
      <c r="U212" s="1233"/>
      <c r="V212" s="1234"/>
      <c r="W212" s="1232"/>
      <c r="X212" s="1233"/>
      <c r="Y212" s="1234"/>
    </row>
    <row r="213" spans="4:25" ht="30" customHeight="1" x14ac:dyDescent="0.2">
      <c r="D213" s="1215"/>
      <c r="E213" s="893" t="s">
        <v>1535</v>
      </c>
      <c r="F213" s="1230"/>
      <c r="G213" s="1230"/>
      <c r="H213" s="1230"/>
      <c r="I213" s="1230"/>
      <c r="J213" s="1231"/>
      <c r="K213" s="1232"/>
      <c r="L213" s="1233"/>
      <c r="M213" s="1234"/>
      <c r="N213" s="1232"/>
      <c r="O213" s="1233"/>
      <c r="P213" s="1234"/>
      <c r="Q213" s="1232"/>
      <c r="R213" s="1233"/>
      <c r="S213" s="1234"/>
      <c r="T213" s="1232"/>
      <c r="U213" s="1233"/>
      <c r="V213" s="1234"/>
      <c r="W213" s="1232"/>
      <c r="X213" s="1233"/>
      <c r="Y213" s="1234"/>
    </row>
    <row r="214" spans="4:25" ht="30" customHeight="1" x14ac:dyDescent="0.2">
      <c r="D214" s="1215"/>
      <c r="E214" s="893" t="s">
        <v>1536</v>
      </c>
      <c r="F214" s="1230"/>
      <c r="G214" s="1230"/>
      <c r="H214" s="1230"/>
      <c r="I214" s="1230"/>
      <c r="J214" s="1231"/>
      <c r="K214" s="1232"/>
      <c r="L214" s="1233"/>
      <c r="M214" s="1234"/>
      <c r="N214" s="1232"/>
      <c r="O214" s="1233"/>
      <c r="P214" s="1234"/>
      <c r="Q214" s="1232"/>
      <c r="R214" s="1233"/>
      <c r="S214" s="1234"/>
      <c r="T214" s="1232"/>
      <c r="U214" s="1233"/>
      <c r="V214" s="1234"/>
      <c r="W214" s="1232"/>
      <c r="X214" s="1233"/>
      <c r="Y214" s="1234"/>
    </row>
    <row r="215" spans="4:25" ht="30" customHeight="1" x14ac:dyDescent="0.2">
      <c r="D215" s="1215"/>
      <c r="E215" s="893" t="s">
        <v>1537</v>
      </c>
      <c r="F215" s="1230"/>
      <c r="G215" s="1230"/>
      <c r="H215" s="1230"/>
      <c r="I215" s="1230"/>
      <c r="J215" s="1231"/>
      <c r="K215" s="1235"/>
      <c r="L215" s="1236"/>
      <c r="M215" s="1237"/>
      <c r="N215" s="1235"/>
      <c r="O215" s="1236"/>
      <c r="P215" s="1237"/>
      <c r="Q215" s="1235"/>
      <c r="R215" s="1236"/>
      <c r="S215" s="1237"/>
      <c r="T215" s="1235"/>
      <c r="U215" s="1236"/>
      <c r="V215" s="1237"/>
      <c r="W215" s="1235"/>
      <c r="X215" s="1236"/>
      <c r="Y215" s="1237"/>
    </row>
    <row r="216" spans="4:25" ht="36.65" customHeight="1" x14ac:dyDescent="0.2">
      <c r="D216" s="1216"/>
      <c r="E216" s="1238" t="s">
        <v>1531</v>
      </c>
      <c r="F216" s="1239"/>
      <c r="G216" s="1239"/>
      <c r="H216" s="1239"/>
      <c r="I216" s="1239"/>
      <c r="J216" s="1240"/>
      <c r="K216" s="1243"/>
      <c r="L216" s="1244"/>
      <c r="M216" s="1245"/>
      <c r="N216" s="1243"/>
      <c r="O216" s="1244"/>
      <c r="P216" s="1245"/>
      <c r="Q216" s="1243"/>
      <c r="R216" s="1244"/>
      <c r="S216" s="1245"/>
      <c r="T216" s="1243"/>
      <c r="U216" s="1244"/>
      <c r="V216" s="1245"/>
      <c r="W216" s="1243"/>
      <c r="X216" s="1244"/>
      <c r="Y216" s="1245"/>
    </row>
    <row r="217" spans="4:25" ht="16.5" customHeight="1" x14ac:dyDescent="0.2">
      <c r="D217" s="1204" t="s">
        <v>10</v>
      </c>
      <c r="E217" s="1205" t="s">
        <v>11</v>
      </c>
      <c r="F217" s="1206"/>
      <c r="G217" s="1206"/>
      <c r="H217" s="1206"/>
      <c r="I217" s="1206"/>
      <c r="J217" s="1207"/>
      <c r="K217" s="1208"/>
      <c r="L217" s="1209"/>
      <c r="M217" s="1210"/>
      <c r="N217" s="1208"/>
      <c r="O217" s="1209"/>
      <c r="P217" s="1210"/>
      <c r="Q217" s="1208"/>
      <c r="R217" s="1209"/>
      <c r="S217" s="1210"/>
      <c r="T217" s="1208"/>
      <c r="U217" s="1209"/>
      <c r="V217" s="1210"/>
      <c r="W217" s="1208"/>
      <c r="X217" s="1209"/>
      <c r="Y217" s="1210"/>
    </row>
    <row r="218" spans="4:25" ht="16.5" customHeight="1" x14ac:dyDescent="0.2">
      <c r="D218" s="1204"/>
      <c r="E218" s="924" t="s">
        <v>1734</v>
      </c>
      <c r="F218" s="924"/>
      <c r="G218" s="924"/>
      <c r="H218" s="924"/>
      <c r="I218" s="924"/>
      <c r="J218" s="924"/>
      <c r="K218" s="1208"/>
      <c r="L218" s="1209"/>
      <c r="M218" s="1210"/>
      <c r="N218" s="1208"/>
      <c r="O218" s="1209"/>
      <c r="P218" s="1210"/>
      <c r="Q218" s="1208"/>
      <c r="R218" s="1209"/>
      <c r="S218" s="1210"/>
      <c r="T218" s="1208"/>
      <c r="U218" s="1209"/>
      <c r="V218" s="1210"/>
      <c r="W218" s="1208"/>
      <c r="X218" s="1209"/>
      <c r="Y218" s="1210"/>
    </row>
    <row r="219" spans="4:25" ht="16.5" customHeight="1" x14ac:dyDescent="0.2">
      <c r="D219" s="1204"/>
      <c r="E219" s="924" t="s">
        <v>12</v>
      </c>
      <c r="F219" s="924"/>
      <c r="G219" s="924"/>
      <c r="H219" s="924"/>
      <c r="I219" s="924"/>
      <c r="J219" s="924"/>
      <c r="K219" s="1208"/>
      <c r="L219" s="1209"/>
      <c r="M219" s="1210"/>
      <c r="N219" s="1208"/>
      <c r="O219" s="1209"/>
      <c r="P219" s="1210"/>
      <c r="Q219" s="1208"/>
      <c r="R219" s="1209"/>
      <c r="S219" s="1210"/>
      <c r="T219" s="1208"/>
      <c r="U219" s="1209"/>
      <c r="V219" s="1210"/>
      <c r="W219" s="1208"/>
      <c r="X219" s="1209"/>
      <c r="Y219" s="1210"/>
    </row>
    <row r="220" spans="4:25" ht="26.5" customHeight="1" x14ac:dyDescent="0.2">
      <c r="D220" s="1204"/>
      <c r="E220" s="1248" t="s">
        <v>1218</v>
      </c>
      <c r="F220" s="1248"/>
      <c r="G220" s="1248"/>
      <c r="H220" s="1248"/>
      <c r="I220" s="1248"/>
      <c r="J220" s="1248"/>
      <c r="K220" s="1220"/>
      <c r="L220" s="1221"/>
      <c r="M220" s="1222"/>
      <c r="N220" s="1220"/>
      <c r="O220" s="1221"/>
      <c r="P220" s="1222"/>
      <c r="Q220" s="1220"/>
      <c r="R220" s="1221"/>
      <c r="S220" s="1222"/>
      <c r="T220" s="1220"/>
      <c r="U220" s="1221"/>
      <c r="V220" s="1222"/>
      <c r="W220" s="1220"/>
      <c r="X220" s="1221"/>
      <c r="Y220" s="1222"/>
    </row>
    <row r="221" spans="4:25" ht="16.5" customHeight="1" x14ac:dyDescent="0.2">
      <c r="E221" s="226"/>
    </row>
    <row r="222" spans="4:25" ht="16.5" customHeight="1" x14ac:dyDescent="0.2">
      <c r="D222" s="375" t="s">
        <v>74</v>
      </c>
      <c r="E222" s="478"/>
      <c r="F222" s="480"/>
      <c r="G222" s="480"/>
      <c r="H222" s="480"/>
      <c r="I222" s="480"/>
      <c r="J222" s="480"/>
      <c r="K222" s="699"/>
      <c r="L222" s="700"/>
      <c r="M222" s="701"/>
      <c r="N222" s="699"/>
      <c r="O222" s="700"/>
      <c r="P222" s="701"/>
      <c r="Q222" s="699"/>
      <c r="R222" s="700"/>
      <c r="S222" s="701"/>
      <c r="T222" s="699"/>
      <c r="U222" s="700"/>
      <c r="V222" s="701"/>
      <c r="W222" s="699"/>
      <c r="X222" s="700"/>
      <c r="Y222" s="701"/>
    </row>
    <row r="223" spans="4:25" ht="16.5" customHeight="1" x14ac:dyDescent="0.2">
      <c r="D223" s="376" t="s">
        <v>1109</v>
      </c>
      <c r="E223" s="503"/>
      <c r="F223" s="504"/>
      <c r="G223" s="504"/>
      <c r="H223" s="504"/>
      <c r="I223" s="504"/>
      <c r="J223" s="504"/>
      <c r="K223" s="702"/>
      <c r="L223" s="703"/>
      <c r="M223" s="704"/>
      <c r="N223" s="702"/>
      <c r="O223" s="703"/>
      <c r="P223" s="704"/>
      <c r="Q223" s="702"/>
      <c r="R223" s="703"/>
      <c r="S223" s="704"/>
      <c r="T223" s="702"/>
      <c r="U223" s="703"/>
      <c r="V223" s="704"/>
      <c r="W223" s="702"/>
      <c r="X223" s="703"/>
      <c r="Y223" s="704"/>
    </row>
    <row r="224" spans="4:25" ht="16.5" customHeight="1" x14ac:dyDescent="0.2">
      <c r="D224" s="375" t="s">
        <v>1088</v>
      </c>
      <c r="E224" s="478"/>
      <c r="F224" s="480"/>
      <c r="G224" s="480"/>
      <c r="H224" s="480"/>
      <c r="I224" s="480"/>
      <c r="J224" s="480"/>
      <c r="K224" s="1249"/>
      <c r="L224" s="1250"/>
      <c r="M224" s="1251"/>
      <c r="N224" s="1249"/>
      <c r="O224" s="1250"/>
      <c r="P224" s="1251"/>
      <c r="Q224" s="1249"/>
      <c r="R224" s="1250"/>
      <c r="S224" s="1251"/>
      <c r="T224" s="1249"/>
      <c r="U224" s="1250"/>
      <c r="V224" s="1251"/>
      <c r="W224" s="1249"/>
      <c r="X224" s="1250"/>
      <c r="Y224" s="1251"/>
    </row>
    <row r="225" spans="4:25" ht="16.5" customHeight="1" x14ac:dyDescent="0.2">
      <c r="D225" s="376" t="s">
        <v>1090</v>
      </c>
      <c r="E225" s="503"/>
      <c r="F225" s="504"/>
      <c r="G225" s="504"/>
      <c r="H225" s="504"/>
      <c r="I225" s="504"/>
      <c r="J225" s="504"/>
      <c r="K225" s="1254"/>
      <c r="L225" s="1255"/>
      <c r="M225" s="1256"/>
      <c r="N225" s="1254"/>
      <c r="O225" s="1255"/>
      <c r="P225" s="1256"/>
      <c r="Q225" s="1254"/>
      <c r="R225" s="1255"/>
      <c r="S225" s="1256"/>
      <c r="T225" s="1254"/>
      <c r="U225" s="1255"/>
      <c r="V225" s="1256"/>
      <c r="W225" s="1254"/>
      <c r="X225" s="1255"/>
      <c r="Y225" s="1256"/>
    </row>
    <row r="226" spans="4:25" ht="30" customHeight="1" x14ac:dyDescent="0.2">
      <c r="D226" s="1214" t="s">
        <v>1532</v>
      </c>
      <c r="E226" s="908" t="s">
        <v>1533</v>
      </c>
      <c r="F226" s="1241"/>
      <c r="G226" s="1241"/>
      <c r="H226" s="1241"/>
      <c r="I226" s="1241"/>
      <c r="J226" s="1242"/>
      <c r="K226" s="1227"/>
      <c r="L226" s="1228"/>
      <c r="M226" s="1229"/>
      <c r="N226" s="1227"/>
      <c r="O226" s="1228"/>
      <c r="P226" s="1229"/>
      <c r="Q226" s="1227"/>
      <c r="R226" s="1228"/>
      <c r="S226" s="1229"/>
      <c r="T226" s="1227"/>
      <c r="U226" s="1228"/>
      <c r="V226" s="1229"/>
      <c r="W226" s="1227"/>
      <c r="X226" s="1228"/>
      <c r="Y226" s="1229"/>
    </row>
    <row r="227" spans="4:25" ht="30" customHeight="1" x14ac:dyDescent="0.2">
      <c r="D227" s="1215"/>
      <c r="E227" s="893" t="s">
        <v>1534</v>
      </c>
      <c r="F227" s="1230"/>
      <c r="G227" s="1230"/>
      <c r="H227" s="1230"/>
      <c r="I227" s="1230"/>
      <c r="J227" s="1231"/>
      <c r="K227" s="1232"/>
      <c r="L227" s="1233"/>
      <c r="M227" s="1234"/>
      <c r="N227" s="1232"/>
      <c r="O227" s="1233"/>
      <c r="P227" s="1234"/>
      <c r="Q227" s="1232"/>
      <c r="R227" s="1233"/>
      <c r="S227" s="1234"/>
      <c r="T227" s="1232"/>
      <c r="U227" s="1233"/>
      <c r="V227" s="1234"/>
      <c r="W227" s="1232"/>
      <c r="X227" s="1233"/>
      <c r="Y227" s="1234"/>
    </row>
    <row r="228" spans="4:25" ht="30" customHeight="1" x14ac:dyDescent="0.2">
      <c r="D228" s="1215"/>
      <c r="E228" s="893" t="s">
        <v>1535</v>
      </c>
      <c r="F228" s="1230"/>
      <c r="G228" s="1230"/>
      <c r="H228" s="1230"/>
      <c r="I228" s="1230"/>
      <c r="J228" s="1231"/>
      <c r="K228" s="1232"/>
      <c r="L228" s="1233"/>
      <c r="M228" s="1234"/>
      <c r="N228" s="1232"/>
      <c r="O228" s="1233"/>
      <c r="P228" s="1234"/>
      <c r="Q228" s="1232"/>
      <c r="R228" s="1233"/>
      <c r="S228" s="1234"/>
      <c r="T228" s="1232"/>
      <c r="U228" s="1233"/>
      <c r="V228" s="1234"/>
      <c r="W228" s="1232"/>
      <c r="X228" s="1233"/>
      <c r="Y228" s="1234"/>
    </row>
    <row r="229" spans="4:25" ht="30" customHeight="1" x14ac:dyDescent="0.2">
      <c r="D229" s="1215"/>
      <c r="E229" s="893" t="s">
        <v>1536</v>
      </c>
      <c r="F229" s="1230"/>
      <c r="G229" s="1230"/>
      <c r="H229" s="1230"/>
      <c r="I229" s="1230"/>
      <c r="J229" s="1231"/>
      <c r="K229" s="1232"/>
      <c r="L229" s="1233"/>
      <c r="M229" s="1234"/>
      <c r="N229" s="1232"/>
      <c r="O229" s="1233"/>
      <c r="P229" s="1234"/>
      <c r="Q229" s="1232"/>
      <c r="R229" s="1233"/>
      <c r="S229" s="1234"/>
      <c r="T229" s="1232"/>
      <c r="U229" s="1233"/>
      <c r="V229" s="1234"/>
      <c r="W229" s="1232"/>
      <c r="X229" s="1233"/>
      <c r="Y229" s="1234"/>
    </row>
    <row r="230" spans="4:25" ht="30" customHeight="1" x14ac:dyDescent="0.2">
      <c r="D230" s="1215"/>
      <c r="E230" s="893" t="s">
        <v>1537</v>
      </c>
      <c r="F230" s="1230"/>
      <c r="G230" s="1230"/>
      <c r="H230" s="1230"/>
      <c r="I230" s="1230"/>
      <c r="J230" s="1231"/>
      <c r="K230" s="1235"/>
      <c r="L230" s="1236"/>
      <c r="M230" s="1237"/>
      <c r="N230" s="1235"/>
      <c r="O230" s="1236"/>
      <c r="P230" s="1237"/>
      <c r="Q230" s="1235"/>
      <c r="R230" s="1236"/>
      <c r="S230" s="1237"/>
      <c r="T230" s="1235"/>
      <c r="U230" s="1236"/>
      <c r="V230" s="1237"/>
      <c r="W230" s="1235"/>
      <c r="X230" s="1236"/>
      <c r="Y230" s="1237"/>
    </row>
    <row r="231" spans="4:25" ht="36.65" customHeight="1" x14ac:dyDescent="0.2">
      <c r="D231" s="1216"/>
      <c r="E231" s="1238" t="s">
        <v>1531</v>
      </c>
      <c r="F231" s="1239"/>
      <c r="G231" s="1239"/>
      <c r="H231" s="1239"/>
      <c r="I231" s="1239"/>
      <c r="J231" s="1240"/>
      <c r="K231" s="1243"/>
      <c r="L231" s="1244"/>
      <c r="M231" s="1245"/>
      <c r="N231" s="1243"/>
      <c r="O231" s="1244"/>
      <c r="P231" s="1245"/>
      <c r="Q231" s="1243"/>
      <c r="R231" s="1244"/>
      <c r="S231" s="1245"/>
      <c r="T231" s="1243"/>
      <c r="U231" s="1244"/>
      <c r="V231" s="1245"/>
      <c r="W231" s="1243"/>
      <c r="X231" s="1244"/>
      <c r="Y231" s="1245"/>
    </row>
    <row r="232" spans="4:25" ht="16.5" customHeight="1" x14ac:dyDescent="0.2">
      <c r="D232" s="1204" t="s">
        <v>10</v>
      </c>
      <c r="E232" s="1205" t="s">
        <v>11</v>
      </c>
      <c r="F232" s="1206"/>
      <c r="G232" s="1206"/>
      <c r="H232" s="1206"/>
      <c r="I232" s="1206"/>
      <c r="J232" s="1207"/>
      <c r="K232" s="1208"/>
      <c r="L232" s="1209"/>
      <c r="M232" s="1210"/>
      <c r="N232" s="1208"/>
      <c r="O232" s="1209"/>
      <c r="P232" s="1210"/>
      <c r="Q232" s="1208"/>
      <c r="R232" s="1209"/>
      <c r="S232" s="1210"/>
      <c r="T232" s="1208"/>
      <c r="U232" s="1209"/>
      <c r="V232" s="1210"/>
      <c r="W232" s="1208"/>
      <c r="X232" s="1209"/>
      <c r="Y232" s="1210"/>
    </row>
    <row r="233" spans="4:25" ht="16.5" customHeight="1" x14ac:dyDescent="0.2">
      <c r="D233" s="1204"/>
      <c r="E233" s="924" t="s">
        <v>1734</v>
      </c>
      <c r="F233" s="924"/>
      <c r="G233" s="924"/>
      <c r="H233" s="924"/>
      <c r="I233" s="924"/>
      <c r="J233" s="924"/>
      <c r="K233" s="1208"/>
      <c r="L233" s="1209"/>
      <c r="M233" s="1210"/>
      <c r="N233" s="1208"/>
      <c r="O233" s="1209"/>
      <c r="P233" s="1210"/>
      <c r="Q233" s="1208"/>
      <c r="R233" s="1209"/>
      <c r="S233" s="1210"/>
      <c r="T233" s="1208"/>
      <c r="U233" s="1209"/>
      <c r="V233" s="1210"/>
      <c r="W233" s="1208"/>
      <c r="X233" s="1209"/>
      <c r="Y233" s="1210"/>
    </row>
    <row r="234" spans="4:25" ht="16.5" customHeight="1" x14ac:dyDescent="0.2">
      <c r="D234" s="1204"/>
      <c r="E234" s="924" t="s">
        <v>12</v>
      </c>
      <c r="F234" s="924"/>
      <c r="G234" s="924"/>
      <c r="H234" s="924"/>
      <c r="I234" s="924"/>
      <c r="J234" s="924"/>
      <c r="K234" s="1208"/>
      <c r="L234" s="1209"/>
      <c r="M234" s="1210"/>
      <c r="N234" s="1208"/>
      <c r="O234" s="1209"/>
      <c r="P234" s="1210"/>
      <c r="Q234" s="1208"/>
      <c r="R234" s="1209"/>
      <c r="S234" s="1210"/>
      <c r="T234" s="1208"/>
      <c r="U234" s="1209"/>
      <c r="V234" s="1210"/>
      <c r="W234" s="1208"/>
      <c r="X234" s="1209"/>
      <c r="Y234" s="1210"/>
    </row>
    <row r="235" spans="4:25" ht="26.5" customHeight="1" x14ac:dyDescent="0.2">
      <c r="D235" s="1204"/>
      <c r="E235" s="1248" t="s">
        <v>1218</v>
      </c>
      <c r="F235" s="1248"/>
      <c r="G235" s="1248"/>
      <c r="H235" s="1248"/>
      <c r="I235" s="1248"/>
      <c r="J235" s="1248"/>
      <c r="K235" s="1220"/>
      <c r="L235" s="1221"/>
      <c r="M235" s="1222"/>
      <c r="N235" s="1220"/>
      <c r="O235" s="1221"/>
      <c r="P235" s="1222"/>
      <c r="Q235" s="1220"/>
      <c r="R235" s="1221"/>
      <c r="S235" s="1222"/>
      <c r="T235" s="1220"/>
      <c r="U235" s="1221"/>
      <c r="V235" s="1222"/>
      <c r="W235" s="1220"/>
      <c r="X235" s="1221"/>
      <c r="Y235" s="1222"/>
    </row>
    <row r="236" spans="4:25" ht="16.5" customHeight="1" x14ac:dyDescent="0.2">
      <c r="E236" s="226" t="s">
        <v>76</v>
      </c>
    </row>
    <row r="237" spans="4:25" ht="16.5" customHeight="1" x14ac:dyDescent="0.2">
      <c r="E237" s="226" t="s">
        <v>1975</v>
      </c>
    </row>
    <row r="238" spans="4:25" ht="16.5" customHeight="1" x14ac:dyDescent="0.2">
      <c r="E238" s="226" t="s">
        <v>1586</v>
      </c>
    </row>
    <row r="239" spans="4:25" ht="10.5" customHeight="1" x14ac:dyDescent="0.2"/>
    <row r="240" spans="4:25" ht="16" customHeight="1" x14ac:dyDescent="0.2">
      <c r="P240" s="981" t="s">
        <v>34</v>
      </c>
      <c r="Q240" s="981"/>
      <c r="R240" s="981"/>
      <c r="S240" s="982">
        <f>$Q$9</f>
        <v>0</v>
      </c>
      <c r="T240" s="982"/>
      <c r="U240" s="982"/>
      <c r="V240" s="982"/>
      <c r="W240" s="982"/>
      <c r="X240" s="982"/>
    </row>
    <row r="241" spans="3:25" ht="16" customHeight="1" x14ac:dyDescent="0.2">
      <c r="P241" s="496"/>
      <c r="Q241" s="496"/>
      <c r="R241" s="496"/>
      <c r="S241" s="510"/>
      <c r="T241" s="510"/>
      <c r="U241" s="510"/>
      <c r="V241" s="510"/>
      <c r="W241" s="510"/>
      <c r="X241" s="510"/>
    </row>
    <row r="242" spans="3:25" ht="16.5" customHeight="1" x14ac:dyDescent="0.2">
      <c r="C242" s="229" t="str">
        <f>"（２）評議員会の開催状況、議題並びに議事録記載内容　(令和"&amp;Y1-1&amp;"年度～令和"&amp;Y1&amp;"年度に既に開催した評議員会)"</f>
        <v>（２）評議員会の開催状況、議題並びに議事録記載内容　(令和7年度～令和8年度に既に開催した評議員会)</v>
      </c>
    </row>
    <row r="243" spans="3:25" ht="16.5" customHeight="1" x14ac:dyDescent="0.2">
      <c r="C243" s="229"/>
      <c r="E243" s="226" t="s">
        <v>1920</v>
      </c>
    </row>
    <row r="244" spans="3:25" ht="16.5" customHeight="1" x14ac:dyDescent="0.2">
      <c r="E244" s="226" t="s">
        <v>1733</v>
      </c>
    </row>
    <row r="245" spans="3:25" ht="16.5" customHeight="1" x14ac:dyDescent="0.2">
      <c r="D245" s="375" t="s">
        <v>74</v>
      </c>
      <c r="E245" s="478"/>
      <c r="F245" s="480"/>
      <c r="G245" s="480"/>
      <c r="H245" s="480"/>
      <c r="I245" s="480"/>
      <c r="J245" s="480"/>
      <c r="K245" s="699"/>
      <c r="L245" s="700"/>
      <c r="M245" s="701"/>
      <c r="N245" s="699"/>
      <c r="O245" s="700"/>
      <c r="P245" s="701"/>
      <c r="Q245" s="699"/>
      <c r="R245" s="700"/>
      <c r="S245" s="701"/>
      <c r="T245" s="699"/>
      <c r="U245" s="700"/>
      <c r="V245" s="701"/>
      <c r="W245" s="699"/>
      <c r="X245" s="700"/>
      <c r="Y245" s="701"/>
    </row>
    <row r="246" spans="3:25" ht="16.5" customHeight="1" x14ac:dyDescent="0.2">
      <c r="D246" s="376" t="s">
        <v>1109</v>
      </c>
      <c r="E246" s="503"/>
      <c r="F246" s="504"/>
      <c r="G246" s="504"/>
      <c r="H246" s="504"/>
      <c r="I246" s="504"/>
      <c r="J246" s="504"/>
      <c r="K246" s="702"/>
      <c r="L246" s="703"/>
      <c r="M246" s="704"/>
      <c r="N246" s="702"/>
      <c r="O246" s="703"/>
      <c r="P246" s="704"/>
      <c r="Q246" s="702"/>
      <c r="R246" s="703"/>
      <c r="S246" s="704"/>
      <c r="T246" s="702"/>
      <c r="U246" s="703"/>
      <c r="V246" s="704"/>
      <c r="W246" s="702"/>
      <c r="X246" s="703"/>
      <c r="Y246" s="704"/>
    </row>
    <row r="247" spans="3:25" ht="16.5" customHeight="1" x14ac:dyDescent="0.2">
      <c r="D247" s="434" t="s">
        <v>1103</v>
      </c>
      <c r="E247" s="222"/>
      <c r="F247" s="222"/>
      <c r="G247" s="222"/>
      <c r="H247" s="222"/>
      <c r="I247" s="222"/>
      <c r="J247" s="435"/>
      <c r="K247" s="1226"/>
      <c r="L247" s="1226"/>
      <c r="M247" s="1226"/>
      <c r="N247" s="1226"/>
      <c r="O247" s="1226"/>
      <c r="P247" s="1226"/>
      <c r="Q247" s="1226"/>
      <c r="R247" s="1226"/>
      <c r="S247" s="1226"/>
      <c r="T247" s="1226"/>
      <c r="U247" s="1226"/>
      <c r="V247" s="1226"/>
      <c r="W247" s="1226"/>
      <c r="X247" s="1226"/>
      <c r="Y247" s="1226"/>
    </row>
    <row r="248" spans="3:25" ht="16.5" customHeight="1" x14ac:dyDescent="0.2">
      <c r="D248" s="478" t="s">
        <v>1089</v>
      </c>
      <c r="E248" s="480"/>
      <c r="F248" s="480"/>
      <c r="G248" s="480"/>
      <c r="H248" s="480"/>
      <c r="I248" s="480"/>
      <c r="J248" s="480"/>
      <c r="K248" s="1217"/>
      <c r="L248" s="1218"/>
      <c r="M248" s="1219"/>
      <c r="N248" s="1217"/>
      <c r="O248" s="1218"/>
      <c r="P248" s="1219"/>
      <c r="Q248" s="1217"/>
      <c r="R248" s="1218"/>
      <c r="S248" s="1219"/>
      <c r="T248" s="1217"/>
      <c r="U248" s="1218"/>
      <c r="V248" s="1219"/>
      <c r="W248" s="1217"/>
      <c r="X248" s="1218"/>
      <c r="Y248" s="1219"/>
    </row>
    <row r="249" spans="3:25" ht="16.5" customHeight="1" x14ac:dyDescent="0.2">
      <c r="D249" s="503" t="s">
        <v>1090</v>
      </c>
      <c r="E249" s="504"/>
      <c r="F249" s="504"/>
      <c r="G249" s="504"/>
      <c r="H249" s="504"/>
      <c r="I249" s="504"/>
      <c r="J249" s="504"/>
      <c r="K249" s="1223"/>
      <c r="L249" s="1224"/>
      <c r="M249" s="1225"/>
      <c r="N249" s="1223"/>
      <c r="O249" s="1224"/>
      <c r="P249" s="1225"/>
      <c r="Q249" s="1223"/>
      <c r="R249" s="1224"/>
      <c r="S249" s="1225"/>
      <c r="T249" s="1223"/>
      <c r="U249" s="1224"/>
      <c r="V249" s="1225"/>
      <c r="W249" s="1223"/>
      <c r="X249" s="1224"/>
      <c r="Y249" s="1225"/>
    </row>
    <row r="250" spans="3:25" ht="33" customHeight="1" x14ac:dyDescent="0.2">
      <c r="D250" s="1214" t="s">
        <v>1532</v>
      </c>
      <c r="E250" s="908" t="s">
        <v>1533</v>
      </c>
      <c r="F250" s="1241"/>
      <c r="G250" s="1241"/>
      <c r="H250" s="1241"/>
      <c r="I250" s="1241"/>
      <c r="J250" s="1242"/>
      <c r="K250" s="1227"/>
      <c r="L250" s="1228"/>
      <c r="M250" s="1229"/>
      <c r="N250" s="1227"/>
      <c r="O250" s="1228"/>
      <c r="P250" s="1229"/>
      <c r="Q250" s="1227"/>
      <c r="R250" s="1228"/>
      <c r="S250" s="1229"/>
      <c r="T250" s="1227"/>
      <c r="U250" s="1228"/>
      <c r="V250" s="1229"/>
      <c r="W250" s="1227"/>
      <c r="X250" s="1228"/>
      <c r="Y250" s="1229"/>
    </row>
    <row r="251" spans="3:25" ht="33" customHeight="1" x14ac:dyDescent="0.2">
      <c r="D251" s="1215"/>
      <c r="E251" s="893" t="s">
        <v>1534</v>
      </c>
      <c r="F251" s="1230"/>
      <c r="G251" s="1230"/>
      <c r="H251" s="1230"/>
      <c r="I251" s="1230"/>
      <c r="J251" s="1231"/>
      <c r="K251" s="1232"/>
      <c r="L251" s="1233"/>
      <c r="M251" s="1234"/>
      <c r="N251" s="1232"/>
      <c r="O251" s="1233"/>
      <c r="P251" s="1234"/>
      <c r="Q251" s="1232"/>
      <c r="R251" s="1233"/>
      <c r="S251" s="1234"/>
      <c r="T251" s="1232"/>
      <c r="U251" s="1233"/>
      <c r="V251" s="1234"/>
      <c r="W251" s="1232"/>
      <c r="X251" s="1233"/>
      <c r="Y251" s="1234"/>
    </row>
    <row r="252" spans="3:25" ht="33" customHeight="1" x14ac:dyDescent="0.2">
      <c r="D252" s="1215"/>
      <c r="E252" s="893" t="s">
        <v>1535</v>
      </c>
      <c r="F252" s="1230"/>
      <c r="G252" s="1230"/>
      <c r="H252" s="1230"/>
      <c r="I252" s="1230"/>
      <c r="J252" s="1231"/>
      <c r="K252" s="1232"/>
      <c r="L252" s="1233"/>
      <c r="M252" s="1234"/>
      <c r="N252" s="1232"/>
      <c r="O252" s="1233"/>
      <c r="P252" s="1234"/>
      <c r="Q252" s="1232"/>
      <c r="R252" s="1233"/>
      <c r="S252" s="1234"/>
      <c r="T252" s="1232"/>
      <c r="U252" s="1233"/>
      <c r="V252" s="1234"/>
      <c r="W252" s="1232"/>
      <c r="X252" s="1233"/>
      <c r="Y252" s="1234"/>
    </row>
    <row r="253" spans="3:25" ht="33" customHeight="1" x14ac:dyDescent="0.2">
      <c r="D253" s="1215"/>
      <c r="E253" s="893" t="s">
        <v>1536</v>
      </c>
      <c r="F253" s="1230"/>
      <c r="G253" s="1230"/>
      <c r="H253" s="1230"/>
      <c r="I253" s="1230"/>
      <c r="J253" s="1231"/>
      <c r="K253" s="1232"/>
      <c r="L253" s="1233"/>
      <c r="M253" s="1234"/>
      <c r="N253" s="1232"/>
      <c r="O253" s="1233"/>
      <c r="P253" s="1234"/>
      <c r="Q253" s="1232"/>
      <c r="R253" s="1233"/>
      <c r="S253" s="1234"/>
      <c r="T253" s="1232"/>
      <c r="U253" s="1233"/>
      <c r="V253" s="1234"/>
      <c r="W253" s="1232"/>
      <c r="X253" s="1233"/>
      <c r="Y253" s="1234"/>
    </row>
    <row r="254" spans="3:25" ht="33" customHeight="1" x14ac:dyDescent="0.2">
      <c r="D254" s="1215"/>
      <c r="E254" s="893" t="s">
        <v>1537</v>
      </c>
      <c r="F254" s="1230"/>
      <c r="G254" s="1230"/>
      <c r="H254" s="1230"/>
      <c r="I254" s="1230"/>
      <c r="J254" s="1231"/>
      <c r="K254" s="1235"/>
      <c r="L254" s="1236"/>
      <c r="M254" s="1237"/>
      <c r="N254" s="1235"/>
      <c r="O254" s="1236"/>
      <c r="P254" s="1237"/>
      <c r="Q254" s="1235"/>
      <c r="R254" s="1236"/>
      <c r="S254" s="1237"/>
      <c r="T254" s="1235"/>
      <c r="U254" s="1236"/>
      <c r="V254" s="1237"/>
      <c r="W254" s="1235"/>
      <c r="X254" s="1236"/>
      <c r="Y254" s="1237"/>
    </row>
    <row r="255" spans="3:25" ht="36" customHeight="1" x14ac:dyDescent="0.2">
      <c r="D255" s="1216"/>
      <c r="E255" s="1238" t="s">
        <v>1531</v>
      </c>
      <c r="F255" s="1239"/>
      <c r="G255" s="1239"/>
      <c r="H255" s="1239"/>
      <c r="I255" s="1239"/>
      <c r="J255" s="1240"/>
      <c r="K255" s="1243"/>
      <c r="L255" s="1244"/>
      <c r="M255" s="1245"/>
      <c r="N255" s="1243"/>
      <c r="O255" s="1244"/>
      <c r="P255" s="1245"/>
      <c r="Q255" s="1243"/>
      <c r="R255" s="1244"/>
      <c r="S255" s="1245"/>
      <c r="T255" s="1243"/>
      <c r="U255" s="1244"/>
      <c r="V255" s="1245"/>
      <c r="W255" s="1243"/>
      <c r="X255" s="1244"/>
      <c r="Y255" s="1245"/>
    </row>
    <row r="256" spans="3:25" ht="16.5" customHeight="1" x14ac:dyDescent="0.2">
      <c r="D256" s="1333" t="s">
        <v>10</v>
      </c>
      <c r="E256" s="1205" t="s">
        <v>11</v>
      </c>
      <c r="F256" s="1206"/>
      <c r="G256" s="1206"/>
      <c r="H256" s="1206"/>
      <c r="I256" s="1206"/>
      <c r="J256" s="1207"/>
      <c r="K256" s="1208"/>
      <c r="L256" s="1209"/>
      <c r="M256" s="1210"/>
      <c r="N256" s="1208"/>
      <c r="O256" s="1209"/>
      <c r="P256" s="1210"/>
      <c r="Q256" s="1208"/>
      <c r="R256" s="1209"/>
      <c r="S256" s="1210"/>
      <c r="T256" s="1208"/>
      <c r="U256" s="1209"/>
      <c r="V256" s="1210"/>
      <c r="W256" s="1208"/>
      <c r="X256" s="1209"/>
      <c r="Y256" s="1210"/>
    </row>
    <row r="257" spans="4:25" ht="16.5" customHeight="1" x14ac:dyDescent="0.2">
      <c r="D257" s="1333"/>
      <c r="E257" s="924" t="s">
        <v>1976</v>
      </c>
      <c r="F257" s="924"/>
      <c r="G257" s="924"/>
      <c r="H257" s="924"/>
      <c r="I257" s="924"/>
      <c r="J257" s="924"/>
      <c r="K257" s="1208"/>
      <c r="L257" s="1209"/>
      <c r="M257" s="1210"/>
      <c r="N257" s="1208"/>
      <c r="O257" s="1209"/>
      <c r="P257" s="1210"/>
      <c r="Q257" s="1208"/>
      <c r="R257" s="1209"/>
      <c r="S257" s="1210"/>
      <c r="T257" s="1208"/>
      <c r="U257" s="1209"/>
      <c r="V257" s="1210"/>
      <c r="W257" s="1208"/>
      <c r="X257" s="1209"/>
      <c r="Y257" s="1210"/>
    </row>
    <row r="258" spans="4:25" ht="16.5" customHeight="1" x14ac:dyDescent="0.2">
      <c r="D258" s="1333"/>
      <c r="E258" s="924" t="s">
        <v>1164</v>
      </c>
      <c r="F258" s="924"/>
      <c r="G258" s="924"/>
      <c r="H258" s="924"/>
      <c r="I258" s="924"/>
      <c r="J258" s="924"/>
      <c r="K258" s="1208"/>
      <c r="L258" s="1209"/>
      <c r="M258" s="1210"/>
      <c r="N258" s="1208"/>
      <c r="O258" s="1209"/>
      <c r="P258" s="1210"/>
      <c r="Q258" s="1208"/>
      <c r="R258" s="1209"/>
      <c r="S258" s="1210"/>
      <c r="T258" s="1208"/>
      <c r="U258" s="1209"/>
      <c r="V258" s="1210"/>
      <c r="W258" s="1208"/>
      <c r="X258" s="1209"/>
      <c r="Y258" s="1210"/>
    </row>
    <row r="259" spans="4:25" ht="29.15" customHeight="1" x14ac:dyDescent="0.2">
      <c r="D259" s="1333"/>
      <c r="E259" s="1248" t="s">
        <v>1219</v>
      </c>
      <c r="F259" s="1248"/>
      <c r="G259" s="1248"/>
      <c r="H259" s="1248"/>
      <c r="I259" s="1248"/>
      <c r="J259" s="1248"/>
      <c r="K259" s="1220"/>
      <c r="L259" s="1221"/>
      <c r="M259" s="1222"/>
      <c r="N259" s="1220"/>
      <c r="O259" s="1221"/>
      <c r="P259" s="1222"/>
      <c r="Q259" s="1220"/>
      <c r="R259" s="1221"/>
      <c r="S259" s="1222"/>
      <c r="T259" s="1220"/>
      <c r="U259" s="1221"/>
      <c r="V259" s="1222"/>
      <c r="W259" s="1220"/>
      <c r="X259" s="1221"/>
      <c r="Y259" s="1222"/>
    </row>
    <row r="260" spans="4:25" ht="16.5" customHeight="1" x14ac:dyDescent="0.2">
      <c r="E260" s="226"/>
    </row>
    <row r="261" spans="4:25" ht="16.5" customHeight="1" x14ac:dyDescent="0.2">
      <c r="D261" s="375" t="s">
        <v>74</v>
      </c>
      <c r="E261" s="478"/>
      <c r="F261" s="480"/>
      <c r="G261" s="480"/>
      <c r="H261" s="480"/>
      <c r="I261" s="480"/>
      <c r="J261" s="480"/>
      <c r="K261" s="699"/>
      <c r="L261" s="700"/>
      <c r="M261" s="701"/>
      <c r="N261" s="699"/>
      <c r="O261" s="700"/>
      <c r="P261" s="701"/>
      <c r="Q261" s="699"/>
      <c r="R261" s="700"/>
      <c r="S261" s="701"/>
      <c r="T261" s="699"/>
      <c r="U261" s="700"/>
      <c r="V261" s="701"/>
      <c r="W261" s="699"/>
      <c r="X261" s="700"/>
      <c r="Y261" s="701"/>
    </row>
    <row r="262" spans="4:25" ht="16.5" customHeight="1" x14ac:dyDescent="0.2">
      <c r="D262" s="376" t="s">
        <v>1109</v>
      </c>
      <c r="E262" s="503"/>
      <c r="F262" s="504"/>
      <c r="G262" s="504"/>
      <c r="H262" s="504"/>
      <c r="I262" s="504"/>
      <c r="J262" s="504"/>
      <c r="K262" s="702"/>
      <c r="L262" s="703"/>
      <c r="M262" s="704"/>
      <c r="N262" s="702"/>
      <c r="O262" s="703"/>
      <c r="P262" s="704"/>
      <c r="Q262" s="702"/>
      <c r="R262" s="703"/>
      <c r="S262" s="704"/>
      <c r="T262" s="702"/>
      <c r="U262" s="703"/>
      <c r="V262" s="704"/>
      <c r="W262" s="702"/>
      <c r="X262" s="703"/>
      <c r="Y262" s="704"/>
    </row>
    <row r="263" spans="4:25" ht="16.5" customHeight="1" x14ac:dyDescent="0.2">
      <c r="D263" s="434" t="s">
        <v>1103</v>
      </c>
      <c r="E263" s="222"/>
      <c r="F263" s="222"/>
      <c r="G263" s="222"/>
      <c r="H263" s="222"/>
      <c r="I263" s="222"/>
      <c r="J263" s="435"/>
      <c r="K263" s="1226"/>
      <c r="L263" s="1226"/>
      <c r="M263" s="1226"/>
      <c r="N263" s="1226"/>
      <c r="O263" s="1226"/>
      <c r="P263" s="1226"/>
      <c r="Q263" s="1226"/>
      <c r="R263" s="1226"/>
      <c r="S263" s="1226"/>
      <c r="T263" s="1226"/>
      <c r="U263" s="1226"/>
      <c r="V263" s="1226"/>
      <c r="W263" s="1226"/>
      <c r="X263" s="1226"/>
      <c r="Y263" s="1226"/>
    </row>
    <row r="264" spans="4:25" ht="16.5" customHeight="1" x14ac:dyDescent="0.2">
      <c r="D264" s="478" t="s">
        <v>1089</v>
      </c>
      <c r="E264" s="480"/>
      <c r="F264" s="480"/>
      <c r="G264" s="480"/>
      <c r="H264" s="480"/>
      <c r="I264" s="480"/>
      <c r="J264" s="480"/>
      <c r="K264" s="1217"/>
      <c r="L264" s="1218"/>
      <c r="M264" s="1219"/>
      <c r="N264" s="1217"/>
      <c r="O264" s="1218"/>
      <c r="P264" s="1219"/>
      <c r="Q264" s="1217"/>
      <c r="R264" s="1218"/>
      <c r="S264" s="1219"/>
      <c r="T264" s="1217"/>
      <c r="U264" s="1218"/>
      <c r="V264" s="1219"/>
      <c r="W264" s="1217"/>
      <c r="X264" s="1218"/>
      <c r="Y264" s="1219"/>
    </row>
    <row r="265" spans="4:25" ht="16.5" customHeight="1" x14ac:dyDescent="0.2">
      <c r="D265" s="503" t="s">
        <v>1090</v>
      </c>
      <c r="E265" s="504"/>
      <c r="F265" s="504"/>
      <c r="G265" s="504"/>
      <c r="H265" s="504"/>
      <c r="I265" s="504"/>
      <c r="J265" s="504"/>
      <c r="K265" s="1223"/>
      <c r="L265" s="1224"/>
      <c r="M265" s="1225"/>
      <c r="N265" s="1223"/>
      <c r="O265" s="1224"/>
      <c r="P265" s="1225"/>
      <c r="Q265" s="1223"/>
      <c r="R265" s="1224"/>
      <c r="S265" s="1225"/>
      <c r="T265" s="1223"/>
      <c r="U265" s="1224"/>
      <c r="V265" s="1225"/>
      <c r="W265" s="1223"/>
      <c r="X265" s="1224"/>
      <c r="Y265" s="1225"/>
    </row>
    <row r="266" spans="4:25" ht="33" customHeight="1" x14ac:dyDescent="0.2">
      <c r="D266" s="1214" t="s">
        <v>1532</v>
      </c>
      <c r="E266" s="908" t="s">
        <v>1533</v>
      </c>
      <c r="F266" s="1241"/>
      <c r="G266" s="1241"/>
      <c r="H266" s="1241"/>
      <c r="I266" s="1241"/>
      <c r="J266" s="1242"/>
      <c r="K266" s="1227"/>
      <c r="L266" s="1228"/>
      <c r="M266" s="1229"/>
      <c r="N266" s="1227"/>
      <c r="O266" s="1228"/>
      <c r="P266" s="1229"/>
      <c r="Q266" s="1227"/>
      <c r="R266" s="1228"/>
      <c r="S266" s="1229"/>
      <c r="T266" s="1227"/>
      <c r="U266" s="1228"/>
      <c r="V266" s="1229"/>
      <c r="W266" s="1227"/>
      <c r="X266" s="1228"/>
      <c r="Y266" s="1229"/>
    </row>
    <row r="267" spans="4:25" ht="33" customHeight="1" x14ac:dyDescent="0.2">
      <c r="D267" s="1215"/>
      <c r="E267" s="893" t="s">
        <v>1534</v>
      </c>
      <c r="F267" s="1230"/>
      <c r="G267" s="1230"/>
      <c r="H267" s="1230"/>
      <c r="I267" s="1230"/>
      <c r="J267" s="1231"/>
      <c r="K267" s="1232"/>
      <c r="L267" s="1233"/>
      <c r="M267" s="1234"/>
      <c r="N267" s="1232"/>
      <c r="O267" s="1233"/>
      <c r="P267" s="1234"/>
      <c r="Q267" s="1232"/>
      <c r="R267" s="1233"/>
      <c r="S267" s="1234"/>
      <c r="T267" s="1232"/>
      <c r="U267" s="1233"/>
      <c r="V267" s="1234"/>
      <c r="W267" s="1232"/>
      <c r="X267" s="1233"/>
      <c r="Y267" s="1234"/>
    </row>
    <row r="268" spans="4:25" ht="33" customHeight="1" x14ac:dyDescent="0.2">
      <c r="D268" s="1215"/>
      <c r="E268" s="893" t="s">
        <v>1535</v>
      </c>
      <c r="F268" s="1230"/>
      <c r="G268" s="1230"/>
      <c r="H268" s="1230"/>
      <c r="I268" s="1230"/>
      <c r="J268" s="1231"/>
      <c r="K268" s="1232"/>
      <c r="L268" s="1233"/>
      <c r="M268" s="1234"/>
      <c r="N268" s="1232"/>
      <c r="O268" s="1233"/>
      <c r="P268" s="1234"/>
      <c r="Q268" s="1232"/>
      <c r="R268" s="1233"/>
      <c r="S268" s="1234"/>
      <c r="T268" s="1232"/>
      <c r="U268" s="1233"/>
      <c r="V268" s="1234"/>
      <c r="W268" s="1232"/>
      <c r="X268" s="1233"/>
      <c r="Y268" s="1234"/>
    </row>
    <row r="269" spans="4:25" ht="33" customHeight="1" x14ac:dyDescent="0.2">
      <c r="D269" s="1215"/>
      <c r="E269" s="893" t="s">
        <v>1536</v>
      </c>
      <c r="F269" s="1230"/>
      <c r="G269" s="1230"/>
      <c r="H269" s="1230"/>
      <c r="I269" s="1230"/>
      <c r="J269" s="1231"/>
      <c r="K269" s="1232"/>
      <c r="L269" s="1233"/>
      <c r="M269" s="1234"/>
      <c r="N269" s="1232"/>
      <c r="O269" s="1233"/>
      <c r="P269" s="1234"/>
      <c r="Q269" s="1232"/>
      <c r="R269" s="1233"/>
      <c r="S269" s="1234"/>
      <c r="T269" s="1232"/>
      <c r="U269" s="1233"/>
      <c r="V269" s="1234"/>
      <c r="W269" s="1232"/>
      <c r="X269" s="1233"/>
      <c r="Y269" s="1234"/>
    </row>
    <row r="270" spans="4:25" ht="33" customHeight="1" x14ac:dyDescent="0.2">
      <c r="D270" s="1215"/>
      <c r="E270" s="893" t="s">
        <v>1537</v>
      </c>
      <c r="F270" s="1230"/>
      <c r="G270" s="1230"/>
      <c r="H270" s="1230"/>
      <c r="I270" s="1230"/>
      <c r="J270" s="1231"/>
      <c r="K270" s="1235"/>
      <c r="L270" s="1236"/>
      <c r="M270" s="1237"/>
      <c r="N270" s="1235"/>
      <c r="O270" s="1236"/>
      <c r="P270" s="1237"/>
      <c r="Q270" s="1235"/>
      <c r="R270" s="1236"/>
      <c r="S270" s="1237"/>
      <c r="T270" s="1235"/>
      <c r="U270" s="1236"/>
      <c r="V270" s="1237"/>
      <c r="W270" s="1235"/>
      <c r="X270" s="1236"/>
      <c r="Y270" s="1237"/>
    </row>
    <row r="271" spans="4:25" ht="36" customHeight="1" x14ac:dyDescent="0.2">
      <c r="D271" s="1216"/>
      <c r="E271" s="1238" t="s">
        <v>1531</v>
      </c>
      <c r="F271" s="1239"/>
      <c r="G271" s="1239"/>
      <c r="H271" s="1239"/>
      <c r="I271" s="1239"/>
      <c r="J271" s="1240"/>
      <c r="K271" s="1243"/>
      <c r="L271" s="1244"/>
      <c r="M271" s="1245"/>
      <c r="N271" s="1243"/>
      <c r="O271" s="1244"/>
      <c r="P271" s="1245"/>
      <c r="Q271" s="1243"/>
      <c r="R271" s="1244"/>
      <c r="S271" s="1245"/>
      <c r="T271" s="1243"/>
      <c r="U271" s="1244"/>
      <c r="V271" s="1245"/>
      <c r="W271" s="1243"/>
      <c r="X271" s="1244"/>
      <c r="Y271" s="1245"/>
    </row>
    <row r="272" spans="4:25" ht="16.5" customHeight="1" x14ac:dyDescent="0.2">
      <c r="D272" s="1333" t="s">
        <v>10</v>
      </c>
      <c r="E272" s="1205" t="s">
        <v>11</v>
      </c>
      <c r="F272" s="1206"/>
      <c r="G272" s="1206"/>
      <c r="H272" s="1206"/>
      <c r="I272" s="1206"/>
      <c r="J272" s="1207"/>
      <c r="K272" s="1208"/>
      <c r="L272" s="1209"/>
      <c r="M272" s="1210"/>
      <c r="N272" s="1208"/>
      <c r="O272" s="1209"/>
      <c r="P272" s="1210"/>
      <c r="Q272" s="1208"/>
      <c r="R272" s="1209"/>
      <c r="S272" s="1210"/>
      <c r="T272" s="1208"/>
      <c r="U272" s="1209"/>
      <c r="V272" s="1210"/>
      <c r="W272" s="1208"/>
      <c r="X272" s="1209"/>
      <c r="Y272" s="1210"/>
    </row>
    <row r="273" spans="3:25" ht="16.5" customHeight="1" x14ac:dyDescent="0.2">
      <c r="D273" s="1333"/>
      <c r="E273" s="924" t="s">
        <v>1976</v>
      </c>
      <c r="F273" s="924"/>
      <c r="G273" s="924"/>
      <c r="H273" s="924"/>
      <c r="I273" s="924"/>
      <c r="J273" s="924"/>
      <c r="K273" s="1208"/>
      <c r="L273" s="1209"/>
      <c r="M273" s="1210"/>
      <c r="N273" s="1208"/>
      <c r="O273" s="1209"/>
      <c r="P273" s="1210"/>
      <c r="Q273" s="1208"/>
      <c r="R273" s="1209"/>
      <c r="S273" s="1210"/>
      <c r="T273" s="1208"/>
      <c r="U273" s="1209"/>
      <c r="V273" s="1210"/>
      <c r="W273" s="1208"/>
      <c r="X273" s="1209"/>
      <c r="Y273" s="1210"/>
    </row>
    <row r="274" spans="3:25" ht="16.5" customHeight="1" x14ac:dyDescent="0.2">
      <c r="D274" s="1333"/>
      <c r="E274" s="924" t="s">
        <v>1164</v>
      </c>
      <c r="F274" s="924"/>
      <c r="G274" s="924"/>
      <c r="H274" s="924"/>
      <c r="I274" s="924"/>
      <c r="J274" s="924"/>
      <c r="K274" s="1208"/>
      <c r="L274" s="1209"/>
      <c r="M274" s="1210"/>
      <c r="N274" s="1208"/>
      <c r="O274" s="1209"/>
      <c r="P274" s="1210"/>
      <c r="Q274" s="1208"/>
      <c r="R274" s="1209"/>
      <c r="S274" s="1210"/>
      <c r="T274" s="1208"/>
      <c r="U274" s="1209"/>
      <c r="V274" s="1210"/>
      <c r="W274" s="1208"/>
      <c r="X274" s="1209"/>
      <c r="Y274" s="1210"/>
    </row>
    <row r="275" spans="3:25" ht="29.15" customHeight="1" x14ac:dyDescent="0.2">
      <c r="D275" s="1333"/>
      <c r="E275" s="1248" t="s">
        <v>1219</v>
      </c>
      <c r="F275" s="1248"/>
      <c r="G275" s="1248"/>
      <c r="H275" s="1248"/>
      <c r="I275" s="1248"/>
      <c r="J275" s="1248"/>
      <c r="K275" s="1220"/>
      <c r="L275" s="1221"/>
      <c r="M275" s="1222"/>
      <c r="N275" s="1220"/>
      <c r="O275" s="1221"/>
      <c r="P275" s="1222"/>
      <c r="Q275" s="1220"/>
      <c r="R275" s="1221"/>
      <c r="S275" s="1222"/>
      <c r="T275" s="1220"/>
      <c r="U275" s="1221"/>
      <c r="V275" s="1222"/>
      <c r="W275" s="1220"/>
      <c r="X275" s="1221"/>
      <c r="Y275" s="1222"/>
    </row>
    <row r="276" spans="3:25" ht="16.5" customHeight="1" x14ac:dyDescent="0.2">
      <c r="E276" s="226" t="s">
        <v>1977</v>
      </c>
    </row>
    <row r="277" spans="3:25" ht="16.5" customHeight="1" x14ac:dyDescent="0.2">
      <c r="E277" s="226" t="s">
        <v>1979</v>
      </c>
    </row>
    <row r="278" spans="3:25" ht="16.5" customHeight="1" x14ac:dyDescent="0.2">
      <c r="E278" s="226" t="s">
        <v>1156</v>
      </c>
    </row>
    <row r="279" spans="3:25" ht="16.5" customHeight="1" x14ac:dyDescent="0.2">
      <c r="E279" s="1246" t="s">
        <v>1220</v>
      </c>
      <c r="F279" s="1247"/>
      <c r="G279" s="1247"/>
      <c r="H279" s="1247"/>
      <c r="I279" s="1247"/>
      <c r="J279" s="1247"/>
      <c r="K279" s="1247"/>
      <c r="L279" s="1247"/>
      <c r="M279" s="1247"/>
      <c r="N279" s="1247"/>
      <c r="O279" s="1247"/>
      <c r="P279" s="1247"/>
      <c r="Q279" s="1247"/>
      <c r="R279" s="1247"/>
      <c r="S279" s="1247"/>
      <c r="T279" s="1247"/>
      <c r="U279" s="1247"/>
      <c r="V279" s="1247"/>
      <c r="W279" s="1247"/>
      <c r="X279" s="1247"/>
      <c r="Y279" s="1247"/>
    </row>
    <row r="280" spans="3:25" ht="10.5" customHeight="1" x14ac:dyDescent="0.2">
      <c r="E280" s="226"/>
    </row>
    <row r="281" spans="3:25" ht="9" customHeight="1" x14ac:dyDescent="0.2"/>
    <row r="282" spans="3:25" ht="16" customHeight="1" x14ac:dyDescent="0.2">
      <c r="P282" s="981" t="s">
        <v>34</v>
      </c>
      <c r="Q282" s="981"/>
      <c r="R282" s="981"/>
      <c r="S282" s="982">
        <f>$Q$9</f>
        <v>0</v>
      </c>
      <c r="T282" s="982"/>
      <c r="U282" s="982"/>
      <c r="V282" s="982"/>
      <c r="W282" s="982"/>
      <c r="X282" s="982"/>
    </row>
    <row r="283" spans="3:25" ht="16" customHeight="1" x14ac:dyDescent="0.2">
      <c r="P283" s="496"/>
      <c r="Q283" s="496"/>
      <c r="R283" s="496"/>
      <c r="S283" s="510"/>
      <c r="T283" s="510"/>
      <c r="U283" s="510"/>
      <c r="V283" s="510"/>
      <c r="W283" s="510"/>
      <c r="X283" s="510"/>
    </row>
    <row r="284" spans="3:25" ht="16.5" customHeight="1" x14ac:dyDescent="0.2">
      <c r="C284" s="229" t="s">
        <v>13</v>
      </c>
    </row>
    <row r="285" spans="3:25" ht="16.5" customHeight="1" x14ac:dyDescent="0.2">
      <c r="D285" s="230" t="s">
        <v>289</v>
      </c>
    </row>
    <row r="286" spans="3:25" ht="16.5" customHeight="1" x14ac:dyDescent="0.2">
      <c r="D286" s="434"/>
      <c r="E286" s="511" t="s">
        <v>290</v>
      </c>
      <c r="F286" s="436"/>
      <c r="G286" s="472"/>
      <c r="H286" s="437" t="s">
        <v>25</v>
      </c>
      <c r="I286" s="690"/>
      <c r="J286" s="473" t="s">
        <v>20</v>
      </c>
    </row>
    <row r="287" spans="3:25" ht="7" customHeight="1" x14ac:dyDescent="0.2">
      <c r="D287" s="229"/>
      <c r="N287" s="452"/>
    </row>
    <row r="288" spans="3:25" ht="16.5" customHeight="1" x14ac:dyDescent="0.2">
      <c r="D288" s="230" t="s">
        <v>1246</v>
      </c>
    </row>
    <row r="289" spans="4:25" ht="19" customHeight="1" x14ac:dyDescent="0.2">
      <c r="D289" s="1073" t="s">
        <v>1247</v>
      </c>
      <c r="E289" s="1050"/>
      <c r="F289" s="1050"/>
      <c r="G289" s="1050"/>
      <c r="H289" s="1051"/>
      <c r="I289" s="1266"/>
      <c r="J289" s="1334"/>
      <c r="K289" s="1334"/>
      <c r="L289" s="1334"/>
      <c r="M289" s="1129"/>
      <c r="N289" s="1335"/>
      <c r="O289" s="1130"/>
    </row>
    <row r="290" spans="4:25" ht="16.5" customHeight="1" x14ac:dyDescent="0.2">
      <c r="E290" s="226" t="s">
        <v>1872</v>
      </c>
      <c r="J290" s="452"/>
    </row>
    <row r="291" spans="4:25" ht="7" customHeight="1" x14ac:dyDescent="0.2">
      <c r="E291" s="226"/>
      <c r="J291" s="452"/>
    </row>
    <row r="292" spans="4:25" ht="16.5" customHeight="1" x14ac:dyDescent="0.2">
      <c r="D292" s="230" t="s">
        <v>1104</v>
      </c>
    </row>
    <row r="293" spans="4:25" ht="16.5" customHeight="1" x14ac:dyDescent="0.2">
      <c r="D293" s="434" t="s">
        <v>291</v>
      </c>
      <c r="E293" s="222"/>
      <c r="F293" s="222"/>
      <c r="G293" s="222"/>
      <c r="H293" s="222"/>
      <c r="I293" s="1127"/>
      <c r="J293" s="1128"/>
      <c r="K293" s="1128"/>
      <c r="L293" s="1129"/>
      <c r="M293" s="1129"/>
      <c r="N293" s="1335"/>
      <c r="O293" s="1130"/>
    </row>
    <row r="294" spans="4:25" ht="16.5" customHeight="1" x14ac:dyDescent="0.2">
      <c r="D294" s="1073" t="s">
        <v>1110</v>
      </c>
      <c r="E294" s="1050"/>
      <c r="F294" s="1050"/>
      <c r="G294" s="1050"/>
      <c r="H294" s="1051"/>
      <c r="I294" s="469" t="s">
        <v>21</v>
      </c>
      <c r="J294" s="705"/>
      <c r="K294" s="451" t="s">
        <v>22</v>
      </c>
      <c r="L294" s="705"/>
      <c r="M294" s="451" t="s">
        <v>23</v>
      </c>
      <c r="N294" s="705"/>
      <c r="O294" s="454" t="s">
        <v>24</v>
      </c>
    </row>
    <row r="295" spans="4:25" ht="16.5" customHeight="1" x14ac:dyDescent="0.2">
      <c r="E295" s="226" t="s">
        <v>1292</v>
      </c>
    </row>
    <row r="296" spans="4:25" ht="16.5" customHeight="1" x14ac:dyDescent="0.2">
      <c r="E296" s="1246" t="s">
        <v>1980</v>
      </c>
      <c r="F296" s="1247"/>
      <c r="G296" s="1247"/>
      <c r="H296" s="1247"/>
      <c r="I296" s="1247"/>
      <c r="J296" s="1247"/>
      <c r="K296" s="1247"/>
      <c r="L296" s="1247"/>
      <c r="M296" s="1247"/>
      <c r="N296" s="1247"/>
      <c r="O296" s="1247"/>
      <c r="P296" s="1247"/>
      <c r="Q296" s="1247"/>
      <c r="R296" s="1247"/>
      <c r="S296" s="1247"/>
      <c r="T296" s="1247"/>
      <c r="U296" s="1247"/>
      <c r="V296" s="1247"/>
      <c r="W296" s="1247"/>
      <c r="X296" s="1247"/>
      <c r="Y296" s="1247"/>
    </row>
    <row r="297" spans="4:25" ht="7" customHeight="1" x14ac:dyDescent="0.2"/>
    <row r="298" spans="4:25" ht="16.5" customHeight="1" x14ac:dyDescent="0.2">
      <c r="D298" s="230" t="s">
        <v>2107</v>
      </c>
    </row>
    <row r="299" spans="4:25" ht="16.5" customHeight="1" x14ac:dyDescent="0.2">
      <c r="E299" s="226" t="s">
        <v>1733</v>
      </c>
    </row>
    <row r="300" spans="4:25" ht="16.5" customHeight="1" x14ac:dyDescent="0.2">
      <c r="D300" s="375" t="s">
        <v>74</v>
      </c>
      <c r="E300" s="478"/>
      <c r="F300" s="480"/>
      <c r="G300" s="480"/>
      <c r="H300" s="480"/>
      <c r="I300" s="706"/>
      <c r="J300" s="707"/>
      <c r="K300" s="708"/>
      <c r="L300" s="709"/>
      <c r="M300" s="710"/>
      <c r="N300" s="711"/>
      <c r="O300" s="709"/>
      <c r="P300" s="710"/>
      <c r="Q300" s="711"/>
      <c r="R300" s="709"/>
      <c r="S300" s="710"/>
      <c r="T300" s="711"/>
      <c r="U300" s="709"/>
      <c r="V300" s="710"/>
      <c r="W300" s="711"/>
    </row>
    <row r="301" spans="4:25" ht="16.5" customHeight="1" x14ac:dyDescent="0.2">
      <c r="D301" s="376" t="s">
        <v>1109</v>
      </c>
      <c r="E301" s="503"/>
      <c r="F301" s="504"/>
      <c r="G301" s="504"/>
      <c r="H301" s="504"/>
      <c r="I301" s="712"/>
      <c r="J301" s="713"/>
      <c r="K301" s="714"/>
      <c r="L301" s="715"/>
      <c r="M301" s="716"/>
      <c r="N301" s="714"/>
      <c r="O301" s="715"/>
      <c r="P301" s="716"/>
      <c r="Q301" s="714"/>
      <c r="R301" s="715"/>
      <c r="S301" s="716"/>
      <c r="T301" s="714"/>
      <c r="U301" s="715"/>
      <c r="V301" s="716"/>
      <c r="W301" s="714"/>
    </row>
    <row r="302" spans="4:25" ht="16.5" customHeight="1" x14ac:dyDescent="0.2">
      <c r="D302" s="523" t="s">
        <v>75</v>
      </c>
      <c r="E302" s="434"/>
      <c r="F302" s="222"/>
      <c r="G302" s="222"/>
      <c r="H302" s="222"/>
      <c r="I302" s="1351"/>
      <c r="J302" s="1352"/>
      <c r="K302" s="1353"/>
      <c r="L302" s="1257"/>
      <c r="M302" s="1258"/>
      <c r="N302" s="1259"/>
      <c r="O302" s="1257"/>
      <c r="P302" s="1258"/>
      <c r="Q302" s="1259"/>
      <c r="R302" s="1257"/>
      <c r="S302" s="1258"/>
      <c r="T302" s="1259"/>
      <c r="U302" s="1257"/>
      <c r="V302" s="1258"/>
      <c r="W302" s="1259"/>
    </row>
    <row r="303" spans="4:25" ht="16.5" customHeight="1" x14ac:dyDescent="0.2">
      <c r="D303" s="434" t="s">
        <v>1133</v>
      </c>
      <c r="E303" s="222"/>
      <c r="F303" s="222"/>
      <c r="G303" s="222"/>
      <c r="H303" s="435"/>
      <c r="I303" s="1349"/>
      <c r="J303" s="1349"/>
      <c r="K303" s="1349"/>
      <c r="L303" s="1350"/>
      <c r="M303" s="1350"/>
      <c r="N303" s="1350"/>
      <c r="O303" s="1350"/>
      <c r="P303" s="1350"/>
      <c r="Q303" s="1350"/>
      <c r="R303" s="1350"/>
      <c r="S303" s="1350"/>
      <c r="T303" s="1350"/>
      <c r="U303" s="1350"/>
      <c r="V303" s="1350"/>
      <c r="W303" s="1350"/>
    </row>
    <row r="304" spans="4:25" ht="16.5" customHeight="1" x14ac:dyDescent="0.2">
      <c r="E304" s="226" t="s">
        <v>1291</v>
      </c>
    </row>
    <row r="305" spans="2:25" ht="16.5" customHeight="1" x14ac:dyDescent="0.2">
      <c r="E305" s="226" t="s">
        <v>1105</v>
      </c>
    </row>
    <row r="306" spans="2:25" ht="9.65" customHeight="1" x14ac:dyDescent="0.2"/>
    <row r="307" spans="2:25" ht="16.5" customHeight="1" x14ac:dyDescent="0.2">
      <c r="C307" s="229" t="s">
        <v>1111</v>
      </c>
    </row>
    <row r="308" spans="2:25" ht="16.5" customHeight="1" x14ac:dyDescent="0.2">
      <c r="D308" s="434"/>
      <c r="E308" s="222"/>
      <c r="F308" s="222"/>
      <c r="G308" s="435"/>
      <c r="H308" s="524" t="s">
        <v>1134</v>
      </c>
      <c r="I308" s="525"/>
      <c r="J308" s="526"/>
      <c r="K308" s="525"/>
      <c r="L308" s="526"/>
      <c r="M308" s="527"/>
      <c r="N308" s="528" t="s">
        <v>93</v>
      </c>
      <c r="O308" s="528"/>
      <c r="P308" s="528"/>
      <c r="Q308" s="528"/>
      <c r="R308" s="528"/>
      <c r="S308" s="528"/>
      <c r="T308" s="528"/>
      <c r="U308" s="528"/>
      <c r="V308" s="528"/>
      <c r="W308" s="528"/>
      <c r="X308" s="528"/>
      <c r="Y308" s="859"/>
    </row>
    <row r="309" spans="2:25" ht="34.5" customHeight="1" x14ac:dyDescent="0.2">
      <c r="D309" s="529" t="s">
        <v>91</v>
      </c>
      <c r="E309" s="525"/>
      <c r="F309" s="525"/>
      <c r="G309" s="525"/>
      <c r="H309" s="834">
        <f>Y1</f>
        <v>8</v>
      </c>
      <c r="I309" s="472" t="s">
        <v>22</v>
      </c>
      <c r="J309" s="692"/>
      <c r="K309" s="472" t="s">
        <v>92</v>
      </c>
      <c r="L309" s="692"/>
      <c r="M309" s="472" t="s">
        <v>24</v>
      </c>
      <c r="N309" s="1802"/>
      <c r="O309" s="1803"/>
      <c r="P309" s="1803"/>
      <c r="Q309" s="1803"/>
      <c r="R309" s="1803"/>
      <c r="S309" s="1803"/>
      <c r="T309" s="1803"/>
      <c r="U309" s="1803"/>
      <c r="V309" s="1803"/>
      <c r="W309" s="1803"/>
      <c r="X309" s="1803"/>
      <c r="Y309" s="1804"/>
    </row>
    <row r="310" spans="2:25" ht="16.5" customHeight="1" x14ac:dyDescent="0.2">
      <c r="E310" s="226" t="s">
        <v>1221</v>
      </c>
    </row>
    <row r="311" spans="2:25" ht="16.5" customHeight="1" x14ac:dyDescent="0.2">
      <c r="E311" s="226" t="s">
        <v>94</v>
      </c>
    </row>
    <row r="312" spans="2:25" ht="16.5" customHeight="1" x14ac:dyDescent="0.2">
      <c r="E312" s="226" t="s">
        <v>1275</v>
      </c>
    </row>
    <row r="313" spans="2:25" ht="11.15" customHeight="1" x14ac:dyDescent="0.2"/>
    <row r="314" spans="2:25" ht="16.5" customHeight="1" x14ac:dyDescent="0.2">
      <c r="B314" s="498" t="s">
        <v>1496</v>
      </c>
    </row>
    <row r="315" spans="2:25" ht="16.5" customHeight="1" x14ac:dyDescent="0.2">
      <c r="C315" s="229" t="str">
        <f>"（１）理事長等が職務報告を行った令和"&amp;Y1-1&amp;"年度から令和"&amp;Y1&amp;"年度に既に開催した理事会の回数と開催日"</f>
        <v>（１）理事長等が職務報告を行った令和7年度から令和8年度に既に開催した理事会の回数と開催日</v>
      </c>
    </row>
    <row r="316" spans="2:25" ht="16.5" customHeight="1" x14ac:dyDescent="0.2">
      <c r="C316" s="229"/>
      <c r="D316" s="1345" t="str">
        <f>"令和"&amp;Y1-1&amp;"年度"</f>
        <v>令和7年度</v>
      </c>
      <c r="E316" s="1346"/>
      <c r="F316" s="1346"/>
      <c r="G316" s="1347" t="s">
        <v>2155</v>
      </c>
      <c r="H316" s="1347"/>
      <c r="I316" s="1347"/>
      <c r="J316" s="1347"/>
      <c r="K316" s="1348"/>
      <c r="M316" s="1345" t="str">
        <f>"令和"&amp;Y1&amp;"年度"</f>
        <v>令和8年度</v>
      </c>
      <c r="N316" s="1346"/>
      <c r="O316" s="1346"/>
      <c r="P316" s="1347" t="s">
        <v>2155</v>
      </c>
      <c r="Q316" s="1347"/>
      <c r="R316" s="1347"/>
      <c r="S316" s="1347"/>
      <c r="T316" s="1348"/>
    </row>
    <row r="317" spans="2:25" ht="16.5" customHeight="1" x14ac:dyDescent="0.2">
      <c r="D317" s="477" t="s">
        <v>96</v>
      </c>
      <c r="E317" s="778"/>
      <c r="F317" s="763"/>
      <c r="G317" s="796" t="s">
        <v>95</v>
      </c>
      <c r="H317" s="794"/>
      <c r="I317" s="1359" t="s">
        <v>1112</v>
      </c>
      <c r="J317" s="1360"/>
      <c r="K317" s="1361"/>
      <c r="L317" s="791"/>
      <c r="M317" s="434" t="s">
        <v>96</v>
      </c>
      <c r="N317" s="729"/>
      <c r="O317" s="690"/>
      <c r="P317" s="793" t="s">
        <v>95</v>
      </c>
      <c r="Q317" s="795"/>
      <c r="R317" s="960" t="s">
        <v>1112</v>
      </c>
      <c r="S317" s="961"/>
      <c r="T317" s="962"/>
    </row>
    <row r="318" spans="2:25" ht="16.5" customHeight="1" x14ac:dyDescent="0.2">
      <c r="D318" s="717" t="s">
        <v>97</v>
      </c>
      <c r="E318" s="718"/>
      <c r="F318" s="733"/>
      <c r="G318" s="733"/>
      <c r="H318" s="733"/>
      <c r="I318" s="963"/>
      <c r="J318" s="964"/>
      <c r="K318" s="965"/>
      <c r="L318" s="791"/>
      <c r="M318" s="717" t="s">
        <v>97</v>
      </c>
      <c r="N318" s="718"/>
      <c r="O318" s="733"/>
      <c r="P318" s="733"/>
      <c r="Q318" s="697"/>
      <c r="R318" s="963"/>
      <c r="S318" s="964"/>
      <c r="T318" s="965"/>
    </row>
    <row r="319" spans="2:25" ht="16.5" customHeight="1" x14ac:dyDescent="0.2">
      <c r="D319" s="719" t="s">
        <v>98</v>
      </c>
      <c r="E319" s="720"/>
      <c r="F319" s="721"/>
      <c r="G319" s="721"/>
      <c r="H319" s="721"/>
      <c r="I319" s="966"/>
      <c r="J319" s="967"/>
      <c r="K319" s="968"/>
      <c r="L319" s="791"/>
      <c r="M319" s="719" t="s">
        <v>98</v>
      </c>
      <c r="N319" s="720"/>
      <c r="O319" s="721"/>
      <c r="P319" s="721"/>
      <c r="Q319" s="721"/>
      <c r="R319" s="966"/>
      <c r="S319" s="967"/>
      <c r="T319" s="968"/>
    </row>
    <row r="320" spans="2:25" ht="16.5" customHeight="1" x14ac:dyDescent="0.2">
      <c r="D320" s="719" t="s">
        <v>99</v>
      </c>
      <c r="E320" s="720"/>
      <c r="F320" s="732"/>
      <c r="G320" s="732"/>
      <c r="H320" s="732"/>
      <c r="I320" s="969"/>
      <c r="J320" s="970"/>
      <c r="K320" s="971"/>
      <c r="L320" s="791"/>
      <c r="M320" s="719" t="s">
        <v>99</v>
      </c>
      <c r="N320" s="720"/>
      <c r="O320" s="732"/>
      <c r="P320" s="732"/>
      <c r="Q320" s="732"/>
      <c r="R320" s="969"/>
      <c r="S320" s="970"/>
      <c r="T320" s="971"/>
    </row>
    <row r="321" spans="2:24" ht="16.5" customHeight="1" x14ac:dyDescent="0.2">
      <c r="D321" s="719" t="s">
        <v>100</v>
      </c>
      <c r="E321" s="792"/>
      <c r="F321" s="732"/>
      <c r="G321" s="732"/>
      <c r="H321" s="732"/>
      <c r="I321" s="969"/>
      <c r="J321" s="970"/>
      <c r="K321" s="971"/>
      <c r="L321" s="791"/>
      <c r="M321" s="719" t="s">
        <v>100</v>
      </c>
      <c r="N321" s="792"/>
      <c r="O321" s="732"/>
      <c r="P321" s="732"/>
      <c r="Q321" s="732"/>
      <c r="R321" s="969"/>
      <c r="S321" s="970"/>
      <c r="T321" s="971"/>
    </row>
    <row r="322" spans="2:24" ht="16.5" customHeight="1" x14ac:dyDescent="0.2">
      <c r="D322" s="477" t="s">
        <v>1774</v>
      </c>
      <c r="E322" s="450"/>
      <c r="F322" s="698"/>
      <c r="G322" s="698"/>
      <c r="H322" s="722"/>
      <c r="I322" s="972"/>
      <c r="J322" s="973"/>
      <c r="K322" s="974"/>
      <c r="L322" s="791"/>
      <c r="M322" s="477" t="s">
        <v>1774</v>
      </c>
      <c r="N322" s="450"/>
      <c r="O322" s="698"/>
      <c r="P322" s="698"/>
      <c r="Q322" s="722"/>
      <c r="R322" s="972"/>
      <c r="S322" s="973"/>
      <c r="T322" s="974"/>
    </row>
    <row r="323" spans="2:24" ht="16.5" customHeight="1" x14ac:dyDescent="0.2">
      <c r="E323" s="226" t="s">
        <v>1290</v>
      </c>
    </row>
    <row r="324" spans="2:24" ht="16.5" customHeight="1" x14ac:dyDescent="0.2">
      <c r="E324" s="226" t="s">
        <v>1736</v>
      </c>
    </row>
    <row r="325" spans="2:24" ht="16" customHeight="1" x14ac:dyDescent="0.2">
      <c r="P325" s="981" t="s">
        <v>34</v>
      </c>
      <c r="Q325" s="981"/>
      <c r="R325" s="981"/>
      <c r="S325" s="982">
        <f>$Q$9</f>
        <v>0</v>
      </c>
      <c r="T325" s="982"/>
      <c r="U325" s="982"/>
      <c r="V325" s="982"/>
      <c r="W325" s="982"/>
      <c r="X325" s="982"/>
    </row>
    <row r="326" spans="2:24" ht="16.5" customHeight="1" x14ac:dyDescent="0.2">
      <c r="B326" s="498" t="s">
        <v>1113</v>
      </c>
    </row>
    <row r="327" spans="2:24" ht="16.5" customHeight="1" x14ac:dyDescent="0.2">
      <c r="C327" s="229" t="s">
        <v>1886</v>
      </c>
    </row>
    <row r="328" spans="2:24" ht="28" customHeight="1" x14ac:dyDescent="0.2">
      <c r="D328" s="911"/>
      <c r="E328" s="911"/>
      <c r="F328" s="911"/>
      <c r="G328" s="975" t="s">
        <v>2006</v>
      </c>
      <c r="H328" s="976"/>
      <c r="I328" s="976"/>
      <c r="J328" s="976"/>
      <c r="K328" s="976"/>
      <c r="L328" s="976"/>
      <c r="M328" s="977"/>
      <c r="N328" s="978" t="s">
        <v>103</v>
      </c>
      <c r="O328" s="979"/>
      <c r="P328" s="978" t="s">
        <v>104</v>
      </c>
      <c r="Q328" s="979"/>
      <c r="R328" s="978" t="s">
        <v>105</v>
      </c>
      <c r="S328" s="980"/>
      <c r="T328" s="979"/>
    </row>
    <row r="329" spans="2:24" ht="16.5" customHeight="1" x14ac:dyDescent="0.2">
      <c r="D329" s="911" t="s">
        <v>101</v>
      </c>
      <c r="E329" s="911"/>
      <c r="F329" s="1394"/>
      <c r="G329" s="690"/>
      <c r="H329" s="690"/>
      <c r="I329" s="438" t="s">
        <v>22</v>
      </c>
      <c r="J329" s="690"/>
      <c r="K329" s="723" t="s">
        <v>102</v>
      </c>
      <c r="L329" s="690"/>
      <c r="M329" s="724" t="s">
        <v>24</v>
      </c>
      <c r="N329" s="1015"/>
      <c r="O329" s="1016"/>
      <c r="P329" s="1015"/>
      <c r="Q329" s="1016"/>
      <c r="R329" s="1015"/>
      <c r="S329" s="1017"/>
      <c r="T329" s="1016"/>
    </row>
    <row r="330" spans="2:24" ht="16.5" customHeight="1" x14ac:dyDescent="0.2">
      <c r="E330" s="226" t="s">
        <v>106</v>
      </c>
    </row>
    <row r="331" spans="2:24" ht="16.5" customHeight="1" x14ac:dyDescent="0.2">
      <c r="E331" s="226" t="s">
        <v>1887</v>
      </c>
    </row>
    <row r="332" spans="2:24" ht="16.5" customHeight="1" x14ac:dyDescent="0.2">
      <c r="E332" s="226" t="s">
        <v>1888</v>
      </c>
    </row>
    <row r="333" spans="2:24" ht="16.5" customHeight="1" x14ac:dyDescent="0.2">
      <c r="E333" s="226"/>
      <c r="F333" s="226" t="s">
        <v>1114</v>
      </c>
    </row>
    <row r="334" spans="2:24" ht="3.75" customHeight="1" x14ac:dyDescent="0.2"/>
    <row r="335" spans="2:24" ht="16.5" customHeight="1" x14ac:dyDescent="0.2">
      <c r="C335" s="229" t="s">
        <v>1135</v>
      </c>
    </row>
    <row r="336" spans="2:24" ht="18" customHeight="1" x14ac:dyDescent="0.2">
      <c r="C336" s="229"/>
      <c r="D336" s="434" t="s">
        <v>292</v>
      </c>
      <c r="E336" s="222"/>
      <c r="F336" s="222"/>
      <c r="G336" s="222"/>
      <c r="H336" s="491"/>
      <c r="I336" s="1034"/>
      <c r="J336" s="1296"/>
      <c r="K336" s="1129"/>
      <c r="L336" s="1267"/>
    </row>
    <row r="337" spans="3:25" ht="6.65" customHeight="1" x14ac:dyDescent="0.2">
      <c r="C337" s="229"/>
      <c r="E337" s="226"/>
    </row>
    <row r="338" spans="3:25" ht="15.65" customHeight="1" x14ac:dyDescent="0.2">
      <c r="D338" s="896" t="s">
        <v>108</v>
      </c>
      <c r="E338" s="897"/>
      <c r="F338" s="898"/>
      <c r="G338" s="896" t="s">
        <v>107</v>
      </c>
      <c r="H338" s="897"/>
      <c r="I338" s="898"/>
      <c r="J338" s="908" t="s">
        <v>109</v>
      </c>
      <c r="K338" s="909"/>
      <c r="L338" s="909"/>
      <c r="M338" s="909"/>
      <c r="N338" s="909"/>
      <c r="O338" s="909"/>
      <c r="P338" s="910"/>
      <c r="Q338" s="908" t="s">
        <v>111</v>
      </c>
      <c r="R338" s="909"/>
      <c r="S338" s="909"/>
      <c r="T338" s="909"/>
      <c r="U338" s="909"/>
      <c r="V338" s="909"/>
      <c r="W338" s="910"/>
      <c r="X338" s="1374" t="s">
        <v>2215</v>
      </c>
      <c r="Y338" s="1375"/>
    </row>
    <row r="339" spans="3:25" ht="15.65" customHeight="1" x14ac:dyDescent="0.2">
      <c r="D339" s="899"/>
      <c r="E339" s="900"/>
      <c r="F339" s="901"/>
      <c r="G339" s="905"/>
      <c r="H339" s="906"/>
      <c r="I339" s="907"/>
      <c r="J339" s="893" t="s">
        <v>683</v>
      </c>
      <c r="K339" s="894"/>
      <c r="L339" s="894"/>
      <c r="M339" s="894"/>
      <c r="N339" s="894"/>
      <c r="O339" s="894"/>
      <c r="P339" s="895"/>
      <c r="Q339" s="893" t="s">
        <v>681</v>
      </c>
      <c r="R339" s="894"/>
      <c r="S339" s="894"/>
      <c r="T339" s="894"/>
      <c r="U339" s="894"/>
      <c r="V339" s="894"/>
      <c r="W339" s="895"/>
      <c r="X339" s="1376"/>
      <c r="Y339" s="1377"/>
    </row>
    <row r="340" spans="3:25" ht="15.65" customHeight="1" x14ac:dyDescent="0.2">
      <c r="D340" s="902"/>
      <c r="E340" s="903"/>
      <c r="F340" s="904"/>
      <c r="G340" s="1337" t="s">
        <v>1157</v>
      </c>
      <c r="H340" s="1338"/>
      <c r="I340" s="1339"/>
      <c r="J340" s="1340" t="s">
        <v>110</v>
      </c>
      <c r="K340" s="1341"/>
      <c r="L340" s="1342"/>
      <c r="M340" s="1341"/>
      <c r="N340" s="1342"/>
      <c r="O340" s="1341"/>
      <c r="P340" s="1343"/>
      <c r="Q340" s="1340" t="s">
        <v>682</v>
      </c>
      <c r="R340" s="1341"/>
      <c r="S340" s="1342"/>
      <c r="T340" s="1341"/>
      <c r="U340" s="1342"/>
      <c r="V340" s="1341"/>
      <c r="W340" s="1343"/>
      <c r="X340" s="1378"/>
      <c r="Y340" s="1379"/>
    </row>
    <row r="341" spans="3:25" ht="16.5" customHeight="1" x14ac:dyDescent="0.2">
      <c r="D341" s="983"/>
      <c r="E341" s="984"/>
      <c r="F341" s="984"/>
      <c r="G341" s="983"/>
      <c r="H341" s="984"/>
      <c r="I341" s="984"/>
      <c r="J341" s="842"/>
      <c r="K341" s="842"/>
      <c r="L341" s="230" t="s">
        <v>22</v>
      </c>
      <c r="M341" s="842"/>
      <c r="N341" s="533" t="s">
        <v>23</v>
      </c>
      <c r="O341" s="842"/>
      <c r="P341" s="230" t="s">
        <v>24</v>
      </c>
      <c r="Q341" s="842"/>
      <c r="R341" s="842"/>
      <c r="S341" s="230" t="s">
        <v>22</v>
      </c>
      <c r="T341" s="842"/>
      <c r="U341" s="230" t="s">
        <v>23</v>
      </c>
      <c r="V341" s="842"/>
      <c r="W341" s="230" t="s">
        <v>24</v>
      </c>
      <c r="X341" s="1009"/>
      <c r="Y341" s="1010"/>
    </row>
    <row r="342" spans="3:25" ht="16.5" customHeight="1" x14ac:dyDescent="0.2">
      <c r="D342" s="1176"/>
      <c r="E342" s="1177"/>
      <c r="F342" s="1177"/>
      <c r="G342" s="985"/>
      <c r="H342" s="986"/>
      <c r="I342" s="987"/>
      <c r="J342" s="1161"/>
      <c r="K342" s="1344"/>
      <c r="L342" s="412"/>
      <c r="M342" s="534" t="s">
        <v>112</v>
      </c>
      <c r="N342" s="535"/>
      <c r="O342" s="1161"/>
      <c r="P342" s="1162"/>
      <c r="Q342" s="997"/>
      <c r="R342" s="998"/>
      <c r="S342" s="998"/>
      <c r="T342" s="998"/>
      <c r="U342" s="998"/>
      <c r="V342" s="998"/>
      <c r="W342" s="998"/>
      <c r="X342" s="1011"/>
      <c r="Y342" s="1012"/>
    </row>
    <row r="343" spans="3:25" ht="16.5" customHeight="1" x14ac:dyDescent="0.2">
      <c r="D343" s="1178"/>
      <c r="E343" s="1179"/>
      <c r="F343" s="1179"/>
      <c r="G343" s="1169"/>
      <c r="H343" s="1170"/>
      <c r="I343" s="1171"/>
      <c r="J343" s="1167"/>
      <c r="K343" s="998"/>
      <c r="L343" s="998"/>
      <c r="M343" s="998"/>
      <c r="N343" s="998"/>
      <c r="O343" s="998"/>
      <c r="P343" s="999"/>
      <c r="Q343" s="842"/>
      <c r="R343" s="725"/>
      <c r="S343" s="230" t="s">
        <v>22</v>
      </c>
      <c r="T343" s="725"/>
      <c r="U343" s="230" t="s">
        <v>23</v>
      </c>
      <c r="V343" s="725"/>
      <c r="W343" s="230" t="s">
        <v>24</v>
      </c>
      <c r="X343" s="1013"/>
      <c r="Y343" s="1014"/>
    </row>
    <row r="344" spans="3:25" ht="16.5" customHeight="1" x14ac:dyDescent="0.2">
      <c r="D344" s="983"/>
      <c r="E344" s="984"/>
      <c r="F344" s="984"/>
      <c r="G344" s="983"/>
      <c r="H344" s="984"/>
      <c r="I344" s="984"/>
      <c r="J344" s="842"/>
      <c r="K344" s="725"/>
      <c r="L344" s="230" t="s">
        <v>22</v>
      </c>
      <c r="M344" s="705"/>
      <c r="N344" s="533" t="s">
        <v>23</v>
      </c>
      <c r="O344" s="725"/>
      <c r="P344" s="230" t="s">
        <v>24</v>
      </c>
      <c r="Q344" s="842"/>
      <c r="R344" s="726"/>
      <c r="S344" s="409" t="s">
        <v>22</v>
      </c>
      <c r="T344" s="726"/>
      <c r="U344" s="409" t="s">
        <v>23</v>
      </c>
      <c r="V344" s="726"/>
      <c r="W344" s="409" t="s">
        <v>24</v>
      </c>
      <c r="X344" s="1009"/>
      <c r="Y344" s="1010"/>
    </row>
    <row r="345" spans="3:25" ht="16.5" customHeight="1" x14ac:dyDescent="0.2">
      <c r="D345" s="1176"/>
      <c r="E345" s="1177"/>
      <c r="F345" s="1177"/>
      <c r="G345" s="985"/>
      <c r="H345" s="986"/>
      <c r="I345" s="987"/>
      <c r="J345" s="997"/>
      <c r="K345" s="999"/>
      <c r="L345" s="412"/>
      <c r="M345" s="534" t="s">
        <v>112</v>
      </c>
      <c r="N345" s="535"/>
      <c r="O345" s="1167"/>
      <c r="P345" s="1168"/>
      <c r="Q345" s="997"/>
      <c r="R345" s="998"/>
      <c r="S345" s="998"/>
      <c r="T345" s="998"/>
      <c r="U345" s="998"/>
      <c r="V345" s="998"/>
      <c r="W345" s="998"/>
      <c r="X345" s="1011"/>
      <c r="Y345" s="1012"/>
    </row>
    <row r="346" spans="3:25" ht="16.5" customHeight="1" x14ac:dyDescent="0.2">
      <c r="D346" s="1178"/>
      <c r="E346" s="1179"/>
      <c r="F346" s="1179"/>
      <c r="G346" s="1169"/>
      <c r="H346" s="1170"/>
      <c r="I346" s="1171"/>
      <c r="J346" s="997"/>
      <c r="K346" s="998"/>
      <c r="L346" s="998"/>
      <c r="M346" s="998"/>
      <c r="N346" s="998"/>
      <c r="O346" s="998"/>
      <c r="P346" s="999"/>
      <c r="Q346" s="842"/>
      <c r="R346" s="842"/>
      <c r="S346" s="451" t="s">
        <v>22</v>
      </c>
      <c r="T346" s="842"/>
      <c r="U346" s="451" t="s">
        <v>23</v>
      </c>
      <c r="V346" s="842"/>
      <c r="W346" s="451" t="s">
        <v>24</v>
      </c>
      <c r="X346" s="1013"/>
      <c r="Y346" s="1014"/>
    </row>
    <row r="347" spans="3:25" ht="16.5" customHeight="1" x14ac:dyDescent="0.2">
      <c r="D347" s="983"/>
      <c r="E347" s="984"/>
      <c r="F347" s="984"/>
      <c r="G347" s="983"/>
      <c r="H347" s="984"/>
      <c r="I347" s="984"/>
      <c r="J347" s="842"/>
      <c r="K347" s="725"/>
      <c r="L347" s="230" t="s">
        <v>22</v>
      </c>
      <c r="M347" s="705"/>
      <c r="N347" s="533" t="s">
        <v>23</v>
      </c>
      <c r="O347" s="725"/>
      <c r="P347" s="230" t="s">
        <v>24</v>
      </c>
      <c r="Q347" s="842"/>
      <c r="R347" s="726"/>
      <c r="S347" s="409" t="s">
        <v>22</v>
      </c>
      <c r="T347" s="726"/>
      <c r="U347" s="409" t="s">
        <v>23</v>
      </c>
      <c r="V347" s="726"/>
      <c r="W347" s="409" t="s">
        <v>24</v>
      </c>
      <c r="X347" s="1009"/>
      <c r="Y347" s="1010"/>
    </row>
    <row r="348" spans="3:25" ht="16.5" customHeight="1" x14ac:dyDescent="0.2">
      <c r="D348" s="1176"/>
      <c r="E348" s="1177"/>
      <c r="F348" s="1177"/>
      <c r="G348" s="985"/>
      <c r="H348" s="986"/>
      <c r="I348" s="987"/>
      <c r="J348" s="997"/>
      <c r="K348" s="999"/>
      <c r="L348" s="412"/>
      <c r="M348" s="534" t="s">
        <v>112</v>
      </c>
      <c r="N348" s="535"/>
      <c r="O348" s="1167"/>
      <c r="P348" s="1168"/>
      <c r="Q348" s="997"/>
      <c r="R348" s="998"/>
      <c r="S348" s="998"/>
      <c r="T348" s="998"/>
      <c r="U348" s="998"/>
      <c r="V348" s="998"/>
      <c r="W348" s="998"/>
      <c r="X348" s="1011"/>
      <c r="Y348" s="1012"/>
    </row>
    <row r="349" spans="3:25" ht="16.5" customHeight="1" x14ac:dyDescent="0.2">
      <c r="D349" s="1178"/>
      <c r="E349" s="1179"/>
      <c r="F349" s="1179"/>
      <c r="G349" s="1169"/>
      <c r="H349" s="1170"/>
      <c r="I349" s="1171"/>
      <c r="J349" s="997"/>
      <c r="K349" s="998"/>
      <c r="L349" s="998"/>
      <c r="M349" s="998"/>
      <c r="N349" s="998"/>
      <c r="O349" s="998"/>
      <c r="P349" s="999"/>
      <c r="Q349" s="842"/>
      <c r="R349" s="842"/>
      <c r="S349" s="451" t="s">
        <v>22</v>
      </c>
      <c r="T349" s="842"/>
      <c r="U349" s="451" t="s">
        <v>23</v>
      </c>
      <c r="V349" s="842"/>
      <c r="W349" s="451" t="s">
        <v>24</v>
      </c>
      <c r="X349" s="1013"/>
      <c r="Y349" s="1014"/>
    </row>
    <row r="350" spans="3:25" ht="16.5" customHeight="1" x14ac:dyDescent="0.2">
      <c r="D350" s="983"/>
      <c r="E350" s="984"/>
      <c r="F350" s="984"/>
      <c r="G350" s="983"/>
      <c r="H350" s="984"/>
      <c r="I350" s="984"/>
      <c r="J350" s="842"/>
      <c r="K350" s="725"/>
      <c r="L350" s="230" t="s">
        <v>22</v>
      </c>
      <c r="M350" s="705"/>
      <c r="N350" s="533" t="s">
        <v>23</v>
      </c>
      <c r="O350" s="725"/>
      <c r="P350" s="230" t="s">
        <v>24</v>
      </c>
      <c r="Q350" s="842"/>
      <c r="R350" s="726"/>
      <c r="S350" s="409" t="s">
        <v>22</v>
      </c>
      <c r="T350" s="726"/>
      <c r="U350" s="409" t="s">
        <v>23</v>
      </c>
      <c r="V350" s="726"/>
      <c r="W350" s="409" t="s">
        <v>24</v>
      </c>
      <c r="X350" s="1009"/>
      <c r="Y350" s="1010"/>
    </row>
    <row r="351" spans="3:25" ht="16.5" customHeight="1" x14ac:dyDescent="0.2">
      <c r="D351" s="1176"/>
      <c r="E351" s="1177"/>
      <c r="F351" s="1177"/>
      <c r="G351" s="985"/>
      <c r="H351" s="986"/>
      <c r="I351" s="987"/>
      <c r="J351" s="997"/>
      <c r="K351" s="999"/>
      <c r="L351" s="412"/>
      <c r="M351" s="534" t="s">
        <v>112</v>
      </c>
      <c r="N351" s="535"/>
      <c r="O351" s="1167"/>
      <c r="P351" s="1168"/>
      <c r="Q351" s="997"/>
      <c r="R351" s="998"/>
      <c r="S351" s="998"/>
      <c r="T351" s="998"/>
      <c r="U351" s="998"/>
      <c r="V351" s="998"/>
      <c r="W351" s="998"/>
      <c r="X351" s="1011"/>
      <c r="Y351" s="1012"/>
    </row>
    <row r="352" spans="3:25" ht="16.5" customHeight="1" x14ac:dyDescent="0.2">
      <c r="D352" s="1178"/>
      <c r="E352" s="1179"/>
      <c r="F352" s="1179"/>
      <c r="G352" s="1169"/>
      <c r="H352" s="1170"/>
      <c r="I352" s="1171"/>
      <c r="J352" s="997"/>
      <c r="K352" s="998"/>
      <c r="L352" s="998"/>
      <c r="M352" s="998"/>
      <c r="N352" s="998"/>
      <c r="O352" s="998"/>
      <c r="P352" s="999"/>
      <c r="Q352" s="842"/>
      <c r="R352" s="842"/>
      <c r="S352" s="451" t="s">
        <v>22</v>
      </c>
      <c r="T352" s="842"/>
      <c r="U352" s="451" t="s">
        <v>23</v>
      </c>
      <c r="V352" s="842"/>
      <c r="W352" s="451" t="s">
        <v>24</v>
      </c>
      <c r="X352" s="1013"/>
      <c r="Y352" s="1014"/>
    </row>
    <row r="353" spans="3:25" ht="16.5" customHeight="1" x14ac:dyDescent="0.2">
      <c r="D353" s="983"/>
      <c r="E353" s="984"/>
      <c r="F353" s="984"/>
      <c r="G353" s="983"/>
      <c r="H353" s="984"/>
      <c r="I353" s="984"/>
      <c r="J353" s="842"/>
      <c r="K353" s="725"/>
      <c r="L353" s="230" t="s">
        <v>22</v>
      </c>
      <c r="M353" s="705"/>
      <c r="N353" s="533" t="s">
        <v>23</v>
      </c>
      <c r="O353" s="725"/>
      <c r="P353" s="230" t="s">
        <v>24</v>
      </c>
      <c r="Q353" s="842"/>
      <c r="R353" s="726"/>
      <c r="S353" s="409" t="s">
        <v>22</v>
      </c>
      <c r="T353" s="726"/>
      <c r="U353" s="409" t="s">
        <v>23</v>
      </c>
      <c r="V353" s="726"/>
      <c r="W353" s="409" t="s">
        <v>24</v>
      </c>
      <c r="X353" s="1009"/>
      <c r="Y353" s="1010"/>
    </row>
    <row r="354" spans="3:25" ht="16.5" customHeight="1" x14ac:dyDescent="0.2">
      <c r="D354" s="1176"/>
      <c r="E354" s="1177"/>
      <c r="F354" s="1177"/>
      <c r="G354" s="985"/>
      <c r="H354" s="986"/>
      <c r="I354" s="987"/>
      <c r="J354" s="997"/>
      <c r="K354" s="999"/>
      <c r="L354" s="412"/>
      <c r="M354" s="534" t="s">
        <v>112</v>
      </c>
      <c r="N354" s="535"/>
      <c r="O354" s="1167"/>
      <c r="P354" s="1168"/>
      <c r="Q354" s="997"/>
      <c r="R354" s="998"/>
      <c r="S354" s="998"/>
      <c r="T354" s="998"/>
      <c r="U354" s="998"/>
      <c r="V354" s="998"/>
      <c r="W354" s="998"/>
      <c r="X354" s="1011"/>
      <c r="Y354" s="1012"/>
    </row>
    <row r="355" spans="3:25" ht="16.5" customHeight="1" x14ac:dyDescent="0.2">
      <c r="D355" s="1178"/>
      <c r="E355" s="1179"/>
      <c r="F355" s="1179"/>
      <c r="G355" s="1169"/>
      <c r="H355" s="1170"/>
      <c r="I355" s="1171"/>
      <c r="J355" s="997"/>
      <c r="K355" s="998"/>
      <c r="L355" s="998"/>
      <c r="M355" s="998"/>
      <c r="N355" s="998"/>
      <c r="O355" s="998"/>
      <c r="P355" s="999"/>
      <c r="Q355" s="842"/>
      <c r="R355" s="842"/>
      <c r="S355" s="451" t="s">
        <v>22</v>
      </c>
      <c r="T355" s="842"/>
      <c r="U355" s="451" t="s">
        <v>23</v>
      </c>
      <c r="V355" s="842"/>
      <c r="W355" s="451" t="s">
        <v>24</v>
      </c>
      <c r="X355" s="1013"/>
      <c r="Y355" s="1014"/>
    </row>
    <row r="356" spans="3:25" ht="16.5" customHeight="1" x14ac:dyDescent="0.2">
      <c r="E356" s="226" t="s">
        <v>2216</v>
      </c>
      <c r="F356" s="226"/>
    </row>
    <row r="357" spans="3:25" ht="16.5" customHeight="1" x14ac:dyDescent="0.2">
      <c r="E357" s="226" t="s">
        <v>1116</v>
      </c>
      <c r="F357" s="226"/>
    </row>
    <row r="358" spans="3:25" ht="16.5" customHeight="1" x14ac:dyDescent="0.2">
      <c r="E358" s="226" t="s">
        <v>688</v>
      </c>
      <c r="F358" s="226"/>
    </row>
    <row r="359" spans="3:25" ht="16.5" customHeight="1" x14ac:dyDescent="0.2">
      <c r="E359" s="226" t="s">
        <v>689</v>
      </c>
      <c r="F359" s="226"/>
    </row>
    <row r="360" spans="3:25" ht="5.25" customHeight="1" x14ac:dyDescent="0.2"/>
    <row r="361" spans="3:25" ht="16.5" customHeight="1" x14ac:dyDescent="0.2">
      <c r="C361" s="229" t="s">
        <v>1672</v>
      </c>
    </row>
    <row r="362" spans="3:25" ht="16.5" customHeight="1" x14ac:dyDescent="0.2">
      <c r="D362" s="230" t="s">
        <v>1925</v>
      </c>
    </row>
    <row r="363" spans="3:25" ht="16.5" customHeight="1" x14ac:dyDescent="0.2">
      <c r="D363" s="1336"/>
      <c r="E363" s="1137"/>
      <c r="F363" s="1137"/>
      <c r="G363" s="1380" t="s">
        <v>1289</v>
      </c>
      <c r="H363" s="1380"/>
      <c r="I363" s="1380"/>
      <c r="J363" s="955" t="s">
        <v>1091</v>
      </c>
      <c r="K363" s="955"/>
      <c r="L363" s="955"/>
      <c r="M363" s="538"/>
    </row>
    <row r="364" spans="3:25" ht="18.649999999999999" customHeight="1" x14ac:dyDescent="0.2">
      <c r="D364" s="1072" t="s">
        <v>1923</v>
      </c>
      <c r="E364" s="890"/>
      <c r="F364" s="890"/>
      <c r="G364" s="1034"/>
      <c r="H364" s="1035"/>
      <c r="I364" s="1036"/>
      <c r="J364" s="1034"/>
      <c r="K364" s="1035"/>
      <c r="L364" s="1036"/>
      <c r="M364" s="538"/>
    </row>
    <row r="365" spans="3:25" ht="16.5" customHeight="1" x14ac:dyDescent="0.2">
      <c r="E365" s="226" t="s">
        <v>1924</v>
      </c>
    </row>
    <row r="366" spans="3:25" ht="16.5" customHeight="1" x14ac:dyDescent="0.2">
      <c r="E366" s="727" t="s">
        <v>2043</v>
      </c>
      <c r="F366" s="727"/>
      <c r="G366" s="727"/>
      <c r="H366" s="727"/>
      <c r="I366" s="727"/>
      <c r="J366" s="727"/>
      <c r="K366" s="727"/>
      <c r="L366" s="727"/>
      <c r="M366" s="727"/>
      <c r="N366" s="727"/>
      <c r="O366" s="727"/>
      <c r="P366" s="727"/>
      <c r="Q366" s="727"/>
      <c r="R366" s="727"/>
      <c r="S366" s="727"/>
      <c r="T366" s="727"/>
      <c r="U366" s="727"/>
      <c r="V366" s="727"/>
      <c r="W366" s="727"/>
      <c r="X366" s="727"/>
      <c r="Y366" s="727"/>
    </row>
    <row r="367" spans="3:25" ht="8.15" customHeight="1" x14ac:dyDescent="0.2"/>
    <row r="368" spans="3:25" ht="16.5" customHeight="1" x14ac:dyDescent="0.2">
      <c r="D368" s="230" t="str">
        <f>"イ　理事会・評議員会出席報酬（令和"&amp;Y1-1&amp;"年度分）の支給状況"</f>
        <v>イ　理事会・評議員会出席報酬（令和7年度分）の支給状況</v>
      </c>
    </row>
    <row r="369" spans="3:25" ht="16.5" customHeight="1" x14ac:dyDescent="0.2">
      <c r="D369" s="1137"/>
      <c r="E369" s="1137"/>
      <c r="F369" s="1137"/>
      <c r="G369" s="1021" t="s">
        <v>115</v>
      </c>
      <c r="H369" s="1021"/>
      <c r="I369" s="1021"/>
      <c r="J369" s="955" t="s">
        <v>120</v>
      </c>
      <c r="K369" s="955"/>
      <c r="L369" s="955"/>
      <c r="M369" s="955"/>
      <c r="N369" s="955"/>
      <c r="O369" s="955"/>
      <c r="P369" s="955"/>
      <c r="Q369" s="955"/>
      <c r="R369" s="955"/>
      <c r="S369" s="955"/>
      <c r="T369" s="955"/>
      <c r="U369" s="955"/>
    </row>
    <row r="370" spans="3:25" ht="16.5" customHeight="1" x14ac:dyDescent="0.2">
      <c r="D370" s="1137"/>
      <c r="E370" s="1137"/>
      <c r="F370" s="1137"/>
      <c r="G370" s="1138" t="s">
        <v>116</v>
      </c>
      <c r="H370" s="1138"/>
      <c r="I370" s="1139"/>
      <c r="J370" s="1021" t="s">
        <v>117</v>
      </c>
      <c r="K370" s="1021"/>
      <c r="L370" s="1021"/>
      <c r="M370" s="955"/>
      <c r="N370" s="955" t="s">
        <v>118</v>
      </c>
      <c r="O370" s="955"/>
      <c r="P370" s="955"/>
      <c r="Q370" s="955"/>
      <c r="R370" s="1021" t="s">
        <v>119</v>
      </c>
      <c r="S370" s="1021"/>
      <c r="T370" s="1021"/>
      <c r="U370" s="955"/>
    </row>
    <row r="371" spans="3:25" ht="16.5" customHeight="1" x14ac:dyDescent="0.2">
      <c r="D371" s="912" t="s">
        <v>113</v>
      </c>
      <c r="E371" s="912"/>
      <c r="F371" s="1098"/>
      <c r="G371" s="1164"/>
      <c r="H371" s="1165"/>
      <c r="I371" s="472" t="s">
        <v>50</v>
      </c>
      <c r="J371" s="1157"/>
      <c r="K371" s="1158"/>
      <c r="L371" s="1159"/>
      <c r="M371" s="473" t="s">
        <v>122</v>
      </c>
      <c r="N371" s="1166"/>
      <c r="O371" s="1166"/>
      <c r="P371" s="1166"/>
      <c r="Q371" s="1156"/>
      <c r="R371" s="1157"/>
      <c r="S371" s="1158"/>
      <c r="T371" s="1159"/>
      <c r="U371" s="473" t="s">
        <v>122</v>
      </c>
    </row>
    <row r="372" spans="3:25" ht="16.5" customHeight="1" x14ac:dyDescent="0.2">
      <c r="D372" s="912" t="s">
        <v>114</v>
      </c>
      <c r="E372" s="912"/>
      <c r="F372" s="1098"/>
      <c r="G372" s="1164"/>
      <c r="H372" s="1165"/>
      <c r="I372" s="473" t="s">
        <v>50</v>
      </c>
      <c r="J372" s="1155"/>
      <c r="K372" s="1155"/>
      <c r="L372" s="1155"/>
      <c r="M372" s="1156"/>
      <c r="N372" s="1157"/>
      <c r="O372" s="1158"/>
      <c r="P372" s="1159"/>
      <c r="Q372" s="473" t="s">
        <v>122</v>
      </c>
      <c r="R372" s="1157"/>
      <c r="S372" s="1158"/>
      <c r="T372" s="1159"/>
      <c r="U372" s="473" t="s">
        <v>122</v>
      </c>
    </row>
    <row r="373" spans="3:25" ht="16.5" customHeight="1" x14ac:dyDescent="0.2">
      <c r="E373" s="226" t="s">
        <v>1117</v>
      </c>
    </row>
    <row r="374" spans="3:25" ht="16.5" customHeight="1" x14ac:dyDescent="0.2">
      <c r="E374" s="226" t="s">
        <v>1889</v>
      </c>
    </row>
    <row r="375" spans="3:25" ht="9.65" customHeight="1" x14ac:dyDescent="0.2"/>
    <row r="376" spans="3:25" ht="16.5" customHeight="1" x14ac:dyDescent="0.2">
      <c r="C376" s="229" t="s">
        <v>293</v>
      </c>
      <c r="M376" s="1364" t="s">
        <v>123</v>
      </c>
      <c r="N376" s="1373"/>
      <c r="O376" s="1373"/>
      <c r="P376" s="1373"/>
      <c r="Q376" s="1373"/>
      <c r="R376" s="1373"/>
      <c r="S376" s="1373"/>
      <c r="T376" s="1373"/>
      <c r="U376" s="1373"/>
      <c r="V376" s="1373"/>
      <c r="W376" s="1373"/>
      <c r="X376" s="1373"/>
      <c r="Y376" s="1373"/>
    </row>
    <row r="377" spans="3:25" ht="32.5" customHeight="1" x14ac:dyDescent="0.2">
      <c r="D377" s="1137"/>
      <c r="E377" s="1137"/>
      <c r="F377" s="1137"/>
      <c r="G377" s="1137"/>
      <c r="H377" s="1133" t="s">
        <v>125</v>
      </c>
      <c r="I377" s="1021"/>
      <c r="J377" s="1133" t="str">
        <f>"令和"&amp;Y1-1&amp;"年度
増減の整理"</f>
        <v>令和7年度
増減の整理</v>
      </c>
      <c r="K377" s="1133"/>
      <c r="L377" s="1133"/>
      <c r="M377" s="1133" t="s">
        <v>126</v>
      </c>
      <c r="N377" s="1021"/>
      <c r="O377" s="1133" t="s">
        <v>127</v>
      </c>
      <c r="P377" s="1021"/>
    </row>
    <row r="378" spans="3:25" ht="19.5" customHeight="1" x14ac:dyDescent="0.2">
      <c r="D378" s="434" t="s">
        <v>124</v>
      </c>
      <c r="E378" s="222"/>
      <c r="F378" s="222"/>
      <c r="G378" s="435"/>
      <c r="H378" s="1008"/>
      <c r="I378" s="1008"/>
      <c r="J378" s="1007"/>
      <c r="K378" s="1007"/>
      <c r="L378" s="1007"/>
      <c r="M378" s="1008"/>
      <c r="N378" s="1008"/>
      <c r="O378" s="1008"/>
      <c r="P378" s="1008"/>
    </row>
    <row r="379" spans="3:25" ht="16.5" customHeight="1" x14ac:dyDescent="0.2">
      <c r="E379" s="226" t="s">
        <v>1118</v>
      </c>
    </row>
    <row r="380" spans="3:25" ht="16.5" customHeight="1" x14ac:dyDescent="0.2">
      <c r="E380" s="226" t="s">
        <v>1223</v>
      </c>
    </row>
    <row r="381" spans="3:25" ht="16" customHeight="1" x14ac:dyDescent="0.2">
      <c r="P381" s="981" t="s">
        <v>34</v>
      </c>
      <c r="Q381" s="981"/>
      <c r="R381" s="981"/>
      <c r="S381" s="982">
        <f>$Q$9</f>
        <v>0</v>
      </c>
      <c r="T381" s="982"/>
      <c r="U381" s="982"/>
      <c r="V381" s="982"/>
      <c r="W381" s="982"/>
      <c r="X381" s="982"/>
    </row>
    <row r="382" spans="3:25" ht="16.5" customHeight="1" x14ac:dyDescent="0.2">
      <c r="C382" s="229" t="s">
        <v>1136</v>
      </c>
    </row>
    <row r="383" spans="3:25" ht="16.5" customHeight="1" x14ac:dyDescent="0.2">
      <c r="D383" s="434" t="s">
        <v>128</v>
      </c>
      <c r="E383" s="222"/>
      <c r="F383" s="222"/>
      <c r="G383" s="222"/>
      <c r="H383" s="491"/>
      <c r="I383" s="491"/>
      <c r="J383" s="491"/>
      <c r="K383" s="491"/>
      <c r="L383" s="492"/>
      <c r="M383" s="1140"/>
      <c r="N383" s="1141"/>
      <c r="O383" s="1142"/>
      <c r="P383" s="1142"/>
      <c r="Q383" s="1142"/>
      <c r="R383" s="1143"/>
      <c r="S383" s="539"/>
    </row>
    <row r="384" spans="3:25" ht="30" customHeight="1" x14ac:dyDescent="0.2">
      <c r="D384" s="1057" t="s">
        <v>1224</v>
      </c>
      <c r="E384" s="1052"/>
      <c r="F384" s="1052"/>
      <c r="G384" s="1052"/>
      <c r="H384" s="1052"/>
      <c r="I384" s="434" t="s">
        <v>1137</v>
      </c>
      <c r="J384" s="222"/>
      <c r="K384" s="222"/>
      <c r="L384" s="231"/>
      <c r="M384" s="1365"/>
      <c r="N384" s="1366"/>
      <c r="O384" s="1367"/>
      <c r="P384" s="1367"/>
      <c r="Q384" s="1367"/>
      <c r="R384" s="1367"/>
      <c r="S384" s="1368"/>
      <c r="T384" s="1368"/>
      <c r="U384" s="1368"/>
      <c r="V384" s="1368"/>
      <c r="W384" s="1368"/>
      <c r="X384" s="1369"/>
    </row>
    <row r="385" spans="3:24" ht="16.5" customHeight="1" x14ac:dyDescent="0.2">
      <c r="D385" s="1059"/>
      <c r="E385" s="1053"/>
      <c r="F385" s="1053"/>
      <c r="G385" s="1053"/>
      <c r="H385" s="1053"/>
      <c r="I385" s="434" t="s">
        <v>294</v>
      </c>
      <c r="J385" s="222"/>
      <c r="K385" s="222"/>
      <c r="L385" s="511"/>
      <c r="M385" s="1127"/>
      <c r="N385" s="1128"/>
      <c r="O385" s="1129"/>
      <c r="P385" s="1129"/>
      <c r="Q385" s="1129"/>
      <c r="R385" s="1267"/>
      <c r="S385" s="540"/>
      <c r="T385" s="540"/>
      <c r="U385" s="540"/>
      <c r="V385" s="540"/>
      <c r="W385" s="541"/>
      <c r="X385" s="541"/>
    </row>
    <row r="386" spans="3:24" ht="30" customHeight="1" x14ac:dyDescent="0.2">
      <c r="D386" s="1363"/>
      <c r="E386" s="1054"/>
      <c r="F386" s="1054"/>
      <c r="G386" s="1054"/>
      <c r="H386" s="1054"/>
      <c r="I386" s="1479" t="s">
        <v>1540</v>
      </c>
      <c r="J386" s="1554"/>
      <c r="K386" s="1554"/>
      <c r="L386" s="1793"/>
      <c r="M386" s="1789"/>
      <c r="N386" s="1790"/>
      <c r="O386" s="1790"/>
      <c r="P386" s="1790"/>
      <c r="Q386" s="1790"/>
      <c r="R386" s="1790"/>
      <c r="S386" s="1790"/>
      <c r="T386" s="1790"/>
      <c r="U386" s="1790"/>
      <c r="V386" s="1790"/>
      <c r="W386" s="1791"/>
      <c r="X386" s="1792"/>
    </row>
    <row r="387" spans="3:24" ht="16.5" customHeight="1" x14ac:dyDescent="0.2">
      <c r="E387" s="226" t="s">
        <v>1119</v>
      </c>
    </row>
    <row r="388" spans="3:24" ht="10.5" customHeight="1" x14ac:dyDescent="0.2"/>
    <row r="389" spans="3:24" ht="16.5" customHeight="1" x14ac:dyDescent="0.2">
      <c r="C389" s="229" t="s">
        <v>129</v>
      </c>
      <c r="G389" s="1364" t="s">
        <v>123</v>
      </c>
      <c r="H389" s="1364"/>
      <c r="I389" s="1364"/>
      <c r="J389" s="1364"/>
      <c r="K389" s="1364"/>
      <c r="L389" s="1364"/>
      <c r="M389" s="1364"/>
      <c r="N389" s="1364"/>
      <c r="O389" s="1364"/>
      <c r="P389" s="1364"/>
      <c r="Q389" s="1364"/>
      <c r="R389" s="1364"/>
      <c r="S389" s="1364"/>
    </row>
    <row r="390" spans="3:24" ht="17.5" customHeight="1" x14ac:dyDescent="0.2">
      <c r="D390" s="230" t="s">
        <v>1023</v>
      </c>
      <c r="E390" s="856" t="s">
        <v>2052</v>
      </c>
      <c r="F390" s="857"/>
      <c r="G390" s="857"/>
      <c r="H390" s="857"/>
      <c r="I390" s="858"/>
      <c r="J390" s="496" t="s">
        <v>826</v>
      </c>
      <c r="K390" s="1041" t="s">
        <v>1121</v>
      </c>
      <c r="L390" s="1042"/>
    </row>
    <row r="391" spans="3:24" ht="14.5" customHeight="1" x14ac:dyDescent="0.2"/>
    <row r="392" spans="3:24" ht="16.5" customHeight="1" x14ac:dyDescent="0.2">
      <c r="D392" s="230" t="s">
        <v>1024</v>
      </c>
      <c r="E392" s="856" t="s">
        <v>2053</v>
      </c>
      <c r="F392" s="857"/>
      <c r="G392" s="857"/>
      <c r="H392" s="857"/>
      <c r="I392" s="858"/>
      <c r="O392" s="1472" t="s">
        <v>1120</v>
      </c>
      <c r="P392" s="897"/>
      <c r="Q392" s="897"/>
      <c r="R392" s="897"/>
      <c r="S392" s="897"/>
      <c r="T392" s="897"/>
      <c r="U392" s="898"/>
    </row>
    <row r="393" spans="3:24" ht="7" customHeight="1" x14ac:dyDescent="0.2">
      <c r="O393" s="1786"/>
      <c r="P393" s="1787"/>
      <c r="Q393" s="1787"/>
      <c r="R393" s="1787"/>
      <c r="S393" s="1787"/>
      <c r="T393" s="1787"/>
      <c r="U393" s="1788"/>
    </row>
    <row r="394" spans="3:24" ht="35.5" customHeight="1" x14ac:dyDescent="0.2">
      <c r="D394" s="1394" t="s">
        <v>139</v>
      </c>
      <c r="E394" s="1395"/>
      <c r="F394" s="1395"/>
      <c r="G394" s="1395"/>
      <c r="H394" s="1395"/>
      <c r="I394" s="1805"/>
      <c r="J394" s="1493"/>
      <c r="K394" s="1494"/>
      <c r="L394" s="1494"/>
      <c r="M394" s="1495"/>
      <c r="N394" s="472" t="s">
        <v>122</v>
      </c>
      <c r="O394" s="1775"/>
      <c r="P394" s="1776"/>
      <c r="Q394" s="1776"/>
      <c r="R394" s="1776"/>
      <c r="S394" s="1776"/>
      <c r="T394" s="1776"/>
      <c r="U394" s="1777"/>
    </row>
    <row r="395" spans="3:24" ht="35.5" customHeight="1" x14ac:dyDescent="0.2">
      <c r="D395" s="1394" t="s">
        <v>140</v>
      </c>
      <c r="E395" s="1395"/>
      <c r="F395" s="1395"/>
      <c r="G395" s="1395"/>
      <c r="H395" s="1395"/>
      <c r="I395" s="1805"/>
      <c r="J395" s="1493"/>
      <c r="K395" s="1494"/>
      <c r="L395" s="1494"/>
      <c r="M395" s="1495"/>
      <c r="N395" s="472" t="s">
        <v>122</v>
      </c>
      <c r="O395" s="1778"/>
      <c r="P395" s="1779"/>
      <c r="Q395" s="1779"/>
      <c r="R395" s="1779"/>
      <c r="S395" s="1779"/>
      <c r="T395" s="1779"/>
      <c r="U395" s="1780"/>
    </row>
    <row r="396" spans="3:24" ht="35.5" customHeight="1" x14ac:dyDescent="0.2">
      <c r="D396" s="1394" t="s">
        <v>1244</v>
      </c>
      <c r="E396" s="1395"/>
      <c r="F396" s="1395"/>
      <c r="G396" s="1395"/>
      <c r="H396" s="1395"/>
      <c r="I396" s="1805"/>
      <c r="J396" s="1493"/>
      <c r="K396" s="1494"/>
      <c r="L396" s="1494"/>
      <c r="M396" s="1495"/>
      <c r="N396" s="472" t="s">
        <v>122</v>
      </c>
      <c r="O396" s="1781"/>
      <c r="P396" s="1782"/>
      <c r="Q396" s="1782"/>
      <c r="R396" s="1782"/>
      <c r="S396" s="1782"/>
      <c r="T396" s="1782"/>
      <c r="U396" s="1783"/>
    </row>
    <row r="397" spans="3:24" ht="16.5" customHeight="1" x14ac:dyDescent="0.2">
      <c r="E397" s="226" t="s">
        <v>141</v>
      </c>
    </row>
    <row r="398" spans="3:24" ht="9.65" customHeight="1" x14ac:dyDescent="0.2"/>
    <row r="399" spans="3:24" ht="16.5" customHeight="1" x14ac:dyDescent="0.2">
      <c r="C399" s="229" t="s">
        <v>1124</v>
      </c>
    </row>
    <row r="400" spans="3:24" ht="16.5" customHeight="1" x14ac:dyDescent="0.2">
      <c r="D400" s="434" t="s">
        <v>1125</v>
      </c>
      <c r="E400" s="222"/>
      <c r="F400" s="222"/>
      <c r="G400" s="222"/>
      <c r="H400" s="231"/>
      <c r="I400" s="1371"/>
      <c r="J400" s="1372"/>
      <c r="K400" s="1372"/>
      <c r="L400" s="1372"/>
      <c r="M400" s="1372"/>
      <c r="N400" s="1372"/>
      <c r="O400" s="1372"/>
      <c r="P400" s="1372"/>
      <c r="Q400" s="892"/>
      <c r="R400" s="892"/>
      <c r="S400" s="892"/>
    </row>
    <row r="401" spans="3:22" ht="2.5" customHeight="1" x14ac:dyDescent="0.2"/>
    <row r="402" spans="3:22" ht="18.649999999999999" customHeight="1" x14ac:dyDescent="0.2">
      <c r="I402" s="1041" t="s">
        <v>1127</v>
      </c>
      <c r="J402" s="1042"/>
      <c r="K402" s="226" t="s">
        <v>1890</v>
      </c>
    </row>
    <row r="403" spans="3:22" ht="16.5" customHeight="1" x14ac:dyDescent="0.2">
      <c r="E403" s="226" t="s">
        <v>142</v>
      </c>
    </row>
    <row r="404" spans="3:22" ht="9.65" customHeight="1" x14ac:dyDescent="0.2"/>
    <row r="405" spans="3:22" ht="16.5" customHeight="1" x14ac:dyDescent="0.2">
      <c r="C405" s="229" t="s">
        <v>2054</v>
      </c>
    </row>
    <row r="406" spans="3:22" ht="16.5" customHeight="1" x14ac:dyDescent="0.2">
      <c r="D406" s="1163" t="s">
        <v>148</v>
      </c>
      <c r="E406" s="1163"/>
      <c r="F406" s="1163"/>
      <c r="G406" s="1163"/>
      <c r="H406" s="1163"/>
      <c r="I406" s="1163"/>
      <c r="J406" s="1163"/>
      <c r="K406" s="1163"/>
      <c r="L406" s="1163"/>
      <c r="M406" s="1163"/>
      <c r="N406" s="1163"/>
      <c r="O406" s="1163"/>
      <c r="P406" s="891"/>
      <c r="Q406" s="891"/>
      <c r="R406" s="891"/>
    </row>
    <row r="407" spans="3:22" ht="16.5" customHeight="1" x14ac:dyDescent="0.2">
      <c r="D407" s="1163" t="s">
        <v>2034</v>
      </c>
      <c r="E407" s="1163"/>
      <c r="F407" s="1163"/>
      <c r="G407" s="1163"/>
      <c r="H407" s="1163"/>
      <c r="I407" s="1163"/>
      <c r="J407" s="1163"/>
      <c r="K407" s="1163"/>
      <c r="L407" s="1163"/>
      <c r="M407" s="1163"/>
      <c r="N407" s="1163"/>
      <c r="O407" s="1163"/>
      <c r="P407" s="891"/>
      <c r="Q407" s="891"/>
      <c r="R407" s="891"/>
    </row>
    <row r="408" spans="3:22" ht="16.5" customHeight="1" x14ac:dyDescent="0.2">
      <c r="E408" s="230" t="s">
        <v>149</v>
      </c>
    </row>
    <row r="409" spans="3:22" ht="10.5" customHeight="1" x14ac:dyDescent="0.2"/>
    <row r="410" spans="3:22" ht="16.5" customHeight="1" x14ac:dyDescent="0.2">
      <c r="C410" s="229" t="s">
        <v>1139</v>
      </c>
    </row>
    <row r="411" spans="3:22" ht="16.5" customHeight="1" x14ac:dyDescent="0.2">
      <c r="D411" s="226" t="s">
        <v>164</v>
      </c>
    </row>
    <row r="412" spans="3:22" ht="16.5" customHeight="1" x14ac:dyDescent="0.2">
      <c r="D412" s="434" t="s">
        <v>296</v>
      </c>
      <c r="E412" s="222"/>
      <c r="F412" s="231"/>
      <c r="G412" s="991"/>
      <c r="H412" s="1362"/>
      <c r="I412" s="1362"/>
      <c r="J412" s="992"/>
    </row>
    <row r="413" spans="3:22" ht="3" customHeight="1" x14ac:dyDescent="0.2"/>
    <row r="414" spans="3:22" ht="32.5" customHeight="1" x14ac:dyDescent="0.2">
      <c r="D414" s="1287" t="s">
        <v>2055</v>
      </c>
      <c r="E414" s="1135"/>
      <c r="F414" s="1135"/>
      <c r="G414" s="1136"/>
      <c r="H414" s="1018" t="s">
        <v>150</v>
      </c>
      <c r="I414" s="1019"/>
      <c r="J414" s="1019"/>
      <c r="K414" s="1020"/>
      <c r="L414" s="1370" t="s">
        <v>151</v>
      </c>
      <c r="M414" s="1288"/>
      <c r="N414" s="1370" t="s">
        <v>152</v>
      </c>
      <c r="O414" s="1288"/>
      <c r="P414" s="1018" t="s">
        <v>153</v>
      </c>
      <c r="Q414" s="1019"/>
      <c r="R414" s="1019"/>
      <c r="S414" s="1019"/>
      <c r="T414" s="1019"/>
      <c r="U414" s="1019"/>
      <c r="V414" s="1020"/>
    </row>
    <row r="415" spans="3:22" ht="16.5" customHeight="1" x14ac:dyDescent="0.2">
      <c r="D415" s="728"/>
      <c r="E415" s="695"/>
      <c r="F415" s="695"/>
      <c r="G415" s="696"/>
      <c r="H415" s="997"/>
      <c r="I415" s="998"/>
      <c r="J415" s="998"/>
      <c r="K415" s="1175"/>
      <c r="L415" s="1037"/>
      <c r="M415" s="996"/>
      <c r="N415" s="1037"/>
      <c r="O415" s="996"/>
      <c r="P415" s="1172"/>
      <c r="Q415" s="1173"/>
      <c r="R415" s="1173"/>
      <c r="S415" s="1173"/>
      <c r="T415" s="1173"/>
      <c r="U415" s="1173"/>
      <c r="V415" s="1174"/>
    </row>
    <row r="416" spans="3:22" ht="16.5" customHeight="1" x14ac:dyDescent="0.2">
      <c r="D416" s="728"/>
      <c r="E416" s="695"/>
      <c r="F416" s="695"/>
      <c r="G416" s="696"/>
      <c r="H416" s="997"/>
      <c r="I416" s="998"/>
      <c r="J416" s="998"/>
      <c r="K416" s="1175"/>
      <c r="L416" s="1037"/>
      <c r="M416" s="996"/>
      <c r="N416" s="1037"/>
      <c r="O416" s="996"/>
      <c r="P416" s="1172"/>
      <c r="Q416" s="1173"/>
      <c r="R416" s="1173"/>
      <c r="S416" s="1173"/>
      <c r="T416" s="1173"/>
      <c r="U416" s="1173"/>
      <c r="V416" s="1174"/>
    </row>
    <row r="417" spans="3:22" ht="16.5" customHeight="1" x14ac:dyDescent="0.2">
      <c r="D417" s="728"/>
      <c r="E417" s="695"/>
      <c r="F417" s="695"/>
      <c r="G417" s="696"/>
      <c r="H417" s="997"/>
      <c r="I417" s="998"/>
      <c r="J417" s="998"/>
      <c r="K417" s="1175"/>
      <c r="L417" s="1037"/>
      <c r="M417" s="996"/>
      <c r="N417" s="1037"/>
      <c r="O417" s="996"/>
      <c r="P417" s="1172"/>
      <c r="Q417" s="1173"/>
      <c r="R417" s="1173"/>
      <c r="S417" s="1173"/>
      <c r="T417" s="1173"/>
      <c r="U417" s="1173"/>
      <c r="V417" s="1174"/>
    </row>
    <row r="418" spans="3:22" ht="16.5" customHeight="1" x14ac:dyDescent="0.2">
      <c r="D418" s="728"/>
      <c r="E418" s="695"/>
      <c r="F418" s="695"/>
      <c r="G418" s="696"/>
      <c r="H418" s="997"/>
      <c r="I418" s="998"/>
      <c r="J418" s="998"/>
      <c r="K418" s="1175"/>
      <c r="L418" s="1037"/>
      <c r="M418" s="996"/>
      <c r="N418" s="1037"/>
      <c r="O418" s="996"/>
      <c r="P418" s="1172"/>
      <c r="Q418" s="1173"/>
      <c r="R418" s="1173"/>
      <c r="S418" s="1173"/>
      <c r="T418" s="1173"/>
      <c r="U418" s="1173"/>
      <c r="V418" s="1174"/>
    </row>
    <row r="419" spans="3:22" ht="16.5" customHeight="1" x14ac:dyDescent="0.2">
      <c r="E419" s="226" t="s">
        <v>154</v>
      </c>
    </row>
    <row r="420" spans="3:22" ht="9.65" customHeight="1" x14ac:dyDescent="0.2"/>
    <row r="421" spans="3:22" ht="16.5" customHeight="1" x14ac:dyDescent="0.2">
      <c r="C421" s="229" t="s">
        <v>155</v>
      </c>
    </row>
    <row r="422" spans="3:22" ht="16.5" customHeight="1" x14ac:dyDescent="0.2">
      <c r="D422" s="434" t="s">
        <v>297</v>
      </c>
      <c r="E422" s="222"/>
      <c r="F422" s="222"/>
      <c r="G422" s="491"/>
      <c r="H422" s="991"/>
      <c r="I422" s="1362"/>
      <c r="J422" s="1362"/>
      <c r="K422" s="992"/>
    </row>
    <row r="423" spans="3:22" ht="3.65" customHeight="1" x14ac:dyDescent="0.2"/>
    <row r="424" spans="3:22" ht="16.5" customHeight="1" x14ac:dyDescent="0.2">
      <c r="D424" s="1663" t="s">
        <v>691</v>
      </c>
      <c r="E424" s="1784"/>
      <c r="F424" s="1784"/>
      <c r="G424" s="1784"/>
      <c r="H424" s="1784"/>
      <c r="I424" s="1784"/>
      <c r="J424" s="1784"/>
      <c r="K424" s="1785"/>
      <c r="L424" s="1057" t="s">
        <v>692</v>
      </c>
      <c r="M424" s="1058"/>
      <c r="N424" s="1058"/>
      <c r="O424" s="1058"/>
      <c r="P424" s="859"/>
    </row>
    <row r="425" spans="3:22" ht="25.5" customHeight="1" x14ac:dyDescent="0.2">
      <c r="D425" s="1211"/>
      <c r="E425" s="1212"/>
      <c r="F425" s="1212"/>
      <c r="G425" s="1212"/>
      <c r="H425" s="1212"/>
      <c r="I425" s="1212"/>
      <c r="J425" s="1212"/>
      <c r="K425" s="1213"/>
      <c r="L425" s="1090"/>
      <c r="M425" s="1090"/>
      <c r="N425" s="1090"/>
      <c r="O425" s="1090"/>
      <c r="P425" s="473" t="s">
        <v>122</v>
      </c>
    </row>
    <row r="426" spans="3:22" ht="25.5" customHeight="1" x14ac:dyDescent="0.2">
      <c r="D426" s="1211"/>
      <c r="E426" s="1212"/>
      <c r="F426" s="1212"/>
      <c r="G426" s="1212"/>
      <c r="H426" s="1212"/>
      <c r="I426" s="1212"/>
      <c r="J426" s="1212"/>
      <c r="K426" s="1213"/>
      <c r="L426" s="1090"/>
      <c r="M426" s="1090"/>
      <c r="N426" s="1090"/>
      <c r="O426" s="1090"/>
      <c r="P426" s="473" t="s">
        <v>122</v>
      </c>
    </row>
    <row r="427" spans="3:22" ht="16.5" customHeight="1" x14ac:dyDescent="0.2">
      <c r="E427" s="226" t="s">
        <v>157</v>
      </c>
    </row>
    <row r="428" spans="3:22" ht="9.65" customHeight="1" x14ac:dyDescent="0.2"/>
    <row r="429" spans="3:22" ht="16.5" customHeight="1" x14ac:dyDescent="0.2">
      <c r="C429" s="229" t="s">
        <v>295</v>
      </c>
    </row>
    <row r="430" spans="3:22" ht="16.5" customHeight="1" x14ac:dyDescent="0.2">
      <c r="D430" s="1073" t="str">
        <f>"翌年度繰越収支差額（令和"&amp;Y1-1&amp;"年度末）"</f>
        <v>翌年度繰越収支差額（令和7年度末）</v>
      </c>
      <c r="E430" s="1602"/>
      <c r="F430" s="1602"/>
      <c r="G430" s="1602"/>
      <c r="H430" s="1602"/>
      <c r="I430" s="1602"/>
      <c r="J430" s="1602"/>
      <c r="K430" s="1605"/>
      <c r="L430" s="916"/>
      <c r="M430" s="917"/>
      <c r="N430" s="917"/>
      <c r="O430" s="918"/>
      <c r="P430" s="473" t="s">
        <v>122</v>
      </c>
    </row>
    <row r="431" spans="3:22" ht="16.5" customHeight="1" x14ac:dyDescent="0.2">
      <c r="D431" s="1098" t="str">
        <f>"減価償却累計額（令和"&amp;Y1-1&amp;"年度末）"</f>
        <v>減価償却累計額（令和7年度末）</v>
      </c>
      <c r="E431" s="1144"/>
      <c r="F431" s="1144"/>
      <c r="G431" s="1144"/>
      <c r="H431" s="1144"/>
      <c r="I431" s="1144"/>
      <c r="J431" s="1144"/>
      <c r="K431" s="1145"/>
      <c r="L431" s="916"/>
      <c r="M431" s="917"/>
      <c r="N431" s="917"/>
      <c r="O431" s="918"/>
      <c r="P431" s="473" t="s">
        <v>122</v>
      </c>
    </row>
    <row r="432" spans="3:22" ht="16.5" customHeight="1" x14ac:dyDescent="0.2">
      <c r="D432" s="1098" t="str">
        <f>"現金預金（令和"&amp;Y1-1&amp;"年度末）"</f>
        <v>現金預金（令和7年度末）</v>
      </c>
      <c r="E432" s="1144"/>
      <c r="F432" s="1144"/>
      <c r="G432" s="1144"/>
      <c r="H432" s="1144"/>
      <c r="I432" s="1144"/>
      <c r="J432" s="1144"/>
      <c r="K432" s="1145"/>
      <c r="L432" s="916"/>
      <c r="M432" s="917"/>
      <c r="N432" s="917"/>
      <c r="O432" s="918"/>
      <c r="P432" s="473" t="s">
        <v>122</v>
      </c>
    </row>
    <row r="433" spans="1:24" ht="16.5" customHeight="1" x14ac:dyDescent="0.2">
      <c r="E433" s="226" t="s">
        <v>2149</v>
      </c>
    </row>
    <row r="434" spans="1:24" ht="16.5" customHeight="1" x14ac:dyDescent="0.2">
      <c r="E434" s="226" t="s">
        <v>2150</v>
      </c>
    </row>
    <row r="435" spans="1:24" ht="13.5" customHeight="1" x14ac:dyDescent="0.2"/>
    <row r="436" spans="1:24" ht="17.5" customHeight="1" x14ac:dyDescent="0.2">
      <c r="P436" s="956" t="s">
        <v>792</v>
      </c>
      <c r="Q436" s="956"/>
      <c r="R436" s="956"/>
      <c r="S436" s="982">
        <f>$Q$11</f>
        <v>0</v>
      </c>
      <c r="T436" s="982"/>
      <c r="U436" s="982"/>
      <c r="V436" s="982"/>
      <c r="W436" s="982"/>
      <c r="X436" s="982"/>
    </row>
    <row r="437" spans="1:24" ht="16.5" customHeight="1" x14ac:dyDescent="0.2">
      <c r="A437" s="730" t="s">
        <v>158</v>
      </c>
    </row>
    <row r="438" spans="1:24" ht="16.5" customHeight="1" x14ac:dyDescent="0.2">
      <c r="B438" s="498" t="s">
        <v>14</v>
      </c>
    </row>
    <row r="439" spans="1:24" ht="16.5" customHeight="1" x14ac:dyDescent="0.2">
      <c r="C439" s="229" t="str">
        <f>"（１）教育週数　（令和"&amp;Y1-1&amp;"年度の実際の週数）"</f>
        <v>（１）教育週数　（令和7年度の実際の週数）</v>
      </c>
    </row>
    <row r="440" spans="1:24" ht="18.649999999999999" customHeight="1" x14ac:dyDescent="0.2">
      <c r="D440" s="1345" t="s">
        <v>693</v>
      </c>
      <c r="E440" s="1382"/>
      <c r="F440" s="690"/>
      <c r="G440" s="472" t="s">
        <v>159</v>
      </c>
      <c r="H440" s="472"/>
      <c r="I440" s="473"/>
    </row>
    <row r="441" spans="1:24" ht="16.5" customHeight="1" x14ac:dyDescent="0.2">
      <c r="E441" s="230" t="s">
        <v>160</v>
      </c>
    </row>
    <row r="442" spans="1:24" ht="16.5" customHeight="1" x14ac:dyDescent="0.2">
      <c r="E442" s="230" t="s">
        <v>161</v>
      </c>
    </row>
    <row r="443" spans="1:24" ht="16.5" customHeight="1" x14ac:dyDescent="0.2">
      <c r="E443" s="226" t="s">
        <v>162</v>
      </c>
    </row>
    <row r="444" spans="1:24" ht="9.65" customHeight="1" x14ac:dyDescent="0.2"/>
    <row r="445" spans="1:24" ht="16.5" customHeight="1" x14ac:dyDescent="0.2">
      <c r="C445" s="229" t="str">
        <f>"（２）園則（令和"&amp;Y1&amp;"年度適用）の県への届出状況"</f>
        <v>（２）園則（令和8年度適用）の県への届出状況</v>
      </c>
    </row>
    <row r="446" spans="1:24" ht="18.649999999999999" customHeight="1" x14ac:dyDescent="0.2">
      <c r="D446" s="731"/>
      <c r="E446" s="690"/>
      <c r="F446" s="472" t="s">
        <v>22</v>
      </c>
      <c r="G446" s="690"/>
      <c r="H446" s="472" t="s">
        <v>23</v>
      </c>
      <c r="I446" s="690"/>
      <c r="J446" s="472" t="s">
        <v>165</v>
      </c>
      <c r="K446" s="472"/>
      <c r="L446" s="473"/>
      <c r="N446" s="226" t="s">
        <v>2056</v>
      </c>
    </row>
    <row r="447" spans="1:24" ht="16.5" customHeight="1" x14ac:dyDescent="0.2">
      <c r="E447" s="226" t="s">
        <v>166</v>
      </c>
    </row>
    <row r="448" spans="1:24" ht="9.65" customHeight="1" x14ac:dyDescent="0.2"/>
    <row r="449" spans="3:16" ht="16.5" customHeight="1" x14ac:dyDescent="0.2">
      <c r="C449" s="229" t="s">
        <v>298</v>
      </c>
    </row>
    <row r="450" spans="3:16" ht="16.5" customHeight="1" x14ac:dyDescent="0.2">
      <c r="D450" s="1098"/>
      <c r="E450" s="1144"/>
      <c r="F450" s="1144"/>
      <c r="G450" s="1303"/>
      <c r="H450" s="896" t="s">
        <v>167</v>
      </c>
      <c r="I450" s="897"/>
      <c r="J450" s="898"/>
      <c r="K450" s="1021" t="s">
        <v>168</v>
      </c>
      <c r="L450" s="1021"/>
      <c r="M450" s="955"/>
      <c r="N450" s="955" t="s">
        <v>169</v>
      </c>
      <c r="O450" s="955"/>
      <c r="P450" s="955"/>
    </row>
    <row r="451" spans="3:16" ht="18.649999999999999" customHeight="1" x14ac:dyDescent="0.2">
      <c r="D451" s="1354">
        <f>DATE(2018+Y1,5,1)</f>
        <v>46143</v>
      </c>
      <c r="E451" s="1354"/>
      <c r="F451" s="1354"/>
      <c r="G451" s="1355"/>
      <c r="H451" s="1164"/>
      <c r="I451" s="1165"/>
      <c r="J451" s="472" t="s">
        <v>50</v>
      </c>
      <c r="K451" s="1164"/>
      <c r="L451" s="1165"/>
      <c r="M451" s="473" t="s">
        <v>50</v>
      </c>
      <c r="N451" s="1768" t="e">
        <f>IF(OR(H451=0,K451=0),ERROR.TYPE(1),H451-K451)</f>
        <v>#N/A</v>
      </c>
      <c r="O451" s="1769"/>
      <c r="P451" s="473" t="s">
        <v>50</v>
      </c>
    </row>
    <row r="452" spans="3:16" ht="18.649999999999999" customHeight="1" x14ac:dyDescent="0.2">
      <c r="D452" s="1354">
        <f>DATE(2018+Y1-1,5,1)</f>
        <v>45778</v>
      </c>
      <c r="E452" s="1354"/>
      <c r="F452" s="1354"/>
      <c r="G452" s="1355"/>
      <c r="H452" s="1164"/>
      <c r="I452" s="1165"/>
      <c r="J452" s="472" t="s">
        <v>50</v>
      </c>
      <c r="K452" s="1164"/>
      <c r="L452" s="1165"/>
      <c r="M452" s="473" t="s">
        <v>50</v>
      </c>
      <c r="N452" s="1768" t="e">
        <f t="shared" ref="N452:N453" si="0">IF(OR(H452=0,K452=0),ERROR.TYPE(1),H452-K452)</f>
        <v>#N/A</v>
      </c>
      <c r="O452" s="1769"/>
      <c r="P452" s="473" t="s">
        <v>50</v>
      </c>
    </row>
    <row r="453" spans="3:16" ht="18.649999999999999" customHeight="1" x14ac:dyDescent="0.2">
      <c r="D453" s="1354">
        <f>DATE(2018+Y1-2,5,1)</f>
        <v>45413</v>
      </c>
      <c r="E453" s="1354"/>
      <c r="F453" s="1354"/>
      <c r="G453" s="1355"/>
      <c r="H453" s="1164"/>
      <c r="I453" s="1165"/>
      <c r="J453" s="472" t="s">
        <v>50</v>
      </c>
      <c r="K453" s="1164"/>
      <c r="L453" s="1165"/>
      <c r="M453" s="473" t="s">
        <v>50</v>
      </c>
      <c r="N453" s="1768" t="e">
        <f t="shared" si="0"/>
        <v>#N/A</v>
      </c>
      <c r="O453" s="1769"/>
      <c r="P453" s="473" t="s">
        <v>50</v>
      </c>
    </row>
    <row r="454" spans="3:16" ht="16.5" customHeight="1" x14ac:dyDescent="0.2">
      <c r="E454" s="226" t="s">
        <v>170</v>
      </c>
    </row>
    <row r="455" spans="3:16" ht="9.65" customHeight="1" x14ac:dyDescent="0.2"/>
    <row r="456" spans="3:16" ht="16.5" customHeight="1" x14ac:dyDescent="0.2">
      <c r="C456" s="229" t="str">
        <f>"（４）クラス別園児数（令和"&amp;Y1&amp;"年5月1日現在）"</f>
        <v>（４）クラス別園児数（令和8年5月1日現在）</v>
      </c>
    </row>
    <row r="457" spans="3:16" ht="30" customHeight="1" x14ac:dyDescent="0.2">
      <c r="D457" s="912"/>
      <c r="E457" s="912"/>
      <c r="F457" s="1086" t="s">
        <v>172</v>
      </c>
      <c r="G457" s="1087"/>
      <c r="H457" s="1087"/>
      <c r="I457" s="1088"/>
      <c r="J457" s="929" t="s">
        <v>173</v>
      </c>
      <c r="K457" s="929"/>
      <c r="L457" s="912"/>
      <c r="M457" s="911" t="s">
        <v>174</v>
      </c>
      <c r="N457" s="912"/>
      <c r="O457" s="911" t="s">
        <v>175</v>
      </c>
      <c r="P457" s="912"/>
    </row>
    <row r="458" spans="3:16" ht="19" customHeight="1" x14ac:dyDescent="0.2">
      <c r="D458" s="1744" t="s">
        <v>171</v>
      </c>
      <c r="E458" s="1745"/>
      <c r="F458" s="1764"/>
      <c r="G458" s="1765"/>
      <c r="H458" s="1765"/>
      <c r="I458" s="1766"/>
      <c r="J458" s="1800"/>
      <c r="K458" s="1800"/>
      <c r="L458" s="550" t="s">
        <v>50</v>
      </c>
      <c r="M458" s="1801"/>
      <c r="N458" s="1801"/>
      <c r="O458" s="1770"/>
      <c r="P458" s="1770"/>
    </row>
    <row r="459" spans="3:16" ht="19" customHeight="1" x14ac:dyDescent="0.2">
      <c r="D459" s="551"/>
      <c r="E459" s="552"/>
      <c r="F459" s="1741"/>
      <c r="G459" s="1742"/>
      <c r="H459" s="1742"/>
      <c r="I459" s="1743"/>
      <c r="J459" s="919"/>
      <c r="K459" s="919"/>
      <c r="L459" s="553" t="s">
        <v>50</v>
      </c>
      <c r="M459" s="1746"/>
      <c r="N459" s="1746"/>
      <c r="O459" s="1771"/>
      <c r="P459" s="1771"/>
    </row>
    <row r="460" spans="3:16" ht="19" customHeight="1" x14ac:dyDescent="0.2">
      <c r="D460" s="551"/>
      <c r="E460" s="552"/>
      <c r="F460" s="1741"/>
      <c r="G460" s="1742"/>
      <c r="H460" s="1742"/>
      <c r="I460" s="1743"/>
      <c r="J460" s="919"/>
      <c r="K460" s="919"/>
      <c r="L460" s="553" t="s">
        <v>50</v>
      </c>
      <c r="M460" s="1033"/>
      <c r="N460" s="1033"/>
      <c r="O460" s="1771"/>
      <c r="P460" s="1771"/>
    </row>
    <row r="461" spans="3:16" ht="19" customHeight="1" x14ac:dyDescent="0.2">
      <c r="D461" s="551"/>
      <c r="E461" s="552"/>
      <c r="F461" s="1741"/>
      <c r="G461" s="1742"/>
      <c r="H461" s="1742"/>
      <c r="I461" s="1743"/>
      <c r="J461" s="919"/>
      <c r="K461" s="919"/>
      <c r="L461" s="553" t="s">
        <v>50</v>
      </c>
      <c r="M461" s="1033"/>
      <c r="N461" s="1033"/>
      <c r="O461" s="1771"/>
      <c r="P461" s="1771"/>
    </row>
    <row r="462" spans="3:16" ht="19" customHeight="1" x14ac:dyDescent="0.2">
      <c r="D462" s="554"/>
      <c r="E462" s="555"/>
      <c r="F462" s="1724"/>
      <c r="G462" s="1725"/>
      <c r="H462" s="1725"/>
      <c r="I462" s="1726"/>
      <c r="J462" s="1727"/>
      <c r="K462" s="1727"/>
      <c r="L462" s="556" t="s">
        <v>50</v>
      </c>
      <c r="M462" s="1056"/>
      <c r="N462" s="1056"/>
      <c r="O462" s="1771"/>
      <c r="P462" s="1771"/>
    </row>
    <row r="463" spans="3:16" ht="19" customHeight="1" x14ac:dyDescent="0.2">
      <c r="D463" s="1744" t="s">
        <v>176</v>
      </c>
      <c r="E463" s="1745"/>
      <c r="F463" s="1764"/>
      <c r="G463" s="1765"/>
      <c r="H463" s="1765"/>
      <c r="I463" s="1766"/>
      <c r="J463" s="1800"/>
      <c r="K463" s="1800"/>
      <c r="L463" s="550" t="s">
        <v>50</v>
      </c>
      <c r="M463" s="1801"/>
      <c r="N463" s="1801"/>
      <c r="O463" s="1771"/>
      <c r="P463" s="1771"/>
    </row>
    <row r="464" spans="3:16" ht="19" customHeight="1" x14ac:dyDescent="0.2">
      <c r="D464" s="557"/>
      <c r="E464" s="558"/>
      <c r="F464" s="1741"/>
      <c r="G464" s="1742"/>
      <c r="H464" s="1742"/>
      <c r="I464" s="1743"/>
      <c r="J464" s="919"/>
      <c r="K464" s="919"/>
      <c r="L464" s="553" t="s">
        <v>50</v>
      </c>
      <c r="M464" s="1746"/>
      <c r="N464" s="1746"/>
      <c r="O464" s="1771"/>
      <c r="P464" s="1771"/>
    </row>
    <row r="465" spans="3:16" ht="19" customHeight="1" x14ac:dyDescent="0.2">
      <c r="D465" s="557"/>
      <c r="E465" s="558"/>
      <c r="F465" s="1741"/>
      <c r="G465" s="1742"/>
      <c r="H465" s="1742"/>
      <c r="I465" s="1743"/>
      <c r="J465" s="919"/>
      <c r="K465" s="919"/>
      <c r="L465" s="553" t="s">
        <v>50</v>
      </c>
      <c r="M465" s="1033"/>
      <c r="N465" s="1033"/>
      <c r="O465" s="1771"/>
      <c r="P465" s="1771"/>
    </row>
    <row r="466" spans="3:16" ht="19" customHeight="1" x14ac:dyDescent="0.2">
      <c r="D466" s="557"/>
      <c r="E466" s="558"/>
      <c r="F466" s="1741"/>
      <c r="G466" s="1742"/>
      <c r="H466" s="1742"/>
      <c r="I466" s="1743"/>
      <c r="J466" s="919"/>
      <c r="K466" s="919"/>
      <c r="L466" s="553" t="s">
        <v>50</v>
      </c>
      <c r="M466" s="1033"/>
      <c r="N466" s="1033"/>
      <c r="O466" s="1771"/>
      <c r="P466" s="1771"/>
    </row>
    <row r="467" spans="3:16" ht="19" customHeight="1" x14ac:dyDescent="0.2">
      <c r="D467" s="559"/>
      <c r="E467" s="560"/>
      <c r="F467" s="1724"/>
      <c r="G467" s="1725"/>
      <c r="H467" s="1725"/>
      <c r="I467" s="1726"/>
      <c r="J467" s="1160"/>
      <c r="K467" s="1160"/>
      <c r="L467" s="556" t="s">
        <v>50</v>
      </c>
      <c r="M467" s="1056"/>
      <c r="N467" s="1056"/>
      <c r="O467" s="1155"/>
      <c r="P467" s="1155"/>
    </row>
    <row r="468" spans="3:16" ht="19" customHeight="1" x14ac:dyDescent="0.2">
      <c r="D468" s="896" t="s">
        <v>178</v>
      </c>
      <c r="E468" s="897"/>
      <c r="F468" s="1764"/>
      <c r="G468" s="1765"/>
      <c r="H468" s="1765"/>
      <c r="I468" s="1766"/>
      <c r="J468" s="1767"/>
      <c r="K468" s="1767"/>
      <c r="L468" s="550" t="s">
        <v>50</v>
      </c>
      <c r="M468" s="1801"/>
      <c r="N468" s="1801"/>
      <c r="O468" s="1801"/>
      <c r="P468" s="1801"/>
    </row>
    <row r="469" spans="3:16" ht="19" customHeight="1" x14ac:dyDescent="0.2">
      <c r="D469" s="561"/>
      <c r="E469" s="442"/>
      <c r="F469" s="1741"/>
      <c r="G469" s="1742"/>
      <c r="H469" s="1742"/>
      <c r="I469" s="1743"/>
      <c r="J469" s="919"/>
      <c r="K469" s="919"/>
      <c r="L469" s="553" t="s">
        <v>50</v>
      </c>
      <c r="M469" s="1746"/>
      <c r="N469" s="1746"/>
      <c r="O469" s="1746"/>
      <c r="P469" s="1746"/>
    </row>
    <row r="470" spans="3:16" ht="19" customHeight="1" x14ac:dyDescent="0.2">
      <c r="D470" s="561"/>
      <c r="E470" s="442"/>
      <c r="F470" s="1741"/>
      <c r="G470" s="1742"/>
      <c r="H470" s="1742"/>
      <c r="I470" s="1743"/>
      <c r="J470" s="919"/>
      <c r="K470" s="919"/>
      <c r="L470" s="553" t="s">
        <v>50</v>
      </c>
      <c r="M470" s="1033"/>
      <c r="N470" s="1033"/>
      <c r="O470" s="1033"/>
      <c r="P470" s="1033"/>
    </row>
    <row r="471" spans="3:16" ht="19" customHeight="1" x14ac:dyDescent="0.2">
      <c r="D471" s="561"/>
      <c r="E471" s="442"/>
      <c r="F471" s="1741"/>
      <c r="G471" s="1742"/>
      <c r="H471" s="1742"/>
      <c r="I471" s="1743"/>
      <c r="J471" s="919"/>
      <c r="K471" s="919"/>
      <c r="L471" s="553" t="s">
        <v>50</v>
      </c>
      <c r="M471" s="1033"/>
      <c r="N471" s="1033"/>
      <c r="O471" s="1033"/>
      <c r="P471" s="1033"/>
    </row>
    <row r="472" spans="3:16" ht="19" customHeight="1" x14ac:dyDescent="0.2">
      <c r="D472" s="477"/>
      <c r="E472" s="450"/>
      <c r="F472" s="1724"/>
      <c r="G472" s="1725"/>
      <c r="H472" s="1725"/>
      <c r="I472" s="1726"/>
      <c r="J472" s="1727"/>
      <c r="K472" s="1727"/>
      <c r="L472" s="556" t="s">
        <v>50</v>
      </c>
      <c r="M472" s="1056"/>
      <c r="N472" s="1056"/>
      <c r="O472" s="1056"/>
      <c r="P472" s="1056"/>
    </row>
    <row r="473" spans="3:16" ht="19" customHeight="1" x14ac:dyDescent="0.2">
      <c r="D473" s="1773" t="s">
        <v>177</v>
      </c>
      <c r="E473" s="1774"/>
      <c r="F473" s="993"/>
      <c r="G473" s="1490"/>
      <c r="H473" s="1490"/>
      <c r="I473" s="1491"/>
      <c r="J473" s="1847"/>
      <c r="K473" s="1847"/>
      <c r="L473" s="562" t="s">
        <v>50</v>
      </c>
      <c r="M473" s="1008"/>
      <c r="N473" s="1008"/>
      <c r="O473" s="1008"/>
      <c r="P473" s="1008"/>
    </row>
    <row r="474" spans="3:16" ht="16.5" customHeight="1" x14ac:dyDescent="0.2">
      <c r="E474" s="226" t="s">
        <v>179</v>
      </c>
    </row>
    <row r="475" spans="3:16" ht="9.65" customHeight="1" x14ac:dyDescent="0.2"/>
    <row r="476" spans="3:16" ht="16.5" customHeight="1" x14ac:dyDescent="0.2">
      <c r="C476" s="229" t="s">
        <v>299</v>
      </c>
    </row>
    <row r="477" spans="3:16" ht="19" customHeight="1" x14ac:dyDescent="0.2">
      <c r="D477" s="232" t="s">
        <v>300</v>
      </c>
      <c r="E477" s="222"/>
      <c r="F477" s="222"/>
      <c r="G477" s="222"/>
      <c r="H477" s="222"/>
      <c r="I477" s="222"/>
      <c r="J477" s="222"/>
      <c r="K477" s="1266"/>
      <c r="L477" s="1334"/>
      <c r="M477" s="1129"/>
      <c r="N477" s="1267"/>
    </row>
    <row r="478" spans="3:16" ht="19" customHeight="1" x14ac:dyDescent="0.2">
      <c r="D478" s="561"/>
      <c r="E478" s="563" t="s">
        <v>793</v>
      </c>
      <c r="F478" s="563"/>
      <c r="G478" s="442"/>
      <c r="H478" s="442"/>
      <c r="I478" s="442"/>
      <c r="J478" s="442"/>
      <c r="K478" s="1772"/>
      <c r="L478" s="1772"/>
      <c r="M478" s="1772"/>
      <c r="N478" s="1772"/>
    </row>
    <row r="479" spans="3:16" ht="19" customHeight="1" x14ac:dyDescent="0.2">
      <c r="D479" s="477"/>
      <c r="E479" s="450"/>
      <c r="F479" s="564" t="s">
        <v>1891</v>
      </c>
      <c r="G479" s="564"/>
      <c r="H479" s="450"/>
      <c r="I479" s="450"/>
      <c r="J479" s="450"/>
      <c r="K479" s="1356"/>
      <c r="L479" s="1357"/>
      <c r="M479" s="1357"/>
      <c r="N479" s="1358"/>
    </row>
    <row r="480" spans="3:16" ht="16.5" customHeight="1" x14ac:dyDescent="0.2">
      <c r="E480" s="226" t="s">
        <v>852</v>
      </c>
    </row>
    <row r="481" spans="3:24" ht="22" customHeight="1" x14ac:dyDescent="0.2">
      <c r="E481" s="226"/>
      <c r="T481" s="1297" t="s">
        <v>1556</v>
      </c>
      <c r="U481" s="1298"/>
      <c r="V481" s="1298"/>
      <c r="W481" s="1298"/>
      <c r="X481" s="1299"/>
    </row>
    <row r="482" spans="3:24" ht="9.65" customHeight="1" x14ac:dyDescent="0.2"/>
    <row r="483" spans="3:24" ht="12" customHeight="1" x14ac:dyDescent="0.2"/>
    <row r="484" spans="3:24" ht="17.5" customHeight="1" x14ac:dyDescent="0.2">
      <c r="P484" s="956" t="s">
        <v>792</v>
      </c>
      <c r="Q484" s="956"/>
      <c r="R484" s="956"/>
      <c r="S484" s="982">
        <f>$Q$11</f>
        <v>0</v>
      </c>
      <c r="T484" s="982"/>
      <c r="U484" s="982"/>
      <c r="V484" s="982"/>
      <c r="W484" s="982"/>
      <c r="X484" s="982"/>
    </row>
    <row r="485" spans="3:24" ht="16.5" customHeight="1" x14ac:dyDescent="0.2">
      <c r="C485" s="229" t="s">
        <v>905</v>
      </c>
    </row>
    <row r="486" spans="3:24" ht="32.5" customHeight="1" x14ac:dyDescent="0.2">
      <c r="D486" s="912"/>
      <c r="E486" s="912"/>
      <c r="F486" s="912"/>
      <c r="G486" s="1345" t="s">
        <v>183</v>
      </c>
      <c r="H486" s="1346"/>
      <c r="I486" s="1420"/>
      <c r="J486" s="1818" t="s">
        <v>1892</v>
      </c>
      <c r="K486" s="1819"/>
      <c r="L486" s="1819"/>
      <c r="M486" s="1073" t="s">
        <v>184</v>
      </c>
      <c r="N486" s="1050"/>
      <c r="O486" s="1050"/>
      <c r="P486" s="1050"/>
      <c r="Q486" s="1050"/>
      <c r="R486" s="1844" t="s">
        <v>794</v>
      </c>
      <c r="S486" s="1844"/>
      <c r="T486" s="1844"/>
      <c r="U486" s="1844"/>
      <c r="V486" s="1844"/>
      <c r="W486" s="1844"/>
      <c r="X486" s="1845"/>
    </row>
    <row r="487" spans="3:24" ht="19.5" customHeight="1" x14ac:dyDescent="0.2">
      <c r="D487" s="912" t="s">
        <v>180</v>
      </c>
      <c r="E487" s="912"/>
      <c r="F487" s="1098"/>
      <c r="G487" s="991"/>
      <c r="H487" s="1362"/>
      <c r="I487" s="992"/>
      <c r="J487" s="1037"/>
      <c r="K487" s="995"/>
      <c r="L487" s="996"/>
      <c r="M487" s="1037"/>
      <c r="N487" s="1794"/>
      <c r="O487" s="1794"/>
      <c r="P487" s="1794"/>
      <c r="Q487" s="1794"/>
      <c r="R487" s="993"/>
      <c r="S487" s="1490"/>
      <c r="T487" s="1490"/>
      <c r="U487" s="1490"/>
      <c r="V487" s="1490"/>
      <c r="W487" s="1490"/>
      <c r="X487" s="936"/>
    </row>
    <row r="488" spans="3:24" ht="19.5" customHeight="1" x14ac:dyDescent="0.2">
      <c r="D488" s="912" t="s">
        <v>181</v>
      </c>
      <c r="E488" s="912"/>
      <c r="F488" s="1098"/>
      <c r="G488" s="991"/>
      <c r="H488" s="1362"/>
      <c r="I488" s="992"/>
      <c r="J488" s="1037"/>
      <c r="K488" s="995"/>
      <c r="L488" s="996"/>
      <c r="M488" s="1037"/>
      <c r="N488" s="1794"/>
      <c r="O488" s="1794"/>
      <c r="P488" s="1794"/>
      <c r="Q488" s="1794"/>
      <c r="R488" s="993"/>
      <c r="S488" s="1490"/>
      <c r="T488" s="1490"/>
      <c r="U488" s="1490"/>
      <c r="V488" s="1490"/>
      <c r="W488" s="1490"/>
      <c r="X488" s="936"/>
    </row>
    <row r="489" spans="3:24" ht="19.5" customHeight="1" x14ac:dyDescent="0.2">
      <c r="D489" s="912" t="s">
        <v>182</v>
      </c>
      <c r="E489" s="912"/>
      <c r="F489" s="1098"/>
      <c r="G489" s="991"/>
      <c r="H489" s="1362"/>
      <c r="I489" s="992"/>
      <c r="J489" s="1037"/>
      <c r="K489" s="995"/>
      <c r="L489" s="996"/>
      <c r="M489" s="1037"/>
      <c r="N489" s="1794"/>
      <c r="O489" s="1794"/>
      <c r="P489" s="1794"/>
      <c r="Q489" s="1794"/>
      <c r="R489" s="993"/>
      <c r="S489" s="1490"/>
      <c r="T489" s="1490"/>
      <c r="U489" s="1490"/>
      <c r="V489" s="1490"/>
      <c r="W489" s="1490"/>
      <c r="X489" s="936"/>
    </row>
    <row r="490" spans="3:24" ht="16.5" customHeight="1" x14ac:dyDescent="0.2">
      <c r="E490" s="226" t="s">
        <v>849</v>
      </c>
    </row>
    <row r="491" spans="3:24" ht="16.5" customHeight="1" x14ac:dyDescent="0.2">
      <c r="E491" s="226" t="s">
        <v>1054</v>
      </c>
    </row>
    <row r="492" spans="3:24" ht="16.5" customHeight="1" x14ac:dyDescent="0.2">
      <c r="E492" s="226" t="s">
        <v>185</v>
      </c>
    </row>
    <row r="493" spans="3:24" ht="16.5" customHeight="1" x14ac:dyDescent="0.2">
      <c r="E493" s="226" t="s">
        <v>851</v>
      </c>
    </row>
    <row r="494" spans="3:24" ht="16.5" customHeight="1" x14ac:dyDescent="0.2">
      <c r="E494" s="226"/>
      <c r="T494" s="1297" t="s">
        <v>1557</v>
      </c>
      <c r="U494" s="1298"/>
      <c r="V494" s="1298"/>
      <c r="W494" s="1298"/>
      <c r="X494" s="1299"/>
    </row>
    <row r="495" spans="3:24" ht="9.65" customHeight="1" x14ac:dyDescent="0.2"/>
    <row r="496" spans="3:24" ht="16.5" customHeight="1" x14ac:dyDescent="0.2">
      <c r="C496" s="229" t="s">
        <v>186</v>
      </c>
    </row>
    <row r="497" spans="3:16" ht="19" customHeight="1" x14ac:dyDescent="0.2">
      <c r="D497" s="434" t="s">
        <v>690</v>
      </c>
      <c r="E497" s="222"/>
      <c r="F497" s="222"/>
      <c r="G497" s="222"/>
      <c r="H497" s="222"/>
      <c r="I497" s="1034"/>
      <c r="J497" s="1035"/>
      <c r="K497" s="1129"/>
      <c r="L497" s="1129"/>
      <c r="M497" s="1129"/>
      <c r="N497" s="1267"/>
    </row>
    <row r="498" spans="3:16" ht="5.15" customHeight="1" x14ac:dyDescent="0.2">
      <c r="E498" s="268"/>
    </row>
    <row r="499" spans="3:16" ht="18.649999999999999" customHeight="1" x14ac:dyDescent="0.2">
      <c r="D499" s="1840" t="s">
        <v>799</v>
      </c>
      <c r="E499" s="912" t="s">
        <v>187</v>
      </c>
      <c r="F499" s="912"/>
      <c r="G499" s="912"/>
      <c r="H499" s="1098"/>
      <c r="I499" s="734" t="s">
        <v>797</v>
      </c>
      <c r="J499" s="842"/>
      <c r="K499" s="850" t="s">
        <v>95</v>
      </c>
    </row>
    <row r="500" spans="3:16" ht="18.649999999999999" customHeight="1" x14ac:dyDescent="0.2">
      <c r="D500" s="1204"/>
      <c r="E500" s="912" t="s">
        <v>188</v>
      </c>
      <c r="F500" s="912"/>
      <c r="G500" s="912"/>
      <c r="H500" s="1098"/>
      <c r="I500" s="842"/>
      <c r="J500" s="533" t="s">
        <v>191</v>
      </c>
      <c r="K500" s="842"/>
      <c r="L500" s="409" t="s">
        <v>192</v>
      </c>
      <c r="M500" s="863" t="s">
        <v>112</v>
      </c>
      <c r="N500" s="409" t="s">
        <v>194</v>
      </c>
      <c r="O500" s="652"/>
      <c r="P500" s="550"/>
    </row>
    <row r="501" spans="3:16" ht="18.649999999999999" customHeight="1" x14ac:dyDescent="0.2">
      <c r="D501" s="1204"/>
      <c r="E501" s="912"/>
      <c r="F501" s="912"/>
      <c r="G501" s="912"/>
      <c r="H501" s="912"/>
      <c r="I501" s="469" t="s">
        <v>195</v>
      </c>
      <c r="J501" s="656"/>
      <c r="K501" s="864" t="s">
        <v>112</v>
      </c>
      <c r="L501" s="842"/>
      <c r="M501" s="656" t="s">
        <v>191</v>
      </c>
      <c r="N501" s="842"/>
      <c r="O501" s="656" t="s">
        <v>193</v>
      </c>
      <c r="P501" s="556"/>
    </row>
    <row r="502" spans="3:16" ht="18.649999999999999" customHeight="1" x14ac:dyDescent="0.2">
      <c r="D502" s="1204"/>
      <c r="E502" s="912" t="s">
        <v>189</v>
      </c>
      <c r="F502" s="912"/>
      <c r="G502" s="912"/>
      <c r="H502" s="1098"/>
      <c r="I502" s="1037"/>
      <c r="J502" s="995"/>
      <c r="K502" s="1130"/>
    </row>
    <row r="503" spans="3:16" ht="29.5" customHeight="1" x14ac:dyDescent="0.2">
      <c r="D503" s="911" t="s">
        <v>190</v>
      </c>
      <c r="E503" s="911"/>
      <c r="F503" s="911"/>
      <c r="G503" s="911"/>
      <c r="H503" s="1394"/>
      <c r="I503" s="1037"/>
      <c r="J503" s="995"/>
      <c r="K503" s="1130"/>
    </row>
    <row r="504" spans="3:16" ht="16.5" customHeight="1" x14ac:dyDescent="0.2">
      <c r="E504" s="226" t="s">
        <v>1055</v>
      </c>
    </row>
    <row r="505" spans="3:16" ht="9.65" customHeight="1" x14ac:dyDescent="0.2"/>
    <row r="506" spans="3:16" ht="16.5" customHeight="1" x14ac:dyDescent="0.2">
      <c r="C506" s="229" t="s">
        <v>196</v>
      </c>
    </row>
    <row r="507" spans="3:16" ht="19" customHeight="1" x14ac:dyDescent="0.2">
      <c r="D507" s="434" t="s">
        <v>197</v>
      </c>
      <c r="E507" s="222"/>
      <c r="F507" s="222"/>
      <c r="G507" s="222"/>
      <c r="H507" s="222"/>
      <c r="I507" s="222"/>
      <c r="J507" s="1034"/>
      <c r="K507" s="1035"/>
      <c r="L507" s="1129"/>
      <c r="M507" s="1129"/>
      <c r="N507" s="1129"/>
      <c r="O507" s="1267"/>
    </row>
    <row r="508" spans="3:16" ht="16.5" customHeight="1" x14ac:dyDescent="0.2">
      <c r="E508" s="268" t="s">
        <v>1297</v>
      </c>
    </row>
    <row r="509" spans="3:16" ht="19" customHeight="1" x14ac:dyDescent="0.2">
      <c r="D509" s="1826" t="s">
        <v>799</v>
      </c>
      <c r="E509" s="1205" t="s">
        <v>198</v>
      </c>
      <c r="F509" s="1206"/>
      <c r="G509" s="1830"/>
      <c r="H509" s="1831"/>
      <c r="I509" s="1831"/>
      <c r="J509" s="1831"/>
      <c r="K509" s="1831"/>
      <c r="L509" s="1831"/>
      <c r="M509" s="1831"/>
      <c r="N509" s="1831"/>
      <c r="O509" s="1832"/>
    </row>
    <row r="510" spans="3:16" ht="19" customHeight="1" x14ac:dyDescent="0.2">
      <c r="D510" s="1827"/>
      <c r="E510" s="938" t="s">
        <v>188</v>
      </c>
      <c r="F510" s="1833"/>
      <c r="G510" s="698"/>
      <c r="H510" s="735" t="s">
        <v>191</v>
      </c>
      <c r="I510" s="698"/>
      <c r="J510" s="735" t="s">
        <v>192</v>
      </c>
      <c r="K510" s="736" t="s">
        <v>112</v>
      </c>
      <c r="L510" s="698"/>
      <c r="M510" s="735" t="s">
        <v>191</v>
      </c>
      <c r="N510" s="698"/>
      <c r="O510" s="737" t="s">
        <v>192</v>
      </c>
    </row>
    <row r="511" spans="3:16" ht="19" customHeight="1" x14ac:dyDescent="0.2">
      <c r="D511" s="1827"/>
      <c r="E511" s="1205" t="s">
        <v>198</v>
      </c>
      <c r="F511" s="1206"/>
      <c r="G511" s="1830"/>
      <c r="H511" s="1831"/>
      <c r="I511" s="1831"/>
      <c r="J511" s="1831"/>
      <c r="K511" s="1831"/>
      <c r="L511" s="1831"/>
      <c r="M511" s="1831"/>
      <c r="N511" s="1831"/>
      <c r="O511" s="1832"/>
    </row>
    <row r="512" spans="3:16" ht="19" customHeight="1" x14ac:dyDescent="0.2">
      <c r="D512" s="1827"/>
      <c r="E512" s="938" t="s">
        <v>188</v>
      </c>
      <c r="F512" s="1833"/>
      <c r="G512" s="698"/>
      <c r="H512" s="735" t="s">
        <v>191</v>
      </c>
      <c r="I512" s="698"/>
      <c r="J512" s="735" t="s">
        <v>192</v>
      </c>
      <c r="K512" s="736" t="s">
        <v>112</v>
      </c>
      <c r="L512" s="698"/>
      <c r="M512" s="735" t="s">
        <v>191</v>
      </c>
      <c r="N512" s="698"/>
      <c r="O512" s="737" t="s">
        <v>192</v>
      </c>
    </row>
    <row r="513" spans="3:22" ht="19" customHeight="1" x14ac:dyDescent="0.2">
      <c r="D513" s="1828"/>
      <c r="E513" s="1205" t="s">
        <v>198</v>
      </c>
      <c r="F513" s="1206"/>
      <c r="G513" s="1830"/>
      <c r="H513" s="1831"/>
      <c r="I513" s="1831"/>
      <c r="J513" s="1831"/>
      <c r="K513" s="1831"/>
      <c r="L513" s="1831"/>
      <c r="M513" s="1831"/>
      <c r="N513" s="1831"/>
      <c r="O513" s="1832"/>
    </row>
    <row r="514" spans="3:22" ht="19" customHeight="1" x14ac:dyDescent="0.2">
      <c r="D514" s="1829"/>
      <c r="E514" s="938" t="s">
        <v>188</v>
      </c>
      <c r="F514" s="1833"/>
      <c r="G514" s="698"/>
      <c r="H514" s="738" t="s">
        <v>191</v>
      </c>
      <c r="I514" s="840"/>
      <c r="J514" s="739" t="s">
        <v>192</v>
      </c>
      <c r="K514" s="740" t="s">
        <v>112</v>
      </c>
      <c r="L514" s="698"/>
      <c r="M514" s="738" t="s">
        <v>191</v>
      </c>
      <c r="N514" s="698"/>
      <c r="O514" s="741" t="s">
        <v>192</v>
      </c>
    </row>
    <row r="515" spans="3:22" ht="30" customHeight="1" x14ac:dyDescent="0.2">
      <c r="D515" s="911" t="s">
        <v>190</v>
      </c>
      <c r="E515" s="911"/>
      <c r="F515" s="911"/>
      <c r="G515" s="1630"/>
      <c r="H515" s="1394"/>
      <c r="I515" s="1037"/>
      <c r="J515" s="995"/>
      <c r="K515" s="1130"/>
    </row>
    <row r="516" spans="3:22" ht="16.5" customHeight="1" x14ac:dyDescent="0.2">
      <c r="E516" s="226" t="s">
        <v>199</v>
      </c>
    </row>
    <row r="517" spans="3:22" ht="9.65" customHeight="1" x14ac:dyDescent="0.2"/>
    <row r="518" spans="3:22" ht="16.5" customHeight="1" x14ac:dyDescent="0.2">
      <c r="C518" s="229" t="s">
        <v>200</v>
      </c>
    </row>
    <row r="519" spans="3:22" ht="19.5" customHeight="1" x14ac:dyDescent="0.2">
      <c r="D519" s="434" t="s">
        <v>201</v>
      </c>
      <c r="E519" s="222"/>
      <c r="F519" s="222"/>
      <c r="G519" s="222"/>
      <c r="H519" s="222"/>
      <c r="I519" s="222"/>
      <c r="J519" s="222"/>
      <c r="K519" s="1034"/>
      <c r="L519" s="1035"/>
      <c r="M519" s="1129"/>
      <c r="N519" s="1129"/>
      <c r="O519" s="1129"/>
      <c r="P519" s="1267"/>
    </row>
    <row r="520" spans="3:22" ht="16.5" customHeight="1" x14ac:dyDescent="0.2">
      <c r="E520" s="268" t="s">
        <v>798</v>
      </c>
    </row>
    <row r="521" spans="3:22" ht="16" customHeight="1" x14ac:dyDescent="0.2">
      <c r="D521" s="1057" t="s">
        <v>202</v>
      </c>
      <c r="E521" s="1058"/>
      <c r="F521" s="1058"/>
      <c r="G521" s="1058"/>
      <c r="H521" s="1058"/>
      <c r="I521" s="1445"/>
      <c r="J521" s="1807" t="s">
        <v>795</v>
      </c>
      <c r="K521" s="1206"/>
      <c r="L521" s="1206"/>
      <c r="M521" s="1206"/>
      <c r="N521" s="1206"/>
      <c r="O521" s="1206"/>
      <c r="P521" s="1206"/>
      <c r="Q521" s="1206"/>
      <c r="R521" s="1207"/>
      <c r="S521" s="1453" t="s">
        <v>190</v>
      </c>
      <c r="T521" s="1808"/>
      <c r="U521" s="1808"/>
      <c r="V521" s="1808"/>
    </row>
    <row r="522" spans="3:22" ht="16" customHeight="1" x14ac:dyDescent="0.2">
      <c r="D522" s="1446"/>
      <c r="E522" s="1447"/>
      <c r="F522" s="1447"/>
      <c r="G522" s="1447"/>
      <c r="H522" s="1447"/>
      <c r="I522" s="1448"/>
      <c r="J522" s="1809" t="s">
        <v>796</v>
      </c>
      <c r="K522" s="1810"/>
      <c r="L522" s="1810"/>
      <c r="M522" s="1810"/>
      <c r="N522" s="1810"/>
      <c r="O522" s="1810"/>
      <c r="P522" s="1810"/>
      <c r="Q522" s="1810"/>
      <c r="R522" s="1811"/>
      <c r="S522" s="1808"/>
      <c r="T522" s="1808"/>
      <c r="U522" s="1808"/>
      <c r="V522" s="1808"/>
    </row>
    <row r="523" spans="3:22" ht="18.649999999999999" customHeight="1" x14ac:dyDescent="0.2">
      <c r="D523" s="1365"/>
      <c r="E523" s="1366"/>
      <c r="F523" s="1366"/>
      <c r="G523" s="1366"/>
      <c r="H523" s="1366"/>
      <c r="I523" s="1760"/>
      <c r="J523" s="1753"/>
      <c r="K523" s="1754"/>
      <c r="L523" s="1754"/>
      <c r="M523" s="1754"/>
      <c r="N523" s="1754"/>
      <c r="O523" s="1754"/>
      <c r="P523" s="1754"/>
      <c r="Q523" s="1754"/>
      <c r="R523" s="1755"/>
      <c r="S523" s="1756"/>
      <c r="T523" s="1141"/>
      <c r="U523" s="1141"/>
      <c r="V523" s="1757"/>
    </row>
    <row r="524" spans="3:22" ht="18.649999999999999" customHeight="1" x14ac:dyDescent="0.2">
      <c r="D524" s="1761"/>
      <c r="E524" s="1762"/>
      <c r="F524" s="1762"/>
      <c r="G524" s="1762"/>
      <c r="H524" s="1762"/>
      <c r="I524" s="1763"/>
      <c r="J524" s="698"/>
      <c r="K524" s="735" t="s">
        <v>191</v>
      </c>
      <c r="L524" s="698"/>
      <c r="M524" s="735" t="s">
        <v>192</v>
      </c>
      <c r="N524" s="736" t="s">
        <v>112</v>
      </c>
      <c r="O524" s="698"/>
      <c r="P524" s="735" t="s">
        <v>191</v>
      </c>
      <c r="Q524" s="698"/>
      <c r="R524" s="737" t="s">
        <v>192</v>
      </c>
      <c r="S524" s="1758"/>
      <c r="T524" s="1758"/>
      <c r="U524" s="1758"/>
      <c r="V524" s="1759"/>
    </row>
    <row r="525" spans="3:22" ht="18.649999999999999" customHeight="1" x14ac:dyDescent="0.2">
      <c r="D525" s="1365"/>
      <c r="E525" s="1366"/>
      <c r="F525" s="1366"/>
      <c r="G525" s="1366"/>
      <c r="H525" s="1366"/>
      <c r="I525" s="1760"/>
      <c r="J525" s="1753"/>
      <c r="K525" s="1754"/>
      <c r="L525" s="1754"/>
      <c r="M525" s="1754"/>
      <c r="N525" s="1754"/>
      <c r="O525" s="1754"/>
      <c r="P525" s="1754"/>
      <c r="Q525" s="1754"/>
      <c r="R525" s="1755"/>
      <c r="S525" s="1756"/>
      <c r="T525" s="1141"/>
      <c r="U525" s="1141"/>
      <c r="V525" s="1757"/>
    </row>
    <row r="526" spans="3:22" ht="18.649999999999999" customHeight="1" x14ac:dyDescent="0.2">
      <c r="D526" s="1761"/>
      <c r="E526" s="1762"/>
      <c r="F526" s="1762"/>
      <c r="G526" s="1762"/>
      <c r="H526" s="1762"/>
      <c r="I526" s="1763"/>
      <c r="J526" s="698"/>
      <c r="K526" s="738" t="s">
        <v>191</v>
      </c>
      <c r="L526" s="698"/>
      <c r="M526" s="738" t="s">
        <v>192</v>
      </c>
      <c r="N526" s="742" t="s">
        <v>112</v>
      </c>
      <c r="O526" s="698"/>
      <c r="P526" s="738" t="s">
        <v>191</v>
      </c>
      <c r="Q526" s="698"/>
      <c r="R526" s="741" t="s">
        <v>192</v>
      </c>
      <c r="S526" s="1758"/>
      <c r="T526" s="1758"/>
      <c r="U526" s="1758"/>
      <c r="V526" s="1759"/>
    </row>
    <row r="527" spans="3:22" ht="18.649999999999999" customHeight="1" x14ac:dyDescent="0.2">
      <c r="D527" s="1365"/>
      <c r="E527" s="1366"/>
      <c r="F527" s="1366"/>
      <c r="G527" s="1366"/>
      <c r="H527" s="1366"/>
      <c r="I527" s="1760"/>
      <c r="J527" s="1753"/>
      <c r="K527" s="1754"/>
      <c r="L527" s="1754"/>
      <c r="M527" s="1754"/>
      <c r="N527" s="1754"/>
      <c r="O527" s="1754"/>
      <c r="P527" s="1754"/>
      <c r="Q527" s="1754"/>
      <c r="R527" s="1755"/>
      <c r="S527" s="1756"/>
      <c r="T527" s="1141"/>
      <c r="U527" s="1141"/>
      <c r="V527" s="1757"/>
    </row>
    <row r="528" spans="3:22" ht="18.649999999999999" customHeight="1" x14ac:dyDescent="0.2">
      <c r="D528" s="1761"/>
      <c r="E528" s="1762"/>
      <c r="F528" s="1762"/>
      <c r="G528" s="1762"/>
      <c r="H528" s="1762"/>
      <c r="I528" s="1763"/>
      <c r="J528" s="698"/>
      <c r="K528" s="738" t="s">
        <v>191</v>
      </c>
      <c r="L528" s="698"/>
      <c r="M528" s="738" t="s">
        <v>192</v>
      </c>
      <c r="N528" s="742" t="s">
        <v>112</v>
      </c>
      <c r="O528" s="698"/>
      <c r="P528" s="738" t="s">
        <v>191</v>
      </c>
      <c r="Q528" s="698"/>
      <c r="R528" s="741" t="s">
        <v>192</v>
      </c>
      <c r="S528" s="1758"/>
      <c r="T528" s="1758"/>
      <c r="U528" s="1758"/>
      <c r="V528" s="1759"/>
    </row>
    <row r="529" spans="2:24" ht="18.649999999999999" customHeight="1" x14ac:dyDescent="0.2">
      <c r="D529" s="1365"/>
      <c r="E529" s="1366"/>
      <c r="F529" s="1366"/>
      <c r="G529" s="1366"/>
      <c r="H529" s="1366"/>
      <c r="I529" s="1760"/>
      <c r="J529" s="1753"/>
      <c r="K529" s="1754"/>
      <c r="L529" s="1754"/>
      <c r="M529" s="1754"/>
      <c r="N529" s="1754"/>
      <c r="O529" s="1754"/>
      <c r="P529" s="1754"/>
      <c r="Q529" s="1754"/>
      <c r="R529" s="1755"/>
      <c r="S529" s="1756"/>
      <c r="T529" s="1141"/>
      <c r="U529" s="1141"/>
      <c r="V529" s="1757"/>
    </row>
    <row r="530" spans="2:24" ht="18.649999999999999" customHeight="1" x14ac:dyDescent="0.2">
      <c r="D530" s="1761"/>
      <c r="E530" s="1762"/>
      <c r="F530" s="1762"/>
      <c r="G530" s="1762"/>
      <c r="H530" s="1762"/>
      <c r="I530" s="1763"/>
      <c r="J530" s="698"/>
      <c r="K530" s="738" t="s">
        <v>191</v>
      </c>
      <c r="L530" s="698"/>
      <c r="M530" s="738" t="s">
        <v>192</v>
      </c>
      <c r="N530" s="742" t="s">
        <v>112</v>
      </c>
      <c r="O530" s="698"/>
      <c r="P530" s="738" t="s">
        <v>191</v>
      </c>
      <c r="Q530" s="698"/>
      <c r="R530" s="741" t="s">
        <v>192</v>
      </c>
      <c r="S530" s="1758"/>
      <c r="T530" s="1758"/>
      <c r="U530" s="1758"/>
      <c r="V530" s="1759"/>
    </row>
    <row r="531" spans="2:24" ht="16.5" customHeight="1" x14ac:dyDescent="0.2">
      <c r="E531" s="226" t="s">
        <v>203</v>
      </c>
    </row>
    <row r="532" spans="2:24" ht="16.5" customHeight="1" x14ac:dyDescent="0.2"/>
    <row r="533" spans="2:24" ht="12" customHeight="1" x14ac:dyDescent="0.2"/>
    <row r="534" spans="2:24" ht="17.5" customHeight="1" x14ac:dyDescent="0.2">
      <c r="P534" s="956" t="s">
        <v>792</v>
      </c>
      <c r="Q534" s="956"/>
      <c r="R534" s="956"/>
      <c r="S534" s="982">
        <f>$Q$11</f>
        <v>0</v>
      </c>
      <c r="T534" s="982"/>
      <c r="U534" s="982"/>
      <c r="V534" s="982"/>
      <c r="W534" s="982"/>
      <c r="X534" s="982"/>
    </row>
    <row r="535" spans="2:24" ht="16.5" customHeight="1" x14ac:dyDescent="0.2">
      <c r="B535" s="498" t="s">
        <v>204</v>
      </c>
    </row>
    <row r="536" spans="2:24" ht="16.5" customHeight="1" x14ac:dyDescent="0.2">
      <c r="C536" s="229" t="s">
        <v>1232</v>
      </c>
    </row>
    <row r="537" spans="2:24" ht="18.649999999999999" customHeight="1" x14ac:dyDescent="0.2">
      <c r="D537" s="1205" t="s">
        <v>205</v>
      </c>
      <c r="E537" s="1206"/>
      <c r="F537" s="1206"/>
      <c r="G537" s="1206"/>
      <c r="H537" s="1206"/>
      <c r="I537" s="1806"/>
      <c r="J537" s="1806"/>
      <c r="K537" s="1806"/>
      <c r="L537" s="1806"/>
      <c r="M537" s="1806"/>
      <c r="N537" s="1806"/>
      <c r="O537" s="1806"/>
      <c r="P537" s="1806"/>
      <c r="Q537" s="1806"/>
    </row>
    <row r="538" spans="2:24" ht="16.5" customHeight="1" x14ac:dyDescent="0.2">
      <c r="D538" s="1834" t="s">
        <v>1169</v>
      </c>
      <c r="E538" s="1833"/>
      <c r="F538" s="1833"/>
      <c r="G538" s="1835"/>
      <c r="H538" s="1835"/>
      <c r="I538" s="1093"/>
      <c r="J538" s="935"/>
      <c r="K538" s="935"/>
      <c r="L538" s="935"/>
      <c r="M538" s="935"/>
      <c r="N538" s="935"/>
      <c r="O538" s="935"/>
      <c r="P538" s="935"/>
      <c r="Q538" s="936"/>
    </row>
    <row r="539" spans="2:24" ht="18.649999999999999" customHeight="1" x14ac:dyDescent="0.2">
      <c r="D539" s="1098" t="s">
        <v>206</v>
      </c>
      <c r="E539" s="1144"/>
      <c r="F539" s="1144"/>
      <c r="G539" s="1144"/>
      <c r="H539" s="1144"/>
      <c r="I539" s="1812"/>
      <c r="J539" s="1813"/>
      <c r="K539" s="1814"/>
      <c r="L539" s="1814"/>
      <c r="M539" s="1814"/>
      <c r="N539" s="1814"/>
      <c r="O539" s="1814"/>
      <c r="P539" s="1814"/>
      <c r="Q539" s="1815"/>
    </row>
    <row r="540" spans="2:24" ht="16.5" customHeight="1" x14ac:dyDescent="0.2">
      <c r="D540" s="268"/>
      <c r="E540" s="268" t="s">
        <v>1497</v>
      </c>
      <c r="K540" s="743"/>
      <c r="L540" s="452"/>
      <c r="M540" s="452"/>
      <c r="N540" s="452"/>
      <c r="O540" s="452"/>
    </row>
    <row r="541" spans="2:24" ht="19.5" customHeight="1" x14ac:dyDescent="0.2">
      <c r="D541" s="1073" t="s">
        <v>695</v>
      </c>
      <c r="E541" s="1602"/>
      <c r="F541" s="1602"/>
      <c r="G541" s="1602"/>
      <c r="H541" s="1602"/>
      <c r="I541" s="726"/>
      <c r="J541" s="409" t="s">
        <v>207</v>
      </c>
      <c r="K541" s="850"/>
    </row>
    <row r="542" spans="2:24" ht="16.5" customHeight="1" x14ac:dyDescent="0.2">
      <c r="D542" s="1394" t="s">
        <v>694</v>
      </c>
      <c r="E542" s="1144"/>
      <c r="F542" s="1144"/>
      <c r="G542" s="1144"/>
      <c r="H542" s="1144"/>
      <c r="I542" s="1489"/>
      <c r="J542" s="1617"/>
      <c r="K542" s="1130"/>
    </row>
    <row r="543" spans="2:24" ht="16.5" customHeight="1" x14ac:dyDescent="0.2">
      <c r="E543" s="226" t="s">
        <v>208</v>
      </c>
    </row>
    <row r="544" spans="2:24" ht="9.65" customHeight="1" x14ac:dyDescent="0.2"/>
    <row r="545" spans="3:22" ht="16.5" customHeight="1" x14ac:dyDescent="0.2">
      <c r="C545" s="229" t="s">
        <v>209</v>
      </c>
    </row>
    <row r="546" spans="3:22" ht="19.5" customHeight="1" x14ac:dyDescent="0.2">
      <c r="D546" s="434" t="s">
        <v>213</v>
      </c>
      <c r="E546" s="222"/>
      <c r="F546" s="222"/>
      <c r="G546" s="222"/>
      <c r="H546" s="222"/>
      <c r="I546" s="222"/>
      <c r="J546" s="1371"/>
      <c r="K546" s="1371"/>
      <c r="L546" s="1372"/>
      <c r="M546" s="1372"/>
      <c r="N546" s="1372"/>
      <c r="O546" s="892"/>
      <c r="P546" s="892"/>
      <c r="Q546" s="892"/>
    </row>
    <row r="547" spans="3:22" ht="19.5" customHeight="1" x14ac:dyDescent="0.2">
      <c r="D547" s="478" t="s">
        <v>211</v>
      </c>
      <c r="E547" s="480"/>
      <c r="F547" s="480"/>
      <c r="G547" s="480"/>
      <c r="H547" s="480"/>
      <c r="I547" s="480"/>
      <c r="J547" s="1772"/>
      <c r="K547" s="1772"/>
      <c r="L547" s="1772"/>
      <c r="M547" s="1772"/>
      <c r="N547" s="1820"/>
      <c r="O547" s="1820"/>
      <c r="P547" s="1488"/>
      <c r="Q547" s="1488"/>
    </row>
    <row r="548" spans="3:22" ht="19.5" customHeight="1" x14ac:dyDescent="0.2">
      <c r="D548" s="503"/>
      <c r="E548" s="504" t="s">
        <v>800</v>
      </c>
      <c r="F548" s="504"/>
      <c r="G548" s="504"/>
      <c r="H548" s="504"/>
      <c r="I548" s="744" t="s">
        <v>212</v>
      </c>
      <c r="J548" s="745"/>
      <c r="K548" s="746"/>
      <c r="L548" s="854" t="s">
        <v>22</v>
      </c>
      <c r="M548" s="746"/>
      <c r="N548" s="854" t="s">
        <v>23</v>
      </c>
      <c r="O548" s="747"/>
      <c r="P548" s="748" t="s">
        <v>24</v>
      </c>
    </row>
    <row r="549" spans="3:22" ht="16.5" customHeight="1" x14ac:dyDescent="0.2">
      <c r="D549" s="561" t="s">
        <v>210</v>
      </c>
      <c r="E549" s="442"/>
      <c r="F549" s="442"/>
      <c r="G549" s="442"/>
      <c r="H549" s="442"/>
      <c r="I549" s="749"/>
      <c r="J549" s="1109"/>
      <c r="K549" s="1110"/>
      <c r="L549" s="1110"/>
      <c r="M549" s="1110"/>
      <c r="N549" s="1110"/>
      <c r="O549" s="1110"/>
      <c r="P549" s="1110"/>
      <c r="Q549" s="1836"/>
      <c r="R549" s="1836"/>
      <c r="S549" s="1836"/>
      <c r="T549" s="1836"/>
      <c r="U549" s="1836"/>
      <c r="V549" s="1837"/>
    </row>
    <row r="550" spans="3:22" ht="16.5" customHeight="1" x14ac:dyDescent="0.2">
      <c r="D550" s="477"/>
      <c r="E550" s="450"/>
      <c r="F550" s="450"/>
      <c r="G550" s="450"/>
      <c r="H550" s="450"/>
      <c r="I550" s="450"/>
      <c r="J550" s="1112"/>
      <c r="K550" s="1113"/>
      <c r="L550" s="1113"/>
      <c r="M550" s="1113"/>
      <c r="N550" s="1113"/>
      <c r="O550" s="1113"/>
      <c r="P550" s="1113"/>
      <c r="Q550" s="1838"/>
      <c r="R550" s="1838"/>
      <c r="S550" s="1838"/>
      <c r="T550" s="1838"/>
      <c r="U550" s="1838"/>
      <c r="V550" s="1839"/>
    </row>
    <row r="551" spans="3:22" ht="16.5" customHeight="1" x14ac:dyDescent="0.2">
      <c r="E551" s="226" t="s">
        <v>214</v>
      </c>
    </row>
    <row r="552" spans="3:22" ht="9.65" customHeight="1" x14ac:dyDescent="0.2"/>
    <row r="553" spans="3:22" ht="16.5" customHeight="1" x14ac:dyDescent="0.2">
      <c r="C553" s="229" t="s">
        <v>1233</v>
      </c>
    </row>
    <row r="554" spans="3:22" ht="19" customHeight="1" x14ac:dyDescent="0.2">
      <c r="D554" s="1073" t="s">
        <v>215</v>
      </c>
      <c r="E554" s="1602"/>
      <c r="F554" s="1602"/>
      <c r="G554" s="1602"/>
      <c r="H554" s="1602"/>
      <c r="I554" s="1602"/>
      <c r="J554" s="1602"/>
      <c r="K554" s="1602"/>
      <c r="L554" s="1602"/>
      <c r="M554" s="1799"/>
      <c r="N554" s="1371"/>
      <c r="O554" s="1371"/>
      <c r="P554" s="1371"/>
      <c r="Q554" s="1371"/>
      <c r="R554" s="1371"/>
      <c r="S554" s="1371"/>
      <c r="T554" s="1371"/>
      <c r="U554" s="1371"/>
      <c r="V554" s="1371"/>
    </row>
    <row r="555" spans="3:22" ht="31.5" customHeight="1" x14ac:dyDescent="0.2">
      <c r="D555" s="1841" t="s">
        <v>1737</v>
      </c>
      <c r="E555" s="1842"/>
      <c r="F555" s="1842"/>
      <c r="G555" s="1842"/>
      <c r="H555" s="1842"/>
      <c r="I555" s="1842"/>
      <c r="J555" s="1842"/>
      <c r="K555" s="1842"/>
      <c r="L555" s="1842"/>
      <c r="M555" s="1843"/>
      <c r="N555" s="1008"/>
      <c r="O555" s="1008"/>
    </row>
    <row r="556" spans="3:22" ht="33" customHeight="1" x14ac:dyDescent="0.2">
      <c r="D556" s="1841" t="s">
        <v>1170</v>
      </c>
      <c r="E556" s="1842"/>
      <c r="F556" s="1842"/>
      <c r="G556" s="1842"/>
      <c r="H556" s="1842"/>
      <c r="I556" s="1842"/>
      <c r="J556" s="1842"/>
      <c r="K556" s="1842"/>
      <c r="L556" s="1842"/>
      <c r="M556" s="1843"/>
      <c r="N556" s="1008"/>
      <c r="O556" s="1008"/>
    </row>
    <row r="557" spans="3:22" ht="16.5" customHeight="1" x14ac:dyDescent="0.2">
      <c r="E557" s="226" t="s">
        <v>216</v>
      </c>
    </row>
    <row r="558" spans="3:22" ht="16.5" customHeight="1" x14ac:dyDescent="0.2">
      <c r="E558" s="226" t="s">
        <v>850</v>
      </c>
    </row>
    <row r="559" spans="3:22" ht="16.5" customHeight="1" x14ac:dyDescent="0.2">
      <c r="E559" s="226" t="s">
        <v>2057</v>
      </c>
    </row>
    <row r="560" spans="3:22" ht="9.65" customHeight="1" x14ac:dyDescent="0.2"/>
    <row r="561" spans="3:23" ht="16.5" customHeight="1" x14ac:dyDescent="0.2">
      <c r="C561" s="229" t="s">
        <v>217</v>
      </c>
    </row>
    <row r="562" spans="3:23" ht="16.5" customHeight="1" x14ac:dyDescent="0.2">
      <c r="D562" s="230" t="s">
        <v>218</v>
      </c>
    </row>
    <row r="563" spans="3:23" ht="19" customHeight="1" x14ac:dyDescent="0.2">
      <c r="D563" s="434" t="s">
        <v>219</v>
      </c>
      <c r="E563" s="222"/>
      <c r="F563" s="222"/>
      <c r="G563" s="222"/>
      <c r="H563" s="222"/>
      <c r="I563" s="222"/>
      <c r="J563" s="222"/>
      <c r="K563" s="222"/>
      <c r="L563" s="222"/>
      <c r="M563" s="222"/>
      <c r="N563" s="1034"/>
      <c r="O563" s="1035"/>
      <c r="P563" s="1129"/>
      <c r="Q563" s="1129"/>
      <c r="R563" s="1267"/>
    </row>
    <row r="564" spans="3:23" ht="34" customHeight="1" x14ac:dyDescent="0.2">
      <c r="D564" s="434" t="s">
        <v>801</v>
      </c>
      <c r="E564" s="222"/>
      <c r="F564" s="222"/>
      <c r="G564" s="222"/>
      <c r="H564" s="222"/>
      <c r="I564" s="222"/>
      <c r="J564" s="222"/>
      <c r="K564" s="222"/>
      <c r="L564" s="222"/>
      <c r="M564" s="222"/>
      <c r="N564" s="1112"/>
      <c r="O564" s="1113"/>
      <c r="P564" s="1113"/>
      <c r="Q564" s="1113"/>
      <c r="R564" s="1113"/>
      <c r="S564" s="1524"/>
      <c r="T564" s="1524"/>
      <c r="U564" s="1524"/>
      <c r="V564" s="1524"/>
      <c r="W564" s="1381"/>
    </row>
    <row r="565" spans="3:23" ht="16.5" customHeight="1" x14ac:dyDescent="0.2">
      <c r="E565" s="226" t="s">
        <v>220</v>
      </c>
    </row>
    <row r="566" spans="3:23" ht="16.5" customHeight="1" x14ac:dyDescent="0.2">
      <c r="E566" s="226" t="s">
        <v>1738</v>
      </c>
    </row>
    <row r="567" spans="3:23" ht="16.5" customHeight="1" x14ac:dyDescent="0.2">
      <c r="E567" s="226" t="s">
        <v>226</v>
      </c>
    </row>
    <row r="568" spans="3:23" ht="16.5" customHeight="1" x14ac:dyDescent="0.2">
      <c r="E568" s="226" t="s">
        <v>802</v>
      </c>
    </row>
    <row r="569" spans="3:23" ht="16.5" customHeight="1" x14ac:dyDescent="0.2">
      <c r="E569" s="226" t="s">
        <v>803</v>
      </c>
    </row>
    <row r="570" spans="3:23" ht="16.5" customHeight="1" x14ac:dyDescent="0.2">
      <c r="E570" s="226" t="s">
        <v>804</v>
      </c>
    </row>
    <row r="571" spans="3:23" ht="16.5" customHeight="1" x14ac:dyDescent="0.2">
      <c r="E571" s="226" t="s">
        <v>1739</v>
      </c>
    </row>
    <row r="572" spans="3:23" ht="16.5" customHeight="1" x14ac:dyDescent="0.2">
      <c r="E572" s="226" t="s">
        <v>221</v>
      </c>
    </row>
    <row r="573" spans="3:23" ht="16.5" customHeight="1" x14ac:dyDescent="0.2">
      <c r="E573" s="226" t="s">
        <v>222</v>
      </c>
    </row>
    <row r="574" spans="3:23" ht="16.5" customHeight="1" x14ac:dyDescent="0.2">
      <c r="E574" s="226" t="s">
        <v>223</v>
      </c>
    </row>
    <row r="575" spans="3:23" ht="16.5" customHeight="1" x14ac:dyDescent="0.2">
      <c r="E575" s="226" t="s">
        <v>224</v>
      </c>
    </row>
    <row r="576" spans="3:23" ht="16.5" customHeight="1" x14ac:dyDescent="0.2">
      <c r="E576" s="226" t="s">
        <v>225</v>
      </c>
    </row>
    <row r="577" spans="4:24" ht="16.5" customHeight="1" x14ac:dyDescent="0.2">
      <c r="E577" s="226" t="s">
        <v>1893</v>
      </c>
    </row>
    <row r="578" spans="4:24" ht="16.5" customHeight="1" x14ac:dyDescent="0.2">
      <c r="E578" s="226" t="s">
        <v>1678</v>
      </c>
    </row>
    <row r="579" spans="4:24" ht="16.5" customHeight="1" x14ac:dyDescent="0.2">
      <c r="E579" s="226" t="s">
        <v>1679</v>
      </c>
    </row>
    <row r="580" spans="4:24" ht="16.5" customHeight="1" x14ac:dyDescent="0.2">
      <c r="E580" s="226" t="s">
        <v>1680</v>
      </c>
    </row>
    <row r="581" spans="4:24" ht="16.5" customHeight="1" x14ac:dyDescent="0.2">
      <c r="E581" s="226" t="s">
        <v>1681</v>
      </c>
    </row>
    <row r="582" spans="4:24" ht="16.5" customHeight="1" x14ac:dyDescent="0.2">
      <c r="E582" s="226" t="s">
        <v>1682</v>
      </c>
    </row>
    <row r="583" spans="4:24" ht="12" customHeight="1" x14ac:dyDescent="0.2"/>
    <row r="584" spans="4:24" ht="17.5" customHeight="1" x14ac:dyDescent="0.2">
      <c r="P584" s="956" t="s">
        <v>792</v>
      </c>
      <c r="Q584" s="956"/>
      <c r="R584" s="956"/>
      <c r="S584" s="982">
        <f>$Q$11</f>
        <v>0</v>
      </c>
      <c r="T584" s="982"/>
      <c r="U584" s="982"/>
      <c r="V584" s="982"/>
      <c r="W584" s="982"/>
      <c r="X584" s="982"/>
    </row>
    <row r="585" spans="4:24" ht="16.5" customHeight="1" x14ac:dyDescent="0.2">
      <c r="D585" s="230" t="s">
        <v>2160</v>
      </c>
    </row>
    <row r="586" spans="4:24" ht="16.5" customHeight="1" x14ac:dyDescent="0.2">
      <c r="D586" s="955" t="s">
        <v>2161</v>
      </c>
      <c r="E586" s="955"/>
      <c r="F586" s="955"/>
      <c r="G586" s="955"/>
      <c r="H586" s="955"/>
      <c r="I586" s="955"/>
      <c r="J586" s="955"/>
      <c r="K586" s="955"/>
      <c r="L586" s="955"/>
      <c r="M586" s="955"/>
      <c r="N586" s="955"/>
      <c r="O586" s="1345" t="s">
        <v>183</v>
      </c>
      <c r="P586" s="1346"/>
      <c r="Q586" s="1420"/>
      <c r="R586" s="1345" t="s">
        <v>2162</v>
      </c>
      <c r="S586" s="1346"/>
      <c r="T586" s="1346"/>
      <c r="U586" s="1346"/>
      <c r="V586" s="1346"/>
      <c r="W586" s="1346"/>
      <c r="X586" s="1420"/>
    </row>
    <row r="587" spans="4:24" ht="16.5" customHeight="1" x14ac:dyDescent="0.2">
      <c r="D587" s="1186" t="s">
        <v>2163</v>
      </c>
      <c r="E587" s="1187"/>
      <c r="F587" s="1187"/>
      <c r="G587" s="1187"/>
      <c r="H587" s="1187"/>
      <c r="I587" s="1187"/>
      <c r="J587" s="1187"/>
      <c r="K587" s="1187"/>
      <c r="L587" s="1187"/>
      <c r="M587" s="1187"/>
      <c r="N587" s="1188"/>
      <c r="O587" s="1195"/>
      <c r="P587" s="1196"/>
      <c r="Q587" s="1197"/>
      <c r="R587" s="1146"/>
      <c r="S587" s="1147"/>
      <c r="T587" s="1147"/>
      <c r="U587" s="1147"/>
      <c r="V587" s="1147"/>
      <c r="W587" s="1147"/>
      <c r="X587" s="1148"/>
    </row>
    <row r="588" spans="4:24" ht="16.5" customHeight="1" x14ac:dyDescent="0.2">
      <c r="D588" s="1189"/>
      <c r="E588" s="1190"/>
      <c r="F588" s="1190"/>
      <c r="G588" s="1190"/>
      <c r="H588" s="1190"/>
      <c r="I588" s="1190"/>
      <c r="J588" s="1190"/>
      <c r="K588" s="1190"/>
      <c r="L588" s="1190"/>
      <c r="M588" s="1190"/>
      <c r="N588" s="1191"/>
      <c r="O588" s="1198"/>
      <c r="P588" s="1199"/>
      <c r="Q588" s="1200"/>
      <c r="R588" s="1149"/>
      <c r="S588" s="1150"/>
      <c r="T588" s="1150"/>
      <c r="U588" s="1150"/>
      <c r="V588" s="1150"/>
      <c r="W588" s="1150"/>
      <c r="X588" s="1151"/>
    </row>
    <row r="589" spans="4:24" ht="16.5" customHeight="1" x14ac:dyDescent="0.2">
      <c r="D589" s="1189"/>
      <c r="E589" s="1190"/>
      <c r="F589" s="1190"/>
      <c r="G589" s="1190"/>
      <c r="H589" s="1190"/>
      <c r="I589" s="1190"/>
      <c r="J589" s="1190"/>
      <c r="K589" s="1190"/>
      <c r="L589" s="1190"/>
      <c r="M589" s="1190"/>
      <c r="N589" s="1191"/>
      <c r="O589" s="1198"/>
      <c r="P589" s="1199"/>
      <c r="Q589" s="1200"/>
      <c r="R589" s="1149"/>
      <c r="S589" s="1150"/>
      <c r="T589" s="1150"/>
      <c r="U589" s="1150"/>
      <c r="V589" s="1150"/>
      <c r="W589" s="1150"/>
      <c r="X589" s="1151"/>
    </row>
    <row r="590" spans="4:24" ht="16.5" customHeight="1" x14ac:dyDescent="0.2">
      <c r="D590" s="1189"/>
      <c r="E590" s="1190"/>
      <c r="F590" s="1190"/>
      <c r="G590" s="1190"/>
      <c r="H590" s="1190"/>
      <c r="I590" s="1190"/>
      <c r="J590" s="1190"/>
      <c r="K590" s="1190"/>
      <c r="L590" s="1190"/>
      <c r="M590" s="1190"/>
      <c r="N590" s="1191"/>
      <c r="O590" s="1198"/>
      <c r="P590" s="1199"/>
      <c r="Q590" s="1200"/>
      <c r="R590" s="1149"/>
      <c r="S590" s="1150"/>
      <c r="T590" s="1150"/>
      <c r="U590" s="1150"/>
      <c r="V590" s="1150"/>
      <c r="W590" s="1150"/>
      <c r="X590" s="1151"/>
    </row>
    <row r="591" spans="4:24" ht="16.5" customHeight="1" x14ac:dyDescent="0.2">
      <c r="D591" s="1189"/>
      <c r="E591" s="1190"/>
      <c r="F591" s="1190"/>
      <c r="G591" s="1190"/>
      <c r="H591" s="1190"/>
      <c r="I591" s="1190"/>
      <c r="J591" s="1190"/>
      <c r="K591" s="1190"/>
      <c r="L591" s="1190"/>
      <c r="M591" s="1190"/>
      <c r="N591" s="1191"/>
      <c r="O591" s="1198"/>
      <c r="P591" s="1199"/>
      <c r="Q591" s="1200"/>
      <c r="R591" s="1149"/>
      <c r="S591" s="1150"/>
      <c r="T591" s="1150"/>
      <c r="U591" s="1150"/>
      <c r="V591" s="1150"/>
      <c r="W591" s="1150"/>
      <c r="X591" s="1151"/>
    </row>
    <row r="592" spans="4:24" ht="16.5" customHeight="1" x14ac:dyDescent="0.2">
      <c r="D592" s="1189"/>
      <c r="E592" s="1190"/>
      <c r="F592" s="1190"/>
      <c r="G592" s="1190"/>
      <c r="H592" s="1190"/>
      <c r="I592" s="1190"/>
      <c r="J592" s="1190"/>
      <c r="K592" s="1190"/>
      <c r="L592" s="1190"/>
      <c r="M592" s="1190"/>
      <c r="N592" s="1191"/>
      <c r="O592" s="1198"/>
      <c r="P592" s="1199"/>
      <c r="Q592" s="1200"/>
      <c r="R592" s="1152"/>
      <c r="S592" s="1153"/>
      <c r="T592" s="1153"/>
      <c r="U592" s="1153"/>
      <c r="V592" s="1153"/>
      <c r="W592" s="1153"/>
      <c r="X592" s="1154"/>
    </row>
    <row r="593" spans="4:24" ht="16.5" customHeight="1" x14ac:dyDescent="0.2">
      <c r="D593" s="1186" t="s">
        <v>2164</v>
      </c>
      <c r="E593" s="1187"/>
      <c r="F593" s="1187"/>
      <c r="G593" s="1187"/>
      <c r="H593" s="1187"/>
      <c r="I593" s="1187"/>
      <c r="J593" s="1187"/>
      <c r="K593" s="1187"/>
      <c r="L593" s="1187"/>
      <c r="M593" s="1187"/>
      <c r="N593" s="1188"/>
      <c r="O593" s="1195"/>
      <c r="P593" s="1196"/>
      <c r="Q593" s="1197"/>
      <c r="R593" s="362"/>
    </row>
    <row r="594" spans="4:24" ht="16.5" customHeight="1" x14ac:dyDescent="0.2">
      <c r="D594" s="1189"/>
      <c r="E594" s="1190"/>
      <c r="F594" s="1190"/>
      <c r="G594" s="1190"/>
      <c r="H594" s="1190"/>
      <c r="I594" s="1190"/>
      <c r="J594" s="1190"/>
      <c r="K594" s="1190"/>
      <c r="L594" s="1190"/>
      <c r="M594" s="1190"/>
      <c r="N594" s="1191"/>
      <c r="O594" s="1198"/>
      <c r="P594" s="1199"/>
      <c r="Q594" s="1200"/>
      <c r="R594" s="362"/>
    </row>
    <row r="595" spans="4:24" ht="16.5" customHeight="1" x14ac:dyDescent="0.2">
      <c r="D595" s="1189"/>
      <c r="E595" s="1190"/>
      <c r="F595" s="1190"/>
      <c r="G595" s="1190"/>
      <c r="H595" s="1190"/>
      <c r="I595" s="1190"/>
      <c r="J595" s="1190"/>
      <c r="K595" s="1190"/>
      <c r="L595" s="1190"/>
      <c r="M595" s="1190"/>
      <c r="N595" s="1191"/>
      <c r="O595" s="1198"/>
      <c r="P595" s="1199"/>
      <c r="Q595" s="1200"/>
      <c r="R595" s="362"/>
    </row>
    <row r="596" spans="4:24" ht="16.5" customHeight="1" x14ac:dyDescent="0.2">
      <c r="D596" s="1189"/>
      <c r="E596" s="1190"/>
      <c r="F596" s="1190"/>
      <c r="G596" s="1190"/>
      <c r="H596" s="1190"/>
      <c r="I596" s="1190"/>
      <c r="J596" s="1190"/>
      <c r="K596" s="1190"/>
      <c r="L596" s="1190"/>
      <c r="M596" s="1190"/>
      <c r="N596" s="1191"/>
      <c r="O596" s="1198"/>
      <c r="P596" s="1199"/>
      <c r="Q596" s="1200"/>
      <c r="R596" s="362"/>
    </row>
    <row r="597" spans="4:24" ht="16.5" customHeight="1" x14ac:dyDescent="0.2">
      <c r="D597" s="1189"/>
      <c r="E597" s="1190"/>
      <c r="F597" s="1190"/>
      <c r="G597" s="1190"/>
      <c r="H597" s="1190"/>
      <c r="I597" s="1190"/>
      <c r="J597" s="1190"/>
      <c r="K597" s="1190"/>
      <c r="L597" s="1190"/>
      <c r="M597" s="1190"/>
      <c r="N597" s="1191"/>
      <c r="O597" s="1198"/>
      <c r="P597" s="1199"/>
      <c r="Q597" s="1200"/>
      <c r="R597" s="362"/>
    </row>
    <row r="598" spans="4:24" ht="16.5" customHeight="1" x14ac:dyDescent="0.2">
      <c r="D598" s="1189"/>
      <c r="E598" s="1190"/>
      <c r="F598" s="1190"/>
      <c r="G598" s="1190"/>
      <c r="H598" s="1190"/>
      <c r="I598" s="1190"/>
      <c r="J598" s="1190"/>
      <c r="K598" s="1190"/>
      <c r="L598" s="1190"/>
      <c r="M598" s="1190"/>
      <c r="N598" s="1191"/>
      <c r="O598" s="1198"/>
      <c r="P598" s="1199"/>
      <c r="Q598" s="1200"/>
      <c r="R598" s="362"/>
    </row>
    <row r="599" spans="4:24" ht="16.5" customHeight="1" x14ac:dyDescent="0.2">
      <c r="D599" s="1192"/>
      <c r="E599" s="1193"/>
      <c r="F599" s="1193"/>
      <c r="G599" s="1193"/>
      <c r="H599" s="1193"/>
      <c r="I599" s="1193"/>
      <c r="J599" s="1193"/>
      <c r="K599" s="1193"/>
      <c r="L599" s="1193"/>
      <c r="M599" s="1193"/>
      <c r="N599" s="1194"/>
      <c r="O599" s="1201"/>
      <c r="P599" s="1202"/>
      <c r="Q599" s="1203"/>
      <c r="R599" s="362"/>
    </row>
    <row r="600" spans="4:24" ht="16.5" customHeight="1" x14ac:dyDescent="0.2">
      <c r="D600" s="1186" t="s">
        <v>2165</v>
      </c>
      <c r="E600" s="1187"/>
      <c r="F600" s="1187"/>
      <c r="G600" s="1187"/>
      <c r="H600" s="1187"/>
      <c r="I600" s="1187"/>
      <c r="J600" s="1187"/>
      <c r="K600" s="1187"/>
      <c r="L600" s="1187"/>
      <c r="M600" s="1187"/>
      <c r="N600" s="1188"/>
      <c r="O600" s="1195"/>
      <c r="P600" s="1196"/>
      <c r="Q600" s="1197"/>
      <c r="R600" s="1146"/>
      <c r="S600" s="1147"/>
      <c r="T600" s="1147"/>
      <c r="U600" s="1147"/>
      <c r="V600" s="1147"/>
      <c r="W600" s="1147"/>
      <c r="X600" s="1148"/>
    </row>
    <row r="601" spans="4:24" ht="16.5" customHeight="1" x14ac:dyDescent="0.2">
      <c r="D601" s="1189"/>
      <c r="E601" s="1190"/>
      <c r="F601" s="1190"/>
      <c r="G601" s="1190"/>
      <c r="H601" s="1190"/>
      <c r="I601" s="1190"/>
      <c r="J601" s="1190"/>
      <c r="K601" s="1190"/>
      <c r="L601" s="1190"/>
      <c r="M601" s="1190"/>
      <c r="N601" s="1191"/>
      <c r="O601" s="1198"/>
      <c r="P601" s="1199"/>
      <c r="Q601" s="1200"/>
      <c r="R601" s="1149"/>
      <c r="S601" s="1150"/>
      <c r="T601" s="1150"/>
      <c r="U601" s="1150"/>
      <c r="V601" s="1150"/>
      <c r="W601" s="1150"/>
      <c r="X601" s="1151"/>
    </row>
    <row r="602" spans="4:24" ht="16.5" customHeight="1" x14ac:dyDescent="0.2">
      <c r="D602" s="1189"/>
      <c r="E602" s="1190"/>
      <c r="F602" s="1190"/>
      <c r="G602" s="1190"/>
      <c r="H602" s="1190"/>
      <c r="I602" s="1190"/>
      <c r="J602" s="1190"/>
      <c r="K602" s="1190"/>
      <c r="L602" s="1190"/>
      <c r="M602" s="1190"/>
      <c r="N602" s="1191"/>
      <c r="O602" s="1198"/>
      <c r="P602" s="1199"/>
      <c r="Q602" s="1200"/>
      <c r="R602" s="1149"/>
      <c r="S602" s="1150"/>
      <c r="T602" s="1150"/>
      <c r="U602" s="1150"/>
      <c r="V602" s="1150"/>
      <c r="W602" s="1150"/>
      <c r="X602" s="1151"/>
    </row>
    <row r="603" spans="4:24" ht="16.5" customHeight="1" x14ac:dyDescent="0.2">
      <c r="D603" s="1189"/>
      <c r="E603" s="1190"/>
      <c r="F603" s="1190"/>
      <c r="G603" s="1190"/>
      <c r="H603" s="1190"/>
      <c r="I603" s="1190"/>
      <c r="J603" s="1190"/>
      <c r="K603" s="1190"/>
      <c r="L603" s="1190"/>
      <c r="M603" s="1190"/>
      <c r="N603" s="1191"/>
      <c r="O603" s="1198"/>
      <c r="P603" s="1199"/>
      <c r="Q603" s="1200"/>
      <c r="R603" s="1149"/>
      <c r="S603" s="1150"/>
      <c r="T603" s="1150"/>
      <c r="U603" s="1150"/>
      <c r="V603" s="1150"/>
      <c r="W603" s="1150"/>
      <c r="X603" s="1151"/>
    </row>
    <row r="604" spans="4:24" ht="16.5" customHeight="1" x14ac:dyDescent="0.2">
      <c r="D604" s="1189"/>
      <c r="E604" s="1190"/>
      <c r="F604" s="1190"/>
      <c r="G604" s="1190"/>
      <c r="H604" s="1190"/>
      <c r="I604" s="1190"/>
      <c r="J604" s="1190"/>
      <c r="K604" s="1190"/>
      <c r="L604" s="1190"/>
      <c r="M604" s="1190"/>
      <c r="N604" s="1191"/>
      <c r="O604" s="1198"/>
      <c r="P604" s="1199"/>
      <c r="Q604" s="1200"/>
      <c r="R604" s="1149"/>
      <c r="S604" s="1150"/>
      <c r="T604" s="1150"/>
      <c r="U604" s="1150"/>
      <c r="V604" s="1150"/>
      <c r="W604" s="1150"/>
      <c r="X604" s="1151"/>
    </row>
    <row r="605" spans="4:24" ht="16.5" customHeight="1" x14ac:dyDescent="0.2">
      <c r="D605" s="1189"/>
      <c r="E605" s="1190"/>
      <c r="F605" s="1190"/>
      <c r="G605" s="1190"/>
      <c r="H605" s="1190"/>
      <c r="I605" s="1190"/>
      <c r="J605" s="1190"/>
      <c r="K605" s="1190"/>
      <c r="L605" s="1190"/>
      <c r="M605" s="1190"/>
      <c r="N605" s="1191"/>
      <c r="O605" s="1198"/>
      <c r="P605" s="1199"/>
      <c r="Q605" s="1200"/>
      <c r="R605" s="1149"/>
      <c r="S605" s="1150"/>
      <c r="T605" s="1150"/>
      <c r="U605" s="1150"/>
      <c r="V605" s="1150"/>
      <c r="W605" s="1150"/>
      <c r="X605" s="1151"/>
    </row>
    <row r="606" spans="4:24" ht="16.5" customHeight="1" x14ac:dyDescent="0.2">
      <c r="D606" s="1192"/>
      <c r="E606" s="1193"/>
      <c r="F606" s="1193"/>
      <c r="G606" s="1193"/>
      <c r="H606" s="1193"/>
      <c r="I606" s="1193"/>
      <c r="J606" s="1193"/>
      <c r="K606" s="1193"/>
      <c r="L606" s="1193"/>
      <c r="M606" s="1193"/>
      <c r="N606" s="1194"/>
      <c r="O606" s="1201"/>
      <c r="P606" s="1202"/>
      <c r="Q606" s="1203"/>
      <c r="R606" s="1152"/>
      <c r="S606" s="1153"/>
      <c r="T606" s="1153"/>
      <c r="U606" s="1153"/>
      <c r="V606" s="1153"/>
      <c r="W606" s="1153"/>
      <c r="X606" s="1154"/>
    </row>
    <row r="607" spans="4:24" ht="16.5" customHeight="1" x14ac:dyDescent="0.2">
      <c r="D607" s="1186" t="s">
        <v>2166</v>
      </c>
      <c r="E607" s="1187"/>
      <c r="F607" s="1187"/>
      <c r="G607" s="1187"/>
      <c r="H607" s="1187"/>
      <c r="I607" s="1187"/>
      <c r="J607" s="1187"/>
      <c r="K607" s="1187"/>
      <c r="L607" s="1187"/>
      <c r="M607" s="1187"/>
      <c r="N607" s="1188"/>
      <c r="O607" s="1195"/>
      <c r="P607" s="1196"/>
      <c r="Q607" s="1197"/>
      <c r="R607" s="362"/>
    </row>
    <row r="608" spans="4:24" ht="16.5" customHeight="1" x14ac:dyDescent="0.2">
      <c r="D608" s="1189"/>
      <c r="E608" s="1190"/>
      <c r="F608" s="1190"/>
      <c r="G608" s="1190"/>
      <c r="H608" s="1190"/>
      <c r="I608" s="1190"/>
      <c r="J608" s="1190"/>
      <c r="K608" s="1190"/>
      <c r="L608" s="1190"/>
      <c r="M608" s="1190"/>
      <c r="N608" s="1191"/>
      <c r="O608" s="1198"/>
      <c r="P608" s="1199"/>
      <c r="Q608" s="1200"/>
      <c r="R608" s="362"/>
    </row>
    <row r="609" spans="1:24" ht="16.5" customHeight="1" x14ac:dyDescent="0.2">
      <c r="D609" s="1189"/>
      <c r="E609" s="1190"/>
      <c r="F609" s="1190"/>
      <c r="G609" s="1190"/>
      <c r="H609" s="1190"/>
      <c r="I609" s="1190"/>
      <c r="J609" s="1190"/>
      <c r="K609" s="1190"/>
      <c r="L609" s="1190"/>
      <c r="M609" s="1190"/>
      <c r="N609" s="1191"/>
      <c r="O609" s="1198"/>
      <c r="P609" s="1199"/>
      <c r="Q609" s="1200"/>
      <c r="R609" s="362"/>
    </row>
    <row r="610" spans="1:24" ht="16.5" customHeight="1" x14ac:dyDescent="0.2">
      <c r="D610" s="1189"/>
      <c r="E610" s="1190"/>
      <c r="F610" s="1190"/>
      <c r="G610" s="1190"/>
      <c r="H610" s="1190"/>
      <c r="I610" s="1190"/>
      <c r="J610" s="1190"/>
      <c r="K610" s="1190"/>
      <c r="L610" s="1190"/>
      <c r="M610" s="1190"/>
      <c r="N610" s="1191"/>
      <c r="O610" s="1198"/>
      <c r="P610" s="1199"/>
      <c r="Q610" s="1200"/>
      <c r="R610" s="362"/>
    </row>
    <row r="611" spans="1:24" ht="16.5" customHeight="1" x14ac:dyDescent="0.2">
      <c r="D611" s="1189"/>
      <c r="E611" s="1190"/>
      <c r="F611" s="1190"/>
      <c r="G611" s="1190"/>
      <c r="H611" s="1190"/>
      <c r="I611" s="1190"/>
      <c r="J611" s="1190"/>
      <c r="K611" s="1190"/>
      <c r="L611" s="1190"/>
      <c r="M611" s="1190"/>
      <c r="N611" s="1191"/>
      <c r="O611" s="1198"/>
      <c r="P611" s="1199"/>
      <c r="Q611" s="1200"/>
      <c r="R611" s="362"/>
    </row>
    <row r="612" spans="1:24" ht="16.5" customHeight="1" x14ac:dyDescent="0.2">
      <c r="A612" s="230" t="s">
        <v>784</v>
      </c>
      <c r="D612" s="1189"/>
      <c r="E612" s="1190"/>
      <c r="F612" s="1190"/>
      <c r="G612" s="1190"/>
      <c r="H612" s="1190"/>
      <c r="I612" s="1190"/>
      <c r="J612" s="1190"/>
      <c r="K612" s="1190"/>
      <c r="L612" s="1190"/>
      <c r="M612" s="1190"/>
      <c r="N612" s="1191"/>
      <c r="O612" s="1198"/>
      <c r="P612" s="1199"/>
      <c r="Q612" s="1200"/>
      <c r="R612" s="362"/>
    </row>
    <row r="613" spans="1:24" ht="16.5" customHeight="1" x14ac:dyDescent="0.2">
      <c r="D613" s="1186" t="s">
        <v>2167</v>
      </c>
      <c r="E613" s="1187"/>
      <c r="F613" s="1187"/>
      <c r="G613" s="1187"/>
      <c r="H613" s="1187"/>
      <c r="I613" s="1187"/>
      <c r="J613" s="1187"/>
      <c r="K613" s="1187"/>
      <c r="L613" s="1187"/>
      <c r="M613" s="1187"/>
      <c r="N613" s="1188"/>
      <c r="O613" s="1195"/>
      <c r="P613" s="1196"/>
      <c r="Q613" s="1197"/>
      <c r="R613" s="362"/>
    </row>
    <row r="614" spans="1:24" ht="16.5" customHeight="1" x14ac:dyDescent="0.2">
      <c r="D614" s="1189"/>
      <c r="E614" s="1190"/>
      <c r="F614" s="1190"/>
      <c r="G614" s="1190"/>
      <c r="H614" s="1190"/>
      <c r="I614" s="1190"/>
      <c r="J614" s="1190"/>
      <c r="K614" s="1190"/>
      <c r="L614" s="1190"/>
      <c r="M614" s="1190"/>
      <c r="N614" s="1191"/>
      <c r="O614" s="1198"/>
      <c r="P614" s="1199"/>
      <c r="Q614" s="1200"/>
      <c r="R614" s="362"/>
    </row>
    <row r="615" spans="1:24" ht="16.5" customHeight="1" x14ac:dyDescent="0.2">
      <c r="D615" s="1189"/>
      <c r="E615" s="1190"/>
      <c r="F615" s="1190"/>
      <c r="G615" s="1190"/>
      <c r="H615" s="1190"/>
      <c r="I615" s="1190"/>
      <c r="J615" s="1190"/>
      <c r="K615" s="1190"/>
      <c r="L615" s="1190"/>
      <c r="M615" s="1190"/>
      <c r="N615" s="1191"/>
      <c r="O615" s="1198"/>
      <c r="P615" s="1199"/>
      <c r="Q615" s="1200"/>
      <c r="R615" s="362"/>
    </row>
    <row r="616" spans="1:24" ht="16.5" customHeight="1" x14ac:dyDescent="0.2">
      <c r="D616" s="1189"/>
      <c r="E616" s="1190"/>
      <c r="F616" s="1190"/>
      <c r="G616" s="1190"/>
      <c r="H616" s="1190"/>
      <c r="I616" s="1190"/>
      <c r="J616" s="1190"/>
      <c r="K616" s="1190"/>
      <c r="L616" s="1190"/>
      <c r="M616" s="1190"/>
      <c r="N616" s="1191"/>
      <c r="O616" s="1198"/>
      <c r="P616" s="1199"/>
      <c r="Q616" s="1200"/>
      <c r="R616" s="362"/>
    </row>
    <row r="617" spans="1:24" ht="16.5" customHeight="1" x14ac:dyDescent="0.2">
      <c r="D617" s="1189"/>
      <c r="E617" s="1190"/>
      <c r="F617" s="1190"/>
      <c r="G617" s="1190"/>
      <c r="H617" s="1190"/>
      <c r="I617" s="1190"/>
      <c r="J617" s="1190"/>
      <c r="K617" s="1190"/>
      <c r="L617" s="1190"/>
      <c r="M617" s="1190"/>
      <c r="N617" s="1191"/>
      <c r="O617" s="1198"/>
      <c r="P617" s="1199"/>
      <c r="Q617" s="1200"/>
      <c r="R617" s="362"/>
    </row>
    <row r="618" spans="1:24" ht="16.5" customHeight="1" x14ac:dyDescent="0.2">
      <c r="D618" s="1189"/>
      <c r="E618" s="1190"/>
      <c r="F618" s="1190"/>
      <c r="G618" s="1190"/>
      <c r="H618" s="1190"/>
      <c r="I618" s="1190"/>
      <c r="J618" s="1190"/>
      <c r="K618" s="1190"/>
      <c r="L618" s="1190"/>
      <c r="M618" s="1190"/>
      <c r="N618" s="1191"/>
      <c r="O618" s="1198"/>
      <c r="P618" s="1199"/>
      <c r="Q618" s="1200"/>
      <c r="R618" s="362"/>
    </row>
    <row r="619" spans="1:24" ht="16.5" customHeight="1" x14ac:dyDescent="0.2">
      <c r="D619" s="1192"/>
      <c r="E619" s="1193"/>
      <c r="F619" s="1193"/>
      <c r="G619" s="1193"/>
      <c r="H619" s="1193"/>
      <c r="I619" s="1193"/>
      <c r="J619" s="1193"/>
      <c r="K619" s="1193"/>
      <c r="L619" s="1193"/>
      <c r="M619" s="1193"/>
      <c r="N619" s="1194"/>
      <c r="O619" s="1201"/>
      <c r="P619" s="1202"/>
      <c r="Q619" s="1203"/>
      <c r="R619" s="362"/>
    </row>
    <row r="620" spans="1:24" ht="16.5" customHeight="1" x14ac:dyDescent="0.2">
      <c r="E620" s="226" t="s">
        <v>2168</v>
      </c>
    </row>
    <row r="621" spans="1:24" ht="16.5" customHeight="1" x14ac:dyDescent="0.2">
      <c r="E621" s="226"/>
    </row>
    <row r="622" spans="1:24" ht="16.5" customHeight="1" x14ac:dyDescent="0.2">
      <c r="D622" s="230" t="s">
        <v>2169</v>
      </c>
    </row>
    <row r="623" spans="1:24" ht="16.5" customHeight="1" x14ac:dyDescent="0.2">
      <c r="D623" s="955" t="s">
        <v>2161</v>
      </c>
      <c r="E623" s="955"/>
      <c r="F623" s="955"/>
      <c r="G623" s="955"/>
      <c r="H623" s="955"/>
      <c r="I623" s="955"/>
      <c r="J623" s="955"/>
      <c r="K623" s="955"/>
      <c r="L623" s="955"/>
      <c r="M623" s="955"/>
      <c r="N623" s="955"/>
      <c r="O623" s="1345" t="s">
        <v>183</v>
      </c>
      <c r="P623" s="1346"/>
      <c r="Q623" s="1420"/>
      <c r="R623" s="1345" t="s">
        <v>2162</v>
      </c>
      <c r="S623" s="1346"/>
      <c r="T623" s="1346"/>
      <c r="U623" s="1346"/>
      <c r="V623" s="1346"/>
      <c r="W623" s="1346"/>
      <c r="X623" s="1420"/>
    </row>
    <row r="624" spans="1:24" ht="16.5" customHeight="1" x14ac:dyDescent="0.2">
      <c r="D624" s="1186" t="s">
        <v>2170</v>
      </c>
      <c r="E624" s="1187"/>
      <c r="F624" s="1187"/>
      <c r="G624" s="1187"/>
      <c r="H624" s="1187"/>
      <c r="I624" s="1187"/>
      <c r="J624" s="1187"/>
      <c r="K624" s="1187"/>
      <c r="L624" s="1187"/>
      <c r="M624" s="1187"/>
      <c r="N624" s="1188"/>
      <c r="O624" s="1195"/>
      <c r="P624" s="1196"/>
      <c r="Q624" s="1197"/>
      <c r="R624" s="1146"/>
      <c r="S624" s="1147"/>
      <c r="T624" s="1147"/>
      <c r="U624" s="1147"/>
      <c r="V624" s="1147"/>
      <c r="W624" s="1147"/>
      <c r="X624" s="1148"/>
    </row>
    <row r="625" spans="4:24" ht="16.5" customHeight="1" x14ac:dyDescent="0.2">
      <c r="D625" s="1189"/>
      <c r="E625" s="1190"/>
      <c r="F625" s="1190"/>
      <c r="G625" s="1190"/>
      <c r="H625" s="1190"/>
      <c r="I625" s="1190"/>
      <c r="J625" s="1190"/>
      <c r="K625" s="1190"/>
      <c r="L625" s="1190"/>
      <c r="M625" s="1190"/>
      <c r="N625" s="1191"/>
      <c r="O625" s="1198"/>
      <c r="P625" s="1199"/>
      <c r="Q625" s="1200"/>
      <c r="R625" s="1149"/>
      <c r="S625" s="1150"/>
      <c r="T625" s="1150"/>
      <c r="U625" s="1150"/>
      <c r="V625" s="1150"/>
      <c r="W625" s="1150"/>
      <c r="X625" s="1151"/>
    </row>
    <row r="626" spans="4:24" ht="16.5" customHeight="1" x14ac:dyDescent="0.2">
      <c r="D626" s="1189"/>
      <c r="E626" s="1190"/>
      <c r="F626" s="1190"/>
      <c r="G626" s="1190"/>
      <c r="H626" s="1190"/>
      <c r="I626" s="1190"/>
      <c r="J626" s="1190"/>
      <c r="K626" s="1190"/>
      <c r="L626" s="1190"/>
      <c r="M626" s="1190"/>
      <c r="N626" s="1191"/>
      <c r="O626" s="1198"/>
      <c r="P626" s="1199"/>
      <c r="Q626" s="1200"/>
      <c r="R626" s="1149"/>
      <c r="S626" s="1150"/>
      <c r="T626" s="1150"/>
      <c r="U626" s="1150"/>
      <c r="V626" s="1150"/>
      <c r="W626" s="1150"/>
      <c r="X626" s="1151"/>
    </row>
    <row r="627" spans="4:24" ht="16.5" customHeight="1" x14ac:dyDescent="0.2">
      <c r="D627" s="1189"/>
      <c r="E627" s="1190"/>
      <c r="F627" s="1190"/>
      <c r="G627" s="1190"/>
      <c r="H627" s="1190"/>
      <c r="I627" s="1190"/>
      <c r="J627" s="1190"/>
      <c r="K627" s="1190"/>
      <c r="L627" s="1190"/>
      <c r="M627" s="1190"/>
      <c r="N627" s="1191"/>
      <c r="O627" s="1198"/>
      <c r="P627" s="1199"/>
      <c r="Q627" s="1200"/>
      <c r="R627" s="1149"/>
      <c r="S627" s="1150"/>
      <c r="T627" s="1150"/>
      <c r="U627" s="1150"/>
      <c r="V627" s="1150"/>
      <c r="W627" s="1150"/>
      <c r="X627" s="1151"/>
    </row>
    <row r="628" spans="4:24" ht="16.5" customHeight="1" x14ac:dyDescent="0.2">
      <c r="D628" s="1189"/>
      <c r="E628" s="1190"/>
      <c r="F628" s="1190"/>
      <c r="G628" s="1190"/>
      <c r="H628" s="1190"/>
      <c r="I628" s="1190"/>
      <c r="J628" s="1190"/>
      <c r="K628" s="1190"/>
      <c r="L628" s="1190"/>
      <c r="M628" s="1190"/>
      <c r="N628" s="1191"/>
      <c r="O628" s="1198"/>
      <c r="P628" s="1199"/>
      <c r="Q628" s="1200"/>
      <c r="R628" s="1149"/>
      <c r="S628" s="1150"/>
      <c r="T628" s="1150"/>
      <c r="U628" s="1150"/>
      <c r="V628" s="1150"/>
      <c r="W628" s="1150"/>
      <c r="X628" s="1151"/>
    </row>
    <row r="629" spans="4:24" ht="16.5" customHeight="1" x14ac:dyDescent="0.2">
      <c r="D629" s="1189"/>
      <c r="E629" s="1190"/>
      <c r="F629" s="1190"/>
      <c r="G629" s="1190"/>
      <c r="H629" s="1190"/>
      <c r="I629" s="1190"/>
      <c r="J629" s="1190"/>
      <c r="K629" s="1190"/>
      <c r="L629" s="1190"/>
      <c r="M629" s="1190"/>
      <c r="N629" s="1191"/>
      <c r="O629" s="1198"/>
      <c r="P629" s="1199"/>
      <c r="Q629" s="1200"/>
      <c r="R629" s="1152"/>
      <c r="S629" s="1153"/>
      <c r="T629" s="1153"/>
      <c r="U629" s="1153"/>
      <c r="V629" s="1153"/>
      <c r="W629" s="1153"/>
      <c r="X629" s="1154"/>
    </row>
    <row r="630" spans="4:24" ht="16.5" customHeight="1" x14ac:dyDescent="0.2">
      <c r="D630" s="1186" t="s">
        <v>2171</v>
      </c>
      <c r="E630" s="1187"/>
      <c r="F630" s="1187"/>
      <c r="G630" s="1187"/>
      <c r="H630" s="1187"/>
      <c r="I630" s="1187"/>
      <c r="J630" s="1187"/>
      <c r="K630" s="1187"/>
      <c r="L630" s="1187"/>
      <c r="M630" s="1187"/>
      <c r="N630" s="1188"/>
      <c r="O630" s="1195"/>
      <c r="P630" s="1196"/>
      <c r="Q630" s="1197"/>
      <c r="R630" s="362"/>
    </row>
    <row r="631" spans="4:24" ht="16.5" customHeight="1" x14ac:dyDescent="0.2">
      <c r="D631" s="1189"/>
      <c r="E631" s="1190"/>
      <c r="F631" s="1190"/>
      <c r="G631" s="1190"/>
      <c r="H631" s="1190"/>
      <c r="I631" s="1190"/>
      <c r="J631" s="1190"/>
      <c r="K631" s="1190"/>
      <c r="L631" s="1190"/>
      <c r="M631" s="1190"/>
      <c r="N631" s="1191"/>
      <c r="O631" s="1198"/>
      <c r="P631" s="1199"/>
      <c r="Q631" s="1200"/>
      <c r="R631" s="362"/>
    </row>
    <row r="632" spans="4:24" ht="16.5" customHeight="1" x14ac:dyDescent="0.2">
      <c r="D632" s="1189"/>
      <c r="E632" s="1190"/>
      <c r="F632" s="1190"/>
      <c r="G632" s="1190"/>
      <c r="H632" s="1190"/>
      <c r="I632" s="1190"/>
      <c r="J632" s="1190"/>
      <c r="K632" s="1190"/>
      <c r="L632" s="1190"/>
      <c r="M632" s="1190"/>
      <c r="N632" s="1191"/>
      <c r="O632" s="1198"/>
      <c r="P632" s="1199"/>
      <c r="Q632" s="1200"/>
      <c r="R632" s="362"/>
    </row>
    <row r="633" spans="4:24" ht="16.5" customHeight="1" x14ac:dyDescent="0.2">
      <c r="D633" s="1189"/>
      <c r="E633" s="1190"/>
      <c r="F633" s="1190"/>
      <c r="G633" s="1190"/>
      <c r="H633" s="1190"/>
      <c r="I633" s="1190"/>
      <c r="J633" s="1190"/>
      <c r="K633" s="1190"/>
      <c r="L633" s="1190"/>
      <c r="M633" s="1190"/>
      <c r="N633" s="1191"/>
      <c r="O633" s="1198"/>
      <c r="P633" s="1199"/>
      <c r="Q633" s="1200"/>
      <c r="R633" s="362"/>
    </row>
    <row r="634" spans="4:24" ht="16.5" customHeight="1" x14ac:dyDescent="0.2">
      <c r="D634" s="1189"/>
      <c r="E634" s="1190"/>
      <c r="F634" s="1190"/>
      <c r="G634" s="1190"/>
      <c r="H634" s="1190"/>
      <c r="I634" s="1190"/>
      <c r="J634" s="1190"/>
      <c r="K634" s="1190"/>
      <c r="L634" s="1190"/>
      <c r="M634" s="1190"/>
      <c r="N634" s="1191"/>
      <c r="O634" s="1198"/>
      <c r="P634" s="1199"/>
      <c r="Q634" s="1200"/>
      <c r="R634" s="362"/>
    </row>
    <row r="635" spans="4:24" ht="16.5" customHeight="1" x14ac:dyDescent="0.2">
      <c r="D635" s="1192"/>
      <c r="E635" s="1193"/>
      <c r="F635" s="1193"/>
      <c r="G635" s="1193"/>
      <c r="H635" s="1193"/>
      <c r="I635" s="1193"/>
      <c r="J635" s="1193"/>
      <c r="K635" s="1193"/>
      <c r="L635" s="1193"/>
      <c r="M635" s="1193"/>
      <c r="N635" s="1194"/>
      <c r="O635" s="1201"/>
      <c r="P635" s="1202"/>
      <c r="Q635" s="1203"/>
      <c r="R635" s="362"/>
    </row>
    <row r="636" spans="4:24" ht="16.5" customHeight="1" x14ac:dyDescent="0.2">
      <c r="E636" s="226" t="s">
        <v>2172</v>
      </c>
    </row>
    <row r="637" spans="4:24" ht="16.5" customHeight="1" x14ac:dyDescent="0.2">
      <c r="E637" s="226" t="s">
        <v>2173</v>
      </c>
    </row>
    <row r="638" spans="4:24" ht="16.5" customHeight="1" x14ac:dyDescent="0.2">
      <c r="E638" s="226" t="s">
        <v>2174</v>
      </c>
    </row>
    <row r="639" spans="4:24" ht="12" customHeight="1" x14ac:dyDescent="0.2"/>
    <row r="640" spans="4:24" ht="17.5" customHeight="1" x14ac:dyDescent="0.2">
      <c r="P640" s="956" t="s">
        <v>792</v>
      </c>
      <c r="Q640" s="956"/>
      <c r="R640" s="956"/>
      <c r="S640" s="982">
        <f>$Q$11</f>
        <v>0</v>
      </c>
      <c r="T640" s="982"/>
      <c r="U640" s="982"/>
      <c r="V640" s="982"/>
      <c r="W640" s="982"/>
      <c r="X640" s="982"/>
    </row>
    <row r="641" spans="3:20" ht="9.65" customHeight="1" x14ac:dyDescent="0.2"/>
    <row r="642" spans="3:20" ht="16.5" customHeight="1" x14ac:dyDescent="0.2">
      <c r="C642" s="229" t="s">
        <v>227</v>
      </c>
    </row>
    <row r="643" spans="3:20" ht="16.5" customHeight="1" x14ac:dyDescent="0.2">
      <c r="D643" s="230" t="s">
        <v>228</v>
      </c>
    </row>
    <row r="644" spans="3:20" ht="18.649999999999999" customHeight="1" x14ac:dyDescent="0.2">
      <c r="D644" s="434" t="s">
        <v>229</v>
      </c>
      <c r="E644" s="222"/>
      <c r="F644" s="222"/>
      <c r="G644" s="222"/>
      <c r="H644" s="222"/>
      <c r="I644" s="1034"/>
      <c r="J644" s="1035"/>
      <c r="K644" s="1035"/>
      <c r="L644" s="1035"/>
      <c r="M644" s="1035"/>
      <c r="N644" s="1036"/>
    </row>
    <row r="645" spans="3:20" ht="18.649999999999999" customHeight="1" x14ac:dyDescent="0.2">
      <c r="D645" s="434" t="s">
        <v>230</v>
      </c>
      <c r="E645" s="222"/>
      <c r="F645" s="222"/>
      <c r="G645" s="222"/>
      <c r="H645" s="222"/>
      <c r="I645" s="991"/>
      <c r="J645" s="1362"/>
      <c r="K645" s="992"/>
    </row>
    <row r="646" spans="3:20" ht="31.5" customHeight="1" x14ac:dyDescent="0.2">
      <c r="D646" s="434" t="s">
        <v>210</v>
      </c>
      <c r="E646" s="222"/>
      <c r="F646" s="222"/>
      <c r="G646" s="222"/>
      <c r="H646" s="222"/>
      <c r="I646" s="1112"/>
      <c r="J646" s="1113"/>
      <c r="K646" s="1113"/>
      <c r="L646" s="1113"/>
      <c r="M646" s="1113"/>
      <c r="N646" s="1113"/>
      <c r="O646" s="1113"/>
      <c r="P646" s="1113"/>
      <c r="Q646" s="1113"/>
      <c r="R646" s="1113"/>
      <c r="S646" s="1113"/>
      <c r="T646" s="1114"/>
    </row>
    <row r="647" spans="3:20" ht="9.65" customHeight="1" x14ac:dyDescent="0.2"/>
    <row r="648" spans="3:20" ht="16.5" customHeight="1" x14ac:dyDescent="0.2">
      <c r="D648" s="230" t="str">
        <f>"イ　給与支給状況（令和"&amp;Y1-1&amp;"年度分）"</f>
        <v>イ　給与支給状況（令和7年度分）</v>
      </c>
    </row>
    <row r="649" spans="3:20" ht="18.649999999999999" customHeight="1" x14ac:dyDescent="0.2">
      <c r="D649" s="1825" t="s">
        <v>231</v>
      </c>
      <c r="E649" s="1205" t="s">
        <v>1543</v>
      </c>
      <c r="F649" s="1206"/>
      <c r="G649" s="1206"/>
      <c r="H649" s="1207"/>
      <c r="I649" s="1686"/>
      <c r="J649" s="1821"/>
      <c r="K649" s="1822"/>
    </row>
    <row r="650" spans="3:20" ht="18.649999999999999" customHeight="1" x14ac:dyDescent="0.2">
      <c r="D650" s="1816"/>
      <c r="E650" s="1666" t="s">
        <v>233</v>
      </c>
      <c r="F650" s="1667"/>
      <c r="G650" s="1667"/>
      <c r="H650" s="1668"/>
      <c r="I650" s="1689"/>
      <c r="J650" s="1823"/>
      <c r="K650" s="1824"/>
    </row>
    <row r="651" spans="3:20" ht="18.649999999999999" customHeight="1" x14ac:dyDescent="0.2">
      <c r="D651" s="1825" t="s">
        <v>232</v>
      </c>
      <c r="E651" s="1205" t="s">
        <v>1543</v>
      </c>
      <c r="F651" s="1206"/>
      <c r="G651" s="1206"/>
      <c r="H651" s="1207"/>
      <c r="I651" s="1686"/>
      <c r="J651" s="1821"/>
      <c r="K651" s="1822"/>
    </row>
    <row r="652" spans="3:20" ht="18.649999999999999" customHeight="1" x14ac:dyDescent="0.2">
      <c r="D652" s="1816"/>
      <c r="E652" s="1666" t="s">
        <v>233</v>
      </c>
      <c r="F652" s="1667"/>
      <c r="G652" s="1667"/>
      <c r="H652" s="1668"/>
      <c r="I652" s="1689"/>
      <c r="J652" s="1823"/>
      <c r="K652" s="1824"/>
    </row>
    <row r="653" spans="3:20" ht="15.65" customHeight="1" x14ac:dyDescent="0.2">
      <c r="E653" s="226" t="s">
        <v>1296</v>
      </c>
    </row>
    <row r="654" spans="3:20" ht="9.65" customHeight="1" x14ac:dyDescent="0.2"/>
    <row r="655" spans="3:20" ht="16.5" customHeight="1" x14ac:dyDescent="0.2">
      <c r="D655" s="230" t="s">
        <v>234</v>
      </c>
    </row>
    <row r="656" spans="3:20" ht="19" customHeight="1" x14ac:dyDescent="0.2">
      <c r="D656" s="1098" t="s">
        <v>235</v>
      </c>
      <c r="E656" s="1144"/>
      <c r="F656" s="1144"/>
      <c r="G656" s="1144"/>
      <c r="H656" s="1303"/>
      <c r="I656" s="991"/>
      <c r="J656" s="1362"/>
      <c r="K656" s="1362"/>
      <c r="L656" s="1362"/>
      <c r="M656" s="992"/>
    </row>
    <row r="657" spans="3:24" ht="9.65" customHeight="1" x14ac:dyDescent="0.2"/>
    <row r="658" spans="3:24" ht="16.5" customHeight="1" x14ac:dyDescent="0.2">
      <c r="D658" s="230" t="s">
        <v>236</v>
      </c>
    </row>
    <row r="659" spans="3:24" ht="18.649999999999999" customHeight="1" x14ac:dyDescent="0.2">
      <c r="D659" s="434" t="s">
        <v>237</v>
      </c>
      <c r="E659" s="222"/>
      <c r="F659" s="222"/>
      <c r="G659" s="222"/>
      <c r="H659" s="222"/>
      <c r="I659" s="991"/>
      <c r="J659" s="1362"/>
      <c r="K659" s="992"/>
    </row>
    <row r="660" spans="3:24" ht="16.5" customHeight="1" x14ac:dyDescent="0.2">
      <c r="E660" s="226" t="s">
        <v>853</v>
      </c>
    </row>
    <row r="661" spans="3:24" ht="16.5" customHeight="1" x14ac:dyDescent="0.2">
      <c r="E661" s="226" t="s">
        <v>244</v>
      </c>
    </row>
    <row r="662" spans="3:24" ht="16.5" customHeight="1" x14ac:dyDescent="0.2">
      <c r="E662" s="226" t="s">
        <v>238</v>
      </c>
    </row>
    <row r="663" spans="3:24" ht="16.5" customHeight="1" x14ac:dyDescent="0.2">
      <c r="E663" s="226" t="s">
        <v>239</v>
      </c>
    </row>
    <row r="664" spans="3:24" ht="16.5" customHeight="1" x14ac:dyDescent="0.2">
      <c r="E664" s="226" t="s">
        <v>240</v>
      </c>
    </row>
    <row r="665" spans="3:24" ht="16.5" customHeight="1" x14ac:dyDescent="0.2">
      <c r="E665" s="226" t="s">
        <v>241</v>
      </c>
    </row>
    <row r="666" spans="3:24" ht="16.5" customHeight="1" x14ac:dyDescent="0.2">
      <c r="E666" s="226" t="s">
        <v>242</v>
      </c>
    </row>
    <row r="667" spans="3:24" ht="16.5" customHeight="1" x14ac:dyDescent="0.2">
      <c r="E667" s="226" t="s">
        <v>243</v>
      </c>
    </row>
    <row r="668" spans="3:24" ht="12" customHeight="1" x14ac:dyDescent="0.2"/>
    <row r="669" spans="3:24" ht="17.5" customHeight="1" x14ac:dyDescent="0.2">
      <c r="P669" s="1184" t="s">
        <v>792</v>
      </c>
      <c r="Q669" s="1185"/>
      <c r="R669" s="1276"/>
      <c r="S669" s="1817">
        <f>$Q$11</f>
        <v>0</v>
      </c>
      <c r="T669" s="1272"/>
      <c r="U669" s="1272"/>
      <c r="V669" s="1272"/>
      <c r="W669" s="1272"/>
      <c r="X669" s="1273"/>
    </row>
    <row r="670" spans="3:24" ht="16.5" customHeight="1" x14ac:dyDescent="0.2">
      <c r="C670" s="229" t="s">
        <v>245</v>
      </c>
    </row>
    <row r="671" spans="3:24" ht="16.5" customHeight="1" x14ac:dyDescent="0.2">
      <c r="D671" s="230" t="s">
        <v>246</v>
      </c>
    </row>
    <row r="672" spans="3:24" ht="18.649999999999999" customHeight="1" x14ac:dyDescent="0.2">
      <c r="D672" s="434" t="s">
        <v>247</v>
      </c>
      <c r="E672" s="222"/>
      <c r="F672" s="222"/>
      <c r="G672" s="222"/>
      <c r="H672" s="222"/>
      <c r="I672" s="222"/>
      <c r="J672" s="222"/>
      <c r="K672" s="1527"/>
      <c r="L672" s="1528"/>
      <c r="M672" s="1529"/>
    </row>
    <row r="673" spans="4:23" ht="18.649999999999999" customHeight="1" x14ac:dyDescent="0.2">
      <c r="D673" s="1073" t="s">
        <v>248</v>
      </c>
      <c r="E673" s="1602"/>
      <c r="F673" s="1602"/>
      <c r="G673" s="1602"/>
      <c r="H673" s="1602"/>
      <c r="I673" s="1602"/>
      <c r="J673" s="1799"/>
      <c r="K673" s="1527"/>
      <c r="L673" s="1528"/>
      <c r="M673" s="1529"/>
    </row>
    <row r="674" spans="4:23" ht="9.65" customHeight="1" x14ac:dyDescent="0.2"/>
    <row r="675" spans="4:23" ht="16.5" customHeight="1" x14ac:dyDescent="0.2">
      <c r="D675" s="230" t="str">
        <f>"イ　退職金支給状況（令和"&amp;Y1-1&amp;"年度退職分、未払も含む）"</f>
        <v>イ　退職金支給状況（令和7年度退職分、未払も含む）</v>
      </c>
    </row>
    <row r="676" spans="4:23" ht="42.65" customHeight="1" x14ac:dyDescent="0.2">
      <c r="D676" s="929" t="s">
        <v>249</v>
      </c>
      <c r="E676" s="929"/>
      <c r="F676" s="1583" t="s">
        <v>1894</v>
      </c>
      <c r="G676" s="1624"/>
      <c r="H676" s="1624"/>
      <c r="I676" s="1795"/>
      <c r="J676" s="1393" t="s">
        <v>1895</v>
      </c>
      <c r="K676" s="1393"/>
      <c r="L676" s="1393"/>
      <c r="M676" s="911"/>
      <c r="N676" s="1393" t="s">
        <v>1896</v>
      </c>
      <c r="O676" s="1393"/>
      <c r="P676" s="1393"/>
      <c r="Q676" s="1394"/>
      <c r="R676" s="1583" t="s">
        <v>1897</v>
      </c>
      <c r="S676" s="1052"/>
      <c r="T676" s="1641"/>
      <c r="U676" s="1583" t="s">
        <v>1898</v>
      </c>
      <c r="V676" s="1052"/>
      <c r="W676" s="1641"/>
    </row>
    <row r="677" spans="4:23" ht="19" customHeight="1" x14ac:dyDescent="0.2">
      <c r="D677" s="1004"/>
      <c r="E677" s="1004"/>
      <c r="F677" s="1090"/>
      <c r="G677" s="1090"/>
      <c r="H677" s="1090"/>
      <c r="I677" s="472" t="s">
        <v>122</v>
      </c>
      <c r="J677" s="1090"/>
      <c r="K677" s="1090"/>
      <c r="L677" s="1090"/>
      <c r="M677" s="473" t="s">
        <v>122</v>
      </c>
      <c r="N677" s="1182">
        <f t="shared" ref="N677:N683" si="1">F677-J677</f>
        <v>0</v>
      </c>
      <c r="O677" s="1183"/>
      <c r="P677" s="1183"/>
      <c r="Q677" s="472" t="s">
        <v>122</v>
      </c>
      <c r="R677" s="694"/>
      <c r="S677" s="695"/>
      <c r="T677" s="696"/>
      <c r="U677" s="694"/>
      <c r="V677" s="695"/>
      <c r="W677" s="696"/>
    </row>
    <row r="678" spans="4:23" ht="19" customHeight="1" x14ac:dyDescent="0.2">
      <c r="D678" s="1004"/>
      <c r="E678" s="1004"/>
      <c r="F678" s="1090"/>
      <c r="G678" s="1090"/>
      <c r="H678" s="1090"/>
      <c r="I678" s="472" t="s">
        <v>122</v>
      </c>
      <c r="J678" s="1090"/>
      <c r="K678" s="1090"/>
      <c r="L678" s="1090"/>
      <c r="M678" s="473" t="s">
        <v>122</v>
      </c>
      <c r="N678" s="1182">
        <f t="shared" si="1"/>
        <v>0</v>
      </c>
      <c r="O678" s="1183"/>
      <c r="P678" s="1183"/>
      <c r="Q678" s="472" t="s">
        <v>122</v>
      </c>
      <c r="R678" s="694"/>
      <c r="S678" s="695"/>
      <c r="T678" s="696"/>
      <c r="U678" s="694"/>
      <c r="V678" s="695"/>
      <c r="W678" s="696"/>
    </row>
    <row r="679" spans="4:23" ht="19" customHeight="1" x14ac:dyDescent="0.2">
      <c r="D679" s="1004"/>
      <c r="E679" s="1004"/>
      <c r="F679" s="1090"/>
      <c r="G679" s="1090"/>
      <c r="H679" s="1090"/>
      <c r="I679" s="472" t="s">
        <v>122</v>
      </c>
      <c r="J679" s="1090"/>
      <c r="K679" s="1090"/>
      <c r="L679" s="1090"/>
      <c r="M679" s="473" t="s">
        <v>122</v>
      </c>
      <c r="N679" s="1182">
        <f t="shared" si="1"/>
        <v>0</v>
      </c>
      <c r="O679" s="1183"/>
      <c r="P679" s="1183"/>
      <c r="Q679" s="472" t="s">
        <v>122</v>
      </c>
      <c r="R679" s="694"/>
      <c r="S679" s="695"/>
      <c r="T679" s="696"/>
      <c r="U679" s="694"/>
      <c r="V679" s="695"/>
      <c r="W679" s="696"/>
    </row>
    <row r="680" spans="4:23" ht="19" customHeight="1" x14ac:dyDescent="0.2">
      <c r="D680" s="1004"/>
      <c r="E680" s="1004"/>
      <c r="F680" s="1090"/>
      <c r="G680" s="1090"/>
      <c r="H680" s="1090"/>
      <c r="I680" s="472" t="s">
        <v>122</v>
      </c>
      <c r="J680" s="1090"/>
      <c r="K680" s="1090"/>
      <c r="L680" s="1090"/>
      <c r="M680" s="473" t="s">
        <v>122</v>
      </c>
      <c r="N680" s="1182">
        <f t="shared" si="1"/>
        <v>0</v>
      </c>
      <c r="O680" s="1183"/>
      <c r="P680" s="1183"/>
      <c r="Q680" s="472" t="s">
        <v>122</v>
      </c>
      <c r="R680" s="694"/>
      <c r="S680" s="695"/>
      <c r="T680" s="696"/>
      <c r="U680" s="694"/>
      <c r="V680" s="695"/>
      <c r="W680" s="696"/>
    </row>
    <row r="681" spans="4:23" ht="19" customHeight="1" x14ac:dyDescent="0.2">
      <c r="D681" s="1004"/>
      <c r="E681" s="1004"/>
      <c r="F681" s="1090"/>
      <c r="G681" s="1090"/>
      <c r="H681" s="1090"/>
      <c r="I681" s="472" t="s">
        <v>122</v>
      </c>
      <c r="J681" s="1090"/>
      <c r="K681" s="1090"/>
      <c r="L681" s="1090"/>
      <c r="M681" s="473" t="s">
        <v>122</v>
      </c>
      <c r="N681" s="1182">
        <f t="shared" si="1"/>
        <v>0</v>
      </c>
      <c r="O681" s="1183"/>
      <c r="P681" s="1183"/>
      <c r="Q681" s="472" t="s">
        <v>122</v>
      </c>
      <c r="R681" s="694"/>
      <c r="S681" s="695"/>
      <c r="T681" s="696"/>
      <c r="U681" s="694"/>
      <c r="V681" s="695"/>
      <c r="W681" s="696"/>
    </row>
    <row r="682" spans="4:23" ht="19" customHeight="1" x14ac:dyDescent="0.2">
      <c r="D682" s="1004"/>
      <c r="E682" s="1004"/>
      <c r="F682" s="1090"/>
      <c r="G682" s="1090"/>
      <c r="H682" s="1090"/>
      <c r="I682" s="472" t="s">
        <v>122</v>
      </c>
      <c r="J682" s="1090"/>
      <c r="K682" s="1090"/>
      <c r="L682" s="1090"/>
      <c r="M682" s="473" t="s">
        <v>122</v>
      </c>
      <c r="N682" s="1182">
        <f t="shared" si="1"/>
        <v>0</v>
      </c>
      <c r="O682" s="1183"/>
      <c r="P682" s="1183"/>
      <c r="Q682" s="472" t="s">
        <v>122</v>
      </c>
      <c r="R682" s="694"/>
      <c r="S682" s="695"/>
      <c r="T682" s="696"/>
      <c r="U682" s="694"/>
      <c r="V682" s="695"/>
      <c r="W682" s="696"/>
    </row>
    <row r="683" spans="4:23" ht="19" customHeight="1" x14ac:dyDescent="0.2">
      <c r="D683" s="1004"/>
      <c r="E683" s="1004"/>
      <c r="F683" s="1090"/>
      <c r="G683" s="1090"/>
      <c r="H683" s="1090"/>
      <c r="I683" s="472" t="s">
        <v>122</v>
      </c>
      <c r="J683" s="1090"/>
      <c r="K683" s="1090"/>
      <c r="L683" s="1090"/>
      <c r="M683" s="473" t="s">
        <v>122</v>
      </c>
      <c r="N683" s="1182">
        <f t="shared" si="1"/>
        <v>0</v>
      </c>
      <c r="O683" s="1183"/>
      <c r="P683" s="1183"/>
      <c r="Q683" s="472" t="s">
        <v>122</v>
      </c>
      <c r="R683" s="694"/>
      <c r="S683" s="695"/>
      <c r="T683" s="696"/>
      <c r="U683" s="694"/>
      <c r="V683" s="695"/>
      <c r="W683" s="696"/>
    </row>
    <row r="684" spans="4:23" ht="16.5" customHeight="1" x14ac:dyDescent="0.2">
      <c r="E684" s="226" t="s">
        <v>250</v>
      </c>
    </row>
    <row r="685" spans="4:23" ht="9.65" customHeight="1" x14ac:dyDescent="0.2"/>
    <row r="686" spans="4:23" ht="16.5" customHeight="1" x14ac:dyDescent="0.2">
      <c r="D686" s="230" t="s">
        <v>251</v>
      </c>
    </row>
    <row r="687" spans="4:23" ht="19" customHeight="1" x14ac:dyDescent="0.2">
      <c r="D687" s="434" t="s">
        <v>252</v>
      </c>
      <c r="E687" s="222"/>
      <c r="F687" s="222"/>
      <c r="G687" s="222"/>
      <c r="H687" s="1266"/>
      <c r="I687" s="1334"/>
      <c r="J687" s="1334"/>
      <c r="K687" s="1334"/>
      <c r="L687" s="1334"/>
      <c r="M687" s="1334"/>
      <c r="N687" s="1334"/>
      <c r="O687" s="1334"/>
      <c r="P687" s="1334"/>
      <c r="Q687" s="1334"/>
      <c r="R687" s="1334"/>
      <c r="S687" s="1334"/>
      <c r="T687" s="1334"/>
      <c r="U687" s="1334"/>
      <c r="V687" s="1846"/>
    </row>
    <row r="688" spans="4:23" ht="15" customHeight="1" x14ac:dyDescent="0.2"/>
    <row r="689" spans="3:20" ht="16.5" customHeight="1" x14ac:dyDescent="0.2">
      <c r="C689" s="229" t="s">
        <v>253</v>
      </c>
    </row>
    <row r="690" spans="3:20" ht="16.5" customHeight="1" x14ac:dyDescent="0.2">
      <c r="D690" s="230" t="s">
        <v>254</v>
      </c>
    </row>
    <row r="691" spans="3:20" ht="19.5" customHeight="1" x14ac:dyDescent="0.2">
      <c r="D691" s="434" t="s">
        <v>255</v>
      </c>
      <c r="E691" s="222"/>
      <c r="F691" s="222"/>
      <c r="G691" s="222"/>
      <c r="H691" s="222"/>
      <c r="I691" s="222"/>
      <c r="J691" s="1552"/>
      <c r="K691" s="1552"/>
      <c r="L691" s="1552"/>
      <c r="M691" s="1552"/>
      <c r="N691" s="1552"/>
      <c r="O691" s="1552"/>
      <c r="P691" s="1552"/>
      <c r="Q691" s="1552"/>
      <c r="R691" s="892"/>
    </row>
    <row r="692" spans="3:20" ht="19.5" customHeight="1" x14ac:dyDescent="0.2">
      <c r="D692" s="478" t="s">
        <v>256</v>
      </c>
      <c r="E692" s="480"/>
      <c r="F692" s="480"/>
      <c r="G692" s="480"/>
      <c r="H692" s="480"/>
      <c r="I692" s="480"/>
      <c r="J692" s="1772"/>
      <c r="K692" s="1772"/>
      <c r="L692" s="1772"/>
      <c r="M692" s="1772"/>
      <c r="N692" s="1772"/>
      <c r="O692" s="1772"/>
      <c r="P692" s="1772"/>
      <c r="Q692" s="1772"/>
      <c r="R692" s="1772"/>
    </row>
    <row r="693" spans="3:20" ht="19.5" customHeight="1" x14ac:dyDescent="0.2">
      <c r="D693" s="1747" t="s">
        <v>1168</v>
      </c>
      <c r="E693" s="1748"/>
      <c r="F693" s="1748"/>
      <c r="G693" s="1748"/>
      <c r="H693" s="1748"/>
      <c r="I693" s="1749"/>
      <c r="J693" s="1750"/>
      <c r="K693" s="1751"/>
      <c r="L693" s="1751"/>
      <c r="M693" s="1751"/>
      <c r="N693" s="1751"/>
      <c r="O693" s="1751"/>
      <c r="P693" s="1751"/>
      <c r="Q693" s="1751"/>
      <c r="R693" s="1752"/>
    </row>
    <row r="694" spans="3:20" ht="16.5" customHeight="1" x14ac:dyDescent="0.2">
      <c r="E694" s="226" t="s">
        <v>257</v>
      </c>
    </row>
    <row r="695" spans="3:20" ht="9.65" customHeight="1" x14ac:dyDescent="0.2"/>
    <row r="696" spans="3:20" ht="16.5" customHeight="1" x14ac:dyDescent="0.2">
      <c r="D696" s="230" t="s">
        <v>258</v>
      </c>
    </row>
    <row r="697" spans="3:20" ht="27" customHeight="1" x14ac:dyDescent="0.2">
      <c r="D697" s="1098" t="s">
        <v>267</v>
      </c>
      <c r="E697" s="1144"/>
      <c r="F697" s="1144"/>
      <c r="G697" s="1144"/>
      <c r="H697" s="1144"/>
      <c r="I697" s="1144"/>
      <c r="J697" s="1144"/>
      <c r="K697" s="1144"/>
      <c r="L697" s="1144"/>
      <c r="M697" s="1144"/>
      <c r="N697" s="1144"/>
      <c r="O697" s="1144"/>
      <c r="P697" s="1144"/>
      <c r="Q697" s="1144"/>
      <c r="R697" s="1303"/>
      <c r="S697" s="1287" t="s">
        <v>696</v>
      </c>
      <c r="T697" s="1386"/>
    </row>
    <row r="698" spans="3:20" ht="19" customHeight="1" x14ac:dyDescent="0.2">
      <c r="D698" s="1184" t="s">
        <v>259</v>
      </c>
      <c r="E698" s="1185"/>
      <c r="F698" s="1185"/>
      <c r="G698" s="1185"/>
      <c r="H698" s="1185"/>
      <c r="I698" s="1185"/>
      <c r="J698" s="1185"/>
      <c r="K698" s="1185"/>
      <c r="L698" s="1185"/>
      <c r="M698" s="1185"/>
      <c r="N698" s="1185"/>
      <c r="O698" s="1185"/>
      <c r="P698" s="1185"/>
      <c r="Q698" s="1185"/>
      <c r="R698" s="1276"/>
      <c r="S698" s="991"/>
      <c r="T698" s="992"/>
    </row>
    <row r="699" spans="3:20" ht="19" customHeight="1" x14ac:dyDescent="0.2">
      <c r="D699" s="1184" t="s">
        <v>806</v>
      </c>
      <c r="E699" s="1185"/>
      <c r="F699" s="1185"/>
      <c r="G699" s="1185"/>
      <c r="H699" s="1185"/>
      <c r="I699" s="1185"/>
      <c r="J699" s="1185"/>
      <c r="K699" s="1185"/>
      <c r="L699" s="1185"/>
      <c r="M699" s="1185"/>
      <c r="N699" s="1185"/>
      <c r="O699" s="1185"/>
      <c r="P699" s="1185"/>
      <c r="Q699" s="1185"/>
      <c r="R699" s="1276"/>
      <c r="S699" s="991"/>
      <c r="T699" s="992"/>
    </row>
    <row r="700" spans="3:20" ht="19" customHeight="1" x14ac:dyDescent="0.2">
      <c r="D700" s="1184" t="s">
        <v>807</v>
      </c>
      <c r="E700" s="1185"/>
      <c r="F700" s="1185"/>
      <c r="G700" s="1185"/>
      <c r="H700" s="1185"/>
      <c r="I700" s="1185"/>
      <c r="J700" s="1185"/>
      <c r="K700" s="1185"/>
      <c r="L700" s="1185"/>
      <c r="M700" s="1185"/>
      <c r="N700" s="1185"/>
      <c r="O700" s="1185"/>
      <c r="P700" s="1185"/>
      <c r="Q700" s="1185"/>
      <c r="R700" s="1276"/>
      <c r="S700" s="991"/>
      <c r="T700" s="992"/>
    </row>
    <row r="701" spans="3:20" ht="19" customHeight="1" x14ac:dyDescent="0.2">
      <c r="D701" s="1184" t="s">
        <v>260</v>
      </c>
      <c r="E701" s="1185"/>
      <c r="F701" s="1185"/>
      <c r="G701" s="1185"/>
      <c r="H701" s="1185"/>
      <c r="I701" s="1185"/>
      <c r="J701" s="1185"/>
      <c r="K701" s="1185"/>
      <c r="L701" s="1185"/>
      <c r="M701" s="1185"/>
      <c r="N701" s="1185"/>
      <c r="O701" s="1185"/>
      <c r="P701" s="1185"/>
      <c r="Q701" s="1185"/>
      <c r="R701" s="1276"/>
      <c r="S701" s="991"/>
      <c r="T701" s="992"/>
    </row>
    <row r="702" spans="3:20" ht="19" customHeight="1" x14ac:dyDescent="0.2">
      <c r="D702" s="1184" t="s">
        <v>805</v>
      </c>
      <c r="E702" s="1185"/>
      <c r="F702" s="1185"/>
      <c r="G702" s="1185"/>
      <c r="H702" s="1185"/>
      <c r="I702" s="1185"/>
      <c r="J702" s="1185"/>
      <c r="K702" s="1185"/>
      <c r="L702" s="1185"/>
      <c r="M702" s="1185"/>
      <c r="N702" s="1185"/>
      <c r="O702" s="1185"/>
      <c r="P702" s="1185"/>
      <c r="Q702" s="1185"/>
      <c r="R702" s="1276"/>
      <c r="S702" s="991"/>
      <c r="T702" s="992"/>
    </row>
    <row r="703" spans="3:20" ht="19" customHeight="1" x14ac:dyDescent="0.2">
      <c r="D703" s="1184" t="s">
        <v>808</v>
      </c>
      <c r="E703" s="1185"/>
      <c r="F703" s="1185"/>
      <c r="G703" s="1185"/>
      <c r="H703" s="1185"/>
      <c r="I703" s="1185"/>
      <c r="J703" s="1185"/>
      <c r="K703" s="1185"/>
      <c r="L703" s="1185"/>
      <c r="M703" s="1185"/>
      <c r="N703" s="1185"/>
      <c r="O703" s="1185"/>
      <c r="P703" s="1185"/>
      <c r="Q703" s="1185"/>
      <c r="R703" s="1276"/>
      <c r="S703" s="991"/>
      <c r="T703" s="992"/>
    </row>
    <row r="704" spans="3:20" ht="19" customHeight="1" x14ac:dyDescent="0.2">
      <c r="D704" s="1184" t="s">
        <v>261</v>
      </c>
      <c r="E704" s="1185"/>
      <c r="F704" s="1185"/>
      <c r="G704" s="1185"/>
      <c r="H704" s="1185"/>
      <c r="I704" s="1185"/>
      <c r="J704" s="1185"/>
      <c r="K704" s="1185"/>
      <c r="L704" s="1185"/>
      <c r="M704" s="1185"/>
      <c r="N704" s="1185"/>
      <c r="O704" s="1185"/>
      <c r="P704" s="1185"/>
      <c r="Q704" s="1185"/>
      <c r="R704" s="1276"/>
      <c r="S704" s="991"/>
      <c r="T704" s="992"/>
    </row>
    <row r="705" spans="3:24" ht="19" customHeight="1" x14ac:dyDescent="0.2">
      <c r="D705" s="1184" t="s">
        <v>1988</v>
      </c>
      <c r="E705" s="1185"/>
      <c r="F705" s="1185"/>
      <c r="G705" s="1185"/>
      <c r="H705" s="1185"/>
      <c r="I705" s="1185"/>
      <c r="J705" s="1185"/>
      <c r="K705" s="1185"/>
      <c r="L705" s="1185"/>
      <c r="M705" s="1185"/>
      <c r="N705" s="1185"/>
      <c r="O705" s="1185"/>
      <c r="P705" s="1185"/>
      <c r="Q705" s="1185"/>
      <c r="R705" s="1276"/>
      <c r="S705" s="991"/>
      <c r="T705" s="992"/>
    </row>
    <row r="706" spans="3:24" ht="19" customHeight="1" x14ac:dyDescent="0.2">
      <c r="D706" s="1184" t="s">
        <v>262</v>
      </c>
      <c r="E706" s="1185"/>
      <c r="F706" s="1185"/>
      <c r="G706" s="1185"/>
      <c r="H706" s="1185"/>
      <c r="I706" s="1185"/>
      <c r="J706" s="1185"/>
      <c r="K706" s="1185"/>
      <c r="L706" s="1185"/>
      <c r="M706" s="1185"/>
      <c r="N706" s="1185"/>
      <c r="O706" s="1185"/>
      <c r="P706" s="1185"/>
      <c r="Q706" s="1185"/>
      <c r="R706" s="1276"/>
      <c r="S706" s="991"/>
      <c r="T706" s="992"/>
    </row>
    <row r="707" spans="3:24" ht="19" customHeight="1" x14ac:dyDescent="0.2">
      <c r="D707" s="1184" t="s">
        <v>263</v>
      </c>
      <c r="E707" s="1185"/>
      <c r="F707" s="1185"/>
      <c r="G707" s="1185"/>
      <c r="H707" s="1185"/>
      <c r="I707" s="1185"/>
      <c r="J707" s="1185"/>
      <c r="K707" s="1185"/>
      <c r="L707" s="1185"/>
      <c r="M707" s="1185"/>
      <c r="N707" s="1185"/>
      <c r="O707" s="1185"/>
      <c r="P707" s="1185"/>
      <c r="Q707" s="1185"/>
      <c r="R707" s="1276"/>
      <c r="S707" s="991"/>
      <c r="T707" s="992"/>
    </row>
    <row r="708" spans="3:24" ht="19" customHeight="1" x14ac:dyDescent="0.2">
      <c r="D708" s="1184" t="s">
        <v>264</v>
      </c>
      <c r="E708" s="1185"/>
      <c r="F708" s="1185"/>
      <c r="G708" s="1185"/>
      <c r="H708" s="1185"/>
      <c r="I708" s="1185"/>
      <c r="J708" s="1185"/>
      <c r="K708" s="1185"/>
      <c r="L708" s="1185"/>
      <c r="M708" s="1185"/>
      <c r="N708" s="1185"/>
      <c r="O708" s="1185"/>
      <c r="P708" s="1185"/>
      <c r="Q708" s="1185"/>
      <c r="R708" s="1276"/>
      <c r="S708" s="991"/>
      <c r="T708" s="992"/>
    </row>
    <row r="709" spans="3:24" ht="19" customHeight="1" x14ac:dyDescent="0.2">
      <c r="D709" s="1184" t="s">
        <v>265</v>
      </c>
      <c r="E709" s="1185"/>
      <c r="F709" s="1185"/>
      <c r="G709" s="1185"/>
      <c r="H709" s="1185"/>
      <c r="I709" s="1185"/>
      <c r="J709" s="1185"/>
      <c r="K709" s="1185"/>
      <c r="L709" s="1185"/>
      <c r="M709" s="1185"/>
      <c r="N709" s="1185"/>
      <c r="O709" s="1185"/>
      <c r="P709" s="1185"/>
      <c r="Q709" s="1185"/>
      <c r="R709" s="1276"/>
      <c r="S709" s="991"/>
      <c r="T709" s="992"/>
    </row>
    <row r="710" spans="3:24" ht="19" customHeight="1" x14ac:dyDescent="0.2">
      <c r="D710" s="1184" t="s">
        <v>266</v>
      </c>
      <c r="E710" s="1185"/>
      <c r="F710" s="1185"/>
      <c r="G710" s="1185"/>
      <c r="H710" s="1185"/>
      <c r="I710" s="1185"/>
      <c r="J710" s="1185"/>
      <c r="K710" s="1185"/>
      <c r="L710" s="1185"/>
      <c r="M710" s="1185"/>
      <c r="N710" s="1185"/>
      <c r="O710" s="1185"/>
      <c r="P710" s="1185"/>
      <c r="Q710" s="1185"/>
      <c r="R710" s="1276"/>
      <c r="S710" s="991"/>
      <c r="T710" s="992"/>
    </row>
    <row r="711" spans="3:24" ht="16.5" customHeight="1" x14ac:dyDescent="0.2">
      <c r="E711" s="226" t="s">
        <v>2058</v>
      </c>
    </row>
    <row r="712" spans="3:24" ht="16.5" customHeight="1" x14ac:dyDescent="0.2">
      <c r="E712" s="226" t="s">
        <v>268</v>
      </c>
    </row>
    <row r="713" spans="3:24" ht="17.5" customHeight="1" x14ac:dyDescent="0.2">
      <c r="P713" s="956" t="s">
        <v>792</v>
      </c>
      <c r="Q713" s="956"/>
      <c r="R713" s="956"/>
      <c r="S713" s="982">
        <f>$Q$11</f>
        <v>0</v>
      </c>
      <c r="T713" s="982"/>
      <c r="U713" s="982"/>
      <c r="V713" s="982"/>
      <c r="W713" s="982"/>
      <c r="X713" s="982"/>
    </row>
    <row r="714" spans="3:24" ht="16.5" customHeight="1" x14ac:dyDescent="0.2">
      <c r="C714" s="229" t="s">
        <v>269</v>
      </c>
    </row>
    <row r="715" spans="3:24" ht="16.5" customHeight="1" x14ac:dyDescent="0.2">
      <c r="D715" s="230" t="str">
        <f>"ア　労災保険、雇用保険、私学共済及び退職金財団への加入状況(令和"&amp;Y1&amp;"年度)"</f>
        <v>ア　労災保険、雇用保険、私学共済及び退職金財団への加入状況(令和8年度)</v>
      </c>
    </row>
    <row r="716" spans="3:24" ht="30" customHeight="1" x14ac:dyDescent="0.2">
      <c r="D716" s="911" t="s">
        <v>1430</v>
      </c>
      <c r="E716" s="912"/>
      <c r="F716" s="912"/>
      <c r="G716" s="912"/>
      <c r="H716" s="1098"/>
      <c r="I716" s="1164"/>
      <c r="J716" s="1165"/>
      <c r="K716" s="631" t="s">
        <v>50</v>
      </c>
      <c r="L716" s="472"/>
      <c r="M716" s="472"/>
      <c r="N716" s="472"/>
      <c r="O716" s="472"/>
      <c r="P716" s="472"/>
      <c r="Q716" s="750" t="s">
        <v>1498</v>
      </c>
      <c r="R716" s="1164"/>
      <c r="S716" s="1381"/>
      <c r="T716" s="631" t="s">
        <v>276</v>
      </c>
      <c r="U716" s="472"/>
      <c r="V716" s="472"/>
      <c r="W716" s="473"/>
    </row>
    <row r="717" spans="3:24" ht="4.5" customHeight="1" x14ac:dyDescent="0.2">
      <c r="R717" s="751"/>
      <c r="S717" s="751"/>
    </row>
    <row r="718" spans="3:24" ht="19" customHeight="1" x14ac:dyDescent="0.2">
      <c r="I718" s="1021" t="s">
        <v>272</v>
      </c>
      <c r="J718" s="1021"/>
      <c r="K718" s="955"/>
      <c r="L718" s="1345" t="s">
        <v>273</v>
      </c>
      <c r="M718" s="1382"/>
      <c r="N718" s="1382"/>
      <c r="O718" s="1383"/>
      <c r="P718" s="896" t="s">
        <v>274</v>
      </c>
      <c r="Q718" s="1324"/>
      <c r="R718" s="1384"/>
      <c r="S718" s="1385"/>
      <c r="T718" s="896" t="s">
        <v>275</v>
      </c>
      <c r="U718" s="1324"/>
      <c r="V718" s="1324"/>
      <c r="W718" s="1325"/>
    </row>
    <row r="719" spans="3:24" ht="18" customHeight="1" x14ac:dyDescent="0.2">
      <c r="D719" s="912" t="s">
        <v>270</v>
      </c>
      <c r="E719" s="912"/>
      <c r="F719" s="912"/>
      <c r="G719" s="912"/>
      <c r="H719" s="1098"/>
      <c r="I719" s="1164"/>
      <c r="J719" s="1165"/>
      <c r="K719" s="472" t="s">
        <v>50</v>
      </c>
      <c r="L719" s="1164"/>
      <c r="M719" s="1381"/>
      <c r="N719" s="472" t="s">
        <v>50</v>
      </c>
      <c r="O719" s="472"/>
      <c r="P719" s="1164"/>
      <c r="Q719" s="1381"/>
      <c r="R719" s="472" t="s">
        <v>50</v>
      </c>
      <c r="S719" s="472"/>
      <c r="T719" s="1164"/>
      <c r="U719" s="1381"/>
      <c r="V719" s="472" t="s">
        <v>50</v>
      </c>
      <c r="W719" s="473"/>
    </row>
    <row r="720" spans="3:24" ht="16.5" customHeight="1" x14ac:dyDescent="0.2">
      <c r="D720" s="912"/>
      <c r="E720" s="912"/>
      <c r="F720" s="912"/>
      <c r="G720" s="912"/>
      <c r="H720" s="912"/>
      <c r="I720" s="752" t="s">
        <v>277</v>
      </c>
      <c r="J720" s="753"/>
      <c r="K720" s="867"/>
      <c r="L720" s="1389"/>
      <c r="M720" s="1390"/>
      <c r="N720" s="1390"/>
      <c r="O720" s="1391"/>
      <c r="P720" s="1389"/>
      <c r="Q720" s="1390"/>
      <c r="R720" s="1390"/>
      <c r="S720" s="1391"/>
      <c r="T720" s="1389"/>
      <c r="U720" s="1390"/>
      <c r="V720" s="1390"/>
      <c r="W720" s="1391"/>
    </row>
    <row r="721" spans="4:23" ht="19" customHeight="1" x14ac:dyDescent="0.2">
      <c r="D721" s="912"/>
      <c r="E721" s="912"/>
      <c r="F721" s="912"/>
      <c r="G721" s="912"/>
      <c r="H721" s="1098"/>
      <c r="I721" s="1387"/>
      <c r="J721" s="1388"/>
      <c r="K721" s="476" t="s">
        <v>50</v>
      </c>
      <c r="L721" s="1392"/>
      <c r="M721" s="1390"/>
      <c r="N721" s="1390"/>
      <c r="O721" s="1391"/>
      <c r="P721" s="1392"/>
      <c r="Q721" s="1390"/>
      <c r="R721" s="1390"/>
      <c r="S721" s="1391"/>
      <c r="T721" s="1392"/>
      <c r="U721" s="1390"/>
      <c r="V721" s="1390"/>
      <c r="W721" s="1391"/>
    </row>
    <row r="722" spans="4:23" ht="19" customHeight="1" x14ac:dyDescent="0.2">
      <c r="D722" s="912" t="s">
        <v>271</v>
      </c>
      <c r="E722" s="912"/>
      <c r="F722" s="912"/>
      <c r="G722" s="912"/>
      <c r="H722" s="912"/>
      <c r="I722" s="1184">
        <f>$I$716-I719</f>
        <v>0</v>
      </c>
      <c r="J722" s="1185"/>
      <c r="K722" s="409" t="s">
        <v>50</v>
      </c>
      <c r="L722" s="1184">
        <f>$I$716-L719</f>
        <v>0</v>
      </c>
      <c r="M722" s="1185"/>
      <c r="N722" s="472" t="s">
        <v>50</v>
      </c>
      <c r="O722" s="472"/>
      <c r="P722" s="1184">
        <f>$I$716-P719</f>
        <v>0</v>
      </c>
      <c r="Q722" s="1185"/>
      <c r="R722" s="472" t="s">
        <v>50</v>
      </c>
      <c r="S722" s="472"/>
      <c r="T722" s="1184">
        <f>$I$716-T719</f>
        <v>0</v>
      </c>
      <c r="U722" s="1185"/>
      <c r="V722" s="472" t="s">
        <v>50</v>
      </c>
      <c r="W722" s="473"/>
    </row>
    <row r="723" spans="4:23" ht="12.65" customHeight="1" x14ac:dyDescent="0.2">
      <c r="D723" s="1401" t="s">
        <v>1899</v>
      </c>
      <c r="E723" s="1402"/>
      <c r="F723" s="1402"/>
      <c r="G723" s="1402"/>
      <c r="H723" s="1402"/>
      <c r="I723" s="1403"/>
      <c r="J723" s="1404"/>
      <c r="K723" s="1121" t="s">
        <v>634</v>
      </c>
      <c r="L723" s="1180"/>
      <c r="M723" s="1181"/>
      <c r="N723" s="1119"/>
      <c r="O723" s="1120"/>
      <c r="P723" s="1180"/>
      <c r="Q723" s="1181"/>
      <c r="R723" s="1119"/>
      <c r="S723" s="1120"/>
      <c r="T723" s="1180"/>
      <c r="U723" s="1181"/>
      <c r="V723" s="1119"/>
      <c r="W723" s="1120"/>
    </row>
    <row r="724" spans="4:23" ht="12.65" customHeight="1" x14ac:dyDescent="0.2">
      <c r="D724" s="956"/>
      <c r="E724" s="956"/>
      <c r="F724" s="956"/>
      <c r="G724" s="956"/>
      <c r="H724" s="956"/>
      <c r="I724" s="1392"/>
      <c r="J724" s="1391"/>
      <c r="K724" s="1122"/>
      <c r="L724" s="913"/>
      <c r="M724" s="914"/>
      <c r="N724" s="914"/>
      <c r="O724" s="915"/>
      <c r="P724" s="913"/>
      <c r="Q724" s="914"/>
      <c r="R724" s="914"/>
      <c r="S724" s="915"/>
      <c r="T724" s="913"/>
      <c r="U724" s="914"/>
      <c r="V724" s="914"/>
      <c r="W724" s="915"/>
    </row>
    <row r="725" spans="4:23" ht="12.65" customHeight="1" x14ac:dyDescent="0.2">
      <c r="D725" s="956"/>
      <c r="E725" s="956"/>
      <c r="F725" s="956"/>
      <c r="G725" s="956"/>
      <c r="H725" s="956"/>
      <c r="I725" s="1392"/>
      <c r="J725" s="1391"/>
      <c r="K725" s="1121" t="s">
        <v>635</v>
      </c>
      <c r="L725" s="1118"/>
      <c r="M725" s="1119"/>
      <c r="N725" s="1119"/>
      <c r="O725" s="1120"/>
      <c r="P725" s="1118"/>
      <c r="Q725" s="1119"/>
      <c r="R725" s="1119"/>
      <c r="S725" s="1120"/>
      <c r="T725" s="1118"/>
      <c r="U725" s="1119"/>
      <c r="V725" s="1119"/>
      <c r="W725" s="1120"/>
    </row>
    <row r="726" spans="4:23" ht="12.65" customHeight="1" x14ac:dyDescent="0.2">
      <c r="D726" s="956"/>
      <c r="E726" s="956"/>
      <c r="F726" s="956"/>
      <c r="G726" s="956"/>
      <c r="H726" s="956"/>
      <c r="I726" s="1392"/>
      <c r="J726" s="1391"/>
      <c r="K726" s="1122"/>
      <c r="L726" s="913"/>
      <c r="M726" s="914"/>
      <c r="N726" s="914"/>
      <c r="O726" s="915"/>
      <c r="P726" s="913"/>
      <c r="Q726" s="914"/>
      <c r="R726" s="914"/>
      <c r="S726" s="915"/>
      <c r="T726" s="913"/>
      <c r="U726" s="914"/>
      <c r="V726" s="914"/>
      <c r="W726" s="915"/>
    </row>
    <row r="727" spans="4:23" ht="12.65" customHeight="1" x14ac:dyDescent="0.2">
      <c r="D727" s="956"/>
      <c r="E727" s="956"/>
      <c r="F727" s="956"/>
      <c r="G727" s="956"/>
      <c r="H727" s="956"/>
      <c r="I727" s="1392"/>
      <c r="J727" s="1391"/>
      <c r="K727" s="1121" t="s">
        <v>636</v>
      </c>
      <c r="L727" s="1118"/>
      <c r="M727" s="1119"/>
      <c r="N727" s="1119"/>
      <c r="O727" s="1120"/>
      <c r="P727" s="1118"/>
      <c r="Q727" s="1119"/>
      <c r="R727" s="1119"/>
      <c r="S727" s="1120"/>
      <c r="T727" s="1118"/>
      <c r="U727" s="1119"/>
      <c r="V727" s="1119"/>
      <c r="W727" s="1120"/>
    </row>
    <row r="728" spans="4:23" ht="12.65" customHeight="1" x14ac:dyDescent="0.2">
      <c r="D728" s="956"/>
      <c r="E728" s="956"/>
      <c r="F728" s="956"/>
      <c r="G728" s="956"/>
      <c r="H728" s="956"/>
      <c r="I728" s="1392"/>
      <c r="J728" s="1391"/>
      <c r="K728" s="1122"/>
      <c r="L728" s="913"/>
      <c r="M728" s="914"/>
      <c r="N728" s="914"/>
      <c r="O728" s="915"/>
      <c r="P728" s="913"/>
      <c r="Q728" s="914"/>
      <c r="R728" s="914"/>
      <c r="S728" s="915"/>
      <c r="T728" s="913"/>
      <c r="U728" s="914"/>
      <c r="V728" s="914"/>
      <c r="W728" s="915"/>
    </row>
    <row r="729" spans="4:23" ht="12.65" customHeight="1" x14ac:dyDescent="0.2">
      <c r="D729" s="956"/>
      <c r="E729" s="956"/>
      <c r="F729" s="956"/>
      <c r="G729" s="956"/>
      <c r="H729" s="956"/>
      <c r="I729" s="1392"/>
      <c r="J729" s="1391"/>
      <c r="K729" s="1121" t="s">
        <v>811</v>
      </c>
      <c r="L729" s="1118"/>
      <c r="M729" s="1119"/>
      <c r="N729" s="1119"/>
      <c r="O729" s="1120"/>
      <c r="P729" s="1118"/>
      <c r="Q729" s="1119"/>
      <c r="R729" s="1119"/>
      <c r="S729" s="1120"/>
      <c r="T729" s="1118"/>
      <c r="U729" s="1119"/>
      <c r="V729" s="1119"/>
      <c r="W729" s="1120"/>
    </row>
    <row r="730" spans="4:23" ht="12.65" customHeight="1" x14ac:dyDescent="0.2">
      <c r="D730" s="956"/>
      <c r="E730" s="956"/>
      <c r="F730" s="956"/>
      <c r="G730" s="956"/>
      <c r="H730" s="956"/>
      <c r="I730" s="1392"/>
      <c r="J730" s="1391"/>
      <c r="K730" s="1122"/>
      <c r="L730" s="913"/>
      <c r="M730" s="914"/>
      <c r="N730" s="914"/>
      <c r="O730" s="915"/>
      <c r="P730" s="913"/>
      <c r="Q730" s="914"/>
      <c r="R730" s="914"/>
      <c r="S730" s="915"/>
      <c r="T730" s="913"/>
      <c r="U730" s="914"/>
      <c r="V730" s="914"/>
      <c r="W730" s="915"/>
    </row>
    <row r="731" spans="4:23" ht="12.65" customHeight="1" x14ac:dyDescent="0.2">
      <c r="D731" s="956"/>
      <c r="E731" s="956"/>
      <c r="F731" s="956"/>
      <c r="G731" s="956"/>
      <c r="H731" s="956"/>
      <c r="I731" s="1392"/>
      <c r="J731" s="1391"/>
      <c r="K731" s="1121" t="s">
        <v>812</v>
      </c>
      <c r="L731" s="1118"/>
      <c r="M731" s="1119"/>
      <c r="N731" s="1119"/>
      <c r="O731" s="1120"/>
      <c r="P731" s="1118"/>
      <c r="Q731" s="1119"/>
      <c r="R731" s="1119"/>
      <c r="S731" s="1120"/>
      <c r="T731" s="1118"/>
      <c r="U731" s="1119"/>
      <c r="V731" s="1119"/>
      <c r="W731" s="1120"/>
    </row>
    <row r="732" spans="4:23" ht="12.65" customHeight="1" x14ac:dyDescent="0.2">
      <c r="D732" s="956"/>
      <c r="E732" s="956"/>
      <c r="F732" s="956"/>
      <c r="G732" s="956"/>
      <c r="H732" s="956"/>
      <c r="I732" s="1392"/>
      <c r="J732" s="1391"/>
      <c r="K732" s="1122"/>
      <c r="L732" s="913"/>
      <c r="M732" s="914"/>
      <c r="N732" s="914"/>
      <c r="O732" s="915"/>
      <c r="P732" s="913"/>
      <c r="Q732" s="914"/>
      <c r="R732" s="914"/>
      <c r="S732" s="915"/>
      <c r="T732" s="913"/>
      <c r="U732" s="914"/>
      <c r="V732" s="914"/>
      <c r="W732" s="915"/>
    </row>
    <row r="733" spans="4:23" ht="12.65" customHeight="1" x14ac:dyDescent="0.2">
      <c r="D733" s="956"/>
      <c r="E733" s="956"/>
      <c r="F733" s="956"/>
      <c r="G733" s="956"/>
      <c r="H733" s="956"/>
      <c r="I733" s="1392"/>
      <c r="J733" s="1391"/>
      <c r="K733" s="1121" t="s">
        <v>813</v>
      </c>
      <c r="L733" s="1118"/>
      <c r="M733" s="1119"/>
      <c r="N733" s="1119"/>
      <c r="O733" s="1120"/>
      <c r="P733" s="1118"/>
      <c r="Q733" s="1119"/>
      <c r="R733" s="1119"/>
      <c r="S733" s="1120"/>
      <c r="T733" s="1118"/>
      <c r="U733" s="1119"/>
      <c r="V733" s="1119"/>
      <c r="W733" s="1120"/>
    </row>
    <row r="734" spans="4:23" ht="12.65" customHeight="1" x14ac:dyDescent="0.2">
      <c r="D734" s="956"/>
      <c r="E734" s="956"/>
      <c r="F734" s="956"/>
      <c r="G734" s="956"/>
      <c r="H734" s="956"/>
      <c r="I734" s="1392"/>
      <c r="J734" s="1391"/>
      <c r="K734" s="1122"/>
      <c r="L734" s="913"/>
      <c r="M734" s="914"/>
      <c r="N734" s="914"/>
      <c r="O734" s="915"/>
      <c r="P734" s="913"/>
      <c r="Q734" s="914"/>
      <c r="R734" s="914"/>
      <c r="S734" s="915"/>
      <c r="T734" s="913"/>
      <c r="U734" s="914"/>
      <c r="V734" s="914"/>
      <c r="W734" s="915"/>
    </row>
    <row r="735" spans="4:23" ht="12.65" customHeight="1" x14ac:dyDescent="0.2">
      <c r="D735" s="956"/>
      <c r="E735" s="956"/>
      <c r="F735" s="956"/>
      <c r="G735" s="956"/>
      <c r="H735" s="956"/>
      <c r="I735" s="1392"/>
      <c r="J735" s="1391"/>
      <c r="K735" s="1121" t="s">
        <v>814</v>
      </c>
      <c r="L735" s="1118"/>
      <c r="M735" s="1119"/>
      <c r="N735" s="1119"/>
      <c r="O735" s="1120"/>
      <c r="P735" s="1118"/>
      <c r="Q735" s="1119"/>
      <c r="R735" s="1119"/>
      <c r="S735" s="1120"/>
      <c r="T735" s="1118"/>
      <c r="U735" s="1119"/>
      <c r="V735" s="1119"/>
      <c r="W735" s="1120"/>
    </row>
    <row r="736" spans="4:23" ht="12.65" customHeight="1" x14ac:dyDescent="0.2">
      <c r="D736" s="956"/>
      <c r="E736" s="956"/>
      <c r="F736" s="956"/>
      <c r="G736" s="956"/>
      <c r="H736" s="956"/>
      <c r="I736" s="1392"/>
      <c r="J736" s="1391"/>
      <c r="K736" s="1122"/>
      <c r="L736" s="913"/>
      <c r="M736" s="914"/>
      <c r="N736" s="914"/>
      <c r="O736" s="915"/>
      <c r="P736" s="913"/>
      <c r="Q736" s="914"/>
      <c r="R736" s="914"/>
      <c r="S736" s="915"/>
      <c r="T736" s="913"/>
      <c r="U736" s="914"/>
      <c r="V736" s="914"/>
      <c r="W736" s="915"/>
    </row>
    <row r="737" spans="4:23" ht="12.65" customHeight="1" x14ac:dyDescent="0.2">
      <c r="D737" s="956"/>
      <c r="E737" s="956"/>
      <c r="F737" s="956"/>
      <c r="G737" s="956"/>
      <c r="H737" s="956"/>
      <c r="I737" s="1392"/>
      <c r="J737" s="1391"/>
      <c r="K737" s="1121" t="s">
        <v>815</v>
      </c>
      <c r="L737" s="1118"/>
      <c r="M737" s="1119"/>
      <c r="N737" s="1119"/>
      <c r="O737" s="1120"/>
      <c r="P737" s="1118"/>
      <c r="Q737" s="1119"/>
      <c r="R737" s="1119"/>
      <c r="S737" s="1120"/>
      <c r="T737" s="1118"/>
      <c r="U737" s="1119"/>
      <c r="V737" s="1119"/>
      <c r="W737" s="1120"/>
    </row>
    <row r="738" spans="4:23" ht="12.65" customHeight="1" x14ac:dyDescent="0.2">
      <c r="D738" s="956"/>
      <c r="E738" s="956"/>
      <c r="F738" s="956"/>
      <c r="G738" s="956"/>
      <c r="H738" s="956"/>
      <c r="I738" s="1392"/>
      <c r="J738" s="1391"/>
      <c r="K738" s="1122"/>
      <c r="L738" s="913"/>
      <c r="M738" s="914"/>
      <c r="N738" s="914"/>
      <c r="O738" s="915"/>
      <c r="P738" s="913"/>
      <c r="Q738" s="914"/>
      <c r="R738" s="914"/>
      <c r="S738" s="915"/>
      <c r="T738" s="913"/>
      <c r="U738" s="914"/>
      <c r="V738" s="914"/>
      <c r="W738" s="915"/>
    </row>
    <row r="739" spans="4:23" ht="12.65" customHeight="1" x14ac:dyDescent="0.2">
      <c r="D739" s="956"/>
      <c r="E739" s="956"/>
      <c r="F739" s="956"/>
      <c r="G739" s="956"/>
      <c r="H739" s="956"/>
      <c r="I739" s="1392"/>
      <c r="J739" s="1391"/>
      <c r="K739" s="1121" t="s">
        <v>816</v>
      </c>
      <c r="L739" s="1118"/>
      <c r="M739" s="1119"/>
      <c r="N739" s="1119"/>
      <c r="O739" s="1120"/>
      <c r="P739" s="1118"/>
      <c r="Q739" s="1119"/>
      <c r="R739" s="1119"/>
      <c r="S739" s="1120"/>
      <c r="T739" s="1118"/>
      <c r="U739" s="1119"/>
      <c r="V739" s="1119"/>
      <c r="W739" s="1120"/>
    </row>
    <row r="740" spans="4:23" ht="12.65" customHeight="1" x14ac:dyDescent="0.2">
      <c r="D740" s="956"/>
      <c r="E740" s="956"/>
      <c r="F740" s="956"/>
      <c r="G740" s="956"/>
      <c r="H740" s="956"/>
      <c r="I740" s="1392"/>
      <c r="J740" s="1391"/>
      <c r="K740" s="1122"/>
      <c r="L740" s="913"/>
      <c r="M740" s="914"/>
      <c r="N740" s="914"/>
      <c r="O740" s="915"/>
      <c r="P740" s="913"/>
      <c r="Q740" s="914"/>
      <c r="R740" s="914"/>
      <c r="S740" s="915"/>
      <c r="T740" s="913"/>
      <c r="U740" s="914"/>
      <c r="V740" s="914"/>
      <c r="W740" s="915"/>
    </row>
    <row r="741" spans="4:23" ht="12.65" customHeight="1" x14ac:dyDescent="0.2">
      <c r="D741" s="956"/>
      <c r="E741" s="956"/>
      <c r="F741" s="956"/>
      <c r="G741" s="956"/>
      <c r="H741" s="956"/>
      <c r="I741" s="1392"/>
      <c r="J741" s="1391"/>
      <c r="K741" s="1121" t="s">
        <v>817</v>
      </c>
      <c r="L741" s="1118"/>
      <c r="M741" s="1119"/>
      <c r="N741" s="1119"/>
      <c r="O741" s="1120"/>
      <c r="P741" s="1118"/>
      <c r="Q741" s="1119"/>
      <c r="R741" s="1119"/>
      <c r="S741" s="1120"/>
      <c r="T741" s="1118"/>
      <c r="U741" s="1119"/>
      <c r="V741" s="1119"/>
      <c r="W741" s="1120"/>
    </row>
    <row r="742" spans="4:23" ht="12.65" customHeight="1" x14ac:dyDescent="0.2">
      <c r="D742" s="956"/>
      <c r="E742" s="956"/>
      <c r="F742" s="956"/>
      <c r="G742" s="956"/>
      <c r="H742" s="956"/>
      <c r="I742" s="1392"/>
      <c r="J742" s="1391"/>
      <c r="K742" s="1122"/>
      <c r="L742" s="913"/>
      <c r="M742" s="914"/>
      <c r="N742" s="914"/>
      <c r="O742" s="915"/>
      <c r="P742" s="913"/>
      <c r="Q742" s="914"/>
      <c r="R742" s="914"/>
      <c r="S742" s="915"/>
      <c r="T742" s="913"/>
      <c r="U742" s="914"/>
      <c r="V742" s="914"/>
      <c r="W742" s="915"/>
    </row>
    <row r="743" spans="4:23" ht="12.65" customHeight="1" x14ac:dyDescent="0.2">
      <c r="D743" s="956"/>
      <c r="E743" s="956"/>
      <c r="F743" s="956"/>
      <c r="G743" s="956"/>
      <c r="H743" s="956"/>
      <c r="I743" s="1392"/>
      <c r="J743" s="1391"/>
      <c r="K743" s="1121" t="s">
        <v>818</v>
      </c>
      <c r="L743" s="1118"/>
      <c r="M743" s="1119"/>
      <c r="N743" s="1119"/>
      <c r="O743" s="1120"/>
      <c r="P743" s="1118"/>
      <c r="Q743" s="1119"/>
      <c r="R743" s="1119"/>
      <c r="S743" s="1120"/>
      <c r="T743" s="1118"/>
      <c r="U743" s="1119"/>
      <c r="V743" s="1119"/>
      <c r="W743" s="1120"/>
    </row>
    <row r="744" spans="4:23" ht="12.65" customHeight="1" x14ac:dyDescent="0.2">
      <c r="D744" s="956"/>
      <c r="E744" s="956"/>
      <c r="F744" s="956"/>
      <c r="G744" s="956"/>
      <c r="H744" s="956"/>
      <c r="I744" s="1392"/>
      <c r="J744" s="1391"/>
      <c r="K744" s="1122"/>
      <c r="L744" s="913"/>
      <c r="M744" s="914"/>
      <c r="N744" s="914"/>
      <c r="O744" s="915"/>
      <c r="P744" s="913"/>
      <c r="Q744" s="914"/>
      <c r="R744" s="914"/>
      <c r="S744" s="915"/>
      <c r="T744" s="913"/>
      <c r="U744" s="914"/>
      <c r="V744" s="914"/>
      <c r="W744" s="915"/>
    </row>
    <row r="745" spans="4:23" ht="12.65" customHeight="1" x14ac:dyDescent="0.2">
      <c r="D745" s="956"/>
      <c r="E745" s="956"/>
      <c r="F745" s="956"/>
      <c r="G745" s="956"/>
      <c r="H745" s="956"/>
      <c r="I745" s="1392"/>
      <c r="J745" s="1391"/>
      <c r="K745" s="1121" t="s">
        <v>819</v>
      </c>
      <c r="L745" s="1118"/>
      <c r="M745" s="1119"/>
      <c r="N745" s="1119"/>
      <c r="O745" s="1120"/>
      <c r="P745" s="1118"/>
      <c r="Q745" s="1119"/>
      <c r="R745" s="1119"/>
      <c r="S745" s="1120"/>
      <c r="T745" s="1118"/>
      <c r="U745" s="1119"/>
      <c r="V745" s="1119"/>
      <c r="W745" s="1120"/>
    </row>
    <row r="746" spans="4:23" ht="12.65" customHeight="1" x14ac:dyDescent="0.2">
      <c r="D746" s="956"/>
      <c r="E746" s="956"/>
      <c r="F746" s="956"/>
      <c r="G746" s="956"/>
      <c r="H746" s="956"/>
      <c r="I746" s="1392"/>
      <c r="J746" s="1391"/>
      <c r="K746" s="1122"/>
      <c r="L746" s="913"/>
      <c r="M746" s="914"/>
      <c r="N746" s="914"/>
      <c r="O746" s="915"/>
      <c r="P746" s="913"/>
      <c r="Q746" s="914"/>
      <c r="R746" s="914"/>
      <c r="S746" s="915"/>
      <c r="T746" s="913"/>
      <c r="U746" s="914"/>
      <c r="V746" s="914"/>
      <c r="W746" s="915"/>
    </row>
    <row r="747" spans="4:23" ht="12.65" customHeight="1" x14ac:dyDescent="0.2">
      <c r="D747" s="956"/>
      <c r="E747" s="956"/>
      <c r="F747" s="956"/>
      <c r="G747" s="956"/>
      <c r="H747" s="956"/>
      <c r="I747" s="1392"/>
      <c r="J747" s="1391"/>
      <c r="K747" s="1121" t="s">
        <v>820</v>
      </c>
      <c r="L747" s="1118"/>
      <c r="M747" s="1119"/>
      <c r="N747" s="1119"/>
      <c r="O747" s="1120"/>
      <c r="P747" s="1118"/>
      <c r="Q747" s="1119"/>
      <c r="R747" s="1119"/>
      <c r="S747" s="1120"/>
      <c r="T747" s="1118"/>
      <c r="U747" s="1119"/>
      <c r="V747" s="1119"/>
      <c r="W747" s="1120"/>
    </row>
    <row r="748" spans="4:23" ht="12.65" customHeight="1" x14ac:dyDescent="0.2">
      <c r="D748" s="956"/>
      <c r="E748" s="956"/>
      <c r="F748" s="956"/>
      <c r="G748" s="956"/>
      <c r="H748" s="956"/>
      <c r="I748" s="1392"/>
      <c r="J748" s="1391"/>
      <c r="K748" s="1122"/>
      <c r="L748" s="913"/>
      <c r="M748" s="914"/>
      <c r="N748" s="914"/>
      <c r="O748" s="915"/>
      <c r="P748" s="913"/>
      <c r="Q748" s="914"/>
      <c r="R748" s="914"/>
      <c r="S748" s="915"/>
      <c r="T748" s="913"/>
      <c r="U748" s="914"/>
      <c r="V748" s="914"/>
      <c r="W748" s="915"/>
    </row>
    <row r="749" spans="4:23" ht="12.65" customHeight="1" x14ac:dyDescent="0.2">
      <c r="D749" s="956"/>
      <c r="E749" s="956"/>
      <c r="F749" s="956"/>
      <c r="G749" s="956"/>
      <c r="H749" s="956"/>
      <c r="I749" s="1392"/>
      <c r="J749" s="1391"/>
      <c r="K749" s="1121" t="s">
        <v>821</v>
      </c>
      <c r="L749" s="1118"/>
      <c r="M749" s="1119"/>
      <c r="N749" s="1119"/>
      <c r="O749" s="1120"/>
      <c r="P749" s="1118"/>
      <c r="Q749" s="1119"/>
      <c r="R749" s="1119"/>
      <c r="S749" s="1120"/>
      <c r="T749" s="1118"/>
      <c r="U749" s="1119"/>
      <c r="V749" s="1119"/>
      <c r="W749" s="1120"/>
    </row>
    <row r="750" spans="4:23" ht="12.65" customHeight="1" x14ac:dyDescent="0.2">
      <c r="D750" s="956"/>
      <c r="E750" s="956"/>
      <c r="F750" s="956"/>
      <c r="G750" s="956"/>
      <c r="H750" s="956"/>
      <c r="I750" s="1392"/>
      <c r="J750" s="1391"/>
      <c r="K750" s="1122"/>
      <c r="L750" s="913"/>
      <c r="M750" s="914"/>
      <c r="N750" s="914"/>
      <c r="O750" s="915"/>
      <c r="P750" s="913"/>
      <c r="Q750" s="914"/>
      <c r="R750" s="914"/>
      <c r="S750" s="915"/>
      <c r="T750" s="913"/>
      <c r="U750" s="914"/>
      <c r="V750" s="914"/>
      <c r="W750" s="915"/>
    </row>
    <row r="751" spans="4:23" ht="12.65" customHeight="1" x14ac:dyDescent="0.2">
      <c r="D751" s="956"/>
      <c r="E751" s="956"/>
      <c r="F751" s="956"/>
      <c r="G751" s="956"/>
      <c r="H751" s="956"/>
      <c r="I751" s="1392"/>
      <c r="J751" s="1391"/>
      <c r="K751" s="1121" t="s">
        <v>822</v>
      </c>
      <c r="L751" s="1118"/>
      <c r="M751" s="1119"/>
      <c r="N751" s="1119"/>
      <c r="O751" s="1120"/>
      <c r="P751" s="1118"/>
      <c r="Q751" s="1119"/>
      <c r="R751" s="1119"/>
      <c r="S751" s="1120"/>
      <c r="T751" s="1118"/>
      <c r="U751" s="1119"/>
      <c r="V751" s="1119"/>
      <c r="W751" s="1120"/>
    </row>
    <row r="752" spans="4:23" ht="12.65" customHeight="1" x14ac:dyDescent="0.2">
      <c r="D752" s="956"/>
      <c r="E752" s="956"/>
      <c r="F752" s="956"/>
      <c r="G752" s="956"/>
      <c r="H752" s="956"/>
      <c r="I752" s="1392"/>
      <c r="J752" s="1391"/>
      <c r="K752" s="1122"/>
      <c r="L752" s="913"/>
      <c r="M752" s="914"/>
      <c r="N752" s="914"/>
      <c r="O752" s="915"/>
      <c r="P752" s="913"/>
      <c r="Q752" s="914"/>
      <c r="R752" s="914"/>
      <c r="S752" s="915"/>
      <c r="T752" s="913"/>
      <c r="U752" s="914"/>
      <c r="V752" s="914"/>
      <c r="W752" s="915"/>
    </row>
    <row r="753" spans="4:23" ht="12.65" customHeight="1" x14ac:dyDescent="0.2">
      <c r="D753" s="956"/>
      <c r="E753" s="956"/>
      <c r="F753" s="956"/>
      <c r="G753" s="956"/>
      <c r="H753" s="956"/>
      <c r="I753" s="1392"/>
      <c r="J753" s="1391"/>
      <c r="K753" s="1121" t="s">
        <v>1740</v>
      </c>
      <c r="L753" s="1118"/>
      <c r="M753" s="1119"/>
      <c r="N753" s="1119"/>
      <c r="O753" s="1120"/>
      <c r="P753" s="1118"/>
      <c r="Q753" s="1119"/>
      <c r="R753" s="1119"/>
      <c r="S753" s="1120"/>
      <c r="T753" s="1118"/>
      <c r="U753" s="1119"/>
      <c r="V753" s="1119"/>
      <c r="W753" s="1120"/>
    </row>
    <row r="754" spans="4:23" ht="12.65" customHeight="1" x14ac:dyDescent="0.2">
      <c r="D754" s="956"/>
      <c r="E754" s="956"/>
      <c r="F754" s="956"/>
      <c r="G754" s="956"/>
      <c r="H754" s="956"/>
      <c r="I754" s="1392"/>
      <c r="J754" s="1391"/>
      <c r="K754" s="1122"/>
      <c r="L754" s="913"/>
      <c r="M754" s="914"/>
      <c r="N754" s="914"/>
      <c r="O754" s="915"/>
      <c r="P754" s="913"/>
      <c r="Q754" s="914"/>
      <c r="R754" s="914"/>
      <c r="S754" s="915"/>
      <c r="T754" s="913"/>
      <c r="U754" s="914"/>
      <c r="V754" s="914"/>
      <c r="W754" s="915"/>
    </row>
    <row r="755" spans="4:23" ht="12.65" customHeight="1" x14ac:dyDescent="0.2">
      <c r="D755" s="956"/>
      <c r="E755" s="956"/>
      <c r="F755" s="956"/>
      <c r="G755" s="956"/>
      <c r="H755" s="956"/>
      <c r="I755" s="1392"/>
      <c r="J755" s="1391"/>
      <c r="K755" s="1121" t="s">
        <v>1741</v>
      </c>
      <c r="L755" s="1118"/>
      <c r="M755" s="1119"/>
      <c r="N755" s="1119"/>
      <c r="O755" s="1120"/>
      <c r="P755" s="1118"/>
      <c r="Q755" s="1119"/>
      <c r="R755" s="1119"/>
      <c r="S755" s="1120"/>
      <c r="T755" s="1118"/>
      <c r="U755" s="1119"/>
      <c r="V755" s="1119"/>
      <c r="W755" s="1120"/>
    </row>
    <row r="756" spans="4:23" ht="12.65" customHeight="1" x14ac:dyDescent="0.2">
      <c r="D756" s="956"/>
      <c r="E756" s="956"/>
      <c r="F756" s="956"/>
      <c r="G756" s="956"/>
      <c r="H756" s="956"/>
      <c r="I756" s="1392"/>
      <c r="J756" s="1391"/>
      <c r="K756" s="1122"/>
      <c r="L756" s="913"/>
      <c r="M756" s="914"/>
      <c r="N756" s="914"/>
      <c r="O756" s="915"/>
      <c r="P756" s="913"/>
      <c r="Q756" s="914"/>
      <c r="R756" s="914"/>
      <c r="S756" s="915"/>
      <c r="T756" s="913"/>
      <c r="U756" s="914"/>
      <c r="V756" s="914"/>
      <c r="W756" s="915"/>
    </row>
    <row r="757" spans="4:23" ht="12.65" customHeight="1" x14ac:dyDescent="0.2">
      <c r="D757" s="956"/>
      <c r="E757" s="956"/>
      <c r="F757" s="956"/>
      <c r="G757" s="956"/>
      <c r="H757" s="956"/>
      <c r="I757" s="1392"/>
      <c r="J757" s="1391"/>
      <c r="K757" s="1121" t="s">
        <v>1742</v>
      </c>
      <c r="L757" s="1118"/>
      <c r="M757" s="1119"/>
      <c r="N757" s="1119"/>
      <c r="O757" s="1120"/>
      <c r="P757" s="1118"/>
      <c r="Q757" s="1119"/>
      <c r="R757" s="1119"/>
      <c r="S757" s="1120"/>
      <c r="T757" s="1118"/>
      <c r="U757" s="1119"/>
      <c r="V757" s="1119"/>
      <c r="W757" s="1120"/>
    </row>
    <row r="758" spans="4:23" ht="12.65" customHeight="1" x14ac:dyDescent="0.2">
      <c r="D758" s="956"/>
      <c r="E758" s="956"/>
      <c r="F758" s="956"/>
      <c r="G758" s="956"/>
      <c r="H758" s="956"/>
      <c r="I758" s="1392"/>
      <c r="J758" s="1391"/>
      <c r="K758" s="1122"/>
      <c r="L758" s="913"/>
      <c r="M758" s="914"/>
      <c r="N758" s="914"/>
      <c r="O758" s="915"/>
      <c r="P758" s="913"/>
      <c r="Q758" s="914"/>
      <c r="R758" s="914"/>
      <c r="S758" s="915"/>
      <c r="T758" s="913"/>
      <c r="U758" s="914"/>
      <c r="V758" s="914"/>
      <c r="W758" s="915"/>
    </row>
    <row r="759" spans="4:23" ht="12.65" customHeight="1" x14ac:dyDescent="0.2">
      <c r="D759" s="956"/>
      <c r="E759" s="956"/>
      <c r="F759" s="956"/>
      <c r="G759" s="956"/>
      <c r="H759" s="956"/>
      <c r="I759" s="1392"/>
      <c r="J759" s="1391"/>
      <c r="K759" s="1121" t="s">
        <v>1743</v>
      </c>
      <c r="L759" s="1118"/>
      <c r="M759" s="1119"/>
      <c r="N759" s="1119"/>
      <c r="O759" s="1120"/>
      <c r="P759" s="1118"/>
      <c r="Q759" s="1119"/>
      <c r="R759" s="1119"/>
      <c r="S759" s="1120"/>
      <c r="T759" s="1118"/>
      <c r="U759" s="1119"/>
      <c r="V759" s="1119"/>
      <c r="W759" s="1120"/>
    </row>
    <row r="760" spans="4:23" ht="12.65" customHeight="1" x14ac:dyDescent="0.2">
      <c r="D760" s="956"/>
      <c r="E760" s="956"/>
      <c r="F760" s="956"/>
      <c r="G760" s="956"/>
      <c r="H760" s="956"/>
      <c r="I760" s="1392"/>
      <c r="J760" s="1391"/>
      <c r="K760" s="1122"/>
      <c r="L760" s="913"/>
      <c r="M760" s="914"/>
      <c r="N760" s="914"/>
      <c r="O760" s="915"/>
      <c r="P760" s="913"/>
      <c r="Q760" s="914"/>
      <c r="R760" s="914"/>
      <c r="S760" s="915"/>
      <c r="T760" s="913"/>
      <c r="U760" s="914"/>
      <c r="V760" s="914"/>
      <c r="W760" s="915"/>
    </row>
    <row r="761" spans="4:23" ht="12.65" customHeight="1" x14ac:dyDescent="0.2">
      <c r="D761" s="956"/>
      <c r="E761" s="956"/>
      <c r="F761" s="956"/>
      <c r="G761" s="956"/>
      <c r="H761" s="956"/>
      <c r="I761" s="1392"/>
      <c r="J761" s="1391"/>
      <c r="K761" s="1121" t="s">
        <v>1744</v>
      </c>
      <c r="L761" s="1118"/>
      <c r="M761" s="1119"/>
      <c r="N761" s="1119"/>
      <c r="O761" s="1120"/>
      <c r="P761" s="1118"/>
      <c r="Q761" s="1119"/>
      <c r="R761" s="1119"/>
      <c r="S761" s="1120"/>
      <c r="T761" s="1118"/>
      <c r="U761" s="1119"/>
      <c r="V761" s="1119"/>
      <c r="W761" s="1120"/>
    </row>
    <row r="762" spans="4:23" ht="12.65" customHeight="1" x14ac:dyDescent="0.2">
      <c r="D762" s="956"/>
      <c r="E762" s="956"/>
      <c r="F762" s="956"/>
      <c r="G762" s="956"/>
      <c r="H762" s="956"/>
      <c r="I762" s="1392"/>
      <c r="J762" s="1391"/>
      <c r="K762" s="1122"/>
      <c r="L762" s="913"/>
      <c r="M762" s="914"/>
      <c r="N762" s="914"/>
      <c r="O762" s="915"/>
      <c r="P762" s="913"/>
      <c r="Q762" s="914"/>
      <c r="R762" s="914"/>
      <c r="S762" s="915"/>
      <c r="T762" s="913"/>
      <c r="U762" s="914"/>
      <c r="V762" s="914"/>
      <c r="W762" s="915"/>
    </row>
    <row r="763" spans="4:23" ht="12.65" customHeight="1" x14ac:dyDescent="0.2">
      <c r="D763" s="956"/>
      <c r="E763" s="956"/>
      <c r="F763" s="956"/>
      <c r="G763" s="956"/>
      <c r="H763" s="956"/>
      <c r="I763" s="1392"/>
      <c r="J763" s="1391"/>
      <c r="K763" s="1121" t="s">
        <v>1745</v>
      </c>
      <c r="L763" s="1118"/>
      <c r="M763" s="1119"/>
      <c r="N763" s="1119"/>
      <c r="O763" s="1120"/>
      <c r="P763" s="1118"/>
      <c r="Q763" s="1119"/>
      <c r="R763" s="1119"/>
      <c r="S763" s="1120"/>
      <c r="T763" s="1118"/>
      <c r="U763" s="1119"/>
      <c r="V763" s="1119"/>
      <c r="W763" s="1120"/>
    </row>
    <row r="764" spans="4:23" ht="12.65" customHeight="1" x14ac:dyDescent="0.2">
      <c r="D764" s="956"/>
      <c r="E764" s="956"/>
      <c r="F764" s="956"/>
      <c r="G764" s="956"/>
      <c r="H764" s="956"/>
      <c r="I764" s="1392"/>
      <c r="J764" s="1391"/>
      <c r="K764" s="1122"/>
      <c r="L764" s="913"/>
      <c r="M764" s="914"/>
      <c r="N764" s="914"/>
      <c r="O764" s="915"/>
      <c r="P764" s="913"/>
      <c r="Q764" s="914"/>
      <c r="R764" s="914"/>
      <c r="S764" s="915"/>
      <c r="T764" s="913"/>
      <c r="U764" s="914"/>
      <c r="V764" s="914"/>
      <c r="W764" s="915"/>
    </row>
    <row r="765" spans="4:23" ht="16.5" customHeight="1" x14ac:dyDescent="0.2">
      <c r="E765" s="226" t="s">
        <v>278</v>
      </c>
    </row>
    <row r="766" spans="4:23" ht="16.5" customHeight="1" x14ac:dyDescent="0.2">
      <c r="E766" s="226" t="s">
        <v>2059</v>
      </c>
    </row>
    <row r="767" spans="4:23" ht="9.65" customHeight="1" x14ac:dyDescent="0.2"/>
    <row r="768" spans="4:23" ht="16.5" customHeight="1" x14ac:dyDescent="0.2">
      <c r="D768" s="230" t="s">
        <v>280</v>
      </c>
    </row>
    <row r="769" spans="3:24" ht="19.5" customHeight="1" x14ac:dyDescent="0.2">
      <c r="D769" s="1098" t="s">
        <v>279</v>
      </c>
      <c r="E769" s="1144"/>
      <c r="F769" s="1144"/>
      <c r="G769" s="1144"/>
      <c r="H769" s="1144"/>
      <c r="I769" s="1144"/>
      <c r="J769" s="1144"/>
      <c r="K769" s="1144"/>
      <c r="L769" s="1144"/>
      <c r="M769" s="1144"/>
      <c r="N769" s="1303"/>
      <c r="O769" s="1266"/>
      <c r="P769" s="1129"/>
      <c r="Q769" s="1267"/>
    </row>
    <row r="770" spans="3:24" ht="16.5" customHeight="1" x14ac:dyDescent="0.2">
      <c r="E770" s="226" t="s">
        <v>854</v>
      </c>
    </row>
    <row r="771" spans="3:24" ht="16.5" customHeight="1" x14ac:dyDescent="0.2">
      <c r="E771" s="226" t="s">
        <v>2060</v>
      </c>
    </row>
    <row r="772" spans="3:24" ht="16.5" customHeight="1" x14ac:dyDescent="0.2">
      <c r="E772" s="226" t="s">
        <v>2061</v>
      </c>
    </row>
    <row r="773" spans="3:24" ht="16.5" customHeight="1" x14ac:dyDescent="0.2">
      <c r="E773" s="226" t="s">
        <v>281</v>
      </c>
    </row>
    <row r="774" spans="3:24" ht="16.5" customHeight="1" x14ac:dyDescent="0.2">
      <c r="E774" s="226" t="s">
        <v>282</v>
      </c>
    </row>
    <row r="775" spans="3:24" ht="16.5" customHeight="1" x14ac:dyDescent="0.2">
      <c r="E775" s="226" t="s">
        <v>283</v>
      </c>
    </row>
    <row r="776" spans="3:24" ht="16.5" customHeight="1" x14ac:dyDescent="0.2">
      <c r="E776" s="226" t="s">
        <v>284</v>
      </c>
    </row>
    <row r="777" spans="3:24" ht="12" customHeight="1" x14ac:dyDescent="0.2"/>
    <row r="778" spans="3:24" ht="17.5" customHeight="1" x14ac:dyDescent="0.2">
      <c r="P778" s="956" t="s">
        <v>792</v>
      </c>
      <c r="Q778" s="956"/>
      <c r="R778" s="956"/>
      <c r="S778" s="982">
        <f>$Q$11</f>
        <v>0</v>
      </c>
      <c r="T778" s="982"/>
      <c r="U778" s="982"/>
      <c r="V778" s="982"/>
      <c r="W778" s="982"/>
      <c r="X778" s="982"/>
    </row>
    <row r="779" spans="3:24" ht="16.5" customHeight="1" x14ac:dyDescent="0.2">
      <c r="C779" s="229" t="s">
        <v>285</v>
      </c>
    </row>
    <row r="780" spans="3:24" ht="16.5" customHeight="1" x14ac:dyDescent="0.2">
      <c r="D780" s="230" t="s">
        <v>301</v>
      </c>
    </row>
    <row r="781" spans="3:24" ht="16.5" customHeight="1" x14ac:dyDescent="0.2">
      <c r="D781" s="1098" t="s">
        <v>267</v>
      </c>
      <c r="E781" s="1144"/>
      <c r="F781" s="1144"/>
      <c r="G781" s="1144"/>
      <c r="H781" s="1144"/>
      <c r="I781" s="1144"/>
      <c r="J781" s="1303"/>
      <c r="K781" s="1021" t="s">
        <v>183</v>
      </c>
      <c r="L781" s="1021"/>
      <c r="M781" s="1021"/>
      <c r="N781" s="1393" t="s">
        <v>303</v>
      </c>
      <c r="O781" s="1393"/>
      <c r="P781" s="1393"/>
      <c r="Q781" s="1393"/>
      <c r="R781" s="1393"/>
      <c r="S781" s="1393"/>
      <c r="T781" s="1393"/>
      <c r="U781" s="1393"/>
      <c r="V781" s="1393"/>
    </row>
    <row r="782" spans="3:24" ht="50.5" customHeight="1" x14ac:dyDescent="0.2">
      <c r="D782" s="1394" t="s">
        <v>306</v>
      </c>
      <c r="E782" s="1395"/>
      <c r="F782" s="1395"/>
      <c r="G782" s="1395"/>
      <c r="H782" s="1395"/>
      <c r="I782" s="1395"/>
      <c r="J782" s="1396"/>
      <c r="K782" s="1397"/>
      <c r="L782" s="1397"/>
      <c r="M782" s="1034"/>
      <c r="N782" s="1398"/>
      <c r="O782" s="1399"/>
      <c r="P782" s="1399"/>
      <c r="Q782" s="1399"/>
      <c r="R782" s="1399"/>
      <c r="S782" s="1399"/>
      <c r="T782" s="1399"/>
      <c r="U782" s="1399"/>
      <c r="V782" s="1400"/>
    </row>
    <row r="783" spans="3:24" ht="49" customHeight="1" x14ac:dyDescent="0.2">
      <c r="D783" s="1394" t="s">
        <v>302</v>
      </c>
      <c r="E783" s="1395"/>
      <c r="F783" s="1395"/>
      <c r="G783" s="1395"/>
      <c r="H783" s="1395"/>
      <c r="I783" s="1395"/>
      <c r="J783" s="1396"/>
      <c r="K783" s="1397"/>
      <c r="L783" s="1397"/>
      <c r="M783" s="1034"/>
      <c r="N783" s="1398"/>
      <c r="O783" s="1399"/>
      <c r="P783" s="1399"/>
      <c r="Q783" s="1399"/>
      <c r="R783" s="1399"/>
      <c r="S783" s="1399"/>
      <c r="T783" s="1399"/>
      <c r="U783" s="1399"/>
      <c r="V783" s="1400"/>
    </row>
    <row r="784" spans="3:24" ht="9.65" customHeight="1" x14ac:dyDescent="0.2"/>
    <row r="785" spans="4:24" ht="16.5" customHeight="1" x14ac:dyDescent="0.2">
      <c r="D785" s="230" t="s">
        <v>304</v>
      </c>
    </row>
    <row r="786" spans="4:24" ht="16.5" customHeight="1" x14ac:dyDescent="0.2">
      <c r="D786" s="1098" t="s">
        <v>267</v>
      </c>
      <c r="E786" s="1144"/>
      <c r="F786" s="1144"/>
      <c r="G786" s="1144"/>
      <c r="H786" s="1144"/>
      <c r="I786" s="1144"/>
      <c r="J786" s="1303"/>
      <c r="K786" s="1021" t="s">
        <v>183</v>
      </c>
      <c r="L786" s="1021"/>
      <c r="M786" s="1021"/>
      <c r="N786" s="1393" t="s">
        <v>303</v>
      </c>
      <c r="O786" s="1393"/>
      <c r="P786" s="1393"/>
      <c r="Q786" s="1393"/>
      <c r="R786" s="1393"/>
      <c r="S786" s="1393"/>
      <c r="T786" s="1393"/>
      <c r="U786" s="1393"/>
      <c r="V786" s="1393"/>
    </row>
    <row r="787" spans="4:24" ht="50.5" customHeight="1" x14ac:dyDescent="0.2">
      <c r="D787" s="1394" t="s">
        <v>306</v>
      </c>
      <c r="E787" s="1395"/>
      <c r="F787" s="1395"/>
      <c r="G787" s="1395"/>
      <c r="H787" s="1395"/>
      <c r="I787" s="1395"/>
      <c r="J787" s="1396"/>
      <c r="K787" s="1397"/>
      <c r="L787" s="1397"/>
      <c r="M787" s="1034"/>
      <c r="N787" s="1398"/>
      <c r="O787" s="1399"/>
      <c r="P787" s="1399"/>
      <c r="Q787" s="1399"/>
      <c r="R787" s="1399"/>
      <c r="S787" s="1399"/>
      <c r="T787" s="1399"/>
      <c r="U787" s="1399"/>
      <c r="V787" s="1400"/>
    </row>
    <row r="788" spans="4:24" ht="50.5" customHeight="1" x14ac:dyDescent="0.2">
      <c r="D788" s="1394" t="s">
        <v>302</v>
      </c>
      <c r="E788" s="1395"/>
      <c r="F788" s="1395"/>
      <c r="G788" s="1395"/>
      <c r="H788" s="1395"/>
      <c r="I788" s="1395"/>
      <c r="J788" s="1396"/>
      <c r="K788" s="1397"/>
      <c r="L788" s="1397"/>
      <c r="M788" s="1034"/>
      <c r="N788" s="1398"/>
      <c r="O788" s="1399"/>
      <c r="P788" s="1399"/>
      <c r="Q788" s="1399"/>
      <c r="R788" s="1399"/>
      <c r="S788" s="1399"/>
      <c r="T788" s="1399"/>
      <c r="U788" s="1399"/>
      <c r="V788" s="1400"/>
    </row>
    <row r="789" spans="4:24" ht="9.65" customHeight="1" x14ac:dyDescent="0.2"/>
    <row r="790" spans="4:24" ht="16.5" customHeight="1" x14ac:dyDescent="0.2">
      <c r="D790" s="230" t="s">
        <v>305</v>
      </c>
    </row>
    <row r="791" spans="4:24" ht="16.5" customHeight="1" x14ac:dyDescent="0.2">
      <c r="D791" s="1098" t="s">
        <v>267</v>
      </c>
      <c r="E791" s="1144"/>
      <c r="F791" s="1144"/>
      <c r="G791" s="1144"/>
      <c r="H791" s="1144"/>
      <c r="I791" s="1144"/>
      <c r="J791" s="1303"/>
      <c r="K791" s="1021" t="s">
        <v>183</v>
      </c>
      <c r="L791" s="1021"/>
      <c r="M791" s="1021"/>
      <c r="N791" s="1393" t="s">
        <v>303</v>
      </c>
      <c r="O791" s="1393"/>
      <c r="P791" s="1393"/>
      <c r="Q791" s="1393"/>
      <c r="R791" s="1393"/>
      <c r="S791" s="1393"/>
      <c r="T791" s="1393"/>
      <c r="U791" s="1393"/>
      <c r="V791" s="1393"/>
    </row>
    <row r="792" spans="4:24" ht="50.5" customHeight="1" x14ac:dyDescent="0.2">
      <c r="D792" s="1394" t="s">
        <v>306</v>
      </c>
      <c r="E792" s="1395"/>
      <c r="F792" s="1395"/>
      <c r="G792" s="1395"/>
      <c r="H792" s="1395"/>
      <c r="I792" s="1395"/>
      <c r="J792" s="1396"/>
      <c r="K792" s="1397"/>
      <c r="L792" s="1397"/>
      <c r="M792" s="1034"/>
      <c r="N792" s="1398"/>
      <c r="O792" s="1399"/>
      <c r="P792" s="1399"/>
      <c r="Q792" s="1399"/>
      <c r="R792" s="1399"/>
      <c r="S792" s="1399"/>
      <c r="T792" s="1399"/>
      <c r="U792" s="1399"/>
      <c r="V792" s="1400"/>
    </row>
    <row r="793" spans="4:24" ht="50.5" customHeight="1" x14ac:dyDescent="0.2">
      <c r="D793" s="1394" t="s">
        <v>302</v>
      </c>
      <c r="E793" s="1395"/>
      <c r="F793" s="1395"/>
      <c r="G793" s="1395"/>
      <c r="H793" s="1395"/>
      <c r="I793" s="1395"/>
      <c r="J793" s="1396"/>
      <c r="K793" s="1397"/>
      <c r="L793" s="1397"/>
      <c r="M793" s="1034"/>
      <c r="N793" s="1398"/>
      <c r="O793" s="1399"/>
      <c r="P793" s="1399"/>
      <c r="Q793" s="1399"/>
      <c r="R793" s="1399"/>
      <c r="S793" s="1399"/>
      <c r="T793" s="1399"/>
      <c r="U793" s="1399"/>
      <c r="V793" s="1400"/>
    </row>
    <row r="794" spans="4:24" ht="16.5" customHeight="1" x14ac:dyDescent="0.2">
      <c r="E794" s="226" t="s">
        <v>307</v>
      </c>
    </row>
    <row r="795" spans="4:24" ht="16.5" customHeight="1" x14ac:dyDescent="0.2">
      <c r="E795" s="226" t="s">
        <v>855</v>
      </c>
    </row>
    <row r="796" spans="4:24" ht="16.5" customHeight="1" x14ac:dyDescent="0.2">
      <c r="E796" s="226" t="s">
        <v>308</v>
      </c>
    </row>
    <row r="797" spans="4:24" ht="16.5" customHeight="1" x14ac:dyDescent="0.2">
      <c r="E797" s="226" t="s">
        <v>309</v>
      </c>
    </row>
    <row r="798" spans="4:24" ht="16.5" customHeight="1" x14ac:dyDescent="0.2">
      <c r="E798" s="226" t="s">
        <v>310</v>
      </c>
    </row>
    <row r="799" spans="4:24" ht="16.5" customHeight="1" x14ac:dyDescent="0.2">
      <c r="E799" s="226" t="s">
        <v>311</v>
      </c>
      <c r="P799" s="1274" t="s">
        <v>1519</v>
      </c>
      <c r="Q799" s="1275"/>
      <c r="R799" s="1275"/>
      <c r="S799" s="1406"/>
      <c r="T799" s="1406"/>
      <c r="U799" s="1406"/>
      <c r="V799" s="1407"/>
      <c r="W799" s="1407"/>
      <c r="X799" s="1276"/>
    </row>
    <row r="800" spans="4:24" ht="16.5" customHeight="1" x14ac:dyDescent="0.2">
      <c r="E800" s="226" t="s">
        <v>312</v>
      </c>
    </row>
    <row r="801" spans="1:25" ht="16.5" customHeight="1" x14ac:dyDescent="0.2">
      <c r="E801" s="226" t="s">
        <v>313</v>
      </c>
    </row>
    <row r="802" spans="1:25" ht="16.5" customHeight="1" x14ac:dyDescent="0.2">
      <c r="E802" s="226" t="s">
        <v>314</v>
      </c>
    </row>
    <row r="803" spans="1:25" ht="11.15" customHeight="1" x14ac:dyDescent="0.2"/>
    <row r="804" spans="1:25" ht="12" customHeight="1" x14ac:dyDescent="0.2"/>
    <row r="805" spans="1:25" ht="17.5" customHeight="1" x14ac:dyDescent="0.2">
      <c r="P805" s="956" t="s">
        <v>792</v>
      </c>
      <c r="Q805" s="956"/>
      <c r="R805" s="956"/>
      <c r="S805" s="982">
        <f>$Q$11</f>
        <v>0</v>
      </c>
      <c r="T805" s="982"/>
      <c r="U805" s="982"/>
      <c r="V805" s="982"/>
      <c r="W805" s="982"/>
      <c r="X805" s="982"/>
    </row>
    <row r="806" spans="1:25" s="832" customFormat="1" ht="16.5" customHeight="1" x14ac:dyDescent="0.2">
      <c r="A806" s="230"/>
      <c r="B806" s="230"/>
      <c r="C806" s="229" t="s">
        <v>2210</v>
      </c>
      <c r="D806" s="230"/>
      <c r="E806" s="230"/>
      <c r="F806" s="230"/>
      <c r="G806" s="230"/>
      <c r="H806" s="230"/>
      <c r="I806" s="230"/>
      <c r="J806" s="230"/>
      <c r="K806" s="230"/>
      <c r="L806" s="230"/>
      <c r="M806" s="230"/>
      <c r="N806" s="230"/>
      <c r="O806" s="230"/>
      <c r="P806" s="230"/>
      <c r="Q806" s="230"/>
      <c r="R806" s="230"/>
      <c r="S806" s="230"/>
      <c r="T806" s="230"/>
      <c r="U806" s="230"/>
      <c r="V806" s="230"/>
      <c r="W806" s="230"/>
      <c r="X806" s="230"/>
      <c r="Y806" s="230"/>
    </row>
    <row r="807" spans="1:25" s="832" customFormat="1" ht="16.5" customHeight="1" x14ac:dyDescent="0.2">
      <c r="A807" s="230"/>
      <c r="B807" s="230"/>
      <c r="C807" s="230"/>
      <c r="D807" s="230" t="s">
        <v>2195</v>
      </c>
      <c r="E807" s="230"/>
      <c r="F807" s="230"/>
      <c r="G807" s="230"/>
      <c r="H807" s="230"/>
      <c r="I807" s="230"/>
      <c r="J807" s="230"/>
      <c r="K807" s="230"/>
      <c r="L807" s="230"/>
      <c r="M807" s="230"/>
      <c r="N807" s="230"/>
      <c r="O807" s="230"/>
      <c r="P807" s="230"/>
      <c r="Q807" s="230"/>
      <c r="R807" s="230"/>
      <c r="S807" s="230"/>
      <c r="T807" s="230"/>
      <c r="U807" s="230"/>
      <c r="V807" s="230"/>
      <c r="W807" s="230"/>
      <c r="X807" s="230"/>
      <c r="Y807" s="230"/>
    </row>
    <row r="808" spans="1:25" s="832" customFormat="1" ht="16.5" customHeight="1" x14ac:dyDescent="0.2">
      <c r="A808" s="230"/>
      <c r="B808" s="230"/>
      <c r="C808" s="230"/>
      <c r="D808" s="988" t="s">
        <v>2196</v>
      </c>
      <c r="E808" s="989"/>
      <c r="F808" s="989"/>
      <c r="G808" s="989"/>
      <c r="H808" s="989"/>
      <c r="I808" s="989"/>
      <c r="J808" s="989"/>
      <c r="K808" s="989"/>
      <c r="L808" s="989"/>
      <c r="M808" s="989"/>
      <c r="N808" s="989"/>
      <c r="O808" s="989"/>
      <c r="P808" s="990"/>
      <c r="Q808" s="991"/>
      <c r="R808" s="992"/>
      <c r="S808" s="230"/>
      <c r="T808" s="230"/>
      <c r="U808" s="230"/>
      <c r="V808" s="230"/>
      <c r="W808" s="230"/>
      <c r="X808" s="230"/>
      <c r="Y808" s="230"/>
    </row>
    <row r="809" spans="1:25" s="832" customFormat="1" ht="9.75" customHeight="1" x14ac:dyDescent="0.2">
      <c r="A809" s="230"/>
      <c r="B809" s="230"/>
      <c r="C809" s="230"/>
      <c r="D809" s="230"/>
      <c r="E809" s="230"/>
      <c r="F809" s="230"/>
      <c r="G809" s="230"/>
      <c r="H809" s="230"/>
      <c r="I809" s="230"/>
      <c r="J809" s="230"/>
      <c r="K809" s="230"/>
      <c r="L809" s="230"/>
      <c r="M809" s="230"/>
      <c r="N809" s="230"/>
      <c r="O809" s="230"/>
      <c r="P809" s="230"/>
      <c r="Q809" s="230"/>
      <c r="R809" s="230"/>
      <c r="S809" s="230"/>
      <c r="T809" s="230"/>
      <c r="U809" s="230"/>
      <c r="V809" s="230"/>
      <c r="W809" s="230"/>
      <c r="X809" s="230"/>
      <c r="Y809" s="230"/>
    </row>
    <row r="810" spans="1:25" s="832" customFormat="1" ht="16.5" customHeight="1" x14ac:dyDescent="0.2">
      <c r="A810" s="230"/>
      <c r="B810" s="230"/>
      <c r="C810" s="230"/>
      <c r="D810" s="230" t="s">
        <v>2214</v>
      </c>
      <c r="E810" s="230"/>
      <c r="F810" s="230"/>
      <c r="G810" s="230"/>
      <c r="H810" s="230"/>
      <c r="I810" s="230"/>
      <c r="J810" s="230"/>
      <c r="K810" s="230"/>
      <c r="L810" s="230"/>
      <c r="M810" s="230"/>
      <c r="N810" s="230"/>
      <c r="O810" s="230"/>
      <c r="P810" s="230"/>
      <c r="Q810" s="230"/>
      <c r="R810" s="230"/>
      <c r="S810" s="230"/>
      <c r="T810" s="230"/>
      <c r="U810" s="230"/>
      <c r="V810" s="230"/>
      <c r="W810" s="230"/>
      <c r="X810" s="230"/>
      <c r="Y810" s="230"/>
    </row>
    <row r="811" spans="1:25" s="832" customFormat="1" ht="16.5" customHeight="1" x14ac:dyDescent="0.2">
      <c r="A811" s="230"/>
      <c r="B811" s="230"/>
      <c r="C811" s="230"/>
      <c r="D811" s="230" t="str">
        <f>"令和"&amp;$Y$1-1&amp;"年度"</f>
        <v>令和7年度</v>
      </c>
      <c r="E811" s="230"/>
      <c r="F811" s="230"/>
      <c r="G811" s="230"/>
      <c r="H811" s="230"/>
      <c r="I811" s="230"/>
      <c r="J811" s="230"/>
      <c r="K811" s="230"/>
      <c r="L811" s="230"/>
      <c r="M811" s="230"/>
      <c r="N811" s="230"/>
      <c r="O811" s="230"/>
      <c r="P811" s="230"/>
      <c r="Q811" s="230"/>
      <c r="R811" s="230"/>
      <c r="S811" s="230"/>
      <c r="T811" s="230"/>
      <c r="U811" s="230"/>
      <c r="V811" s="230"/>
      <c r="W811" s="230"/>
      <c r="X811" s="230"/>
      <c r="Y811" s="230"/>
    </row>
    <row r="812" spans="1:25" s="832" customFormat="1" ht="16.5" customHeight="1" x14ac:dyDescent="0.2">
      <c r="A812" s="230"/>
      <c r="B812" s="230"/>
      <c r="C812" s="230"/>
      <c r="D812" s="955"/>
      <c r="E812" s="955"/>
      <c r="F812" s="955"/>
      <c r="G812" s="955"/>
      <c r="H812" s="955"/>
      <c r="I812" s="831" t="s">
        <v>2197</v>
      </c>
      <c r="J812" s="831" t="s">
        <v>2198</v>
      </c>
      <c r="K812" s="831" t="s">
        <v>2199</v>
      </c>
      <c r="L812" s="831" t="s">
        <v>2200</v>
      </c>
      <c r="M812" s="831" t="s">
        <v>2201</v>
      </c>
      <c r="N812" s="831" t="s">
        <v>2202</v>
      </c>
      <c r="O812" s="831" t="s">
        <v>2203</v>
      </c>
      <c r="P812" s="831" t="s">
        <v>2204</v>
      </c>
      <c r="Q812" s="831" t="s">
        <v>2205</v>
      </c>
      <c r="R812" s="831" t="s">
        <v>2206</v>
      </c>
      <c r="S812" s="831" t="s">
        <v>2207</v>
      </c>
      <c r="T812" s="831" t="s">
        <v>2208</v>
      </c>
      <c r="U812" s="230"/>
      <c r="V812" s="230"/>
      <c r="W812" s="230"/>
      <c r="X812" s="230"/>
      <c r="Y812" s="230"/>
    </row>
    <row r="813" spans="1:25" s="832" customFormat="1" ht="16.5" customHeight="1" x14ac:dyDescent="0.2">
      <c r="A813" s="230"/>
      <c r="B813" s="230"/>
      <c r="C813" s="230"/>
      <c r="D813" s="955" t="s">
        <v>2209</v>
      </c>
      <c r="E813" s="955"/>
      <c r="F813" s="955"/>
      <c r="G813" s="955"/>
      <c r="H813" s="1345"/>
      <c r="I813" s="690"/>
      <c r="J813" s="690"/>
      <c r="K813" s="690"/>
      <c r="L813" s="690"/>
      <c r="M813" s="690"/>
      <c r="N813" s="690"/>
      <c r="O813" s="690"/>
      <c r="P813" s="690"/>
      <c r="Q813" s="690"/>
      <c r="R813" s="690"/>
      <c r="S813" s="690"/>
      <c r="T813" s="690"/>
      <c r="U813" s="230"/>
      <c r="V813" s="230"/>
      <c r="W813" s="230"/>
      <c r="X813" s="230"/>
      <c r="Y813" s="230"/>
    </row>
    <row r="814" spans="1:25" s="832" customFormat="1" ht="16.5" customHeight="1" x14ac:dyDescent="0.2">
      <c r="A814" s="230"/>
      <c r="B814" s="230"/>
      <c r="C814" s="230"/>
      <c r="D814" s="1408" t="s">
        <v>2241</v>
      </c>
      <c r="E814" s="1408"/>
      <c r="F814" s="1408"/>
      <c r="G814" s="1408"/>
      <c r="H814" s="1409"/>
      <c r="I814" s="690"/>
      <c r="J814" s="690"/>
      <c r="K814" s="690"/>
      <c r="L814" s="690"/>
      <c r="M814" s="690"/>
      <c r="N814" s="690"/>
      <c r="O814" s="690"/>
      <c r="P814" s="690"/>
      <c r="Q814" s="690"/>
      <c r="R814" s="690"/>
      <c r="S814" s="690"/>
      <c r="T814" s="690"/>
      <c r="U814" s="230"/>
      <c r="V814" s="230"/>
      <c r="W814" s="230"/>
      <c r="X814" s="230"/>
      <c r="Y814" s="230"/>
    </row>
    <row r="815" spans="1:25" s="832" customFormat="1" ht="16.5" customHeight="1" x14ac:dyDescent="0.2">
      <c r="A815" s="230"/>
      <c r="B815" s="230"/>
      <c r="C815" s="230"/>
      <c r="D815" s="230" t="str">
        <f>"令和"&amp;$Y$1&amp;"年度"</f>
        <v>令和8年度</v>
      </c>
      <c r="E815" s="230"/>
      <c r="F815" s="230"/>
      <c r="G815" s="230"/>
      <c r="H815" s="230"/>
      <c r="I815" s="230"/>
      <c r="J815" s="230"/>
      <c r="K815" s="230"/>
      <c r="L815" s="230"/>
      <c r="M815" s="230"/>
      <c r="N815" s="230"/>
      <c r="O815" s="230"/>
      <c r="P815" s="230"/>
      <c r="Q815" s="230"/>
      <c r="R815" s="230"/>
      <c r="S815" s="230"/>
      <c r="T815" s="230"/>
      <c r="U815" s="230"/>
      <c r="V815" s="230"/>
      <c r="W815" s="230"/>
      <c r="X815" s="230"/>
      <c r="Y815" s="230"/>
    </row>
    <row r="816" spans="1:25" s="832" customFormat="1" ht="16.5" customHeight="1" x14ac:dyDescent="0.2">
      <c r="A816" s="230"/>
      <c r="B816" s="230"/>
      <c r="C816" s="230"/>
      <c r="D816" s="955"/>
      <c r="E816" s="955"/>
      <c r="F816" s="955"/>
      <c r="G816" s="955"/>
      <c r="H816" s="955"/>
      <c r="I816" s="831" t="s">
        <v>2197</v>
      </c>
      <c r="J816" s="831" t="s">
        <v>2198</v>
      </c>
      <c r="K816" s="831" t="s">
        <v>2199</v>
      </c>
      <c r="L816" s="831" t="s">
        <v>2200</v>
      </c>
      <c r="M816" s="831" t="s">
        <v>2201</v>
      </c>
      <c r="N816" s="831" t="s">
        <v>2202</v>
      </c>
      <c r="O816" s="831" t="s">
        <v>2203</v>
      </c>
      <c r="P816" s="831" t="s">
        <v>2204</v>
      </c>
      <c r="Q816" s="831" t="s">
        <v>2205</v>
      </c>
      <c r="R816" s="831" t="s">
        <v>2206</v>
      </c>
      <c r="S816" s="831" t="s">
        <v>2207</v>
      </c>
      <c r="T816" s="831" t="s">
        <v>2208</v>
      </c>
      <c r="U816" s="230"/>
      <c r="V816" s="230"/>
      <c r="W816" s="230"/>
      <c r="X816" s="230"/>
      <c r="Y816" s="230"/>
    </row>
    <row r="817" spans="1:25" s="832" customFormat="1" ht="16.5" customHeight="1" x14ac:dyDescent="0.2">
      <c r="A817" s="230"/>
      <c r="B817" s="230"/>
      <c r="C817" s="230"/>
      <c r="D817" s="955" t="s">
        <v>2209</v>
      </c>
      <c r="E817" s="955"/>
      <c r="F817" s="955"/>
      <c r="G817" s="955"/>
      <c r="H817" s="1345"/>
      <c r="I817" s="690"/>
      <c r="J817" s="690"/>
      <c r="K817" s="690"/>
      <c r="L817" s="690"/>
      <c r="M817" s="690"/>
      <c r="N817" s="690"/>
      <c r="O817" s="690"/>
      <c r="P817" s="690"/>
      <c r="Q817" s="690"/>
      <c r="R817" s="690"/>
      <c r="S817" s="690"/>
      <c r="T817" s="690"/>
      <c r="U817" s="230"/>
      <c r="V817" s="230"/>
      <c r="W817" s="230"/>
      <c r="X817" s="230"/>
      <c r="Y817" s="230"/>
    </row>
    <row r="818" spans="1:25" s="832" customFormat="1" ht="16.5" customHeight="1" x14ac:dyDescent="0.2">
      <c r="A818" s="230"/>
      <c r="B818" s="230"/>
      <c r="C818" s="230"/>
      <c r="D818" s="1408" t="s">
        <v>2241</v>
      </c>
      <c r="E818" s="1408"/>
      <c r="F818" s="1408"/>
      <c r="G818" s="1408"/>
      <c r="H818" s="1409"/>
      <c r="I818" s="690"/>
      <c r="J818" s="690"/>
      <c r="K818" s="690"/>
      <c r="L818" s="690"/>
      <c r="M818" s="690"/>
      <c r="N818" s="690"/>
      <c r="O818" s="690"/>
      <c r="P818" s="690"/>
      <c r="Q818" s="690"/>
      <c r="R818" s="690"/>
      <c r="S818" s="690"/>
      <c r="T818" s="690"/>
      <c r="U818" s="230"/>
      <c r="V818" s="230"/>
      <c r="W818" s="230"/>
      <c r="X818" s="230"/>
      <c r="Y818" s="230"/>
    </row>
    <row r="819" spans="1:25" s="832" customFormat="1" ht="33.75" customHeight="1" x14ac:dyDescent="0.2">
      <c r="A819" s="230"/>
      <c r="B819" s="230"/>
      <c r="C819" s="230"/>
      <c r="D819" s="1418" t="s">
        <v>2247</v>
      </c>
      <c r="E819" s="1419"/>
      <c r="F819" s="1419"/>
      <c r="G819" s="1419"/>
      <c r="H819" s="1419"/>
      <c r="I819" s="1419"/>
      <c r="J819" s="1419"/>
      <c r="K819" s="1419"/>
      <c r="L819" s="1419"/>
      <c r="M819" s="1419"/>
      <c r="N819" s="1419"/>
      <c r="O819" s="1419"/>
      <c r="P819" s="1419"/>
      <c r="Q819" s="1419"/>
      <c r="R819" s="1419"/>
      <c r="S819" s="1419"/>
      <c r="T819" s="1419"/>
      <c r="U819" s="1419"/>
      <c r="V819" s="1419"/>
      <c r="W819" s="1419"/>
      <c r="X819" s="230"/>
      <c r="Y819" s="230"/>
    </row>
    <row r="820" spans="1:25" s="832" customFormat="1" ht="16.5" customHeight="1" x14ac:dyDescent="0.2">
      <c r="A820" s="230"/>
      <c r="B820" s="230"/>
      <c r="C820" s="230"/>
      <c r="D820" s="496"/>
      <c r="E820" s="226"/>
      <c r="F820" s="496"/>
      <c r="G820" s="496"/>
      <c r="H820" s="496"/>
      <c r="I820" s="230"/>
      <c r="J820" s="230"/>
      <c r="K820" s="230"/>
      <c r="L820" s="230"/>
      <c r="M820" s="230"/>
      <c r="N820" s="230"/>
      <c r="O820" s="230"/>
      <c r="P820" s="230"/>
      <c r="Q820" s="230"/>
      <c r="R820" s="230"/>
      <c r="S820" s="230"/>
      <c r="T820" s="230"/>
      <c r="U820" s="230"/>
      <c r="V820" s="230"/>
      <c r="W820" s="230"/>
      <c r="X820" s="230"/>
      <c r="Y820" s="230"/>
    </row>
    <row r="821" spans="1:25" ht="16.5" customHeight="1" x14ac:dyDescent="0.2">
      <c r="B821" s="498" t="s">
        <v>315</v>
      </c>
    </row>
    <row r="822" spans="1:25" ht="16.5" customHeight="1" x14ac:dyDescent="0.2">
      <c r="C822" s="229" t="s">
        <v>316</v>
      </c>
    </row>
    <row r="823" spans="1:25" ht="16.5" customHeight="1" x14ac:dyDescent="0.2">
      <c r="D823" s="1345"/>
      <c r="E823" s="1346"/>
      <c r="F823" s="1276"/>
      <c r="G823" s="896" t="s">
        <v>322</v>
      </c>
      <c r="H823" s="897"/>
      <c r="I823" s="897"/>
      <c r="J823" s="898"/>
      <c r="K823" s="1021" t="s">
        <v>323</v>
      </c>
      <c r="L823" s="1021"/>
      <c r="M823" s="1021"/>
      <c r="N823" s="955"/>
      <c r="O823" s="1021" t="s">
        <v>324</v>
      </c>
      <c r="P823" s="1021"/>
      <c r="Q823" s="1021"/>
      <c r="R823" s="955"/>
    </row>
    <row r="824" spans="1:25" ht="19" customHeight="1" x14ac:dyDescent="0.2">
      <c r="D824" s="1345" t="s">
        <v>321</v>
      </c>
      <c r="E824" s="1346"/>
      <c r="F824" s="1185"/>
      <c r="G824" s="1413"/>
      <c r="H824" s="1414"/>
      <c r="I824" s="1415"/>
      <c r="J824" s="472" t="s">
        <v>319</v>
      </c>
      <c r="K824" s="1416">
        <f>IF(K826=1,180,IF(K826&gt;=2,320+100*(K826-2),0))</f>
        <v>0</v>
      </c>
      <c r="L824" s="1417"/>
      <c r="M824" s="1417"/>
      <c r="N824" s="473" t="s">
        <v>319</v>
      </c>
      <c r="O824" s="1416">
        <f>G824-K824</f>
        <v>0</v>
      </c>
      <c r="P824" s="1417"/>
      <c r="Q824" s="1417"/>
      <c r="R824" s="473" t="s">
        <v>319</v>
      </c>
    </row>
    <row r="825" spans="1:25" ht="19" customHeight="1" x14ac:dyDescent="0.2">
      <c r="D825" s="1345" t="s">
        <v>317</v>
      </c>
      <c r="E825" s="1346"/>
      <c r="F825" s="1185"/>
      <c r="G825" s="1413"/>
      <c r="H825" s="1414"/>
      <c r="I825" s="1415"/>
      <c r="J825" s="472" t="s">
        <v>319</v>
      </c>
      <c r="K825" s="1416">
        <f>IF(K826=1,330,IF(K826=2,360,IF(K826=3,400,IF(K826&gt;=4,480+80*(K826-4),0))))</f>
        <v>0</v>
      </c>
      <c r="L825" s="1417"/>
      <c r="M825" s="1417"/>
      <c r="N825" s="473" t="s">
        <v>319</v>
      </c>
      <c r="O825" s="1416">
        <f>G825-K825</f>
        <v>0</v>
      </c>
      <c r="P825" s="1417"/>
      <c r="Q825" s="1417"/>
      <c r="R825" s="473" t="s">
        <v>319</v>
      </c>
    </row>
    <row r="826" spans="1:25" ht="19" customHeight="1" x14ac:dyDescent="0.2">
      <c r="D826" s="1345" t="s">
        <v>318</v>
      </c>
      <c r="E826" s="1346"/>
      <c r="F826" s="1185"/>
      <c r="G826" s="1164"/>
      <c r="H826" s="1410"/>
      <c r="I826" s="1165"/>
      <c r="J826" s="472" t="s">
        <v>320</v>
      </c>
      <c r="K826" s="1363">
        <f>ROUNDUP(H451/35,0)</f>
        <v>0</v>
      </c>
      <c r="L826" s="1054"/>
      <c r="M826" s="1054"/>
      <c r="N826" s="473" t="s">
        <v>320</v>
      </c>
      <c r="O826" s="1411">
        <f>G826-K826</f>
        <v>0</v>
      </c>
      <c r="P826" s="1412"/>
      <c r="Q826" s="1412"/>
      <c r="R826" s="473" t="s">
        <v>320</v>
      </c>
    </row>
    <row r="827" spans="1:25" ht="16.5" customHeight="1" x14ac:dyDescent="0.2">
      <c r="E827" s="226" t="s">
        <v>326</v>
      </c>
    </row>
    <row r="828" spans="1:25" ht="16.5" customHeight="1" x14ac:dyDescent="0.2">
      <c r="E828" s="226" t="s">
        <v>856</v>
      </c>
    </row>
    <row r="829" spans="1:25" ht="16.5" customHeight="1" x14ac:dyDescent="0.2">
      <c r="E829" s="226" t="s">
        <v>356</v>
      </c>
    </row>
    <row r="830" spans="1:25" ht="9.65" customHeight="1" x14ac:dyDescent="0.2"/>
    <row r="831" spans="1:25" ht="16.5" customHeight="1" x14ac:dyDescent="0.2">
      <c r="C831" s="229" t="s">
        <v>2158</v>
      </c>
      <c r="D831" s="451"/>
    </row>
    <row r="832" spans="1:25" ht="16.5" customHeight="1" x14ac:dyDescent="0.2">
      <c r="D832" s="955"/>
      <c r="E832" s="955"/>
      <c r="F832" s="955"/>
      <c r="G832" s="1345" t="s">
        <v>327</v>
      </c>
      <c r="H832" s="1346"/>
      <c r="I832" s="1346"/>
      <c r="J832" s="1420"/>
      <c r="K832" s="929" t="s">
        <v>1901</v>
      </c>
      <c r="L832" s="929"/>
      <c r="M832" s="929"/>
      <c r="N832" s="929"/>
      <c r="O832" s="929"/>
      <c r="P832" s="929"/>
      <c r="Q832" s="929"/>
      <c r="R832" s="929"/>
      <c r="S832" s="929"/>
    </row>
    <row r="833" spans="3:24" ht="18.649999999999999" customHeight="1" x14ac:dyDescent="0.2">
      <c r="D833" s="955" t="s">
        <v>342</v>
      </c>
      <c r="E833" s="955"/>
      <c r="F833" s="1450"/>
      <c r="G833" s="991"/>
      <c r="H833" s="1362"/>
      <c r="I833" s="1362"/>
      <c r="J833" s="1405"/>
      <c r="K833" s="1421"/>
      <c r="L833" s="1422"/>
      <c r="M833" s="1422"/>
      <c r="N833" s="1422"/>
      <c r="O833" s="1422"/>
      <c r="P833" s="1422"/>
      <c r="Q833" s="1422"/>
      <c r="R833" s="1422"/>
      <c r="S833" s="1423"/>
    </row>
    <row r="834" spans="3:24" ht="18.649999999999999" customHeight="1" x14ac:dyDescent="0.2">
      <c r="D834" s="955" t="s">
        <v>321</v>
      </c>
      <c r="E834" s="955"/>
      <c r="F834" s="1450"/>
      <c r="G834" s="991"/>
      <c r="H834" s="1362"/>
      <c r="I834" s="1362"/>
      <c r="J834" s="1405"/>
      <c r="K834" s="1421"/>
      <c r="L834" s="1422"/>
      <c r="M834" s="1422"/>
      <c r="N834" s="1422"/>
      <c r="O834" s="1422"/>
      <c r="P834" s="1422"/>
      <c r="Q834" s="1422"/>
      <c r="R834" s="1422"/>
      <c r="S834" s="1423"/>
    </row>
    <row r="835" spans="3:24" ht="25" customHeight="1" x14ac:dyDescent="0.2">
      <c r="D835" s="1442" t="s">
        <v>328</v>
      </c>
      <c r="E835" s="1443"/>
      <c r="F835" s="1444"/>
      <c r="G835" s="991"/>
      <c r="H835" s="1362"/>
      <c r="I835" s="1362"/>
      <c r="J835" s="1405"/>
      <c r="K835" s="1421"/>
      <c r="L835" s="1422"/>
      <c r="M835" s="1422"/>
      <c r="N835" s="1422"/>
      <c r="O835" s="1422"/>
      <c r="P835" s="1422"/>
      <c r="Q835" s="1422"/>
      <c r="R835" s="1422"/>
      <c r="S835" s="1423"/>
    </row>
    <row r="836" spans="3:24" ht="16.5" customHeight="1" x14ac:dyDescent="0.2">
      <c r="E836" s="226" t="s">
        <v>329</v>
      </c>
    </row>
    <row r="837" spans="3:24" ht="11.5" customHeight="1" x14ac:dyDescent="0.2"/>
    <row r="838" spans="3:24" ht="17.5" customHeight="1" x14ac:dyDescent="0.2">
      <c r="P838" s="956" t="s">
        <v>792</v>
      </c>
      <c r="Q838" s="956"/>
      <c r="R838" s="956"/>
      <c r="S838" s="982">
        <f>$Q$11</f>
        <v>0</v>
      </c>
      <c r="T838" s="982"/>
      <c r="U838" s="982"/>
      <c r="V838" s="982"/>
      <c r="W838" s="982"/>
      <c r="X838" s="982"/>
    </row>
    <row r="839" spans="3:24" ht="16.5" customHeight="1" x14ac:dyDescent="0.2">
      <c r="C839" s="229" t="s">
        <v>330</v>
      </c>
    </row>
    <row r="840" spans="3:24" ht="19.5" customHeight="1" x14ac:dyDescent="0.2">
      <c r="D840" s="1098" t="s">
        <v>331</v>
      </c>
      <c r="E840" s="1144"/>
      <c r="F840" s="1144"/>
      <c r="G840" s="1144"/>
      <c r="H840" s="1144"/>
      <c r="I840" s="1144"/>
      <c r="J840" s="1303"/>
      <c r="K840" s="1034"/>
      <c r="L840" s="1035"/>
      <c r="M840" s="1335"/>
      <c r="N840" s="1335"/>
      <c r="O840" s="1130"/>
    </row>
    <row r="841" spans="3:24" ht="16.5" customHeight="1" x14ac:dyDescent="0.2">
      <c r="E841" s="268" t="s">
        <v>823</v>
      </c>
    </row>
    <row r="842" spans="3:24" ht="16.5" customHeight="1" x14ac:dyDescent="0.2">
      <c r="D842" s="1072" t="s">
        <v>332</v>
      </c>
      <c r="E842" s="1072"/>
      <c r="F842" s="1072"/>
      <c r="G842" s="1057" t="s">
        <v>333</v>
      </c>
      <c r="H842" s="1058"/>
      <c r="I842" s="1058"/>
      <c r="J842" s="1445"/>
      <c r="K842" s="1057" t="s">
        <v>334</v>
      </c>
      <c r="L842" s="1058"/>
      <c r="M842" s="1445"/>
      <c r="N842" s="1430" t="s">
        <v>335</v>
      </c>
      <c r="O842" s="1431"/>
      <c r="P842" s="1431"/>
      <c r="Q842" s="1432"/>
      <c r="R842" s="1433" t="s">
        <v>336</v>
      </c>
      <c r="S842" s="1434"/>
      <c r="T842" s="1435"/>
    </row>
    <row r="843" spans="3:24" ht="16.5" customHeight="1" x14ac:dyDescent="0.2">
      <c r="D843" s="929"/>
      <c r="E843" s="929"/>
      <c r="F843" s="929"/>
      <c r="G843" s="1446"/>
      <c r="H843" s="1447"/>
      <c r="I843" s="1447"/>
      <c r="J843" s="1448"/>
      <c r="K843" s="1059"/>
      <c r="L843" s="1060"/>
      <c r="M843" s="1449"/>
      <c r="N843" s="1436" t="s">
        <v>824</v>
      </c>
      <c r="O843" s="1437"/>
      <c r="P843" s="1437"/>
      <c r="Q843" s="1438"/>
      <c r="R843" s="1439" t="s">
        <v>825</v>
      </c>
      <c r="S843" s="1440"/>
      <c r="T843" s="1441"/>
    </row>
    <row r="844" spans="3:24" ht="15.65" customHeight="1" x14ac:dyDescent="0.2">
      <c r="D844" s="1108"/>
      <c r="E844" s="1108"/>
      <c r="F844" s="1108"/>
      <c r="G844" s="1109"/>
      <c r="H844" s="1110"/>
      <c r="I844" s="1110"/>
      <c r="J844" s="1111"/>
      <c r="K844" s="1108"/>
      <c r="L844" s="1108"/>
      <c r="M844" s="1108"/>
      <c r="N844" s="1115"/>
      <c r="O844" s="1116"/>
      <c r="P844" s="1117"/>
      <c r="Q844" s="754" t="s">
        <v>122</v>
      </c>
      <c r="R844" s="1424"/>
      <c r="S844" s="1425"/>
      <c r="T844" s="1426"/>
    </row>
    <row r="845" spans="3:24" ht="15.65" customHeight="1" x14ac:dyDescent="0.2">
      <c r="D845" s="1108"/>
      <c r="E845" s="1108"/>
      <c r="F845" s="1108"/>
      <c r="G845" s="1112"/>
      <c r="H845" s="1113"/>
      <c r="I845" s="1113"/>
      <c r="J845" s="1114"/>
      <c r="K845" s="1108"/>
      <c r="L845" s="1108"/>
      <c r="M845" s="1108"/>
      <c r="N845" s="755"/>
      <c r="O845" s="756"/>
      <c r="P845" s="757"/>
      <c r="Q845" s="758"/>
      <c r="R845" s="1427"/>
      <c r="S845" s="1428"/>
      <c r="T845" s="1429"/>
    </row>
    <row r="846" spans="3:24" ht="15.65" customHeight="1" x14ac:dyDescent="0.2">
      <c r="D846" s="1108"/>
      <c r="E846" s="1108"/>
      <c r="F846" s="1108"/>
      <c r="G846" s="1109"/>
      <c r="H846" s="1110"/>
      <c r="I846" s="1110"/>
      <c r="J846" s="1111"/>
      <c r="K846" s="1108"/>
      <c r="L846" s="1108"/>
      <c r="M846" s="1108"/>
      <c r="N846" s="1115"/>
      <c r="O846" s="1116"/>
      <c r="P846" s="1117"/>
      <c r="Q846" s="754" t="s">
        <v>122</v>
      </c>
      <c r="R846" s="1424"/>
      <c r="S846" s="1425"/>
      <c r="T846" s="1426"/>
    </row>
    <row r="847" spans="3:24" ht="15.65" customHeight="1" x14ac:dyDescent="0.2">
      <c r="D847" s="1108"/>
      <c r="E847" s="1108"/>
      <c r="F847" s="1108"/>
      <c r="G847" s="1112"/>
      <c r="H847" s="1113"/>
      <c r="I847" s="1113"/>
      <c r="J847" s="1114"/>
      <c r="K847" s="1108"/>
      <c r="L847" s="1108"/>
      <c r="M847" s="1108"/>
      <c r="N847" s="755"/>
      <c r="O847" s="756"/>
      <c r="P847" s="757"/>
      <c r="Q847" s="758"/>
      <c r="R847" s="1427"/>
      <c r="S847" s="1428"/>
      <c r="T847" s="1429"/>
    </row>
    <row r="848" spans="3:24" ht="15.65" customHeight="1" x14ac:dyDescent="0.2">
      <c r="D848" s="1108"/>
      <c r="E848" s="1108"/>
      <c r="F848" s="1108"/>
      <c r="G848" s="1109"/>
      <c r="H848" s="1110"/>
      <c r="I848" s="1110"/>
      <c r="J848" s="1111"/>
      <c r="K848" s="1108"/>
      <c r="L848" s="1108"/>
      <c r="M848" s="1108"/>
      <c r="N848" s="1115"/>
      <c r="O848" s="1116"/>
      <c r="P848" s="1117"/>
      <c r="Q848" s="754" t="s">
        <v>122</v>
      </c>
      <c r="R848" s="1424"/>
      <c r="S848" s="1425"/>
      <c r="T848" s="1426"/>
    </row>
    <row r="849" spans="3:20" ht="15.65" customHeight="1" x14ac:dyDescent="0.2">
      <c r="D849" s="1108"/>
      <c r="E849" s="1108"/>
      <c r="F849" s="1108"/>
      <c r="G849" s="1112"/>
      <c r="H849" s="1113"/>
      <c r="I849" s="1113"/>
      <c r="J849" s="1114"/>
      <c r="K849" s="1108"/>
      <c r="L849" s="1108"/>
      <c r="M849" s="1108"/>
      <c r="N849" s="755"/>
      <c r="O849" s="756"/>
      <c r="P849" s="757"/>
      <c r="Q849" s="758"/>
      <c r="R849" s="1427"/>
      <c r="S849" s="1428"/>
      <c r="T849" s="1429"/>
    </row>
    <row r="850" spans="3:20" ht="16.5" customHeight="1" x14ac:dyDescent="0.2">
      <c r="E850" s="226" t="s">
        <v>2151</v>
      </c>
    </row>
    <row r="851" spans="3:20" ht="9.65" customHeight="1" x14ac:dyDescent="0.2"/>
    <row r="852" spans="3:20" ht="16.5" customHeight="1" x14ac:dyDescent="0.2">
      <c r="C852" s="229" t="s">
        <v>338</v>
      </c>
    </row>
    <row r="853" spans="3:20" ht="18.649999999999999" customHeight="1" x14ac:dyDescent="0.2">
      <c r="D853" s="1072" t="s">
        <v>337</v>
      </c>
      <c r="E853" s="1072"/>
      <c r="F853" s="1072"/>
      <c r="G853" s="1072"/>
      <c r="H853" s="1072"/>
      <c r="I853" s="759" t="s">
        <v>21</v>
      </c>
      <c r="J853" s="865"/>
      <c r="K853" s="409" t="s">
        <v>22</v>
      </c>
      <c r="L853" s="865"/>
      <c r="M853" s="409" t="s">
        <v>23</v>
      </c>
      <c r="N853" s="690"/>
      <c r="O853" s="473" t="s">
        <v>24</v>
      </c>
    </row>
    <row r="854" spans="3:20" ht="18.649999999999999" customHeight="1" x14ac:dyDescent="0.2">
      <c r="D854" s="434" t="s">
        <v>339</v>
      </c>
      <c r="E854" s="222"/>
      <c r="F854" s="222"/>
      <c r="G854" s="222"/>
      <c r="H854" s="222"/>
      <c r="I854" s="1266"/>
      <c r="J854" s="1334"/>
      <c r="K854" s="1129"/>
      <c r="L854" s="1129"/>
      <c r="M854" s="1267"/>
    </row>
    <row r="855" spans="3:20" ht="16.5" customHeight="1" x14ac:dyDescent="0.2">
      <c r="E855" s="268" t="s">
        <v>343</v>
      </c>
    </row>
    <row r="856" spans="3:20" ht="16.5" customHeight="1" x14ac:dyDescent="0.2">
      <c r="D856" s="434"/>
      <c r="E856" s="222"/>
      <c r="F856" s="1057" t="s">
        <v>340</v>
      </c>
      <c r="G856" s="1058"/>
      <c r="H856" s="1058"/>
      <c r="I856" s="1058"/>
      <c r="J856" s="1058"/>
      <c r="K856" s="1445"/>
      <c r="L856" s="1092" t="s">
        <v>341</v>
      </c>
      <c r="M856" s="1451"/>
      <c r="N856" s="1451"/>
      <c r="O856" s="1451"/>
      <c r="P856" s="1451"/>
      <c r="Q856" s="1452"/>
    </row>
    <row r="857" spans="3:20" ht="18.649999999999999" customHeight="1" x14ac:dyDescent="0.2">
      <c r="D857" s="1345" t="s">
        <v>342</v>
      </c>
      <c r="E857" s="1346"/>
      <c r="F857" s="842"/>
      <c r="G857" s="472" t="s">
        <v>22</v>
      </c>
      <c r="H857" s="842"/>
      <c r="I857" s="472" t="s">
        <v>23</v>
      </c>
      <c r="J857" s="842"/>
      <c r="K857" s="472" t="s">
        <v>24</v>
      </c>
      <c r="L857" s="842"/>
      <c r="M857" s="472" t="s">
        <v>22</v>
      </c>
      <c r="N857" s="842"/>
      <c r="O857" s="472" t="s">
        <v>23</v>
      </c>
      <c r="P857" s="842"/>
      <c r="Q857" s="473" t="s">
        <v>24</v>
      </c>
    </row>
    <row r="858" spans="3:20" ht="18.649999999999999" customHeight="1" x14ac:dyDescent="0.2">
      <c r="D858" s="1345" t="s">
        <v>321</v>
      </c>
      <c r="E858" s="1346"/>
      <c r="F858" s="842"/>
      <c r="G858" s="472" t="s">
        <v>22</v>
      </c>
      <c r="H858" s="842"/>
      <c r="I858" s="472" t="s">
        <v>23</v>
      </c>
      <c r="J858" s="842"/>
      <c r="K858" s="472" t="s">
        <v>24</v>
      </c>
      <c r="L858" s="842"/>
      <c r="M858" s="472" t="s">
        <v>22</v>
      </c>
      <c r="N858" s="842"/>
      <c r="O858" s="472" t="s">
        <v>23</v>
      </c>
      <c r="P858" s="842"/>
      <c r="Q858" s="473" t="s">
        <v>24</v>
      </c>
    </row>
    <row r="859" spans="3:20" ht="16.5" customHeight="1" x14ac:dyDescent="0.2">
      <c r="E859" s="226" t="s">
        <v>2153</v>
      </c>
    </row>
    <row r="860" spans="3:20" ht="9.65" customHeight="1" x14ac:dyDescent="0.2"/>
    <row r="861" spans="3:20" ht="16.5" customHeight="1" x14ac:dyDescent="0.2">
      <c r="C861" s="229" t="s">
        <v>1234</v>
      </c>
    </row>
    <row r="862" spans="3:20" ht="29.5" customHeight="1" x14ac:dyDescent="0.2">
      <c r="D862" s="929" t="s">
        <v>345</v>
      </c>
      <c r="E862" s="929"/>
      <c r="F862" s="929"/>
      <c r="G862" s="929"/>
      <c r="H862" s="929"/>
      <c r="I862" s="1133" t="s">
        <v>346</v>
      </c>
      <c r="J862" s="1133"/>
      <c r="K862" s="1022" t="s">
        <v>347</v>
      </c>
      <c r="L862" s="1022"/>
      <c r="M862" s="1123"/>
      <c r="N862" s="1022" t="s">
        <v>2062</v>
      </c>
      <c r="O862" s="1022"/>
      <c r="P862" s="1123"/>
      <c r="Q862" s="929"/>
    </row>
    <row r="863" spans="3:20" ht="18.649999999999999" customHeight="1" x14ac:dyDescent="0.2">
      <c r="D863" s="1003"/>
      <c r="E863" s="1003"/>
      <c r="F863" s="1003"/>
      <c r="G863" s="1003"/>
      <c r="H863" s="1003"/>
      <c r="I863" s="1096"/>
      <c r="J863" s="1000"/>
      <c r="K863" s="1000"/>
      <c r="L863" s="1000"/>
      <c r="M863" s="1001"/>
      <c r="N863" s="1002"/>
      <c r="O863" s="1002"/>
      <c r="P863" s="1003"/>
      <c r="Q863" s="1004"/>
    </row>
    <row r="864" spans="3:20" ht="18.649999999999999" customHeight="1" x14ac:dyDescent="0.2">
      <c r="D864" s="1003"/>
      <c r="E864" s="1003"/>
      <c r="F864" s="1003"/>
      <c r="G864" s="1003"/>
      <c r="H864" s="1003"/>
      <c r="I864" s="1096"/>
      <c r="J864" s="1000"/>
      <c r="K864" s="1000"/>
      <c r="L864" s="1000"/>
      <c r="M864" s="1001"/>
      <c r="N864" s="1002"/>
      <c r="O864" s="1002"/>
      <c r="P864" s="1003"/>
      <c r="Q864" s="1004"/>
    </row>
    <row r="865" spans="3:19" ht="18.649999999999999" customHeight="1" x14ac:dyDescent="0.2">
      <c r="D865" s="1003"/>
      <c r="E865" s="1003"/>
      <c r="F865" s="1003"/>
      <c r="G865" s="1003"/>
      <c r="H865" s="1003"/>
      <c r="I865" s="1096"/>
      <c r="J865" s="1000"/>
      <c r="K865" s="1000"/>
      <c r="L865" s="1000"/>
      <c r="M865" s="1001"/>
      <c r="N865" s="1002"/>
      <c r="O865" s="1002"/>
      <c r="P865" s="1003"/>
      <c r="Q865" s="1004"/>
    </row>
    <row r="866" spans="3:19" ht="18.649999999999999" customHeight="1" x14ac:dyDescent="0.2">
      <c r="D866" s="1003"/>
      <c r="E866" s="1003"/>
      <c r="F866" s="1003"/>
      <c r="G866" s="1003"/>
      <c r="H866" s="1003"/>
      <c r="I866" s="1096"/>
      <c r="J866" s="1000"/>
      <c r="K866" s="1000"/>
      <c r="L866" s="1000"/>
      <c r="M866" s="1001"/>
      <c r="N866" s="1002"/>
      <c r="O866" s="1002"/>
      <c r="P866" s="1003"/>
      <c r="Q866" s="1004"/>
    </row>
    <row r="867" spans="3:19" ht="18.649999999999999" customHeight="1" x14ac:dyDescent="0.2">
      <c r="D867" s="1003"/>
      <c r="E867" s="1003"/>
      <c r="F867" s="1003"/>
      <c r="G867" s="1003"/>
      <c r="H867" s="1003"/>
      <c r="I867" s="1096"/>
      <c r="J867" s="1000"/>
      <c r="K867" s="1000"/>
      <c r="L867" s="1000"/>
      <c r="M867" s="1001"/>
      <c r="N867" s="1002"/>
      <c r="O867" s="1002"/>
      <c r="P867" s="1003"/>
      <c r="Q867" s="1004"/>
    </row>
    <row r="868" spans="3:19" ht="18.649999999999999" customHeight="1" x14ac:dyDescent="0.2">
      <c r="D868" s="1003"/>
      <c r="E868" s="1003"/>
      <c r="F868" s="1003"/>
      <c r="G868" s="1003"/>
      <c r="H868" s="1003"/>
      <c r="I868" s="1096"/>
      <c r="J868" s="1000"/>
      <c r="K868" s="1000"/>
      <c r="L868" s="1000"/>
      <c r="M868" s="1001"/>
      <c r="N868" s="1002"/>
      <c r="O868" s="1002"/>
      <c r="P868" s="1003"/>
      <c r="Q868" s="1004"/>
    </row>
    <row r="869" spans="3:19" ht="16.5" customHeight="1" x14ac:dyDescent="0.2">
      <c r="E869" s="226" t="s">
        <v>349</v>
      </c>
    </row>
    <row r="870" spans="3:19" ht="16.5" customHeight="1" x14ac:dyDescent="0.2">
      <c r="E870" s="226" t="s">
        <v>2063</v>
      </c>
    </row>
    <row r="871" spans="3:19" ht="16.5" customHeight="1" x14ac:dyDescent="0.2">
      <c r="E871" s="226" t="s">
        <v>2064</v>
      </c>
    </row>
    <row r="872" spans="3:19" ht="9.65" customHeight="1" x14ac:dyDescent="0.2">
      <c r="E872" s="226"/>
    </row>
    <row r="873" spans="3:19" ht="16.5" customHeight="1" x14ac:dyDescent="0.2">
      <c r="C873" s="229" t="s">
        <v>1063</v>
      </c>
    </row>
    <row r="874" spans="3:19" ht="31" customHeight="1" x14ac:dyDescent="0.2">
      <c r="D874" s="1133" t="s">
        <v>350</v>
      </c>
      <c r="E874" s="1021"/>
      <c r="F874" s="1021"/>
      <c r="G874" s="1021"/>
      <c r="H874" s="1134" t="s">
        <v>2065</v>
      </c>
      <c r="I874" s="1135"/>
      <c r="J874" s="1135"/>
      <c r="K874" s="1136"/>
      <c r="L874" s="954" t="s">
        <v>346</v>
      </c>
      <c r="M874" s="955"/>
      <c r="N874" s="1442" t="s">
        <v>352</v>
      </c>
      <c r="O874" s="1443"/>
      <c r="P874" s="1443"/>
      <c r="Q874" s="1443"/>
      <c r="R874" s="1453" t="s">
        <v>353</v>
      </c>
      <c r="S874" s="1453"/>
    </row>
    <row r="875" spans="3:19" ht="19" customHeight="1" x14ac:dyDescent="0.2">
      <c r="D875" s="1005"/>
      <c r="E875" s="1005"/>
      <c r="F875" s="1005"/>
      <c r="G875" s="1005"/>
      <c r="H875" s="997"/>
      <c r="I875" s="998"/>
      <c r="J875" s="998"/>
      <c r="K875" s="999"/>
      <c r="L875" s="1006"/>
      <c r="M875" s="891"/>
      <c r="N875" s="1007"/>
      <c r="O875" s="1008"/>
      <c r="P875" s="1008"/>
      <c r="Q875" s="1008"/>
      <c r="R875" s="1008"/>
      <c r="S875" s="1008"/>
    </row>
    <row r="876" spans="3:19" ht="19" customHeight="1" x14ac:dyDescent="0.2">
      <c r="D876" s="1005"/>
      <c r="E876" s="1005"/>
      <c r="F876" s="1005"/>
      <c r="G876" s="1005"/>
      <c r="H876" s="997"/>
      <c r="I876" s="998"/>
      <c r="J876" s="998"/>
      <c r="K876" s="999"/>
      <c r="L876" s="1006"/>
      <c r="M876" s="891"/>
      <c r="N876" s="1007"/>
      <c r="O876" s="1008"/>
      <c r="P876" s="1008"/>
      <c r="Q876" s="1008"/>
      <c r="R876" s="1008"/>
      <c r="S876" s="1008"/>
    </row>
    <row r="877" spans="3:19" ht="19" customHeight="1" x14ac:dyDescent="0.2">
      <c r="D877" s="1005"/>
      <c r="E877" s="1005"/>
      <c r="F877" s="1005"/>
      <c r="G877" s="1005"/>
      <c r="H877" s="997"/>
      <c r="I877" s="998"/>
      <c r="J877" s="998"/>
      <c r="K877" s="999"/>
      <c r="L877" s="1006"/>
      <c r="M877" s="891"/>
      <c r="N877" s="1007"/>
      <c r="O877" s="1008"/>
      <c r="P877" s="1008"/>
      <c r="Q877" s="1008"/>
      <c r="R877" s="1008"/>
      <c r="S877" s="1008"/>
    </row>
    <row r="878" spans="3:19" ht="19" customHeight="1" x14ac:dyDescent="0.2">
      <c r="D878" s="1005"/>
      <c r="E878" s="1005"/>
      <c r="F878" s="1005"/>
      <c r="G878" s="1005"/>
      <c r="H878" s="997"/>
      <c r="I878" s="998"/>
      <c r="J878" s="998"/>
      <c r="K878" s="999"/>
      <c r="L878" s="1006"/>
      <c r="M878" s="891"/>
      <c r="N878" s="1007"/>
      <c r="O878" s="1008"/>
      <c r="P878" s="1008"/>
      <c r="Q878" s="1008"/>
      <c r="R878" s="1008"/>
      <c r="S878" s="1008"/>
    </row>
    <row r="879" spans="3:19" ht="19" customHeight="1" x14ac:dyDescent="0.2">
      <c r="D879" s="1005"/>
      <c r="E879" s="1005"/>
      <c r="F879" s="1005"/>
      <c r="G879" s="1005"/>
      <c r="H879" s="997"/>
      <c r="I879" s="998"/>
      <c r="J879" s="998"/>
      <c r="K879" s="999"/>
      <c r="L879" s="1006"/>
      <c r="M879" s="891"/>
      <c r="N879" s="1007"/>
      <c r="O879" s="1008"/>
      <c r="P879" s="1008"/>
      <c r="Q879" s="1008"/>
      <c r="R879" s="1008"/>
      <c r="S879" s="1008"/>
    </row>
    <row r="880" spans="3:19" ht="19" customHeight="1" x14ac:dyDescent="0.2">
      <c r="D880" s="1005"/>
      <c r="E880" s="1005"/>
      <c r="F880" s="1005"/>
      <c r="G880" s="1005"/>
      <c r="H880" s="997"/>
      <c r="I880" s="998"/>
      <c r="J880" s="998"/>
      <c r="K880" s="999"/>
      <c r="L880" s="1006"/>
      <c r="M880" s="891"/>
      <c r="N880" s="1007"/>
      <c r="O880" s="1008"/>
      <c r="P880" s="1008"/>
      <c r="Q880" s="1008"/>
      <c r="R880" s="1008"/>
      <c r="S880" s="1008"/>
    </row>
    <row r="881" spans="2:24" ht="19" customHeight="1" x14ac:dyDescent="0.2">
      <c r="D881" s="1005"/>
      <c r="E881" s="1005"/>
      <c r="F881" s="1005"/>
      <c r="G881" s="1005"/>
      <c r="H881" s="997"/>
      <c r="I881" s="998"/>
      <c r="J881" s="998"/>
      <c r="K881" s="999"/>
      <c r="L881" s="1006"/>
      <c r="M881" s="891"/>
      <c r="N881" s="1007"/>
      <c r="O881" s="1008"/>
      <c r="P881" s="1008"/>
      <c r="Q881" s="1008"/>
      <c r="R881" s="1008"/>
      <c r="S881" s="1008"/>
    </row>
    <row r="882" spans="2:24" ht="19" customHeight="1" x14ac:dyDescent="0.2">
      <c r="D882" s="1005"/>
      <c r="E882" s="1005"/>
      <c r="F882" s="1005"/>
      <c r="G882" s="1005"/>
      <c r="H882" s="997"/>
      <c r="I882" s="998"/>
      <c r="J882" s="998"/>
      <c r="K882" s="999"/>
      <c r="L882" s="1006"/>
      <c r="M882" s="891"/>
      <c r="N882" s="1007"/>
      <c r="O882" s="1008"/>
      <c r="P882" s="1008"/>
      <c r="Q882" s="1008"/>
      <c r="R882" s="1008"/>
      <c r="S882" s="1008"/>
    </row>
    <row r="883" spans="2:24" ht="19" customHeight="1" x14ac:dyDescent="0.2">
      <c r="D883" s="1005"/>
      <c r="E883" s="1005"/>
      <c r="F883" s="1005"/>
      <c r="G883" s="1005"/>
      <c r="H883" s="997"/>
      <c r="I883" s="998"/>
      <c r="J883" s="998"/>
      <c r="K883" s="999"/>
      <c r="L883" s="1006"/>
      <c r="M883" s="891"/>
      <c r="N883" s="1007"/>
      <c r="O883" s="1008"/>
      <c r="P883" s="1008"/>
      <c r="Q883" s="1008"/>
      <c r="R883" s="1008"/>
      <c r="S883" s="1008"/>
    </row>
    <row r="884" spans="2:24" ht="19" customHeight="1" x14ac:dyDescent="0.2">
      <c r="D884" s="1005"/>
      <c r="E884" s="1005"/>
      <c r="F884" s="1005"/>
      <c r="G884" s="1005"/>
      <c r="H884" s="997"/>
      <c r="I884" s="998"/>
      <c r="J884" s="998"/>
      <c r="K884" s="999"/>
      <c r="L884" s="1006"/>
      <c r="M884" s="891"/>
      <c r="N884" s="1007"/>
      <c r="O884" s="1008"/>
      <c r="P884" s="1008"/>
      <c r="Q884" s="1008"/>
      <c r="R884" s="1008"/>
      <c r="S884" s="1008"/>
    </row>
    <row r="885" spans="2:24" ht="19" customHeight="1" x14ac:dyDescent="0.2">
      <c r="D885" s="1005"/>
      <c r="E885" s="1005"/>
      <c r="F885" s="1005"/>
      <c r="G885" s="1005"/>
      <c r="H885" s="997"/>
      <c r="I885" s="998"/>
      <c r="J885" s="998"/>
      <c r="K885" s="999"/>
      <c r="L885" s="1006"/>
      <c r="M885" s="891"/>
      <c r="N885" s="1007"/>
      <c r="O885" s="1008"/>
      <c r="P885" s="1008"/>
      <c r="Q885" s="1008"/>
      <c r="R885" s="1008"/>
      <c r="S885" s="1008"/>
    </row>
    <row r="886" spans="2:24" ht="16.5" customHeight="1" x14ac:dyDescent="0.2">
      <c r="E886" s="226" t="s">
        <v>354</v>
      </c>
    </row>
    <row r="887" spans="2:24" ht="16.5" customHeight="1" x14ac:dyDescent="0.2">
      <c r="E887" s="226" t="s">
        <v>2066</v>
      </c>
    </row>
    <row r="888" spans="2:24" ht="16.5" customHeight="1" x14ac:dyDescent="0.2">
      <c r="E888" s="226" t="s">
        <v>355</v>
      </c>
    </row>
    <row r="889" spans="2:24" ht="17.5" customHeight="1" x14ac:dyDescent="0.2">
      <c r="P889" s="956" t="s">
        <v>792</v>
      </c>
      <c r="Q889" s="956"/>
      <c r="R889" s="956"/>
      <c r="S889" s="982">
        <f>$Q$11</f>
        <v>0</v>
      </c>
      <c r="T889" s="982"/>
      <c r="U889" s="982"/>
      <c r="V889" s="982"/>
      <c r="W889" s="982"/>
      <c r="X889" s="982"/>
    </row>
    <row r="890" spans="2:24" ht="16.5" customHeight="1" x14ac:dyDescent="0.2">
      <c r="B890" s="498" t="s">
        <v>357</v>
      </c>
    </row>
    <row r="891" spans="2:24" ht="16.5" customHeight="1" x14ac:dyDescent="0.2">
      <c r="B891" s="498"/>
      <c r="C891" s="229" t="s">
        <v>1261</v>
      </c>
    </row>
    <row r="892" spans="2:24" ht="31.5" customHeight="1" x14ac:dyDescent="0.2">
      <c r="D892" s="1287" t="s">
        <v>361</v>
      </c>
      <c r="E892" s="1454"/>
      <c r="F892" s="1454"/>
      <c r="G892" s="1386"/>
      <c r="H892" s="1455" t="s">
        <v>2067</v>
      </c>
      <c r="I892" s="1456"/>
      <c r="J892" s="1457"/>
      <c r="K892" s="955" t="s">
        <v>359</v>
      </c>
      <c r="L892" s="1021"/>
      <c r="M892" s="955"/>
      <c r="N892" s="1021"/>
      <c r="O892" s="955"/>
      <c r="P892" s="1021"/>
      <c r="Q892" s="955"/>
      <c r="R892" s="954" t="s">
        <v>360</v>
      </c>
      <c r="S892" s="1021"/>
      <c r="T892" s="955"/>
      <c r="U892" s="1021"/>
      <c r="V892" s="955"/>
      <c r="W892" s="1021"/>
      <c r="X892" s="955"/>
    </row>
    <row r="893" spans="2:24" ht="19" customHeight="1" x14ac:dyDescent="0.2">
      <c r="D893" s="993"/>
      <c r="E893" s="935"/>
      <c r="F893" s="935"/>
      <c r="G893" s="936"/>
      <c r="H893" s="994"/>
      <c r="I893" s="995"/>
      <c r="J893" s="996"/>
      <c r="K893" s="852"/>
      <c r="L893" s="842"/>
      <c r="M893" s="472" t="s">
        <v>22</v>
      </c>
      <c r="N893" s="842"/>
      <c r="O893" s="472" t="s">
        <v>23</v>
      </c>
      <c r="P893" s="842"/>
      <c r="Q893" s="473" t="s">
        <v>24</v>
      </c>
      <c r="R893" s="851"/>
      <c r="S893" s="842"/>
      <c r="T893" s="472" t="s">
        <v>22</v>
      </c>
      <c r="U893" s="842"/>
      <c r="V893" s="472" t="s">
        <v>23</v>
      </c>
      <c r="W893" s="842"/>
      <c r="X893" s="473" t="s">
        <v>24</v>
      </c>
    </row>
    <row r="894" spans="2:24" ht="19" customHeight="1" x14ac:dyDescent="0.2">
      <c r="D894" s="993"/>
      <c r="E894" s="935"/>
      <c r="F894" s="935"/>
      <c r="G894" s="936"/>
      <c r="H894" s="994"/>
      <c r="I894" s="995"/>
      <c r="J894" s="996"/>
      <c r="K894" s="852"/>
      <c r="L894" s="842"/>
      <c r="M894" s="472" t="s">
        <v>22</v>
      </c>
      <c r="N894" s="842"/>
      <c r="O894" s="472" t="s">
        <v>23</v>
      </c>
      <c r="P894" s="842"/>
      <c r="Q894" s="473" t="s">
        <v>24</v>
      </c>
      <c r="R894" s="851"/>
      <c r="S894" s="842"/>
      <c r="T894" s="472" t="s">
        <v>22</v>
      </c>
      <c r="U894" s="842"/>
      <c r="V894" s="472" t="s">
        <v>23</v>
      </c>
      <c r="W894" s="842"/>
      <c r="X894" s="473" t="s">
        <v>24</v>
      </c>
    </row>
    <row r="895" spans="2:24" ht="19" customHeight="1" x14ac:dyDescent="0.2">
      <c r="D895" s="993"/>
      <c r="E895" s="935"/>
      <c r="F895" s="935"/>
      <c r="G895" s="936"/>
      <c r="H895" s="994"/>
      <c r="I895" s="995"/>
      <c r="J895" s="996"/>
      <c r="K895" s="852"/>
      <c r="L895" s="842"/>
      <c r="M895" s="472" t="s">
        <v>22</v>
      </c>
      <c r="N895" s="842"/>
      <c r="O895" s="472" t="s">
        <v>23</v>
      </c>
      <c r="P895" s="842"/>
      <c r="Q895" s="473" t="s">
        <v>24</v>
      </c>
      <c r="R895" s="851"/>
      <c r="S895" s="842"/>
      <c r="T895" s="472" t="s">
        <v>22</v>
      </c>
      <c r="U895" s="842"/>
      <c r="V895" s="472" t="s">
        <v>23</v>
      </c>
      <c r="W895" s="842"/>
      <c r="X895" s="473" t="s">
        <v>24</v>
      </c>
    </row>
    <row r="896" spans="2:24" ht="19" customHeight="1" x14ac:dyDescent="0.2">
      <c r="D896" s="993"/>
      <c r="E896" s="935"/>
      <c r="F896" s="935"/>
      <c r="G896" s="936"/>
      <c r="H896" s="994"/>
      <c r="I896" s="995"/>
      <c r="J896" s="996"/>
      <c r="K896" s="852"/>
      <c r="L896" s="842"/>
      <c r="M896" s="472" t="s">
        <v>22</v>
      </c>
      <c r="N896" s="842"/>
      <c r="O896" s="472" t="s">
        <v>23</v>
      </c>
      <c r="P896" s="842"/>
      <c r="Q896" s="473" t="s">
        <v>24</v>
      </c>
      <c r="R896" s="851"/>
      <c r="S896" s="842"/>
      <c r="T896" s="472" t="s">
        <v>22</v>
      </c>
      <c r="U896" s="842"/>
      <c r="V896" s="472" t="s">
        <v>23</v>
      </c>
      <c r="W896" s="842"/>
      <c r="X896" s="473" t="s">
        <v>24</v>
      </c>
    </row>
    <row r="897" spans="3:24" ht="19" customHeight="1" x14ac:dyDescent="0.2">
      <c r="D897" s="993"/>
      <c r="E897" s="935"/>
      <c r="F897" s="935"/>
      <c r="G897" s="936"/>
      <c r="H897" s="994"/>
      <c r="I897" s="995"/>
      <c r="J897" s="996"/>
      <c r="K897" s="852"/>
      <c r="L897" s="842"/>
      <c r="M897" s="472" t="s">
        <v>22</v>
      </c>
      <c r="N897" s="842"/>
      <c r="O897" s="472" t="s">
        <v>23</v>
      </c>
      <c r="P897" s="842"/>
      <c r="Q897" s="473" t="s">
        <v>24</v>
      </c>
      <c r="R897" s="851"/>
      <c r="S897" s="842"/>
      <c r="T897" s="472" t="s">
        <v>22</v>
      </c>
      <c r="U897" s="842"/>
      <c r="V897" s="472" t="s">
        <v>23</v>
      </c>
      <c r="W897" s="842"/>
      <c r="X897" s="473" t="s">
        <v>24</v>
      </c>
    </row>
    <row r="898" spans="3:24" ht="19" customHeight="1" x14ac:dyDescent="0.2">
      <c r="D898" s="993"/>
      <c r="E898" s="935"/>
      <c r="F898" s="935"/>
      <c r="G898" s="936"/>
      <c r="H898" s="994"/>
      <c r="I898" s="995"/>
      <c r="J898" s="996"/>
      <c r="K898" s="852"/>
      <c r="L898" s="842"/>
      <c r="M898" s="472" t="s">
        <v>22</v>
      </c>
      <c r="N898" s="842"/>
      <c r="O898" s="472" t="s">
        <v>23</v>
      </c>
      <c r="P898" s="842"/>
      <c r="Q898" s="473" t="s">
        <v>24</v>
      </c>
      <c r="R898" s="851"/>
      <c r="S898" s="842"/>
      <c r="T898" s="472" t="s">
        <v>22</v>
      </c>
      <c r="U898" s="842"/>
      <c r="V898" s="472" t="s">
        <v>23</v>
      </c>
      <c r="W898" s="842"/>
      <c r="X898" s="473" t="s">
        <v>24</v>
      </c>
    </row>
    <row r="899" spans="3:24" ht="19" customHeight="1" x14ac:dyDescent="0.2">
      <c r="D899" s="993"/>
      <c r="E899" s="935"/>
      <c r="F899" s="935"/>
      <c r="G899" s="936"/>
      <c r="H899" s="994"/>
      <c r="I899" s="995"/>
      <c r="J899" s="996"/>
      <c r="K899" s="852"/>
      <c r="L899" s="842"/>
      <c r="M899" s="472" t="s">
        <v>22</v>
      </c>
      <c r="N899" s="842"/>
      <c r="O899" s="472" t="s">
        <v>23</v>
      </c>
      <c r="P899" s="842"/>
      <c r="Q899" s="473" t="s">
        <v>24</v>
      </c>
      <c r="R899" s="851"/>
      <c r="S899" s="842"/>
      <c r="T899" s="472" t="s">
        <v>22</v>
      </c>
      <c r="U899" s="842"/>
      <c r="V899" s="472" t="s">
        <v>23</v>
      </c>
      <c r="W899" s="842"/>
      <c r="X899" s="473" t="s">
        <v>24</v>
      </c>
    </row>
    <row r="900" spans="3:24" ht="19" customHeight="1" x14ac:dyDescent="0.2">
      <c r="D900" s="993"/>
      <c r="E900" s="935"/>
      <c r="F900" s="935"/>
      <c r="G900" s="936"/>
      <c r="H900" s="994"/>
      <c r="I900" s="995"/>
      <c r="J900" s="996"/>
      <c r="K900" s="852"/>
      <c r="L900" s="842"/>
      <c r="M900" s="472" t="s">
        <v>22</v>
      </c>
      <c r="N900" s="842"/>
      <c r="O900" s="472" t="s">
        <v>23</v>
      </c>
      <c r="P900" s="842"/>
      <c r="Q900" s="473" t="s">
        <v>24</v>
      </c>
      <c r="R900" s="851"/>
      <c r="S900" s="842"/>
      <c r="T900" s="472" t="s">
        <v>22</v>
      </c>
      <c r="U900" s="842"/>
      <c r="V900" s="472" t="s">
        <v>23</v>
      </c>
      <c r="W900" s="842"/>
      <c r="X900" s="473" t="s">
        <v>24</v>
      </c>
    </row>
    <row r="901" spans="3:24" ht="16.5" customHeight="1" x14ac:dyDescent="0.2">
      <c r="E901" s="226" t="s">
        <v>362</v>
      </c>
    </row>
    <row r="902" spans="3:24" ht="16.5" customHeight="1" x14ac:dyDescent="0.2">
      <c r="E902" s="226" t="s">
        <v>858</v>
      </c>
    </row>
    <row r="903" spans="3:24" ht="7" customHeight="1" x14ac:dyDescent="0.2"/>
    <row r="904" spans="3:24" ht="16.5" customHeight="1" x14ac:dyDescent="0.2">
      <c r="C904" s="229" t="s">
        <v>1684</v>
      </c>
    </row>
    <row r="905" spans="3:24" ht="16.5" customHeight="1" x14ac:dyDescent="0.2">
      <c r="D905" s="230" t="s">
        <v>1674</v>
      </c>
    </row>
    <row r="906" spans="3:24" ht="18.649999999999999" customHeight="1" x14ac:dyDescent="0.2">
      <c r="D906" s="434" t="s">
        <v>1007</v>
      </c>
      <c r="E906" s="222"/>
      <c r="F906" s="222"/>
      <c r="G906" s="222"/>
      <c r="H906" s="435"/>
      <c r="I906" s="1476"/>
      <c r="J906" s="1477"/>
      <c r="K906" s="1128"/>
      <c r="L906" s="1128"/>
      <c r="M906" s="1128"/>
      <c r="N906" s="1128"/>
      <c r="O906" s="1128"/>
      <c r="P906" s="1128"/>
      <c r="Q906" s="1128"/>
      <c r="R906" s="1478"/>
    </row>
    <row r="907" spans="3:24" ht="39" customHeight="1" x14ac:dyDescent="0.2">
      <c r="D907" s="1479" t="s">
        <v>1575</v>
      </c>
      <c r="E907" s="1480"/>
      <c r="F907" s="1480"/>
      <c r="G907" s="1480"/>
      <c r="H907" s="1480"/>
      <c r="I907" s="1481"/>
      <c r="J907" s="1482"/>
      <c r="K907" s="473" t="s">
        <v>363</v>
      </c>
    </row>
    <row r="908" spans="3:24" ht="16.5" customHeight="1" x14ac:dyDescent="0.2">
      <c r="E908" s="226" t="s">
        <v>364</v>
      </c>
    </row>
    <row r="909" spans="3:24" ht="16.5" customHeight="1" x14ac:dyDescent="0.2">
      <c r="E909" s="226" t="s">
        <v>859</v>
      </c>
    </row>
    <row r="910" spans="3:24" ht="16.5" customHeight="1" x14ac:dyDescent="0.2">
      <c r="E910" s="226" t="s">
        <v>366</v>
      </c>
    </row>
    <row r="911" spans="3:24" ht="16.5" customHeight="1" x14ac:dyDescent="0.2">
      <c r="E911" s="226" t="s">
        <v>365</v>
      </c>
    </row>
    <row r="912" spans="3:24" ht="5.5" customHeight="1" x14ac:dyDescent="0.2"/>
    <row r="913" spans="3:24" ht="16.5" customHeight="1" x14ac:dyDescent="0.2">
      <c r="D913" s="230" t="s">
        <v>1675</v>
      </c>
    </row>
    <row r="914" spans="3:24" ht="19.5" customHeight="1" x14ac:dyDescent="0.2">
      <c r="D914" s="988" t="s">
        <v>1676</v>
      </c>
      <c r="E914" s="989"/>
      <c r="F914" s="989"/>
      <c r="G914" s="989"/>
      <c r="H914" s="989"/>
      <c r="I914" s="990"/>
      <c r="J914" s="1102"/>
      <c r="K914" s="1103"/>
      <c r="L914" s="1103"/>
      <c r="M914" s="1103"/>
      <c r="N914" s="1103"/>
      <c r="O914" s="1104"/>
    </row>
    <row r="915" spans="3:24" ht="16.5" customHeight="1" x14ac:dyDescent="0.2">
      <c r="E915" s="226" t="s">
        <v>1677</v>
      </c>
    </row>
    <row r="916" spans="3:24" ht="16.5" customHeight="1" x14ac:dyDescent="0.2">
      <c r="E916" s="226" t="s">
        <v>1750</v>
      </c>
    </row>
    <row r="917" spans="3:24" ht="16.5" customHeight="1" x14ac:dyDescent="0.2">
      <c r="E917" s="226" t="s">
        <v>2243</v>
      </c>
    </row>
    <row r="918" spans="3:24" ht="7" customHeight="1" x14ac:dyDescent="0.2"/>
    <row r="919" spans="3:24" ht="16.5" customHeight="1" x14ac:dyDescent="0.2">
      <c r="C919" s="229" t="s">
        <v>1047</v>
      </c>
    </row>
    <row r="920" spans="3:24" ht="16.5" customHeight="1" x14ac:dyDescent="0.2">
      <c r="D920" s="230" t="s">
        <v>367</v>
      </c>
    </row>
    <row r="921" spans="3:24" ht="19.5" customHeight="1" x14ac:dyDescent="0.2">
      <c r="D921" s="434" t="s">
        <v>368</v>
      </c>
      <c r="E921" s="222"/>
      <c r="F921" s="222"/>
      <c r="G921" s="222"/>
      <c r="H921" s="222"/>
      <c r="I921" s="222"/>
      <c r="J921" s="222"/>
      <c r="K921" s="222"/>
      <c r="L921" s="435"/>
      <c r="M921" s="1127"/>
      <c r="N921" s="1128"/>
      <c r="O921" s="1128"/>
      <c r="P921" s="1129"/>
      <c r="Q921" s="1129"/>
      <c r="R921" s="1129"/>
      <c r="S921" s="1129"/>
      <c r="T921" s="1129"/>
      <c r="U921" s="1130"/>
    </row>
    <row r="922" spans="3:24" ht="19.5" customHeight="1" x14ac:dyDescent="0.2">
      <c r="D922" s="434" t="s">
        <v>369</v>
      </c>
      <c r="E922" s="222"/>
      <c r="F922" s="222"/>
      <c r="G922" s="222"/>
      <c r="H922" s="222"/>
      <c r="I922" s="222"/>
      <c r="J922" s="222"/>
      <c r="K922" s="222"/>
      <c r="L922" s="435"/>
      <c r="M922" s="1127"/>
      <c r="N922" s="1128"/>
      <c r="O922" s="1128"/>
      <c r="P922" s="1129"/>
      <c r="Q922" s="1129"/>
      <c r="R922" s="1129"/>
      <c r="S922" s="1129"/>
      <c r="T922" s="1129"/>
      <c r="U922" s="1130"/>
    </row>
    <row r="923" spans="3:24" ht="16.5" customHeight="1" x14ac:dyDescent="0.2">
      <c r="E923" s="226" t="s">
        <v>1299</v>
      </c>
    </row>
    <row r="924" spans="3:24" ht="16.5" customHeight="1" x14ac:dyDescent="0.2">
      <c r="E924" s="226" t="s">
        <v>1298</v>
      </c>
    </row>
    <row r="925" spans="3:24" ht="19.5" customHeight="1" x14ac:dyDescent="0.2">
      <c r="E925" s="226"/>
      <c r="F925" s="1124" t="s">
        <v>1520</v>
      </c>
      <c r="G925" s="1125"/>
      <c r="H925" s="1125"/>
      <c r="I925" s="1125"/>
      <c r="J925" s="1125"/>
      <c r="K925" s="1125"/>
      <c r="L925" s="1125"/>
      <c r="M925" s="1125"/>
      <c r="N925" s="1125"/>
      <c r="O925" s="1126"/>
      <c r="S925" s="1124" t="s">
        <v>1572</v>
      </c>
      <c r="T925" s="1125"/>
      <c r="U925" s="1125"/>
      <c r="V925" s="1131"/>
      <c r="W925" s="1131"/>
      <c r="X925" s="1132"/>
    </row>
    <row r="926" spans="3:24" ht="9.65" customHeight="1" x14ac:dyDescent="0.2"/>
    <row r="927" spans="3:24" ht="16.5" customHeight="1" x14ac:dyDescent="0.2">
      <c r="D927" s="230" t="str">
        <f>"イ　安全装置（ブザーその他の車内の園児の見落とし防止装置）の設置（令和"&amp;Y1&amp;"年度）"</f>
        <v>イ　安全装置（ブザーその他の車内の園児の見落とし防止装置）の設置（令和8年度）</v>
      </c>
    </row>
    <row r="928" spans="3:24" ht="19.5" customHeight="1" x14ac:dyDescent="0.2">
      <c r="D928" s="912" t="s">
        <v>370</v>
      </c>
      <c r="E928" s="912"/>
      <c r="F928" s="912"/>
      <c r="G928" s="912"/>
      <c r="H928" s="912"/>
      <c r="I928" s="955" t="s">
        <v>371</v>
      </c>
      <c r="J928" s="956"/>
      <c r="K928" s="956"/>
      <c r="L928" s="956"/>
      <c r="M928" s="956"/>
      <c r="N928" s="956"/>
      <c r="O928" s="956"/>
    </row>
    <row r="929" spans="1:24" ht="19.5" customHeight="1" x14ac:dyDescent="0.2">
      <c r="D929" s="890" t="str">
        <f>IF(D893="","",D893)</f>
        <v/>
      </c>
      <c r="E929" s="890"/>
      <c r="F929" s="890"/>
      <c r="G929" s="890"/>
      <c r="H929" s="890"/>
      <c r="I929" s="891"/>
      <c r="J929" s="892"/>
      <c r="K929" s="892"/>
      <c r="L929" s="892"/>
      <c r="M929" s="892"/>
      <c r="N929" s="892"/>
      <c r="O929" s="892"/>
    </row>
    <row r="930" spans="1:24" ht="19.5" customHeight="1" x14ac:dyDescent="0.2">
      <c r="D930" s="890" t="str">
        <f t="shared" ref="D930:D936" si="2">IF(D894="","",D894)</f>
        <v/>
      </c>
      <c r="E930" s="890"/>
      <c r="F930" s="890"/>
      <c r="G930" s="890"/>
      <c r="H930" s="890"/>
      <c r="I930" s="891"/>
      <c r="J930" s="892"/>
      <c r="K930" s="892"/>
      <c r="L930" s="892"/>
      <c r="M930" s="892"/>
      <c r="N930" s="892"/>
      <c r="O930" s="892"/>
    </row>
    <row r="931" spans="1:24" ht="19.5" customHeight="1" x14ac:dyDescent="0.2">
      <c r="D931" s="890" t="str">
        <f t="shared" si="2"/>
        <v/>
      </c>
      <c r="E931" s="890"/>
      <c r="F931" s="890"/>
      <c r="G931" s="890"/>
      <c r="H931" s="890"/>
      <c r="I931" s="891"/>
      <c r="J931" s="892"/>
      <c r="K931" s="892"/>
      <c r="L931" s="892"/>
      <c r="M931" s="892"/>
      <c r="N931" s="892"/>
      <c r="O931" s="892"/>
    </row>
    <row r="932" spans="1:24" ht="19.5" customHeight="1" x14ac:dyDescent="0.2">
      <c r="D932" s="890" t="str">
        <f t="shared" si="2"/>
        <v/>
      </c>
      <c r="E932" s="890"/>
      <c r="F932" s="890"/>
      <c r="G932" s="890"/>
      <c r="H932" s="890"/>
      <c r="I932" s="891"/>
      <c r="J932" s="892"/>
      <c r="K932" s="892"/>
      <c r="L932" s="892"/>
      <c r="M932" s="892"/>
      <c r="N932" s="892"/>
      <c r="O932" s="892"/>
    </row>
    <row r="933" spans="1:24" ht="19.5" customHeight="1" x14ac:dyDescent="0.2">
      <c r="D933" s="890" t="str">
        <f t="shared" si="2"/>
        <v/>
      </c>
      <c r="E933" s="890"/>
      <c r="F933" s="890"/>
      <c r="G933" s="890"/>
      <c r="H933" s="890"/>
      <c r="I933" s="891"/>
      <c r="J933" s="892"/>
      <c r="K933" s="892"/>
      <c r="L933" s="892"/>
      <c r="M933" s="892"/>
      <c r="N933" s="892"/>
      <c r="O933" s="892"/>
    </row>
    <row r="934" spans="1:24" ht="19.5" customHeight="1" x14ac:dyDescent="0.2">
      <c r="D934" s="890" t="str">
        <f t="shared" si="2"/>
        <v/>
      </c>
      <c r="E934" s="890"/>
      <c r="F934" s="890"/>
      <c r="G934" s="890"/>
      <c r="H934" s="890"/>
      <c r="I934" s="891"/>
      <c r="J934" s="892"/>
      <c r="K934" s="892"/>
      <c r="L934" s="892"/>
      <c r="M934" s="892"/>
      <c r="N934" s="892"/>
      <c r="O934" s="892"/>
    </row>
    <row r="935" spans="1:24" ht="19.5" customHeight="1" x14ac:dyDescent="0.2">
      <c r="D935" s="890" t="str">
        <f t="shared" si="2"/>
        <v/>
      </c>
      <c r="E935" s="890"/>
      <c r="F935" s="890"/>
      <c r="G935" s="890"/>
      <c r="H935" s="890"/>
      <c r="I935" s="891"/>
      <c r="J935" s="892"/>
      <c r="K935" s="892"/>
      <c r="L935" s="892"/>
      <c r="M935" s="892"/>
      <c r="N935" s="892"/>
      <c r="O935" s="892"/>
    </row>
    <row r="936" spans="1:24" ht="19.5" customHeight="1" x14ac:dyDescent="0.2">
      <c r="D936" s="890" t="str">
        <f t="shared" si="2"/>
        <v/>
      </c>
      <c r="E936" s="890"/>
      <c r="F936" s="890"/>
      <c r="G936" s="890"/>
      <c r="H936" s="890"/>
      <c r="I936" s="891"/>
      <c r="J936" s="892"/>
      <c r="K936" s="892"/>
      <c r="L936" s="892"/>
      <c r="M936" s="892"/>
      <c r="N936" s="892"/>
      <c r="O936" s="892"/>
    </row>
    <row r="937" spans="1:24" ht="16.5" customHeight="1" x14ac:dyDescent="0.2">
      <c r="E937" s="226" t="s">
        <v>2068</v>
      </c>
    </row>
    <row r="938" spans="1:24" ht="16.5" customHeight="1" x14ac:dyDescent="0.2">
      <c r="E938" s="226" t="s">
        <v>372</v>
      </c>
    </row>
    <row r="939" spans="1:24" ht="16.5" customHeight="1" x14ac:dyDescent="0.2">
      <c r="E939" s="226" t="s">
        <v>373</v>
      </c>
    </row>
    <row r="940" spans="1:24" ht="16.5" customHeight="1" x14ac:dyDescent="0.2">
      <c r="E940" s="226" t="s">
        <v>374</v>
      </c>
    </row>
    <row r="941" spans="1:24" ht="10.5" customHeight="1" x14ac:dyDescent="0.2">
      <c r="E941" s="226"/>
    </row>
    <row r="942" spans="1:24" ht="16.5" customHeight="1" x14ac:dyDescent="0.2">
      <c r="P942" s="956" t="s">
        <v>792</v>
      </c>
      <c r="Q942" s="956"/>
      <c r="R942" s="956"/>
      <c r="S942" s="982">
        <f>$Q$11</f>
        <v>0</v>
      </c>
      <c r="T942" s="982"/>
      <c r="U942" s="982"/>
      <c r="V942" s="982"/>
      <c r="W942" s="982"/>
      <c r="X942" s="982"/>
    </row>
    <row r="943" spans="1:24" ht="16.5" customHeight="1" x14ac:dyDescent="0.2">
      <c r="A943" s="730" t="s">
        <v>1255</v>
      </c>
    </row>
    <row r="944" spans="1:24" ht="16.5" customHeight="1" x14ac:dyDescent="0.2">
      <c r="B944" s="498" t="s">
        <v>1235</v>
      </c>
    </row>
    <row r="945" spans="3:18" ht="16.5" customHeight="1" x14ac:dyDescent="0.2">
      <c r="C945" s="229" t="s">
        <v>1045</v>
      </c>
    </row>
    <row r="946" spans="3:18" ht="16.5" customHeight="1" x14ac:dyDescent="0.2">
      <c r="C946" s="229"/>
      <c r="D946" s="1287" t="s">
        <v>1177</v>
      </c>
      <c r="E946" s="1324"/>
      <c r="F946" s="1324"/>
      <c r="G946" s="1324"/>
      <c r="H946" s="1324"/>
      <c r="I946" s="929" t="s">
        <v>1178</v>
      </c>
      <c r="J946" s="930"/>
      <c r="K946" s="930"/>
      <c r="L946" s="930"/>
      <c r="M946" s="931" t="s">
        <v>73</v>
      </c>
      <c r="N946" s="932"/>
      <c r="O946" s="932"/>
      <c r="P946" s="933"/>
    </row>
    <row r="947" spans="3:18" ht="25" customHeight="1" x14ac:dyDescent="0.2">
      <c r="D947" s="1326"/>
      <c r="E947" s="1327"/>
      <c r="F947" s="1327"/>
      <c r="G947" s="1327"/>
      <c r="H947" s="1327"/>
      <c r="I947" s="934"/>
      <c r="J947" s="935"/>
      <c r="K947" s="935"/>
      <c r="L947" s="936"/>
      <c r="M947" s="1484"/>
      <c r="N947" s="1485"/>
      <c r="O947" s="1485"/>
      <c r="P947" s="1486"/>
    </row>
    <row r="948" spans="3:18" ht="16.5" customHeight="1" x14ac:dyDescent="0.2">
      <c r="E948" s="226" t="s">
        <v>375</v>
      </c>
    </row>
    <row r="949" spans="3:18" ht="6.65" customHeight="1" x14ac:dyDescent="0.2"/>
    <row r="950" spans="3:18" ht="16.5" customHeight="1" x14ac:dyDescent="0.2">
      <c r="C950" s="229" t="s">
        <v>1046</v>
      </c>
    </row>
    <row r="951" spans="3:18" ht="31" customHeight="1" x14ac:dyDescent="0.2">
      <c r="D951" s="1731" t="s">
        <v>376</v>
      </c>
      <c r="E951" s="909"/>
      <c r="F951" s="909"/>
      <c r="G951" s="909"/>
      <c r="H951" s="910"/>
      <c r="I951" s="954" t="s">
        <v>377</v>
      </c>
      <c r="J951" s="955"/>
      <c r="K951" s="955"/>
      <c r="L951" s="955"/>
      <c r="M951" s="954" t="s">
        <v>378</v>
      </c>
      <c r="N951" s="955"/>
      <c r="O951" s="955"/>
      <c r="P951" s="956"/>
    </row>
    <row r="952" spans="3:18" ht="13.5" customHeight="1" x14ac:dyDescent="0.2">
      <c r="D952" s="1736" t="s">
        <v>379</v>
      </c>
      <c r="E952" s="1737"/>
      <c r="F952" s="1737"/>
      <c r="G952" s="1737"/>
      <c r="H952" s="1738"/>
      <c r="I952" s="930"/>
      <c r="J952" s="930"/>
      <c r="K952" s="930"/>
      <c r="L952" s="930"/>
      <c r="M952" s="930"/>
      <c r="N952" s="930"/>
      <c r="O952" s="930"/>
      <c r="P952" s="930"/>
    </row>
    <row r="953" spans="3:18" ht="25" customHeight="1" x14ac:dyDescent="0.2">
      <c r="D953" s="1739"/>
      <c r="E953" s="1740"/>
      <c r="F953" s="1740"/>
      <c r="G953" s="1740"/>
      <c r="H953" s="1740"/>
      <c r="I953" s="957"/>
      <c r="J953" s="958"/>
      <c r="K953" s="958"/>
      <c r="L953" s="959"/>
      <c r="M953" s="1085"/>
      <c r="N953" s="935"/>
      <c r="O953" s="935"/>
      <c r="P953" s="936"/>
    </row>
    <row r="954" spans="3:18" ht="16.5" customHeight="1" x14ac:dyDescent="0.2">
      <c r="E954" s="226" t="s">
        <v>375</v>
      </c>
    </row>
    <row r="955" spans="3:18" ht="6.65" customHeight="1" x14ac:dyDescent="0.2"/>
    <row r="956" spans="3:18" ht="16.5" customHeight="1" x14ac:dyDescent="0.2">
      <c r="C956" s="229" t="s">
        <v>380</v>
      </c>
    </row>
    <row r="957" spans="3:18" ht="16.5" customHeight="1" x14ac:dyDescent="0.2">
      <c r="D957" s="230" t="s">
        <v>381</v>
      </c>
    </row>
    <row r="958" spans="3:18" ht="33" customHeight="1" x14ac:dyDescent="0.2">
      <c r="D958" s="954" t="s">
        <v>382</v>
      </c>
      <c r="E958" s="955"/>
      <c r="F958" s="955"/>
      <c r="G958" s="955"/>
      <c r="H958" s="955"/>
      <c r="I958" s="1731" t="s">
        <v>383</v>
      </c>
      <c r="J958" s="909"/>
      <c r="K958" s="909"/>
      <c r="L958" s="909"/>
      <c r="M958" s="909"/>
      <c r="N958" s="954" t="s">
        <v>1512</v>
      </c>
      <c r="O958" s="955"/>
      <c r="P958" s="955"/>
      <c r="Q958" s="955"/>
      <c r="R958" s="955"/>
    </row>
    <row r="959" spans="3:18" ht="12.65" customHeight="1" x14ac:dyDescent="0.2">
      <c r="D959" s="1718"/>
      <c r="E959" s="1718"/>
      <c r="F959" s="1718"/>
      <c r="G959" s="1718"/>
      <c r="H959" s="1718"/>
      <c r="I959" s="1732" t="s">
        <v>384</v>
      </c>
      <c r="J959" s="1733"/>
      <c r="K959" s="1733"/>
      <c r="L959" s="1733"/>
      <c r="M959" s="1733"/>
      <c r="N959" s="1718"/>
      <c r="O959" s="1718"/>
      <c r="P959" s="1718"/>
      <c r="Q959" s="1718"/>
      <c r="R959" s="981"/>
    </row>
    <row r="960" spans="3:18" ht="24.65" customHeight="1" x14ac:dyDescent="0.2">
      <c r="D960" s="1091"/>
      <c r="E960" s="1468"/>
      <c r="F960" s="1468"/>
      <c r="G960" s="1468"/>
      <c r="H960" s="1468"/>
      <c r="I960" s="1734"/>
      <c r="J960" s="1735"/>
      <c r="K960" s="1735"/>
      <c r="L960" s="1735"/>
      <c r="M960" s="1735"/>
      <c r="N960" s="945"/>
      <c r="O960" s="946"/>
      <c r="P960" s="946"/>
      <c r="Q960" s="946"/>
      <c r="R960" s="849" t="s">
        <v>981</v>
      </c>
    </row>
    <row r="961" spans="2:24" ht="16.5" customHeight="1" x14ac:dyDescent="0.2">
      <c r="E961" s="226" t="s">
        <v>385</v>
      </c>
    </row>
    <row r="962" spans="2:24" ht="7" customHeight="1" x14ac:dyDescent="0.2"/>
    <row r="963" spans="2:24" ht="16.5" customHeight="1" x14ac:dyDescent="0.2">
      <c r="D963" s="230" t="str">
        <f>"イ　理事長等個人による一時的な現金立て替えの有無（令和"&amp;Y1-1&amp;"年度）"</f>
        <v>イ　理事長等個人による一時的な現金立て替えの有無（令和7年度）</v>
      </c>
    </row>
    <row r="964" spans="2:24" ht="31" customHeight="1" x14ac:dyDescent="0.2">
      <c r="D964" s="1472" t="s">
        <v>389</v>
      </c>
      <c r="E964" s="1473"/>
      <c r="F964" s="1473"/>
      <c r="G964" s="1474"/>
      <c r="H964" s="1074" t="s">
        <v>386</v>
      </c>
      <c r="I964" s="1075"/>
      <c r="J964" s="1075"/>
      <c r="K964" s="1076"/>
      <c r="L964" s="1472" t="s">
        <v>387</v>
      </c>
      <c r="M964" s="1473"/>
      <c r="N964" s="1474"/>
      <c r="O964" s="1077" t="s">
        <v>388</v>
      </c>
      <c r="P964" s="1078"/>
      <c r="Q964" s="1078"/>
      <c r="R964" s="1079"/>
    </row>
    <row r="965" spans="2:24" ht="14.15" customHeight="1" x14ac:dyDescent="0.2">
      <c r="D965" s="1475"/>
      <c r="E965" s="1384"/>
      <c r="F965" s="1384"/>
      <c r="G965" s="1385"/>
      <c r="H965" s="1080" t="s">
        <v>390</v>
      </c>
      <c r="I965" s="1081"/>
      <c r="J965" s="1081"/>
      <c r="K965" s="1082"/>
      <c r="L965" s="1475"/>
      <c r="M965" s="1384"/>
      <c r="N965" s="1385"/>
      <c r="O965" s="1083" t="s">
        <v>2240</v>
      </c>
      <c r="P965" s="1083"/>
      <c r="Q965" s="1083"/>
      <c r="R965" s="1084"/>
    </row>
    <row r="966" spans="2:24" ht="25" customHeight="1" x14ac:dyDescent="0.2">
      <c r="D966" s="1467"/>
      <c r="E966" s="1468"/>
      <c r="F966" s="1468"/>
      <c r="G966" s="1468"/>
      <c r="H966" s="951"/>
      <c r="I966" s="952"/>
      <c r="J966" s="952"/>
      <c r="K966" s="953"/>
      <c r="L966" s="1487"/>
      <c r="M966" s="1468"/>
      <c r="N966" s="1468"/>
      <c r="O966" s="1089"/>
      <c r="P966" s="1090"/>
      <c r="Q966" s="1090"/>
      <c r="R966" s="760" t="s">
        <v>122</v>
      </c>
    </row>
    <row r="967" spans="2:24" ht="16.5" customHeight="1" x14ac:dyDescent="0.2">
      <c r="E967" s="226" t="s">
        <v>391</v>
      </c>
    </row>
    <row r="968" spans="2:24" ht="7" customHeight="1" x14ac:dyDescent="0.2"/>
    <row r="969" spans="2:24" ht="16.5" customHeight="1" x14ac:dyDescent="0.2">
      <c r="D969" s="230" t="s">
        <v>392</v>
      </c>
    </row>
    <row r="970" spans="2:24" ht="16.5" customHeight="1" x14ac:dyDescent="0.2">
      <c r="D970" s="1072" t="s">
        <v>393</v>
      </c>
      <c r="E970" s="1072"/>
      <c r="F970" s="1086" t="s">
        <v>394</v>
      </c>
      <c r="G970" s="1087"/>
      <c r="H970" s="1087"/>
      <c r="I970" s="1087"/>
      <c r="J970" s="1087"/>
      <c r="K970" s="1087"/>
      <c r="L970" s="1088"/>
      <c r="M970" s="929" t="s">
        <v>395</v>
      </c>
      <c r="N970" s="929"/>
      <c r="O970" s="929"/>
      <c r="P970" s="929"/>
    </row>
    <row r="971" spans="2:24" ht="24.65" customHeight="1" x14ac:dyDescent="0.2">
      <c r="D971" s="1091"/>
      <c r="E971" s="991"/>
      <c r="F971" s="1093"/>
      <c r="G971" s="1094"/>
      <c r="H971" s="1094"/>
      <c r="I971" s="1094"/>
      <c r="J971" s="1094"/>
      <c r="K971" s="1094"/>
      <c r="L971" s="1095"/>
      <c r="M971" s="1105"/>
      <c r="N971" s="1106"/>
      <c r="O971" s="1106"/>
      <c r="P971" s="1107"/>
    </row>
    <row r="972" spans="2:24" ht="16.5" customHeight="1" x14ac:dyDescent="0.2">
      <c r="E972" s="226" t="s">
        <v>396</v>
      </c>
    </row>
    <row r="973" spans="2:24" ht="16.5" customHeight="1" x14ac:dyDescent="0.2"/>
    <row r="974" spans="2:24" ht="11.5" customHeight="1" x14ac:dyDescent="0.2"/>
    <row r="975" spans="2:24" ht="16.5" customHeight="1" x14ac:dyDescent="0.2">
      <c r="P975" s="956" t="s">
        <v>792</v>
      </c>
      <c r="Q975" s="956"/>
      <c r="R975" s="956"/>
      <c r="S975" s="982">
        <f>$Q$11</f>
        <v>0</v>
      </c>
      <c r="T975" s="982"/>
      <c r="U975" s="982"/>
      <c r="V975" s="982"/>
      <c r="W975" s="982"/>
      <c r="X975" s="982"/>
    </row>
    <row r="976" spans="2:24" ht="16.5" customHeight="1" x14ac:dyDescent="0.2">
      <c r="B976" s="498" t="s">
        <v>1256</v>
      </c>
    </row>
    <row r="977" spans="3:21" ht="16.5" customHeight="1" x14ac:dyDescent="0.2">
      <c r="C977" s="229" t="str">
        <f>"（１）令和"&amp;Y1-1&amp;"年度の納付金額 (園則で定めるものに限る。法定代理受領するものも含む。)"</f>
        <v>（１）令和7年度の納付金額 (園則で定めるものに限る。法定代理受領するものも含む。)</v>
      </c>
    </row>
    <row r="978" spans="3:21" ht="19" customHeight="1" thickBot="1" x14ac:dyDescent="0.25">
      <c r="D978" s="843" t="s">
        <v>397</v>
      </c>
      <c r="E978" s="843"/>
      <c r="F978" s="843"/>
      <c r="G978" s="1848" t="s">
        <v>403</v>
      </c>
      <c r="H978" s="1849"/>
      <c r="I978" s="1849"/>
      <c r="J978" s="1849"/>
      <c r="K978" s="1850"/>
      <c r="L978" s="1851" t="s">
        <v>402</v>
      </c>
      <c r="M978" s="1851"/>
      <c r="N978" s="1851"/>
      <c r="O978" s="1851"/>
      <c r="P978" s="1852"/>
      <c r="Q978" s="1851" t="s">
        <v>404</v>
      </c>
      <c r="R978" s="1851"/>
      <c r="S978" s="1851"/>
      <c r="T978" s="1851"/>
      <c r="U978" s="1852"/>
    </row>
    <row r="979" spans="3:21" ht="19" customHeight="1" thickTop="1" x14ac:dyDescent="0.2">
      <c r="D979" s="1469" t="s">
        <v>1501</v>
      </c>
      <c r="E979" s="1470"/>
      <c r="F979" s="1471"/>
      <c r="G979" s="1728"/>
      <c r="H979" s="1729"/>
      <c r="I979" s="1730"/>
      <c r="J979" s="451" t="s">
        <v>122</v>
      </c>
      <c r="K979" s="454"/>
      <c r="L979" s="1728"/>
      <c r="M979" s="1729"/>
      <c r="N979" s="1730"/>
      <c r="O979" s="451" t="s">
        <v>122</v>
      </c>
      <c r="P979" s="454"/>
      <c r="Q979" s="1728"/>
      <c r="R979" s="1729"/>
      <c r="S979" s="1730"/>
      <c r="T979" s="451" t="s">
        <v>122</v>
      </c>
      <c r="U979" s="454"/>
    </row>
    <row r="980" spans="3:21" ht="19" customHeight="1" x14ac:dyDescent="0.2">
      <c r="D980" s="1024" t="s">
        <v>405</v>
      </c>
      <c r="E980" s="1027" t="s">
        <v>398</v>
      </c>
      <c r="F980" s="1028"/>
      <c r="G980" s="947"/>
      <c r="H980" s="948"/>
      <c r="I980" s="949"/>
      <c r="J980" s="652" t="s">
        <v>122</v>
      </c>
      <c r="K980" s="550"/>
      <c r="L980" s="947"/>
      <c r="M980" s="948"/>
      <c r="N980" s="949"/>
      <c r="O980" s="652" t="s">
        <v>122</v>
      </c>
      <c r="P980" s="550"/>
      <c r="Q980" s="947"/>
      <c r="R980" s="948"/>
      <c r="S980" s="949"/>
      <c r="T980" s="652" t="s">
        <v>122</v>
      </c>
      <c r="U980" s="550"/>
    </row>
    <row r="981" spans="3:21" ht="19" customHeight="1" x14ac:dyDescent="0.2">
      <c r="D981" s="1024"/>
      <c r="E981" s="924" t="s">
        <v>399</v>
      </c>
      <c r="F981" s="925"/>
      <c r="G981" s="926"/>
      <c r="H981" s="927"/>
      <c r="I981" s="928"/>
      <c r="J981" s="654" t="s">
        <v>122</v>
      </c>
      <c r="K981" s="553"/>
      <c r="L981" s="926"/>
      <c r="M981" s="927"/>
      <c r="N981" s="928"/>
      <c r="O981" s="654" t="s">
        <v>122</v>
      </c>
      <c r="P981" s="553"/>
      <c r="Q981" s="926"/>
      <c r="R981" s="927"/>
      <c r="S981" s="928"/>
      <c r="T981" s="654" t="s">
        <v>122</v>
      </c>
      <c r="U981" s="553"/>
    </row>
    <row r="982" spans="3:21" ht="19" customHeight="1" x14ac:dyDescent="0.2">
      <c r="D982" s="1024"/>
      <c r="E982" s="924" t="s">
        <v>400</v>
      </c>
      <c r="F982" s="925"/>
      <c r="G982" s="926"/>
      <c r="H982" s="927"/>
      <c r="I982" s="928"/>
      <c r="J982" s="654" t="s">
        <v>122</v>
      </c>
      <c r="K982" s="553"/>
      <c r="L982" s="926"/>
      <c r="M982" s="927"/>
      <c r="N982" s="928"/>
      <c r="O982" s="654" t="s">
        <v>122</v>
      </c>
      <c r="P982" s="553"/>
      <c r="Q982" s="926"/>
      <c r="R982" s="927"/>
      <c r="S982" s="928"/>
      <c r="T982" s="654" t="s">
        <v>122</v>
      </c>
      <c r="U982" s="553"/>
    </row>
    <row r="983" spans="3:21" ht="19" customHeight="1" x14ac:dyDescent="0.2">
      <c r="D983" s="1024"/>
      <c r="E983" s="937" t="s">
        <v>401</v>
      </c>
      <c r="F983" s="938"/>
      <c r="G983" s="939"/>
      <c r="H983" s="940"/>
      <c r="I983" s="941"/>
      <c r="J983" s="656" t="s">
        <v>122</v>
      </c>
      <c r="K983" s="556"/>
      <c r="L983" s="942"/>
      <c r="M983" s="943"/>
      <c r="N983" s="944"/>
      <c r="O983" s="656" t="s">
        <v>122</v>
      </c>
      <c r="P983" s="556"/>
      <c r="Q983" s="942"/>
      <c r="R983" s="943"/>
      <c r="S983" s="944"/>
      <c r="T983" s="656" t="s">
        <v>122</v>
      </c>
      <c r="U983" s="556"/>
    </row>
    <row r="984" spans="3:21" ht="19" customHeight="1" x14ac:dyDescent="0.2">
      <c r="D984" s="1024" t="s">
        <v>406</v>
      </c>
      <c r="E984" s="1027" t="s">
        <v>398</v>
      </c>
      <c r="F984" s="1028"/>
      <c r="G984" s="947"/>
      <c r="H984" s="948"/>
      <c r="I984" s="949"/>
      <c r="J984" s="868" t="s">
        <v>407</v>
      </c>
      <c r="K984" s="550" t="s">
        <v>92</v>
      </c>
      <c r="L984" s="947"/>
      <c r="M984" s="948"/>
      <c r="N984" s="949"/>
      <c r="O984" s="868" t="s">
        <v>407</v>
      </c>
      <c r="P984" s="550" t="s">
        <v>92</v>
      </c>
      <c r="Q984" s="947"/>
      <c r="R984" s="948"/>
      <c r="S984" s="949"/>
      <c r="T984" s="868" t="s">
        <v>407</v>
      </c>
      <c r="U984" s="550" t="s">
        <v>92</v>
      </c>
    </row>
    <row r="985" spans="3:21" ht="19" customHeight="1" x14ac:dyDescent="0.2">
      <c r="D985" s="1024"/>
      <c r="E985" s="924" t="s">
        <v>399</v>
      </c>
      <c r="F985" s="925"/>
      <c r="G985" s="926"/>
      <c r="H985" s="927"/>
      <c r="I985" s="928"/>
      <c r="J985" s="870" t="s">
        <v>407</v>
      </c>
      <c r="K985" s="553" t="s">
        <v>92</v>
      </c>
      <c r="L985" s="926"/>
      <c r="M985" s="927"/>
      <c r="N985" s="928"/>
      <c r="O985" s="870" t="s">
        <v>407</v>
      </c>
      <c r="P985" s="553" t="s">
        <v>92</v>
      </c>
      <c r="Q985" s="926"/>
      <c r="R985" s="927"/>
      <c r="S985" s="928"/>
      <c r="T985" s="870" t="s">
        <v>407</v>
      </c>
      <c r="U985" s="553" t="s">
        <v>92</v>
      </c>
    </row>
    <row r="986" spans="3:21" ht="19" customHeight="1" x14ac:dyDescent="0.2">
      <c r="D986" s="1024"/>
      <c r="E986" s="924" t="s">
        <v>400</v>
      </c>
      <c r="F986" s="925"/>
      <c r="G986" s="926"/>
      <c r="H986" s="927"/>
      <c r="I986" s="928"/>
      <c r="J986" s="870" t="s">
        <v>407</v>
      </c>
      <c r="K986" s="553" t="s">
        <v>92</v>
      </c>
      <c r="L986" s="926"/>
      <c r="M986" s="927"/>
      <c r="N986" s="928"/>
      <c r="O986" s="870" t="s">
        <v>407</v>
      </c>
      <c r="P986" s="553" t="s">
        <v>92</v>
      </c>
      <c r="Q986" s="926"/>
      <c r="R986" s="927"/>
      <c r="S986" s="928"/>
      <c r="T986" s="870" t="s">
        <v>407</v>
      </c>
      <c r="U986" s="553" t="s">
        <v>92</v>
      </c>
    </row>
    <row r="987" spans="3:21" ht="19" customHeight="1" x14ac:dyDescent="0.2">
      <c r="D987" s="1024"/>
      <c r="E987" s="937" t="s">
        <v>401</v>
      </c>
      <c r="F987" s="938"/>
      <c r="G987" s="939"/>
      <c r="H987" s="940"/>
      <c r="I987" s="941"/>
      <c r="J987" s="871" t="s">
        <v>407</v>
      </c>
      <c r="K987" s="855" t="s">
        <v>92</v>
      </c>
      <c r="L987" s="939"/>
      <c r="M987" s="940"/>
      <c r="N987" s="941"/>
      <c r="O987" s="871" t="s">
        <v>407</v>
      </c>
      <c r="P987" s="855" t="s">
        <v>92</v>
      </c>
      <c r="Q987" s="939"/>
      <c r="R987" s="940"/>
      <c r="S987" s="941"/>
      <c r="T987" s="871" t="s">
        <v>407</v>
      </c>
      <c r="U987" s="855" t="s">
        <v>92</v>
      </c>
    </row>
    <row r="988" spans="3:21" ht="19" customHeight="1" x14ac:dyDescent="0.2">
      <c r="D988" s="1024" t="s">
        <v>409</v>
      </c>
      <c r="E988" s="1072" t="s">
        <v>410</v>
      </c>
      <c r="F988" s="1073"/>
      <c r="G988" s="921"/>
      <c r="H988" s="922"/>
      <c r="I988" s="923"/>
      <c r="J988" s="848" t="s">
        <v>407</v>
      </c>
      <c r="K988" s="842"/>
      <c r="L988" s="1099"/>
      <c r="M988" s="1100"/>
      <c r="N988" s="1101"/>
      <c r="O988" s="848" t="s">
        <v>407</v>
      </c>
      <c r="P988" s="842"/>
      <c r="Q988" s="1099"/>
      <c r="R988" s="1100"/>
      <c r="S988" s="1101"/>
      <c r="T988" s="848" t="s">
        <v>407</v>
      </c>
      <c r="U988" s="842"/>
    </row>
    <row r="989" spans="3:21" ht="19" customHeight="1" x14ac:dyDescent="0.2">
      <c r="D989" s="1024"/>
      <c r="E989" s="1072" t="s">
        <v>411</v>
      </c>
      <c r="F989" s="1073"/>
      <c r="G989" s="921"/>
      <c r="H989" s="922"/>
      <c r="I989" s="923"/>
      <c r="J989" s="848" t="s">
        <v>407</v>
      </c>
      <c r="K989" s="842"/>
      <c r="L989" s="921"/>
      <c r="M989" s="922"/>
      <c r="N989" s="923"/>
      <c r="O989" s="848" t="s">
        <v>407</v>
      </c>
      <c r="P989" s="842"/>
      <c r="Q989" s="921"/>
      <c r="R989" s="922"/>
      <c r="S989" s="923"/>
      <c r="T989" s="848" t="s">
        <v>407</v>
      </c>
      <c r="U989" s="842"/>
    </row>
    <row r="990" spans="3:21" ht="19" customHeight="1" x14ac:dyDescent="0.2">
      <c r="D990" s="1024"/>
      <c r="E990" s="1072" t="s">
        <v>412</v>
      </c>
      <c r="F990" s="1073"/>
      <c r="G990" s="921"/>
      <c r="H990" s="922"/>
      <c r="I990" s="923"/>
      <c r="J990" s="848" t="s">
        <v>407</v>
      </c>
      <c r="K990" s="842"/>
      <c r="L990" s="921"/>
      <c r="M990" s="922"/>
      <c r="N990" s="923"/>
      <c r="O990" s="848" t="s">
        <v>407</v>
      </c>
      <c r="P990" s="842"/>
      <c r="Q990" s="921"/>
      <c r="R990" s="922"/>
      <c r="S990" s="923"/>
      <c r="T990" s="848" t="s">
        <v>407</v>
      </c>
      <c r="U990" s="842"/>
    </row>
    <row r="991" spans="3:21" ht="19" customHeight="1" x14ac:dyDescent="0.2">
      <c r="D991" s="1024"/>
      <c r="E991" s="1048" t="s">
        <v>413</v>
      </c>
      <c r="F991" s="1092"/>
      <c r="G991" s="921"/>
      <c r="H991" s="922"/>
      <c r="I991" s="923"/>
      <c r="J991" s="848" t="s">
        <v>407</v>
      </c>
      <c r="K991" s="842"/>
      <c r="L991" s="921"/>
      <c r="M991" s="922"/>
      <c r="N991" s="923"/>
      <c r="O991" s="848" t="s">
        <v>407</v>
      </c>
      <c r="P991" s="842"/>
      <c r="Q991" s="921"/>
      <c r="R991" s="922"/>
      <c r="S991" s="923"/>
      <c r="T991" s="848" t="s">
        <v>407</v>
      </c>
      <c r="U991" s="842"/>
    </row>
    <row r="992" spans="3:21" ht="19" customHeight="1" x14ac:dyDescent="0.2">
      <c r="D992" s="1097"/>
      <c r="E992" s="1025"/>
      <c r="F992" s="1026"/>
      <c r="G992" s="921"/>
      <c r="H992" s="922"/>
      <c r="I992" s="923"/>
      <c r="J992" s="848" t="s">
        <v>407</v>
      </c>
      <c r="K992" s="842"/>
      <c r="L992" s="921"/>
      <c r="M992" s="922"/>
      <c r="N992" s="923"/>
      <c r="O992" s="848" t="s">
        <v>407</v>
      </c>
      <c r="P992" s="842"/>
      <c r="Q992" s="921"/>
      <c r="R992" s="922"/>
      <c r="S992" s="923"/>
      <c r="T992" s="848" t="s">
        <v>407</v>
      </c>
      <c r="U992" s="842"/>
    </row>
    <row r="993" spans="3:21" ht="19" customHeight="1" x14ac:dyDescent="0.2">
      <c r="D993" s="1097"/>
      <c r="E993" s="1025"/>
      <c r="F993" s="1026"/>
      <c r="G993" s="921"/>
      <c r="H993" s="922"/>
      <c r="I993" s="923"/>
      <c r="J993" s="848" t="s">
        <v>407</v>
      </c>
      <c r="K993" s="842"/>
      <c r="L993" s="921"/>
      <c r="M993" s="922"/>
      <c r="N993" s="923"/>
      <c r="O993" s="848" t="s">
        <v>407</v>
      </c>
      <c r="P993" s="842"/>
      <c r="Q993" s="921"/>
      <c r="R993" s="922"/>
      <c r="S993" s="923"/>
      <c r="T993" s="848" t="s">
        <v>407</v>
      </c>
      <c r="U993" s="842"/>
    </row>
    <row r="994" spans="3:21" ht="19" customHeight="1" x14ac:dyDescent="0.2">
      <c r="D994" s="1097"/>
      <c r="E994" s="1025"/>
      <c r="F994" s="1026"/>
      <c r="G994" s="921"/>
      <c r="H994" s="922"/>
      <c r="I994" s="923"/>
      <c r="J994" s="848" t="s">
        <v>407</v>
      </c>
      <c r="K994" s="842"/>
      <c r="L994" s="921"/>
      <c r="M994" s="922"/>
      <c r="N994" s="923"/>
      <c r="O994" s="848" t="s">
        <v>407</v>
      </c>
      <c r="P994" s="842"/>
      <c r="Q994" s="921"/>
      <c r="R994" s="922"/>
      <c r="S994" s="923"/>
      <c r="T994" s="848" t="s">
        <v>407</v>
      </c>
      <c r="U994" s="842"/>
    </row>
    <row r="995" spans="3:21" ht="19" customHeight="1" x14ac:dyDescent="0.2">
      <c r="D995" s="1098"/>
      <c r="E995" s="1025"/>
      <c r="F995" s="1026"/>
      <c r="G995" s="921"/>
      <c r="H995" s="922"/>
      <c r="I995" s="923"/>
      <c r="J995" s="848" t="s">
        <v>407</v>
      </c>
      <c r="K995" s="842"/>
      <c r="L995" s="921"/>
      <c r="M995" s="922"/>
      <c r="N995" s="923"/>
      <c r="O995" s="848" t="s">
        <v>407</v>
      </c>
      <c r="P995" s="842"/>
      <c r="Q995" s="921"/>
      <c r="R995" s="922"/>
      <c r="S995" s="923"/>
      <c r="T995" s="848" t="s">
        <v>407</v>
      </c>
      <c r="U995" s="842"/>
    </row>
    <row r="996" spans="3:21" ht="16.5" customHeight="1" x14ac:dyDescent="0.2">
      <c r="E996" s="226" t="s">
        <v>414</v>
      </c>
    </row>
    <row r="997" spans="3:21" ht="16.5" customHeight="1" x14ac:dyDescent="0.2">
      <c r="C997" s="229" t="s">
        <v>415</v>
      </c>
    </row>
    <row r="998" spans="3:21" ht="19" customHeight="1" x14ac:dyDescent="0.2">
      <c r="D998" s="912"/>
      <c r="E998" s="912"/>
      <c r="F998" s="912"/>
      <c r="G998" s="1287" t="s">
        <v>416</v>
      </c>
      <c r="H998" s="898"/>
      <c r="I998" s="1287" t="s">
        <v>417</v>
      </c>
      <c r="J998" s="898"/>
      <c r="K998" s="1345" t="s">
        <v>480</v>
      </c>
      <c r="L998" s="1420"/>
      <c r="M998" s="1035"/>
      <c r="N998" s="1296"/>
      <c r="O998" s="1296"/>
      <c r="P998" s="1296"/>
      <c r="Q998" s="1296"/>
      <c r="R998" s="1296"/>
      <c r="S998" s="1458"/>
    </row>
    <row r="999" spans="3:21" ht="16.5" customHeight="1" x14ac:dyDescent="0.2">
      <c r="D999" s="912"/>
      <c r="E999" s="912"/>
      <c r="F999" s="912"/>
      <c r="G999" s="1465"/>
      <c r="H999" s="1466"/>
      <c r="I999" s="1465"/>
      <c r="J999" s="1466"/>
      <c r="K999" s="1459" t="s">
        <v>418</v>
      </c>
      <c r="L999" s="1460"/>
      <c r="M999" s="1460"/>
      <c r="N999" s="1460" t="s">
        <v>419</v>
      </c>
      <c r="O999" s="1460"/>
      <c r="P999" s="1460"/>
      <c r="Q999" s="1460" t="s">
        <v>1578</v>
      </c>
      <c r="R999" s="1460"/>
      <c r="S999" s="1461"/>
    </row>
    <row r="1000" spans="3:21" ht="19" customHeight="1" x14ac:dyDescent="0.2">
      <c r="D1000" s="955" t="s">
        <v>485</v>
      </c>
      <c r="E1000" s="955"/>
      <c r="F1000" s="955"/>
      <c r="G1000" s="1397"/>
      <c r="H1000" s="1397"/>
      <c r="I1000" s="1091"/>
      <c r="J1000" s="1091"/>
      <c r="K1000" s="1462"/>
      <c r="L1000" s="1463"/>
      <c r="M1000" s="1463"/>
      <c r="N1000" s="1463"/>
      <c r="O1000" s="1463"/>
      <c r="P1000" s="1463"/>
      <c r="Q1000" s="1463"/>
      <c r="R1000" s="1463"/>
      <c r="S1000" s="1464"/>
    </row>
    <row r="1001" spans="3:21" ht="16.5" customHeight="1" x14ac:dyDescent="0.2">
      <c r="E1001" s="226" t="s">
        <v>1577</v>
      </c>
    </row>
    <row r="1002" spans="3:21" ht="9.65" customHeight="1" x14ac:dyDescent="0.2"/>
    <row r="1003" spans="3:21" ht="16.5" customHeight="1" x14ac:dyDescent="0.2">
      <c r="C1003" s="229" t="s">
        <v>1008</v>
      </c>
    </row>
    <row r="1004" spans="3:21" ht="19.5" customHeight="1" x14ac:dyDescent="0.2">
      <c r="D1004" s="912"/>
      <c r="E1004" s="912"/>
      <c r="F1004" s="912"/>
      <c r="G1004" s="1287" t="s">
        <v>416</v>
      </c>
      <c r="H1004" s="898"/>
      <c r="I1004" s="1287" t="s">
        <v>417</v>
      </c>
      <c r="J1004" s="898"/>
      <c r="K1004" s="1345" t="s">
        <v>480</v>
      </c>
      <c r="L1004" s="1420"/>
      <c r="M1004" s="1035"/>
      <c r="N1004" s="1296"/>
      <c r="O1004" s="1296"/>
      <c r="P1004" s="1296"/>
      <c r="Q1004" s="1296"/>
      <c r="R1004" s="1296"/>
      <c r="S1004" s="1458"/>
    </row>
    <row r="1005" spans="3:21" ht="16.5" customHeight="1" x14ac:dyDescent="0.2">
      <c r="D1005" s="912"/>
      <c r="E1005" s="912"/>
      <c r="F1005" s="912"/>
      <c r="G1005" s="1465"/>
      <c r="H1005" s="1466"/>
      <c r="I1005" s="1465"/>
      <c r="J1005" s="1466"/>
      <c r="K1005" s="1459" t="s">
        <v>418</v>
      </c>
      <c r="L1005" s="1460"/>
      <c r="M1005" s="1460"/>
      <c r="N1005" s="1460" t="s">
        <v>419</v>
      </c>
      <c r="O1005" s="1460"/>
      <c r="P1005" s="1460"/>
      <c r="Q1005" s="1460" t="s">
        <v>1578</v>
      </c>
      <c r="R1005" s="1460"/>
      <c r="S1005" s="1461"/>
    </row>
    <row r="1006" spans="3:21" ht="18.649999999999999" customHeight="1" x14ac:dyDescent="0.2">
      <c r="D1006" s="955" t="s">
        <v>486</v>
      </c>
      <c r="E1006" s="955"/>
      <c r="F1006" s="955"/>
      <c r="G1006" s="1091"/>
      <c r="H1006" s="1091"/>
      <c r="I1006" s="1091"/>
      <c r="J1006" s="1091"/>
      <c r="K1006" s="1462"/>
      <c r="L1006" s="1463"/>
      <c r="M1006" s="1463"/>
      <c r="N1006" s="1463"/>
      <c r="O1006" s="1463"/>
      <c r="P1006" s="1463"/>
      <c r="Q1006" s="1463"/>
      <c r="R1006" s="1463"/>
      <c r="S1006" s="1464"/>
    </row>
    <row r="1007" spans="3:21" ht="16.5" customHeight="1" x14ac:dyDescent="0.2">
      <c r="E1007" s="226" t="s">
        <v>1300</v>
      </c>
    </row>
    <row r="1008" spans="3:21" ht="9.65" customHeight="1" x14ac:dyDescent="0.2"/>
    <row r="1009" spans="2:24" ht="16.5" customHeight="1" x14ac:dyDescent="0.2">
      <c r="C1009" s="229" t="s">
        <v>420</v>
      </c>
      <c r="P1009" s="496"/>
    </row>
    <row r="1010" spans="2:24" ht="22" customHeight="1" x14ac:dyDescent="0.2">
      <c r="D1010" s="1049" t="s">
        <v>2069</v>
      </c>
      <c r="E1010" s="1050"/>
      <c r="F1010" s="1050"/>
      <c r="G1010" s="1050"/>
      <c r="H1010" s="1050"/>
      <c r="I1010" s="1050"/>
      <c r="J1010" s="1051"/>
      <c r="K1010" s="496" t="s">
        <v>826</v>
      </c>
      <c r="L1010" s="1041" t="s">
        <v>1149</v>
      </c>
      <c r="M1010" s="1042"/>
    </row>
    <row r="1011" spans="2:24" ht="9.65" customHeight="1" x14ac:dyDescent="0.2"/>
    <row r="1012" spans="2:24" ht="16.5" customHeight="1" x14ac:dyDescent="0.2">
      <c r="B1012" s="498" t="s">
        <v>473</v>
      </c>
    </row>
    <row r="1013" spans="2:24" ht="16.5" customHeight="1" x14ac:dyDescent="0.2">
      <c r="C1013" s="229" t="s">
        <v>474</v>
      </c>
    </row>
    <row r="1014" spans="2:24" ht="24" customHeight="1" x14ac:dyDescent="0.2">
      <c r="D1014" s="955"/>
      <c r="E1014" s="955"/>
      <c r="F1014" s="955"/>
      <c r="G1014" s="1043" t="s">
        <v>478</v>
      </c>
      <c r="H1014" s="1044"/>
      <c r="I1014" s="1044"/>
      <c r="J1014" s="1045"/>
      <c r="K1014" s="1046" t="s">
        <v>917</v>
      </c>
      <c r="L1014" s="1047"/>
      <c r="M1014" s="1048" t="s">
        <v>479</v>
      </c>
      <c r="N1014" s="1048"/>
      <c r="O1014" s="1048"/>
      <c r="P1014" s="1048"/>
      <c r="Q1014" s="1048"/>
      <c r="R1014" s="1048"/>
      <c r="S1014" s="1048"/>
      <c r="T1014" s="1048"/>
    </row>
    <row r="1015" spans="2:24" ht="18.649999999999999" customHeight="1" x14ac:dyDescent="0.2">
      <c r="D1015" s="955" t="s">
        <v>475</v>
      </c>
      <c r="E1015" s="955"/>
      <c r="F1015" s="955"/>
      <c r="G1015" s="1034"/>
      <c r="H1015" s="1035"/>
      <c r="I1015" s="1035"/>
      <c r="J1015" s="1036"/>
      <c r="K1015" s="1037"/>
      <c r="L1015" s="1038"/>
      <c r="M1015" s="1025"/>
      <c r="N1015" s="1039"/>
      <c r="O1015" s="1039"/>
      <c r="P1015" s="1039"/>
      <c r="Q1015" s="1039"/>
      <c r="R1015" s="1039"/>
      <c r="S1015" s="1039"/>
      <c r="T1015" s="1040"/>
    </row>
    <row r="1016" spans="2:24" ht="18.649999999999999" customHeight="1" x14ac:dyDescent="0.2">
      <c r="D1016" s="955" t="s">
        <v>476</v>
      </c>
      <c r="E1016" s="955"/>
      <c r="F1016" s="955"/>
      <c r="G1016" s="1034"/>
      <c r="H1016" s="1035"/>
      <c r="I1016" s="1035"/>
      <c r="J1016" s="1036"/>
      <c r="K1016" s="1008"/>
      <c r="L1016" s="1037"/>
      <c r="M1016" s="1025"/>
      <c r="N1016" s="1039"/>
      <c r="O1016" s="1039"/>
      <c r="P1016" s="1039"/>
      <c r="Q1016" s="1039"/>
      <c r="R1016" s="1039"/>
      <c r="S1016" s="1039"/>
      <c r="T1016" s="1040"/>
    </row>
    <row r="1017" spans="2:24" ht="18.649999999999999" customHeight="1" x14ac:dyDescent="0.2">
      <c r="D1017" s="955" t="s">
        <v>477</v>
      </c>
      <c r="E1017" s="955"/>
      <c r="F1017" s="955"/>
      <c r="G1017" s="1034"/>
      <c r="H1017" s="1035"/>
      <c r="I1017" s="1035"/>
      <c r="J1017" s="1036"/>
      <c r="K1017" s="1008"/>
      <c r="L1017" s="1037"/>
      <c r="M1017" s="1025"/>
      <c r="N1017" s="1039"/>
      <c r="O1017" s="1039"/>
      <c r="P1017" s="1039"/>
      <c r="Q1017" s="1039"/>
      <c r="R1017" s="1039"/>
      <c r="S1017" s="1039"/>
      <c r="T1017" s="1040"/>
    </row>
    <row r="1018" spans="2:24" ht="16.5" customHeight="1" x14ac:dyDescent="0.2">
      <c r="E1018" s="226" t="s">
        <v>481</v>
      </c>
    </row>
    <row r="1019" spans="2:24" ht="16.5" customHeight="1" x14ac:dyDescent="0.2">
      <c r="E1019" s="226" t="s">
        <v>860</v>
      </c>
    </row>
    <row r="1020" spans="2:24" ht="16.5" customHeight="1" x14ac:dyDescent="0.2">
      <c r="E1020" s="226" t="s">
        <v>482</v>
      </c>
    </row>
    <row r="1021" spans="2:24" ht="9.65" customHeight="1" x14ac:dyDescent="0.2"/>
    <row r="1022" spans="2:24" ht="11.5" customHeight="1" x14ac:dyDescent="0.2"/>
    <row r="1023" spans="2:24" ht="16.5" customHeight="1" x14ac:dyDescent="0.2">
      <c r="P1023" s="956" t="s">
        <v>792</v>
      </c>
      <c r="Q1023" s="956"/>
      <c r="R1023" s="956"/>
      <c r="S1023" s="982">
        <f>$Q$11</f>
        <v>0</v>
      </c>
      <c r="T1023" s="982"/>
      <c r="U1023" s="982"/>
      <c r="V1023" s="982"/>
      <c r="W1023" s="982"/>
      <c r="X1023" s="982"/>
    </row>
    <row r="1024" spans="2:24" ht="16.5" customHeight="1" x14ac:dyDescent="0.2">
      <c r="B1024" s="498" t="s">
        <v>483</v>
      </c>
    </row>
    <row r="1025" spans="3:24" ht="16.5" customHeight="1" x14ac:dyDescent="0.2">
      <c r="C1025" s="229" t="s">
        <v>484</v>
      </c>
    </row>
    <row r="1026" spans="3:24" ht="18.649999999999999" customHeight="1" x14ac:dyDescent="0.2">
      <c r="D1026" s="1072"/>
      <c r="E1026" s="1072"/>
      <c r="F1026" s="1072"/>
      <c r="G1026" s="618" t="str">
        <f>"令和"&amp;Y1-1&amp;"年度決算額"</f>
        <v>令和7年度決算額</v>
      </c>
      <c r="H1026" s="618"/>
      <c r="I1026" s="618"/>
      <c r="J1026" s="761"/>
      <c r="K1026" s="912" t="s">
        <v>494</v>
      </c>
      <c r="L1026" s="912"/>
      <c r="M1026" s="912"/>
      <c r="N1026" s="912"/>
      <c r="O1026" s="912"/>
      <c r="P1026" s="912"/>
      <c r="Q1026" s="912"/>
      <c r="R1026" s="912"/>
    </row>
    <row r="1027" spans="3:24" ht="18.649999999999999" customHeight="1" x14ac:dyDescent="0.2">
      <c r="D1027" s="1072" t="s">
        <v>487</v>
      </c>
      <c r="E1027" s="1072"/>
      <c r="F1027" s="1073"/>
      <c r="G1027" s="916"/>
      <c r="H1027" s="917"/>
      <c r="I1027" s="918"/>
      <c r="J1027" s="473" t="s">
        <v>122</v>
      </c>
      <c r="K1027" s="1483"/>
      <c r="L1027" s="1483"/>
      <c r="M1027" s="1483"/>
      <c r="N1027" s="1483"/>
      <c r="O1027" s="1483"/>
      <c r="P1027" s="1483"/>
      <c r="Q1027" s="1483"/>
      <c r="R1027" s="1483"/>
    </row>
    <row r="1028" spans="3:24" ht="18.649999999999999" customHeight="1" x14ac:dyDescent="0.2">
      <c r="D1028" s="1072" t="s">
        <v>488</v>
      </c>
      <c r="E1028" s="1072"/>
      <c r="F1028" s="1073"/>
      <c r="G1028" s="916"/>
      <c r="H1028" s="917"/>
      <c r="I1028" s="918"/>
      <c r="J1028" s="472" t="s">
        <v>122</v>
      </c>
      <c r="K1028" s="1025"/>
      <c r="L1028" s="1039"/>
      <c r="M1028" s="1039"/>
      <c r="N1028" s="1039"/>
      <c r="O1028" s="1039"/>
      <c r="P1028" s="1039"/>
      <c r="Q1028" s="1039"/>
      <c r="R1028" s="1040"/>
    </row>
    <row r="1029" spans="3:24" ht="18.649999999999999" customHeight="1" x14ac:dyDescent="0.2">
      <c r="D1029" s="1072" t="s">
        <v>489</v>
      </c>
      <c r="E1029" s="1072"/>
      <c r="F1029" s="1073"/>
      <c r="G1029" s="916"/>
      <c r="H1029" s="917"/>
      <c r="I1029" s="918"/>
      <c r="J1029" s="472" t="s">
        <v>122</v>
      </c>
      <c r="K1029" s="1025"/>
      <c r="L1029" s="1039"/>
      <c r="M1029" s="1039"/>
      <c r="N1029" s="1039"/>
      <c r="O1029" s="1039"/>
      <c r="P1029" s="1039"/>
      <c r="Q1029" s="1039"/>
      <c r="R1029" s="1040"/>
    </row>
    <row r="1030" spans="3:24" ht="18.649999999999999" customHeight="1" x14ac:dyDescent="0.2">
      <c r="D1030" s="1072" t="s">
        <v>490</v>
      </c>
      <c r="E1030" s="1072"/>
      <c r="F1030" s="1073"/>
      <c r="G1030" s="916"/>
      <c r="H1030" s="917"/>
      <c r="I1030" s="918"/>
      <c r="J1030" s="472" t="s">
        <v>122</v>
      </c>
      <c r="K1030" s="1025"/>
      <c r="L1030" s="1039"/>
      <c r="M1030" s="1039"/>
      <c r="N1030" s="1039"/>
      <c r="O1030" s="1039"/>
      <c r="P1030" s="1039"/>
      <c r="Q1030" s="1039"/>
      <c r="R1030" s="1040"/>
    </row>
    <row r="1031" spans="3:24" ht="18.649999999999999" customHeight="1" x14ac:dyDescent="0.2">
      <c r="D1031" s="1072" t="s">
        <v>491</v>
      </c>
      <c r="E1031" s="1072"/>
      <c r="F1031" s="1073"/>
      <c r="G1031" s="916"/>
      <c r="H1031" s="917"/>
      <c r="I1031" s="918"/>
      <c r="J1031" s="472" t="s">
        <v>122</v>
      </c>
      <c r="K1031" s="1025"/>
      <c r="L1031" s="1039"/>
      <c r="M1031" s="1039"/>
      <c r="N1031" s="1039"/>
      <c r="O1031" s="1039"/>
      <c r="P1031" s="1039"/>
      <c r="Q1031" s="1039"/>
      <c r="R1031" s="1040"/>
    </row>
    <row r="1032" spans="3:24" ht="18.649999999999999" customHeight="1" x14ac:dyDescent="0.2">
      <c r="D1032" s="1072" t="s">
        <v>492</v>
      </c>
      <c r="E1032" s="1072"/>
      <c r="F1032" s="1073"/>
      <c r="G1032" s="916"/>
      <c r="H1032" s="917"/>
      <c r="I1032" s="918"/>
      <c r="J1032" s="472" t="s">
        <v>122</v>
      </c>
      <c r="K1032" s="1025"/>
      <c r="L1032" s="1039"/>
      <c r="M1032" s="1039"/>
      <c r="N1032" s="1039"/>
      <c r="O1032" s="1039"/>
      <c r="P1032" s="1039"/>
      <c r="Q1032" s="1039"/>
      <c r="R1032" s="1040"/>
    </row>
    <row r="1033" spans="3:24" ht="18.649999999999999" customHeight="1" x14ac:dyDescent="0.2">
      <c r="D1033" s="1072" t="s">
        <v>493</v>
      </c>
      <c r="E1033" s="1072"/>
      <c r="F1033" s="1073"/>
      <c r="G1033" s="916"/>
      <c r="H1033" s="917"/>
      <c r="I1033" s="918"/>
      <c r="J1033" s="472" t="s">
        <v>122</v>
      </c>
      <c r="K1033" s="1025"/>
      <c r="L1033" s="1039"/>
      <c r="M1033" s="1039"/>
      <c r="N1033" s="1039"/>
      <c r="O1033" s="1039"/>
      <c r="P1033" s="1039"/>
      <c r="Q1033" s="1039"/>
      <c r="R1033" s="1040"/>
    </row>
    <row r="1034" spans="3:24" ht="16.5" customHeight="1" x14ac:dyDescent="0.2">
      <c r="E1034" s="226" t="s">
        <v>495</v>
      </c>
    </row>
    <row r="1035" spans="3:24" ht="16.5" customHeight="1" x14ac:dyDescent="0.2">
      <c r="E1035" s="226" t="s">
        <v>2242</v>
      </c>
    </row>
    <row r="1036" spans="3:24" ht="16.5" customHeight="1" x14ac:dyDescent="0.2">
      <c r="C1036" s="229" t="s">
        <v>1584</v>
      </c>
    </row>
    <row r="1037" spans="3:24" ht="19.5" customHeight="1" x14ac:dyDescent="0.2">
      <c r="D1037" s="434" t="s">
        <v>2129</v>
      </c>
      <c r="E1037" s="222"/>
      <c r="F1037" s="222"/>
      <c r="G1037" s="222"/>
      <c r="H1037" s="222"/>
      <c r="I1037" s="222"/>
      <c r="J1037" s="222"/>
      <c r="K1037" s="222"/>
      <c r="L1037" s="222"/>
      <c r="M1037" s="222"/>
      <c r="N1037" s="1157"/>
      <c r="O1037" s="1158"/>
      <c r="P1037" s="1410"/>
      <c r="Q1037" s="890" t="s">
        <v>1579</v>
      </c>
      <c r="R1037" s="956"/>
    </row>
    <row r="1038" spans="3:24" ht="6" customHeight="1" x14ac:dyDescent="0.2"/>
    <row r="1039" spans="3:24" ht="43" customHeight="1" x14ac:dyDescent="0.2">
      <c r="D1039" s="912"/>
      <c r="E1039" s="912"/>
      <c r="F1039" s="912"/>
      <c r="G1039" s="896" t="str">
        <f>"令和"&amp;Y1-1&amp;"年度決算額"</f>
        <v>令和7年度決算額</v>
      </c>
      <c r="H1039" s="897"/>
      <c r="I1039" s="897"/>
      <c r="J1039" s="898"/>
      <c r="K1039" s="1393" t="s">
        <v>2130</v>
      </c>
      <c r="L1039" s="1393"/>
      <c r="M1039" s="1393"/>
      <c r="N1039" s="1393"/>
      <c r="O1039" s="1393"/>
      <c r="P1039" s="1393"/>
      <c r="Q1039" s="1393"/>
      <c r="R1039" s="1393"/>
      <c r="S1039" s="1021" t="s">
        <v>500</v>
      </c>
      <c r="T1039" s="1021"/>
      <c r="U1039" s="1021"/>
      <c r="V1039" s="955"/>
      <c r="W1039" s="911" t="s">
        <v>501</v>
      </c>
      <c r="X1039" s="911"/>
    </row>
    <row r="1040" spans="3:24" ht="19" customHeight="1" x14ac:dyDescent="0.2">
      <c r="D1040" s="1057" t="s">
        <v>496</v>
      </c>
      <c r="E1040" s="1058"/>
      <c r="F1040" s="1058"/>
      <c r="G1040" s="1063"/>
      <c r="H1040" s="1064"/>
      <c r="I1040" s="1065"/>
      <c r="J1040" s="1052" t="s">
        <v>122</v>
      </c>
      <c r="K1040" s="1055"/>
      <c r="L1040" s="1055"/>
      <c r="M1040" s="1055"/>
      <c r="N1040" s="1055"/>
      <c r="O1040" s="1055"/>
      <c r="P1040" s="1055"/>
      <c r="Q1040" s="1055"/>
      <c r="R1040" s="1055"/>
      <c r="S1040" s="920"/>
      <c r="T1040" s="920"/>
      <c r="U1040" s="920"/>
      <c r="V1040" s="550" t="s">
        <v>122</v>
      </c>
      <c r="W1040" s="950"/>
      <c r="X1040" s="950"/>
    </row>
    <row r="1041" spans="4:24" ht="19" customHeight="1" x14ac:dyDescent="0.2">
      <c r="D1041" s="1059"/>
      <c r="E1041" s="1060"/>
      <c r="F1041" s="1060"/>
      <c r="G1041" s="1066"/>
      <c r="H1041" s="1067"/>
      <c r="I1041" s="1068"/>
      <c r="J1041" s="1053"/>
      <c r="K1041" s="1031"/>
      <c r="L1041" s="1031"/>
      <c r="M1041" s="1031"/>
      <c r="N1041" s="1031"/>
      <c r="O1041" s="1031"/>
      <c r="P1041" s="1031"/>
      <c r="Q1041" s="1031"/>
      <c r="R1041" s="1031"/>
      <c r="S1041" s="1032"/>
      <c r="T1041" s="1032"/>
      <c r="U1041" s="1032"/>
      <c r="V1041" s="553" t="s">
        <v>122</v>
      </c>
      <c r="W1041" s="1033"/>
      <c r="X1041" s="1033"/>
    </row>
    <row r="1042" spans="4:24" ht="19" customHeight="1" x14ac:dyDescent="0.2">
      <c r="D1042" s="1059"/>
      <c r="E1042" s="1060"/>
      <c r="F1042" s="1060"/>
      <c r="G1042" s="1066"/>
      <c r="H1042" s="1067"/>
      <c r="I1042" s="1068"/>
      <c r="J1042" s="1053"/>
      <c r="K1042" s="1031"/>
      <c r="L1042" s="1031"/>
      <c r="M1042" s="1031"/>
      <c r="N1042" s="1031"/>
      <c r="O1042" s="1031"/>
      <c r="P1042" s="1031"/>
      <c r="Q1042" s="1031"/>
      <c r="R1042" s="1031"/>
      <c r="S1042" s="1032"/>
      <c r="T1042" s="1032"/>
      <c r="U1042" s="1032"/>
      <c r="V1042" s="553" t="s">
        <v>122</v>
      </c>
      <c r="W1042" s="1033"/>
      <c r="X1042" s="1033"/>
    </row>
    <row r="1043" spans="4:24" ht="19" customHeight="1" x14ac:dyDescent="0.2">
      <c r="D1043" s="1061"/>
      <c r="E1043" s="1062"/>
      <c r="F1043" s="1062"/>
      <c r="G1043" s="1069"/>
      <c r="H1043" s="1070"/>
      <c r="I1043" s="1071"/>
      <c r="J1043" s="1054"/>
      <c r="K1043" s="1029"/>
      <c r="L1043" s="1029"/>
      <c r="M1043" s="1029"/>
      <c r="N1043" s="1029"/>
      <c r="O1043" s="1029"/>
      <c r="P1043" s="1029"/>
      <c r="Q1043" s="1029"/>
      <c r="R1043" s="1029"/>
      <c r="S1043" s="1030"/>
      <c r="T1043" s="1030"/>
      <c r="U1043" s="1030"/>
      <c r="V1043" s="556" t="s">
        <v>122</v>
      </c>
      <c r="W1043" s="1056"/>
      <c r="X1043" s="1056"/>
    </row>
    <row r="1044" spans="4:24" ht="19" customHeight="1" x14ac:dyDescent="0.2">
      <c r="D1044" s="1057" t="s">
        <v>497</v>
      </c>
      <c r="E1044" s="1058"/>
      <c r="F1044" s="1058"/>
      <c r="G1044" s="1063"/>
      <c r="H1044" s="1064"/>
      <c r="I1044" s="1065"/>
      <c r="J1044" s="1052" t="s">
        <v>122</v>
      </c>
      <c r="K1044" s="1055"/>
      <c r="L1044" s="1055"/>
      <c r="M1044" s="1055"/>
      <c r="N1044" s="1055"/>
      <c r="O1044" s="1055"/>
      <c r="P1044" s="1055"/>
      <c r="Q1044" s="1055"/>
      <c r="R1044" s="1055"/>
      <c r="S1044" s="920"/>
      <c r="T1044" s="920"/>
      <c r="U1044" s="920"/>
      <c r="V1044" s="550" t="s">
        <v>122</v>
      </c>
      <c r="W1044" s="950"/>
      <c r="X1044" s="950"/>
    </row>
    <row r="1045" spans="4:24" ht="19" customHeight="1" x14ac:dyDescent="0.2">
      <c r="D1045" s="1059"/>
      <c r="E1045" s="1060"/>
      <c r="F1045" s="1060"/>
      <c r="G1045" s="1066"/>
      <c r="H1045" s="1067"/>
      <c r="I1045" s="1068"/>
      <c r="J1045" s="1053"/>
      <c r="K1045" s="1031"/>
      <c r="L1045" s="1031"/>
      <c r="M1045" s="1031"/>
      <c r="N1045" s="1031"/>
      <c r="O1045" s="1031"/>
      <c r="P1045" s="1031"/>
      <c r="Q1045" s="1031"/>
      <c r="R1045" s="1031"/>
      <c r="S1045" s="1032"/>
      <c r="T1045" s="1032"/>
      <c r="U1045" s="1032"/>
      <c r="V1045" s="553" t="s">
        <v>122</v>
      </c>
      <c r="W1045" s="1033"/>
      <c r="X1045" s="1033"/>
    </row>
    <row r="1046" spans="4:24" ht="19" customHeight="1" x14ac:dyDescent="0.2">
      <c r="D1046" s="1059"/>
      <c r="E1046" s="1060"/>
      <c r="F1046" s="1060"/>
      <c r="G1046" s="1066"/>
      <c r="H1046" s="1067"/>
      <c r="I1046" s="1068"/>
      <c r="J1046" s="1053"/>
      <c r="K1046" s="1031"/>
      <c r="L1046" s="1031"/>
      <c r="M1046" s="1031"/>
      <c r="N1046" s="1031"/>
      <c r="O1046" s="1031"/>
      <c r="P1046" s="1031"/>
      <c r="Q1046" s="1031"/>
      <c r="R1046" s="1031"/>
      <c r="S1046" s="1032"/>
      <c r="T1046" s="1032"/>
      <c r="U1046" s="1032"/>
      <c r="V1046" s="553" t="s">
        <v>122</v>
      </c>
      <c r="W1046" s="1033"/>
      <c r="X1046" s="1033"/>
    </row>
    <row r="1047" spans="4:24" ht="19" customHeight="1" x14ac:dyDescent="0.2">
      <c r="D1047" s="1061"/>
      <c r="E1047" s="1062"/>
      <c r="F1047" s="1062"/>
      <c r="G1047" s="1069"/>
      <c r="H1047" s="1070"/>
      <c r="I1047" s="1071"/>
      <c r="J1047" s="1054"/>
      <c r="K1047" s="1029"/>
      <c r="L1047" s="1029"/>
      <c r="M1047" s="1029"/>
      <c r="N1047" s="1029"/>
      <c r="O1047" s="1029"/>
      <c r="P1047" s="1029"/>
      <c r="Q1047" s="1029"/>
      <c r="R1047" s="1029"/>
      <c r="S1047" s="1030"/>
      <c r="T1047" s="1030"/>
      <c r="U1047" s="1030"/>
      <c r="V1047" s="556" t="s">
        <v>122</v>
      </c>
      <c r="W1047" s="1056"/>
      <c r="X1047" s="1056"/>
    </row>
    <row r="1048" spans="4:24" ht="19" customHeight="1" x14ac:dyDescent="0.2">
      <c r="D1048" s="1057" t="s">
        <v>498</v>
      </c>
      <c r="E1048" s="1058"/>
      <c r="F1048" s="1058"/>
      <c r="G1048" s="1063"/>
      <c r="H1048" s="1064"/>
      <c r="I1048" s="1065"/>
      <c r="J1048" s="1052" t="s">
        <v>122</v>
      </c>
      <c r="K1048" s="1055"/>
      <c r="L1048" s="1055"/>
      <c r="M1048" s="1055"/>
      <c r="N1048" s="1055"/>
      <c r="O1048" s="1055"/>
      <c r="P1048" s="1055"/>
      <c r="Q1048" s="1055"/>
      <c r="R1048" s="1055"/>
      <c r="S1048" s="920"/>
      <c r="T1048" s="920"/>
      <c r="U1048" s="920"/>
      <c r="V1048" s="550" t="s">
        <v>122</v>
      </c>
      <c r="W1048" s="950"/>
      <c r="X1048" s="950"/>
    </row>
    <row r="1049" spans="4:24" ht="19" customHeight="1" x14ac:dyDescent="0.2">
      <c r="D1049" s="1059"/>
      <c r="E1049" s="1060"/>
      <c r="F1049" s="1060"/>
      <c r="G1049" s="1066"/>
      <c r="H1049" s="1067"/>
      <c r="I1049" s="1068"/>
      <c r="J1049" s="1053"/>
      <c r="K1049" s="1031"/>
      <c r="L1049" s="1031"/>
      <c r="M1049" s="1031"/>
      <c r="N1049" s="1031"/>
      <c r="O1049" s="1031"/>
      <c r="P1049" s="1031"/>
      <c r="Q1049" s="1031"/>
      <c r="R1049" s="1031"/>
      <c r="S1049" s="1032"/>
      <c r="T1049" s="1032"/>
      <c r="U1049" s="1032"/>
      <c r="V1049" s="553" t="s">
        <v>122</v>
      </c>
      <c r="W1049" s="1033"/>
      <c r="X1049" s="1033"/>
    </row>
    <row r="1050" spans="4:24" ht="19" customHeight="1" x14ac:dyDescent="0.2">
      <c r="D1050" s="1059"/>
      <c r="E1050" s="1060"/>
      <c r="F1050" s="1060"/>
      <c r="G1050" s="1066"/>
      <c r="H1050" s="1067"/>
      <c r="I1050" s="1068"/>
      <c r="J1050" s="1053"/>
      <c r="K1050" s="1031"/>
      <c r="L1050" s="1031"/>
      <c r="M1050" s="1031"/>
      <c r="N1050" s="1031"/>
      <c r="O1050" s="1031"/>
      <c r="P1050" s="1031"/>
      <c r="Q1050" s="1031"/>
      <c r="R1050" s="1031"/>
      <c r="S1050" s="1032"/>
      <c r="T1050" s="1032"/>
      <c r="U1050" s="1032"/>
      <c r="V1050" s="553" t="s">
        <v>122</v>
      </c>
      <c r="W1050" s="1033"/>
      <c r="X1050" s="1033"/>
    </row>
    <row r="1051" spans="4:24" ht="19" customHeight="1" x14ac:dyDescent="0.2">
      <c r="D1051" s="1061"/>
      <c r="E1051" s="1062"/>
      <c r="F1051" s="1062"/>
      <c r="G1051" s="1069"/>
      <c r="H1051" s="1070"/>
      <c r="I1051" s="1071"/>
      <c r="J1051" s="1054"/>
      <c r="K1051" s="1029"/>
      <c r="L1051" s="1029"/>
      <c r="M1051" s="1029"/>
      <c r="N1051" s="1029"/>
      <c r="O1051" s="1029"/>
      <c r="P1051" s="1029"/>
      <c r="Q1051" s="1029"/>
      <c r="R1051" s="1029"/>
      <c r="S1051" s="1030"/>
      <c r="T1051" s="1030"/>
      <c r="U1051" s="1030"/>
      <c r="V1051" s="556" t="s">
        <v>122</v>
      </c>
      <c r="W1051" s="1056"/>
      <c r="X1051" s="1056"/>
    </row>
    <row r="1052" spans="4:24" ht="19" customHeight="1" x14ac:dyDescent="0.2">
      <c r="D1052" s="912" t="s">
        <v>499</v>
      </c>
      <c r="E1052" s="912"/>
      <c r="F1052" s="1098"/>
      <c r="G1052" s="1063"/>
      <c r="H1052" s="1064"/>
      <c r="I1052" s="1065"/>
      <c r="J1052" s="1052" t="s">
        <v>122</v>
      </c>
      <c r="K1052" s="1055"/>
      <c r="L1052" s="1055"/>
      <c r="M1052" s="1055"/>
      <c r="N1052" s="1055"/>
      <c r="O1052" s="1055"/>
      <c r="P1052" s="1055"/>
      <c r="Q1052" s="1055"/>
      <c r="R1052" s="1055"/>
      <c r="S1052" s="920"/>
      <c r="T1052" s="920"/>
      <c r="U1052" s="920"/>
      <c r="V1052" s="550" t="s">
        <v>122</v>
      </c>
      <c r="W1052" s="950"/>
      <c r="X1052" s="950"/>
    </row>
    <row r="1053" spans="4:24" ht="19" customHeight="1" x14ac:dyDescent="0.2">
      <c r="D1053" s="912"/>
      <c r="E1053" s="912"/>
      <c r="F1053" s="1098"/>
      <c r="G1053" s="1066"/>
      <c r="H1053" s="1067"/>
      <c r="I1053" s="1068"/>
      <c r="J1053" s="1053"/>
      <c r="K1053" s="1031"/>
      <c r="L1053" s="1031"/>
      <c r="M1053" s="1031"/>
      <c r="N1053" s="1031"/>
      <c r="O1053" s="1031"/>
      <c r="P1053" s="1031"/>
      <c r="Q1053" s="1031"/>
      <c r="R1053" s="1031"/>
      <c r="S1053" s="1032"/>
      <c r="T1053" s="1032"/>
      <c r="U1053" s="1032"/>
      <c r="V1053" s="553" t="s">
        <v>122</v>
      </c>
      <c r="W1053" s="1033"/>
      <c r="X1053" s="1033"/>
    </row>
    <row r="1054" spans="4:24" ht="19" customHeight="1" x14ac:dyDescent="0.2">
      <c r="D1054" s="912"/>
      <c r="E1054" s="912"/>
      <c r="F1054" s="1098"/>
      <c r="G1054" s="1066"/>
      <c r="H1054" s="1067"/>
      <c r="I1054" s="1068"/>
      <c r="J1054" s="1053"/>
      <c r="K1054" s="1031"/>
      <c r="L1054" s="1031"/>
      <c r="M1054" s="1031"/>
      <c r="N1054" s="1031"/>
      <c r="O1054" s="1031"/>
      <c r="P1054" s="1031"/>
      <c r="Q1054" s="1031"/>
      <c r="R1054" s="1031"/>
      <c r="S1054" s="1032"/>
      <c r="T1054" s="1032"/>
      <c r="U1054" s="1032"/>
      <c r="V1054" s="553" t="s">
        <v>122</v>
      </c>
      <c r="W1054" s="1033"/>
      <c r="X1054" s="1033"/>
    </row>
    <row r="1055" spans="4:24" ht="19" customHeight="1" x14ac:dyDescent="0.2">
      <c r="D1055" s="912"/>
      <c r="E1055" s="912"/>
      <c r="F1055" s="1098"/>
      <c r="G1055" s="1069"/>
      <c r="H1055" s="1070"/>
      <c r="I1055" s="1071"/>
      <c r="J1055" s="1054"/>
      <c r="K1055" s="1029"/>
      <c r="L1055" s="1029"/>
      <c r="M1055" s="1029"/>
      <c r="N1055" s="1029"/>
      <c r="O1055" s="1029"/>
      <c r="P1055" s="1029"/>
      <c r="Q1055" s="1029"/>
      <c r="R1055" s="1029"/>
      <c r="S1055" s="1030"/>
      <c r="T1055" s="1030"/>
      <c r="U1055" s="1030"/>
      <c r="V1055" s="556" t="s">
        <v>122</v>
      </c>
      <c r="W1055" s="1056"/>
      <c r="X1055" s="1056"/>
    </row>
    <row r="1056" spans="4:24" ht="16.5" customHeight="1" x14ac:dyDescent="0.2">
      <c r="E1056" s="226" t="s">
        <v>502</v>
      </c>
    </row>
    <row r="1057" spans="2:24" ht="16.5" customHeight="1" x14ac:dyDescent="0.2">
      <c r="E1057" s="226" t="s">
        <v>861</v>
      </c>
    </row>
    <row r="1058" spans="2:24" ht="16.5" customHeight="1" x14ac:dyDescent="0.2">
      <c r="E1058" s="226" t="s">
        <v>503</v>
      </c>
    </row>
    <row r="1059" spans="2:24" ht="9.65" customHeight="1" x14ac:dyDescent="0.2"/>
    <row r="1060" spans="2:24" ht="16.5" customHeight="1" x14ac:dyDescent="0.2">
      <c r="P1060" s="956" t="s">
        <v>792</v>
      </c>
      <c r="Q1060" s="956"/>
      <c r="R1060" s="956"/>
      <c r="S1060" s="982">
        <f>$Q$11</f>
        <v>0</v>
      </c>
      <c r="T1060" s="982"/>
      <c r="U1060" s="982"/>
      <c r="V1060" s="982"/>
      <c r="W1060" s="982"/>
      <c r="X1060" s="982"/>
    </row>
    <row r="1061" spans="2:24" ht="16.5" customHeight="1" x14ac:dyDescent="0.2">
      <c r="B1061" s="498" t="s">
        <v>1580</v>
      </c>
    </row>
    <row r="1062" spans="2:24" ht="16.5" customHeight="1" x14ac:dyDescent="0.2">
      <c r="C1062" s="229" t="str">
        <f>"（１）令和"&amp;Y1-1&amp;"年度末の未収入金の状況"</f>
        <v>（１）令和7年度末の未収入金の状況</v>
      </c>
      <c r="K1062" s="1364" t="s">
        <v>123</v>
      </c>
      <c r="L1062" s="1373"/>
      <c r="M1062" s="1373"/>
      <c r="N1062" s="1373"/>
      <c r="O1062" s="1373"/>
      <c r="P1062" s="1373"/>
      <c r="Q1062" s="1373"/>
      <c r="R1062" s="1373"/>
      <c r="S1062" s="1373"/>
      <c r="T1062" s="1373"/>
      <c r="U1062" s="1373"/>
      <c r="V1062" s="1373"/>
      <c r="W1062" s="1373"/>
    </row>
    <row r="1063" spans="2:24" ht="16.5" customHeight="1" x14ac:dyDescent="0.2">
      <c r="D1063" s="230" t="s">
        <v>1950</v>
      </c>
    </row>
    <row r="1064" spans="2:24" ht="41.5" customHeight="1" x14ac:dyDescent="0.2">
      <c r="D1064" s="1018" t="s">
        <v>1581</v>
      </c>
      <c r="E1064" s="1019"/>
      <c r="F1064" s="1019"/>
      <c r="G1064" s="1019"/>
      <c r="H1064" s="1019"/>
      <c r="I1064" s="1019"/>
      <c r="J1064" s="1020"/>
      <c r="K1064" s="1021" t="s">
        <v>156</v>
      </c>
      <c r="L1064" s="1021"/>
      <c r="M1064" s="1021"/>
      <c r="N1064" s="955"/>
      <c r="O1064" s="955" t="s">
        <v>504</v>
      </c>
      <c r="P1064" s="955"/>
      <c r="Q1064" s="955"/>
      <c r="R1064" s="1022" t="s">
        <v>505</v>
      </c>
      <c r="S1064" s="1023"/>
    </row>
    <row r="1065" spans="2:24" ht="18.649999999999999" customHeight="1" x14ac:dyDescent="0.2">
      <c r="D1065" s="993"/>
      <c r="E1065" s="1490"/>
      <c r="F1065" s="1490"/>
      <c r="G1065" s="1490"/>
      <c r="H1065" s="1490"/>
      <c r="I1065" s="1490"/>
      <c r="J1065" s="1491"/>
      <c r="K1065" s="1090"/>
      <c r="L1065" s="1090"/>
      <c r="M1065" s="1090"/>
      <c r="N1065" s="473" t="s">
        <v>122</v>
      </c>
      <c r="O1065" s="1488"/>
      <c r="P1065" s="1488"/>
      <c r="Q1065" s="1489"/>
      <c r="R1065" s="842"/>
      <c r="S1065" s="473" t="s">
        <v>92</v>
      </c>
    </row>
    <row r="1066" spans="2:24" ht="18.649999999999999" customHeight="1" x14ac:dyDescent="0.2">
      <c r="D1066" s="993"/>
      <c r="E1066" s="1490"/>
      <c r="F1066" s="1490"/>
      <c r="G1066" s="1490"/>
      <c r="H1066" s="1490"/>
      <c r="I1066" s="1490"/>
      <c r="J1066" s="1491"/>
      <c r="K1066" s="1090"/>
      <c r="L1066" s="1090"/>
      <c r="M1066" s="1090"/>
      <c r="N1066" s="473" t="s">
        <v>122</v>
      </c>
      <c r="O1066" s="1488"/>
      <c r="P1066" s="1488"/>
      <c r="Q1066" s="1489"/>
      <c r="R1066" s="842"/>
      <c r="S1066" s="473" t="s">
        <v>92</v>
      </c>
    </row>
    <row r="1067" spans="2:24" ht="18.649999999999999" customHeight="1" x14ac:dyDescent="0.2">
      <c r="D1067" s="993"/>
      <c r="E1067" s="1490"/>
      <c r="F1067" s="1490"/>
      <c r="G1067" s="1490"/>
      <c r="H1067" s="1490"/>
      <c r="I1067" s="1490"/>
      <c r="J1067" s="1491"/>
      <c r="K1067" s="1090"/>
      <c r="L1067" s="1090"/>
      <c r="M1067" s="1090"/>
      <c r="N1067" s="473" t="s">
        <v>122</v>
      </c>
      <c r="O1067" s="1488"/>
      <c r="P1067" s="1488"/>
      <c r="Q1067" s="1489"/>
      <c r="R1067" s="842"/>
      <c r="S1067" s="473" t="s">
        <v>92</v>
      </c>
    </row>
    <row r="1068" spans="2:24" ht="18.649999999999999" customHeight="1" x14ac:dyDescent="0.2">
      <c r="D1068" s="993"/>
      <c r="E1068" s="1490"/>
      <c r="F1068" s="1490"/>
      <c r="G1068" s="1490"/>
      <c r="H1068" s="1490"/>
      <c r="I1068" s="1490"/>
      <c r="J1068" s="1491"/>
      <c r="K1068" s="1090"/>
      <c r="L1068" s="1090"/>
      <c r="M1068" s="1090"/>
      <c r="N1068" s="473" t="s">
        <v>122</v>
      </c>
      <c r="O1068" s="1488"/>
      <c r="P1068" s="1488"/>
      <c r="Q1068" s="1489"/>
      <c r="R1068" s="842"/>
      <c r="S1068" s="473" t="s">
        <v>92</v>
      </c>
    </row>
    <row r="1069" spans="2:24" ht="18.649999999999999" customHeight="1" x14ac:dyDescent="0.2">
      <c r="D1069" s="993"/>
      <c r="E1069" s="1490"/>
      <c r="F1069" s="1490"/>
      <c r="G1069" s="1490"/>
      <c r="H1069" s="1490"/>
      <c r="I1069" s="1490"/>
      <c r="J1069" s="1491"/>
      <c r="K1069" s="1090"/>
      <c r="L1069" s="1090"/>
      <c r="M1069" s="1090"/>
      <c r="N1069" s="473" t="s">
        <v>122</v>
      </c>
      <c r="O1069" s="1488"/>
      <c r="P1069" s="1488"/>
      <c r="Q1069" s="1489"/>
      <c r="R1069" s="842"/>
      <c r="S1069" s="473" t="s">
        <v>92</v>
      </c>
    </row>
    <row r="1070" spans="2:24" ht="18.649999999999999" customHeight="1" x14ac:dyDescent="0.2">
      <c r="D1070" s="993"/>
      <c r="E1070" s="1490"/>
      <c r="F1070" s="1490"/>
      <c r="G1070" s="1490"/>
      <c r="H1070" s="1490"/>
      <c r="I1070" s="1490"/>
      <c r="J1070" s="1491"/>
      <c r="K1070" s="1090"/>
      <c r="L1070" s="1090"/>
      <c r="M1070" s="1090"/>
      <c r="N1070" s="473" t="s">
        <v>122</v>
      </c>
      <c r="O1070" s="1488"/>
      <c r="P1070" s="1488"/>
      <c r="Q1070" s="1489"/>
      <c r="R1070" s="842"/>
      <c r="S1070" s="473" t="s">
        <v>408</v>
      </c>
    </row>
    <row r="1071" spans="2:24" ht="18.649999999999999" customHeight="1" x14ac:dyDescent="0.2">
      <c r="D1071" s="993"/>
      <c r="E1071" s="1490"/>
      <c r="F1071" s="1490"/>
      <c r="G1071" s="1490"/>
      <c r="H1071" s="1490"/>
      <c r="I1071" s="1490"/>
      <c r="J1071" s="1491"/>
      <c r="K1071" s="1090"/>
      <c r="L1071" s="1090"/>
      <c r="M1071" s="1090"/>
      <c r="N1071" s="473" t="s">
        <v>122</v>
      </c>
      <c r="O1071" s="1488"/>
      <c r="P1071" s="1488"/>
      <c r="Q1071" s="1489"/>
      <c r="R1071" s="842"/>
      <c r="S1071" s="473" t="s">
        <v>408</v>
      </c>
    </row>
    <row r="1072" spans="2:24" ht="18.649999999999999" customHeight="1" x14ac:dyDescent="0.2">
      <c r="D1072" s="993"/>
      <c r="E1072" s="1490"/>
      <c r="F1072" s="1490"/>
      <c r="G1072" s="1490"/>
      <c r="H1072" s="1490"/>
      <c r="I1072" s="1490"/>
      <c r="J1072" s="1491"/>
      <c r="K1072" s="1090"/>
      <c r="L1072" s="1090"/>
      <c r="M1072" s="1090"/>
      <c r="N1072" s="473" t="s">
        <v>122</v>
      </c>
      <c r="O1072" s="1488"/>
      <c r="P1072" s="1488"/>
      <c r="Q1072" s="1489"/>
      <c r="R1072" s="842"/>
      <c r="S1072" s="473" t="s">
        <v>408</v>
      </c>
    </row>
    <row r="1073" spans="3:23" ht="18.649999999999999" customHeight="1" x14ac:dyDescent="0.2">
      <c r="D1073" s="993"/>
      <c r="E1073" s="1490"/>
      <c r="F1073" s="1490"/>
      <c r="G1073" s="1490"/>
      <c r="H1073" s="1490"/>
      <c r="I1073" s="1490"/>
      <c r="J1073" s="1491"/>
      <c r="K1073" s="1090"/>
      <c r="L1073" s="1090"/>
      <c r="M1073" s="1090"/>
      <c r="N1073" s="473" t="s">
        <v>122</v>
      </c>
      <c r="O1073" s="1488"/>
      <c r="P1073" s="1488"/>
      <c r="Q1073" s="1489"/>
      <c r="R1073" s="842"/>
      <c r="S1073" s="473" t="s">
        <v>408</v>
      </c>
    </row>
    <row r="1074" spans="3:23" ht="16.5" customHeight="1" x14ac:dyDescent="0.2">
      <c r="E1074" s="226" t="s">
        <v>506</v>
      </c>
    </row>
    <row r="1075" spans="3:23" ht="9.65" customHeight="1" x14ac:dyDescent="0.2"/>
    <row r="1076" spans="3:23" ht="16.5" customHeight="1" x14ac:dyDescent="0.2">
      <c r="C1076" s="229" t="str">
        <f>"（２）令和"&amp;Y1-1&amp;"年度末の未払金の状況"</f>
        <v>（２）令和7年度末の未払金の状況</v>
      </c>
      <c r="K1076" s="1364" t="s">
        <v>123</v>
      </c>
      <c r="L1076" s="1373"/>
      <c r="M1076" s="1373"/>
      <c r="N1076" s="1373"/>
      <c r="O1076" s="1373"/>
      <c r="P1076" s="1373"/>
      <c r="Q1076" s="1373"/>
      <c r="R1076" s="1373"/>
      <c r="S1076" s="1373"/>
      <c r="T1076" s="1373"/>
      <c r="U1076" s="1373"/>
      <c r="V1076" s="1373"/>
      <c r="W1076" s="1373"/>
    </row>
    <row r="1077" spans="3:23" ht="16.5" customHeight="1" x14ac:dyDescent="0.2">
      <c r="D1077" s="230" t="s">
        <v>1950</v>
      </c>
    </row>
    <row r="1078" spans="3:23" ht="39.65" customHeight="1" x14ac:dyDescent="0.2">
      <c r="D1078" s="1018" t="s">
        <v>507</v>
      </c>
      <c r="E1078" s="1019"/>
      <c r="F1078" s="1019"/>
      <c r="G1078" s="1019"/>
      <c r="H1078" s="1019"/>
      <c r="I1078" s="1019"/>
      <c r="J1078" s="1020"/>
      <c r="K1078" s="1021" t="s">
        <v>156</v>
      </c>
      <c r="L1078" s="1021"/>
      <c r="M1078" s="1021"/>
      <c r="N1078" s="955"/>
      <c r="O1078" s="955" t="s">
        <v>504</v>
      </c>
      <c r="P1078" s="955"/>
      <c r="Q1078" s="955"/>
      <c r="R1078" s="1022" t="s">
        <v>827</v>
      </c>
      <c r="S1078" s="1023"/>
    </row>
    <row r="1079" spans="3:23" ht="19" customHeight="1" x14ac:dyDescent="0.2">
      <c r="D1079" s="993"/>
      <c r="E1079" s="1490"/>
      <c r="F1079" s="1490"/>
      <c r="G1079" s="1490"/>
      <c r="H1079" s="1490"/>
      <c r="I1079" s="1490"/>
      <c r="J1079" s="1491"/>
      <c r="K1079" s="1090"/>
      <c r="L1079" s="1090"/>
      <c r="M1079" s="1090"/>
      <c r="N1079" s="473" t="s">
        <v>122</v>
      </c>
      <c r="O1079" s="1488"/>
      <c r="P1079" s="1488"/>
      <c r="Q1079" s="1489"/>
      <c r="R1079" s="842"/>
      <c r="S1079" s="473" t="s">
        <v>92</v>
      </c>
    </row>
    <row r="1080" spans="3:23" ht="19" customHeight="1" x14ac:dyDescent="0.2">
      <c r="D1080" s="993"/>
      <c r="E1080" s="1490"/>
      <c r="F1080" s="1490"/>
      <c r="G1080" s="1490"/>
      <c r="H1080" s="1490"/>
      <c r="I1080" s="1490"/>
      <c r="J1080" s="1491"/>
      <c r="K1080" s="1090"/>
      <c r="L1080" s="1090"/>
      <c r="M1080" s="1090"/>
      <c r="N1080" s="473" t="s">
        <v>122</v>
      </c>
      <c r="O1080" s="1488"/>
      <c r="P1080" s="1488"/>
      <c r="Q1080" s="1489"/>
      <c r="R1080" s="842"/>
      <c r="S1080" s="473" t="s">
        <v>92</v>
      </c>
    </row>
    <row r="1081" spans="3:23" ht="19" customHeight="1" x14ac:dyDescent="0.2">
      <c r="D1081" s="993"/>
      <c r="E1081" s="1490"/>
      <c r="F1081" s="1490"/>
      <c r="G1081" s="1490"/>
      <c r="H1081" s="1490"/>
      <c r="I1081" s="1490"/>
      <c r="J1081" s="1491"/>
      <c r="K1081" s="1090"/>
      <c r="L1081" s="1090"/>
      <c r="M1081" s="1090"/>
      <c r="N1081" s="473" t="s">
        <v>122</v>
      </c>
      <c r="O1081" s="1488"/>
      <c r="P1081" s="1488"/>
      <c r="Q1081" s="1489"/>
      <c r="R1081" s="842"/>
      <c r="S1081" s="473" t="s">
        <v>408</v>
      </c>
    </row>
    <row r="1082" spans="3:23" ht="19" customHeight="1" x14ac:dyDescent="0.2">
      <c r="D1082" s="993"/>
      <c r="E1082" s="1490"/>
      <c r="F1082" s="1490"/>
      <c r="G1082" s="1490"/>
      <c r="H1082" s="1490"/>
      <c r="I1082" s="1490"/>
      <c r="J1082" s="1491"/>
      <c r="K1082" s="1090"/>
      <c r="L1082" s="1090"/>
      <c r="M1082" s="1090"/>
      <c r="N1082" s="473" t="s">
        <v>122</v>
      </c>
      <c r="O1082" s="1488"/>
      <c r="P1082" s="1488"/>
      <c r="Q1082" s="1489"/>
      <c r="R1082" s="842"/>
      <c r="S1082" s="473" t="s">
        <v>408</v>
      </c>
    </row>
    <row r="1083" spans="3:23" ht="19" customHeight="1" x14ac:dyDescent="0.2">
      <c r="D1083" s="993"/>
      <c r="E1083" s="1490"/>
      <c r="F1083" s="1490"/>
      <c r="G1083" s="1490"/>
      <c r="H1083" s="1490"/>
      <c r="I1083" s="1490"/>
      <c r="J1083" s="1491"/>
      <c r="K1083" s="1090"/>
      <c r="L1083" s="1090"/>
      <c r="M1083" s="1090"/>
      <c r="N1083" s="473" t="s">
        <v>122</v>
      </c>
      <c r="O1083" s="1488"/>
      <c r="P1083" s="1488"/>
      <c r="Q1083" s="1489"/>
      <c r="R1083" s="842"/>
      <c r="S1083" s="473" t="s">
        <v>408</v>
      </c>
    </row>
    <row r="1084" spans="3:23" ht="19" customHeight="1" x14ac:dyDescent="0.2">
      <c r="D1084" s="993"/>
      <c r="E1084" s="1490"/>
      <c r="F1084" s="1490"/>
      <c r="G1084" s="1490"/>
      <c r="H1084" s="1490"/>
      <c r="I1084" s="1490"/>
      <c r="J1084" s="1491"/>
      <c r="K1084" s="1090"/>
      <c r="L1084" s="1090"/>
      <c r="M1084" s="1090"/>
      <c r="N1084" s="473" t="s">
        <v>122</v>
      </c>
      <c r="O1084" s="1488"/>
      <c r="P1084" s="1488"/>
      <c r="Q1084" s="1489"/>
      <c r="R1084" s="842"/>
      <c r="S1084" s="473" t="s">
        <v>408</v>
      </c>
    </row>
    <row r="1085" spans="3:23" ht="19" customHeight="1" x14ac:dyDescent="0.2">
      <c r="D1085" s="993"/>
      <c r="E1085" s="1490"/>
      <c r="F1085" s="1490"/>
      <c r="G1085" s="1490"/>
      <c r="H1085" s="1490"/>
      <c r="I1085" s="1490"/>
      <c r="J1085" s="1491"/>
      <c r="K1085" s="1090"/>
      <c r="L1085" s="1090"/>
      <c r="M1085" s="1090"/>
      <c r="N1085" s="473" t="s">
        <v>122</v>
      </c>
      <c r="O1085" s="1488"/>
      <c r="P1085" s="1488"/>
      <c r="Q1085" s="1489"/>
      <c r="R1085" s="842"/>
      <c r="S1085" s="473" t="s">
        <v>408</v>
      </c>
    </row>
    <row r="1086" spans="3:23" ht="19" customHeight="1" x14ac:dyDescent="0.2">
      <c r="D1086" s="993"/>
      <c r="E1086" s="1490"/>
      <c r="F1086" s="1490"/>
      <c r="G1086" s="1490"/>
      <c r="H1086" s="1490"/>
      <c r="I1086" s="1490"/>
      <c r="J1086" s="1491"/>
      <c r="K1086" s="1090"/>
      <c r="L1086" s="1090"/>
      <c r="M1086" s="1090"/>
      <c r="N1086" s="473" t="s">
        <v>122</v>
      </c>
      <c r="O1086" s="1488"/>
      <c r="P1086" s="1488"/>
      <c r="Q1086" s="1489"/>
      <c r="R1086" s="842"/>
      <c r="S1086" s="473" t="s">
        <v>408</v>
      </c>
    </row>
    <row r="1087" spans="3:23" ht="19" customHeight="1" x14ac:dyDescent="0.2">
      <c r="D1087" s="993"/>
      <c r="E1087" s="1490"/>
      <c r="F1087" s="1490"/>
      <c r="G1087" s="1490"/>
      <c r="H1087" s="1490"/>
      <c r="I1087" s="1490"/>
      <c r="J1087" s="1491"/>
      <c r="K1087" s="1090"/>
      <c r="L1087" s="1090"/>
      <c r="M1087" s="1090"/>
      <c r="N1087" s="473" t="s">
        <v>122</v>
      </c>
      <c r="O1087" s="1488"/>
      <c r="P1087" s="1488"/>
      <c r="Q1087" s="1489"/>
      <c r="R1087" s="842"/>
      <c r="S1087" s="473" t="s">
        <v>408</v>
      </c>
    </row>
    <row r="1088" spans="3:23" ht="19" customHeight="1" x14ac:dyDescent="0.2">
      <c r="D1088" s="993"/>
      <c r="E1088" s="1490"/>
      <c r="F1088" s="1490"/>
      <c r="G1088" s="1490"/>
      <c r="H1088" s="1490"/>
      <c r="I1088" s="1490"/>
      <c r="J1088" s="1491"/>
      <c r="K1088" s="1090"/>
      <c r="L1088" s="1090"/>
      <c r="M1088" s="1090"/>
      <c r="N1088" s="473" t="s">
        <v>122</v>
      </c>
      <c r="O1088" s="1488"/>
      <c r="P1088" s="1488"/>
      <c r="Q1088" s="1489"/>
      <c r="R1088" s="842"/>
      <c r="S1088" s="473" t="s">
        <v>408</v>
      </c>
    </row>
    <row r="1089" spans="1:24" ht="19" customHeight="1" x14ac:dyDescent="0.2">
      <c r="D1089" s="993"/>
      <c r="E1089" s="1490"/>
      <c r="F1089" s="1490"/>
      <c r="G1089" s="1490"/>
      <c r="H1089" s="1490"/>
      <c r="I1089" s="1490"/>
      <c r="J1089" s="1491"/>
      <c r="K1089" s="1090"/>
      <c r="L1089" s="1090"/>
      <c r="M1089" s="1090"/>
      <c r="N1089" s="473" t="s">
        <v>122</v>
      </c>
      <c r="O1089" s="1488"/>
      <c r="P1089" s="1488"/>
      <c r="Q1089" s="1489"/>
      <c r="R1089" s="842"/>
      <c r="S1089" s="473" t="s">
        <v>408</v>
      </c>
    </row>
    <row r="1090" spans="1:24" ht="19" customHeight="1" x14ac:dyDescent="0.2">
      <c r="D1090" s="993"/>
      <c r="E1090" s="1490"/>
      <c r="F1090" s="1490"/>
      <c r="G1090" s="1490"/>
      <c r="H1090" s="1490"/>
      <c r="I1090" s="1490"/>
      <c r="J1090" s="1491"/>
      <c r="K1090" s="1090"/>
      <c r="L1090" s="1090"/>
      <c r="M1090" s="1090"/>
      <c r="N1090" s="473" t="s">
        <v>122</v>
      </c>
      <c r="O1090" s="1488"/>
      <c r="P1090" s="1488"/>
      <c r="Q1090" s="1489"/>
      <c r="R1090" s="842"/>
      <c r="S1090" s="473" t="s">
        <v>408</v>
      </c>
    </row>
    <row r="1091" spans="1:24" ht="16.5" customHeight="1" x14ac:dyDescent="0.2">
      <c r="E1091" s="226" t="s">
        <v>508</v>
      </c>
    </row>
    <row r="1092" spans="1:24" ht="12.65" customHeight="1" x14ac:dyDescent="0.2"/>
    <row r="1093" spans="1:24" ht="16.5" customHeight="1" x14ac:dyDescent="0.2">
      <c r="C1093" s="229" t="str">
        <f>"（３）源泉税及び私学共済掛金の滞納(㊟)状況（令和"&amp;Y1-1&amp;"年度）"</f>
        <v>（３）源泉税及び私学共済掛金の滞納(㊟)状況（令和7年度）</v>
      </c>
    </row>
    <row r="1094" spans="1:24" ht="34" customHeight="1" x14ac:dyDescent="0.2">
      <c r="D1094" s="912"/>
      <c r="E1094" s="912"/>
      <c r="F1094" s="912"/>
      <c r="G1094" s="1492" t="s">
        <v>512</v>
      </c>
      <c r="H1094" s="1380"/>
      <c r="I1094" s="1393" t="s">
        <v>510</v>
      </c>
      <c r="J1094" s="929"/>
      <c r="K1094" s="929"/>
      <c r="L1094" s="912"/>
      <c r="M1094" s="1393" t="s">
        <v>511</v>
      </c>
      <c r="N1094" s="929"/>
      <c r="O1094" s="929"/>
      <c r="P1094" s="912"/>
      <c r="Q1094" s="1393" t="str">
        <f>"滞納額の
令和"&amp;Y1-1&amp;"年度末残高"</f>
        <v>滞納額の
令和7年度末残高</v>
      </c>
      <c r="R1094" s="929"/>
      <c r="S1094" s="929"/>
      <c r="T1094" s="912"/>
    </row>
    <row r="1095" spans="1:24" ht="19.5" customHeight="1" x14ac:dyDescent="0.2">
      <c r="D1095" s="1098" t="s">
        <v>509</v>
      </c>
      <c r="E1095" s="1144"/>
      <c r="F1095" s="1303"/>
      <c r="G1095" s="1091"/>
      <c r="H1095" s="991"/>
      <c r="I1095" s="1493"/>
      <c r="J1095" s="1494"/>
      <c r="K1095" s="1495"/>
      <c r="L1095" s="472" t="s">
        <v>122</v>
      </c>
      <c r="M1095" s="1493"/>
      <c r="N1095" s="1494"/>
      <c r="O1095" s="1495"/>
      <c r="P1095" s="472" t="s">
        <v>122</v>
      </c>
      <c r="Q1095" s="1493"/>
      <c r="R1095" s="1494"/>
      <c r="S1095" s="1495"/>
      <c r="T1095" s="473" t="s">
        <v>122</v>
      </c>
    </row>
    <row r="1096" spans="1:24" ht="19.5" customHeight="1" x14ac:dyDescent="0.2">
      <c r="D1096" s="1098" t="s">
        <v>1431</v>
      </c>
      <c r="E1096" s="1144"/>
      <c r="F1096" s="1303"/>
      <c r="G1096" s="1091"/>
      <c r="H1096" s="991"/>
      <c r="I1096" s="1493"/>
      <c r="J1096" s="1494"/>
      <c r="K1096" s="1495"/>
      <c r="L1096" s="472" t="s">
        <v>122</v>
      </c>
      <c r="M1096" s="1493"/>
      <c r="N1096" s="1494"/>
      <c r="O1096" s="1495"/>
      <c r="P1096" s="472" t="s">
        <v>122</v>
      </c>
      <c r="Q1096" s="1493"/>
      <c r="R1096" s="1494"/>
      <c r="S1096" s="1495"/>
      <c r="T1096" s="473" t="s">
        <v>122</v>
      </c>
    </row>
    <row r="1097" spans="1:24" ht="16.5" customHeight="1" x14ac:dyDescent="0.2">
      <c r="E1097" s="226" t="s">
        <v>513</v>
      </c>
    </row>
    <row r="1098" spans="1:24" ht="16.5" customHeight="1" x14ac:dyDescent="0.2">
      <c r="E1098" s="226" t="s">
        <v>1302</v>
      </c>
    </row>
    <row r="1099" spans="1:24" ht="16.5" customHeight="1" x14ac:dyDescent="0.2"/>
    <row r="1100" spans="1:24" ht="12" customHeight="1" x14ac:dyDescent="0.2"/>
    <row r="1101" spans="1:24" ht="17.5" customHeight="1" x14ac:dyDescent="0.2">
      <c r="P1101" s="956" t="s">
        <v>792</v>
      </c>
      <c r="Q1101" s="956"/>
      <c r="R1101" s="956"/>
      <c r="S1101" s="982">
        <f>$Q$11</f>
        <v>0</v>
      </c>
      <c r="T1101" s="982"/>
      <c r="U1101" s="982"/>
      <c r="V1101" s="982"/>
      <c r="W1101" s="982"/>
      <c r="X1101" s="982"/>
    </row>
    <row r="1102" spans="1:24" ht="16.5" customHeight="1" x14ac:dyDescent="0.2">
      <c r="A1102" s="730" t="s">
        <v>514</v>
      </c>
    </row>
    <row r="1103" spans="1:24" ht="16.5" customHeight="1" x14ac:dyDescent="0.2">
      <c r="B1103" s="498" t="s">
        <v>515</v>
      </c>
    </row>
    <row r="1104" spans="1:24" ht="16.5" customHeight="1" x14ac:dyDescent="0.2">
      <c r="C1104" s="229" t="s">
        <v>516</v>
      </c>
    </row>
    <row r="1105" spans="2:24" ht="32.5" customHeight="1" x14ac:dyDescent="0.2">
      <c r="D1105" s="912"/>
      <c r="E1105" s="912"/>
      <c r="F1105" s="912"/>
      <c r="G1105" s="1086" t="s">
        <v>520</v>
      </c>
      <c r="H1105" s="1087"/>
      <c r="I1105" s="1087"/>
      <c r="J1105" s="1088"/>
      <c r="K1105" s="912" t="s">
        <v>521</v>
      </c>
      <c r="L1105" s="929"/>
      <c r="M1105" s="912"/>
      <c r="N1105" s="929"/>
      <c r="O1105" s="912"/>
      <c r="P1105" s="929"/>
      <c r="Q1105" s="912"/>
      <c r="R1105" s="911" t="s">
        <v>522</v>
      </c>
      <c r="S1105" s="911"/>
      <c r="T1105" s="911" t="s">
        <v>523</v>
      </c>
      <c r="U1105" s="911"/>
    </row>
    <row r="1106" spans="2:24" ht="23.5" customHeight="1" x14ac:dyDescent="0.2">
      <c r="D1106" s="912" t="s">
        <v>517</v>
      </c>
      <c r="E1106" s="912"/>
      <c r="F1106" s="1098"/>
      <c r="G1106" s="934"/>
      <c r="H1106" s="1496"/>
      <c r="I1106" s="1496"/>
      <c r="J1106" s="1497"/>
      <c r="K1106" s="762"/>
      <c r="L1106" s="690"/>
      <c r="M1106" s="409" t="s">
        <v>22</v>
      </c>
      <c r="N1106" s="690"/>
      <c r="O1106" s="409" t="s">
        <v>23</v>
      </c>
      <c r="P1106" s="690"/>
      <c r="Q1106" s="850" t="s">
        <v>24</v>
      </c>
      <c r="R1106" s="1091"/>
      <c r="S1106" s="1091"/>
      <c r="T1106" s="1091"/>
      <c r="U1106" s="1091"/>
    </row>
    <row r="1107" spans="2:24" ht="23.5" customHeight="1" x14ac:dyDescent="0.2">
      <c r="D1107" s="912" t="s">
        <v>518</v>
      </c>
      <c r="E1107" s="912"/>
      <c r="F1107" s="1098"/>
      <c r="G1107" s="934"/>
      <c r="H1107" s="1496"/>
      <c r="I1107" s="1496"/>
      <c r="J1107" s="1497"/>
      <c r="K1107" s="762"/>
      <c r="L1107" s="690"/>
      <c r="M1107" s="472" t="s">
        <v>22</v>
      </c>
      <c r="N1107" s="690"/>
      <c r="O1107" s="472" t="s">
        <v>23</v>
      </c>
      <c r="P1107" s="690"/>
      <c r="Q1107" s="473" t="s">
        <v>24</v>
      </c>
      <c r="R1107" s="1091"/>
      <c r="S1107" s="1091"/>
      <c r="T1107" s="1091"/>
      <c r="U1107" s="1091"/>
    </row>
    <row r="1108" spans="2:24" ht="23.5" customHeight="1" x14ac:dyDescent="0.2">
      <c r="D1108" s="912" t="s">
        <v>519</v>
      </c>
      <c r="E1108" s="912"/>
      <c r="F1108" s="1098"/>
      <c r="G1108" s="934"/>
      <c r="H1108" s="1496"/>
      <c r="I1108" s="1496"/>
      <c r="J1108" s="1497"/>
      <c r="K1108" s="844"/>
      <c r="L1108" s="690"/>
      <c r="M1108" s="472" t="s">
        <v>22</v>
      </c>
      <c r="N1108" s="690"/>
      <c r="O1108" s="472" t="s">
        <v>23</v>
      </c>
      <c r="P1108" s="690"/>
      <c r="Q1108" s="473" t="s">
        <v>24</v>
      </c>
      <c r="R1108" s="1091"/>
      <c r="S1108" s="1091"/>
      <c r="T1108" s="1091"/>
      <c r="U1108" s="1091"/>
    </row>
    <row r="1109" spans="2:24" ht="16.5" customHeight="1" x14ac:dyDescent="0.2">
      <c r="E1109" s="226" t="s">
        <v>524</v>
      </c>
    </row>
    <row r="1110" spans="2:24" ht="9.65" customHeight="1" x14ac:dyDescent="0.2"/>
    <row r="1111" spans="2:24" ht="16.5" customHeight="1" x14ac:dyDescent="0.2">
      <c r="B1111" s="498" t="s">
        <v>525</v>
      </c>
    </row>
    <row r="1112" spans="2:24" ht="16.5" customHeight="1" x14ac:dyDescent="0.2">
      <c r="C1112" s="229" t="s">
        <v>526</v>
      </c>
    </row>
    <row r="1113" spans="2:24" ht="16.5" customHeight="1" x14ac:dyDescent="0.2">
      <c r="D1113" s="1057"/>
      <c r="E1113" s="1058"/>
      <c r="F1113" s="1445"/>
      <c r="G1113" s="896" t="s">
        <v>1753</v>
      </c>
      <c r="H1113" s="897"/>
      <c r="I1113" s="897"/>
      <c r="J1113" s="897"/>
      <c r="K1113" s="897"/>
      <c r="L1113" s="898"/>
      <c r="M1113" s="955" t="s">
        <v>536</v>
      </c>
      <c r="N1113" s="955"/>
      <c r="O1113" s="955"/>
      <c r="P1113" s="955"/>
      <c r="Q1113" s="955"/>
      <c r="R1113" s="955"/>
      <c r="S1113" s="955" t="s">
        <v>530</v>
      </c>
      <c r="T1113" s="955"/>
      <c r="U1113" s="955"/>
      <c r="V1113" s="955"/>
      <c r="W1113" s="955"/>
      <c r="X1113" s="955"/>
    </row>
    <row r="1114" spans="2:24" ht="43" customHeight="1" x14ac:dyDescent="0.2">
      <c r="D1114" s="1061"/>
      <c r="E1114" s="1062"/>
      <c r="F1114" s="1498"/>
      <c r="G1114" s="899"/>
      <c r="H1114" s="900"/>
      <c r="I1114" s="900"/>
      <c r="J1114" s="900"/>
      <c r="K1114" s="900"/>
      <c r="L1114" s="901"/>
      <c r="M1114" s="1499" t="s">
        <v>531</v>
      </c>
      <c r="N1114" s="1500"/>
      <c r="O1114" s="1500" t="s">
        <v>532</v>
      </c>
      <c r="P1114" s="1500"/>
      <c r="Q1114" s="1500" t="s">
        <v>2070</v>
      </c>
      <c r="R1114" s="1504"/>
      <c r="S1114" s="1499" t="s">
        <v>534</v>
      </c>
      <c r="T1114" s="1500"/>
      <c r="U1114" s="1500" t="s">
        <v>518</v>
      </c>
      <c r="V1114" s="1500"/>
      <c r="W1114" s="1500" t="s">
        <v>535</v>
      </c>
      <c r="X1114" s="1504"/>
    </row>
    <row r="1115" spans="2:24" ht="23.5" customHeight="1" x14ac:dyDescent="0.2">
      <c r="D1115" s="911" t="s">
        <v>527</v>
      </c>
      <c r="E1115" s="911"/>
      <c r="F1115" s="1394"/>
      <c r="G1115" s="690"/>
      <c r="H1115" s="472" t="s">
        <v>22</v>
      </c>
      <c r="I1115" s="690"/>
      <c r="J1115" s="472" t="s">
        <v>23</v>
      </c>
      <c r="K1115" s="690"/>
      <c r="L1115" s="473" t="s">
        <v>24</v>
      </c>
      <c r="M1115" s="1501"/>
      <c r="N1115" s="1502"/>
      <c r="O1115" s="1502"/>
      <c r="P1115" s="1502"/>
      <c r="Q1115" s="1502"/>
      <c r="R1115" s="1503"/>
      <c r="S1115" s="1501"/>
      <c r="T1115" s="1502"/>
      <c r="U1115" s="1502"/>
      <c r="V1115" s="1502"/>
      <c r="W1115" s="1502"/>
      <c r="X1115" s="1503"/>
    </row>
    <row r="1116" spans="2:24" ht="5.5" customHeight="1" x14ac:dyDescent="0.2">
      <c r="D1116" s="355"/>
      <c r="E1116" s="355"/>
      <c r="F1116" s="355"/>
      <c r="M1116" s="496"/>
      <c r="N1116" s="496"/>
      <c r="O1116" s="496"/>
      <c r="P1116" s="496"/>
      <c r="Q1116" s="496"/>
      <c r="R1116" s="496"/>
      <c r="S1116" s="496"/>
      <c r="T1116" s="496"/>
      <c r="U1116" s="496"/>
      <c r="V1116" s="496"/>
      <c r="W1116" s="496"/>
      <c r="X1116" s="496"/>
    </row>
    <row r="1117" spans="2:24" ht="44.15" customHeight="1" x14ac:dyDescent="0.2">
      <c r="D1117" s="860"/>
      <c r="E1117" s="860"/>
      <c r="F1117" s="860"/>
      <c r="H1117" s="451"/>
      <c r="J1117" s="451"/>
      <c r="L1117" s="454"/>
      <c r="M1117" s="1499" t="s">
        <v>985</v>
      </c>
      <c r="N1117" s="1500"/>
      <c r="O1117" s="1500" t="s">
        <v>986</v>
      </c>
      <c r="P1117" s="1500"/>
      <c r="Q1117" s="1500" t="s">
        <v>2070</v>
      </c>
      <c r="R1117" s="1504"/>
      <c r="S1117" s="1499" t="s">
        <v>534</v>
      </c>
      <c r="T1117" s="1500"/>
      <c r="U1117" s="1500" t="s">
        <v>518</v>
      </c>
      <c r="V1117" s="1500"/>
      <c r="W1117" s="1500" t="s">
        <v>535</v>
      </c>
      <c r="X1117" s="1504"/>
    </row>
    <row r="1118" spans="2:24" ht="23.5" customHeight="1" x14ac:dyDescent="0.2">
      <c r="D1118" s="911" t="s">
        <v>528</v>
      </c>
      <c r="E1118" s="911"/>
      <c r="F1118" s="1394"/>
      <c r="G1118" s="690"/>
      <c r="H1118" s="472" t="s">
        <v>22</v>
      </c>
      <c r="I1118" s="690"/>
      <c r="J1118" s="472" t="s">
        <v>23</v>
      </c>
      <c r="K1118" s="690"/>
      <c r="L1118" s="473" t="s">
        <v>24</v>
      </c>
      <c r="M1118" s="1501"/>
      <c r="N1118" s="1502"/>
      <c r="O1118" s="1502"/>
      <c r="P1118" s="1502"/>
      <c r="Q1118" s="1502"/>
      <c r="R1118" s="1503"/>
      <c r="S1118" s="1501"/>
      <c r="T1118" s="1502"/>
      <c r="U1118" s="1502"/>
      <c r="V1118" s="1502"/>
      <c r="W1118" s="1502"/>
      <c r="X1118" s="1503"/>
    </row>
    <row r="1119" spans="2:24" ht="5.5" customHeight="1" x14ac:dyDescent="0.2">
      <c r="D1119" s="355"/>
      <c r="E1119" s="355"/>
      <c r="F1119" s="355"/>
      <c r="M1119" s="496"/>
      <c r="N1119" s="496"/>
      <c r="O1119" s="496"/>
      <c r="P1119" s="496"/>
      <c r="Q1119" s="496"/>
      <c r="R1119" s="496"/>
      <c r="S1119" s="496"/>
      <c r="T1119" s="496"/>
      <c r="U1119" s="496"/>
      <c r="V1119" s="496"/>
      <c r="W1119" s="496"/>
      <c r="X1119" s="496"/>
    </row>
    <row r="1120" spans="2:24" ht="26.5" customHeight="1" x14ac:dyDescent="0.2">
      <c r="M1120" s="1508" t="s">
        <v>780</v>
      </c>
      <c r="N1120" s="1509"/>
      <c r="O1120" s="1509" t="s">
        <v>781</v>
      </c>
      <c r="P1120" s="1509"/>
      <c r="Q1120" s="1509" t="s">
        <v>541</v>
      </c>
      <c r="R1120" s="1510"/>
    </row>
    <row r="1121" spans="2:24" ht="29.5" customHeight="1" x14ac:dyDescent="0.2">
      <c r="D1121" s="911" t="s">
        <v>529</v>
      </c>
      <c r="E1121" s="911"/>
      <c r="F1121" s="1394"/>
      <c r="G1121" s="690"/>
      <c r="H1121" s="472" t="s">
        <v>22</v>
      </c>
      <c r="I1121" s="690"/>
      <c r="J1121" s="472" t="s">
        <v>23</v>
      </c>
      <c r="K1121" s="690"/>
      <c r="L1121" s="473" t="s">
        <v>24</v>
      </c>
      <c r="M1121" s="1501"/>
      <c r="N1121" s="1502"/>
      <c r="O1121" s="1502"/>
      <c r="P1121" s="1502"/>
      <c r="Q1121" s="1502"/>
      <c r="R1121" s="1503"/>
    </row>
    <row r="1122" spans="2:24" ht="16.5" customHeight="1" x14ac:dyDescent="0.2">
      <c r="E1122" s="226" t="s">
        <v>537</v>
      </c>
    </row>
    <row r="1123" spans="2:24" ht="16.5" customHeight="1" x14ac:dyDescent="0.2">
      <c r="E1123" s="226" t="s">
        <v>1067</v>
      </c>
    </row>
    <row r="1124" spans="2:24" ht="20.5" customHeight="1" x14ac:dyDescent="0.2">
      <c r="Q1124" s="226"/>
      <c r="S1124" s="1511" t="s">
        <v>1645</v>
      </c>
      <c r="T1124" s="1512"/>
      <c r="U1124" s="1512"/>
      <c r="V1124" s="1512"/>
      <c r="W1124" s="1512"/>
      <c r="X1124" s="1513"/>
    </row>
    <row r="1125" spans="2:24" ht="11.5" customHeight="1" x14ac:dyDescent="0.2"/>
    <row r="1126" spans="2:24" ht="17.5" customHeight="1" x14ac:dyDescent="0.2">
      <c r="P1126" s="956" t="s">
        <v>792</v>
      </c>
      <c r="Q1126" s="956"/>
      <c r="R1126" s="956"/>
      <c r="S1126" s="982">
        <f>$Q$11</f>
        <v>0</v>
      </c>
      <c r="T1126" s="982"/>
      <c r="U1126" s="982"/>
      <c r="V1126" s="982"/>
      <c r="W1126" s="982"/>
      <c r="X1126" s="982"/>
    </row>
    <row r="1127" spans="2:24" ht="16.5" customHeight="1" x14ac:dyDescent="0.2">
      <c r="B1127" s="498" t="s">
        <v>1009</v>
      </c>
    </row>
    <row r="1128" spans="2:24" ht="16.5" customHeight="1" x14ac:dyDescent="0.2">
      <c r="C1128" s="229" t="s">
        <v>538</v>
      </c>
    </row>
    <row r="1129" spans="2:24" ht="31.5" customHeight="1" x14ac:dyDescent="0.2">
      <c r="D1129" s="955"/>
      <c r="E1129" s="955"/>
      <c r="F1129" s="1345" t="s">
        <v>1754</v>
      </c>
      <c r="G1129" s="1346"/>
      <c r="H1129" s="1346"/>
      <c r="I1129" s="1346"/>
      <c r="J1129" s="1346"/>
      <c r="K1129" s="1420"/>
      <c r="L1129" s="1021" t="s">
        <v>542</v>
      </c>
      <c r="M1129" s="1021"/>
      <c r="N1129" s="1021"/>
      <c r="O1129" s="1021"/>
      <c r="P1129" s="1021"/>
      <c r="Q1129" s="911" t="s">
        <v>1432</v>
      </c>
      <c r="R1129" s="911"/>
      <c r="S1129" s="1393" t="s">
        <v>543</v>
      </c>
      <c r="T1129" s="911"/>
    </row>
    <row r="1130" spans="2:24" ht="19" customHeight="1" x14ac:dyDescent="0.2">
      <c r="D1130" s="955" t="s">
        <v>539</v>
      </c>
      <c r="E1130" s="1345"/>
      <c r="F1130" s="763"/>
      <c r="G1130" s="451" t="s">
        <v>22</v>
      </c>
      <c r="H1130" s="763"/>
      <c r="I1130" s="451" t="s">
        <v>23</v>
      </c>
      <c r="J1130" s="763"/>
      <c r="K1130" s="451" t="s">
        <v>24</v>
      </c>
      <c r="L1130" s="1505"/>
      <c r="M1130" s="1506"/>
      <c r="N1130" s="1506"/>
      <c r="O1130" s="1506"/>
      <c r="P1130" s="1507"/>
      <c r="Q1130" s="1091"/>
      <c r="R1130" s="1091"/>
      <c r="S1130" s="861"/>
      <c r="T1130" s="473" t="s">
        <v>50</v>
      </c>
    </row>
    <row r="1131" spans="2:24" ht="19" customHeight="1" x14ac:dyDescent="0.2">
      <c r="D1131" s="955" t="s">
        <v>540</v>
      </c>
      <c r="E1131" s="1345"/>
      <c r="F1131" s="690"/>
      <c r="G1131" s="472" t="s">
        <v>22</v>
      </c>
      <c r="H1131" s="690"/>
      <c r="I1131" s="472" t="s">
        <v>23</v>
      </c>
      <c r="J1131" s="690"/>
      <c r="K1131" s="472" t="s">
        <v>24</v>
      </c>
      <c r="L1131" s="1505"/>
      <c r="M1131" s="1506"/>
      <c r="N1131" s="1506"/>
      <c r="O1131" s="1506"/>
      <c r="P1131" s="1507"/>
      <c r="Q1131" s="1091"/>
      <c r="R1131" s="1091"/>
      <c r="S1131" s="861"/>
      <c r="T1131" s="473" t="s">
        <v>50</v>
      </c>
    </row>
    <row r="1132" spans="2:24" ht="19" customHeight="1" x14ac:dyDescent="0.2">
      <c r="D1132" s="955" t="s">
        <v>541</v>
      </c>
      <c r="E1132" s="1345"/>
      <c r="F1132" s="842"/>
      <c r="G1132" s="472" t="s">
        <v>22</v>
      </c>
      <c r="H1132" s="842"/>
      <c r="I1132" s="472" t="s">
        <v>23</v>
      </c>
      <c r="J1132" s="842"/>
      <c r="K1132" s="472" t="s">
        <v>24</v>
      </c>
      <c r="L1132" s="1025"/>
      <c r="M1132" s="1039"/>
      <c r="N1132" s="1039"/>
      <c r="O1132" s="1039"/>
      <c r="P1132" s="1026"/>
      <c r="Q1132" s="1008"/>
      <c r="R1132" s="1008"/>
      <c r="S1132" s="861"/>
      <c r="T1132" s="473" t="s">
        <v>50</v>
      </c>
    </row>
    <row r="1133" spans="2:24" ht="16.5" customHeight="1" x14ac:dyDescent="0.2">
      <c r="D1133" s="470" t="s">
        <v>1523</v>
      </c>
    </row>
    <row r="1134" spans="2:24" ht="18.649999999999999" customHeight="1" x14ac:dyDescent="0.2">
      <c r="D1134" s="955"/>
      <c r="E1134" s="955"/>
      <c r="F1134" s="896" t="s">
        <v>544</v>
      </c>
      <c r="G1134" s="897"/>
      <c r="H1134" s="897"/>
      <c r="I1134" s="1518"/>
      <c r="J1134" s="1519" t="s">
        <v>545</v>
      </c>
      <c r="K1134" s="1520"/>
      <c r="L1134" s="1021" t="s">
        <v>546</v>
      </c>
      <c r="M1134" s="955"/>
    </row>
    <row r="1135" spans="2:24" ht="18.649999999999999" customHeight="1" x14ac:dyDescent="0.2">
      <c r="D1135" s="955" t="s">
        <v>539</v>
      </c>
      <c r="E1135" s="1345"/>
      <c r="F1135" s="1481"/>
      <c r="G1135" s="1517"/>
      <c r="H1135" s="1482"/>
      <c r="I1135" s="472" t="s">
        <v>50</v>
      </c>
      <c r="J1135" s="1008"/>
      <c r="K1135" s="1008"/>
      <c r="L1135" s="436">
        <f>S1130-F1135</f>
        <v>0</v>
      </c>
      <c r="M1135" s="473" t="s">
        <v>50</v>
      </c>
    </row>
    <row r="1136" spans="2:24" ht="18.649999999999999" customHeight="1" x14ac:dyDescent="0.2">
      <c r="D1136" s="955" t="s">
        <v>540</v>
      </c>
      <c r="E1136" s="1345"/>
      <c r="F1136" s="1481"/>
      <c r="G1136" s="1517"/>
      <c r="H1136" s="1482"/>
      <c r="I1136" s="472" t="s">
        <v>50</v>
      </c>
      <c r="J1136" s="1008"/>
      <c r="K1136" s="1008"/>
      <c r="L1136" s="436">
        <f t="shared" ref="L1136:L1137" si="3">S1131-F1136</f>
        <v>0</v>
      </c>
      <c r="M1136" s="473" t="s">
        <v>50</v>
      </c>
    </row>
    <row r="1137" spans="3:20" ht="18.649999999999999" customHeight="1" x14ac:dyDescent="0.2">
      <c r="D1137" s="955" t="s">
        <v>541</v>
      </c>
      <c r="E1137" s="1345"/>
      <c r="F1137" s="1481"/>
      <c r="G1137" s="1517"/>
      <c r="H1137" s="1482"/>
      <c r="I1137" s="472" t="s">
        <v>50</v>
      </c>
      <c r="J1137" s="1008"/>
      <c r="K1137" s="1008"/>
      <c r="L1137" s="436">
        <f t="shared" si="3"/>
        <v>0</v>
      </c>
      <c r="M1137" s="473" t="s">
        <v>50</v>
      </c>
    </row>
    <row r="1138" spans="3:20" ht="16.5" customHeight="1" x14ac:dyDescent="0.2">
      <c r="E1138" s="226" t="s">
        <v>547</v>
      </c>
    </row>
    <row r="1139" spans="3:20" ht="16.5" customHeight="1" x14ac:dyDescent="0.2">
      <c r="E1139" s="226" t="s">
        <v>1755</v>
      </c>
    </row>
    <row r="1140" spans="3:20" ht="9.65" customHeight="1" x14ac:dyDescent="0.2"/>
    <row r="1141" spans="3:20" ht="16.5" customHeight="1" x14ac:dyDescent="0.2">
      <c r="C1141" s="229" t="s">
        <v>1902</v>
      </c>
    </row>
    <row r="1142" spans="3:20" ht="16.5" customHeight="1" x14ac:dyDescent="0.2">
      <c r="D1142" s="955" t="s">
        <v>564</v>
      </c>
      <c r="E1142" s="955"/>
      <c r="F1142" s="955"/>
      <c r="G1142" s="955"/>
      <c r="H1142" s="955"/>
      <c r="I1142" s="955" t="s">
        <v>561</v>
      </c>
      <c r="J1142" s="955"/>
      <c r="K1142" s="955"/>
      <c r="L1142" s="955"/>
      <c r="M1142" s="955"/>
      <c r="N1142" s="955"/>
      <c r="O1142" s="955" t="s">
        <v>562</v>
      </c>
      <c r="P1142" s="955"/>
      <c r="Q1142" s="955"/>
      <c r="R1142" s="955"/>
      <c r="S1142" s="955"/>
      <c r="T1142" s="955"/>
    </row>
    <row r="1143" spans="3:20" ht="16.5" customHeight="1" x14ac:dyDescent="0.2">
      <c r="D1143" s="955"/>
      <c r="E1143" s="955"/>
      <c r="F1143" s="955"/>
      <c r="G1143" s="955"/>
      <c r="H1143" s="955"/>
      <c r="I1143" s="1514" t="s">
        <v>400</v>
      </c>
      <c r="J1143" s="1515"/>
      <c r="K1143" s="1515" t="s">
        <v>399</v>
      </c>
      <c r="L1143" s="1515"/>
      <c r="M1143" s="1515" t="s">
        <v>398</v>
      </c>
      <c r="N1143" s="1516"/>
      <c r="O1143" s="1514" t="s">
        <v>400</v>
      </c>
      <c r="P1143" s="1515"/>
      <c r="Q1143" s="1515" t="s">
        <v>399</v>
      </c>
      <c r="R1143" s="1515"/>
      <c r="S1143" s="1515" t="s">
        <v>398</v>
      </c>
      <c r="T1143" s="1516"/>
    </row>
    <row r="1144" spans="3:20" ht="19" customHeight="1" x14ac:dyDescent="0.2">
      <c r="D1144" s="1072" t="s">
        <v>548</v>
      </c>
      <c r="E1144" s="1072"/>
      <c r="F1144" s="1072"/>
      <c r="G1144" s="1072"/>
      <c r="H1144" s="1072"/>
      <c r="I1144" s="1501"/>
      <c r="J1144" s="1502"/>
      <c r="K1144" s="1502"/>
      <c r="L1144" s="1502"/>
      <c r="M1144" s="1502"/>
      <c r="N1144" s="1503"/>
      <c r="O1144" s="1501"/>
      <c r="P1144" s="1502"/>
      <c r="Q1144" s="1502"/>
      <c r="R1144" s="1502"/>
      <c r="S1144" s="1502"/>
      <c r="T1144" s="1503"/>
    </row>
    <row r="1145" spans="3:20" ht="19" customHeight="1" x14ac:dyDescent="0.2">
      <c r="D1145" s="1072" t="s">
        <v>549</v>
      </c>
      <c r="E1145" s="1072"/>
      <c r="F1145" s="1072"/>
      <c r="G1145" s="1072"/>
      <c r="H1145" s="1072"/>
      <c r="I1145" s="1501"/>
      <c r="J1145" s="1502"/>
      <c r="K1145" s="1502"/>
      <c r="L1145" s="1502"/>
      <c r="M1145" s="1502"/>
      <c r="N1145" s="1503"/>
      <c r="O1145" s="1501"/>
      <c r="P1145" s="1502"/>
      <c r="Q1145" s="1502"/>
      <c r="R1145" s="1502"/>
      <c r="S1145" s="1502"/>
      <c r="T1145" s="1503"/>
    </row>
    <row r="1146" spans="3:20" ht="19" customHeight="1" x14ac:dyDescent="0.2">
      <c r="D1146" s="1072" t="s">
        <v>550</v>
      </c>
      <c r="E1146" s="1072"/>
      <c r="F1146" s="1072"/>
      <c r="G1146" s="1072"/>
      <c r="H1146" s="1072"/>
      <c r="I1146" s="1501"/>
      <c r="J1146" s="1502"/>
      <c r="K1146" s="1502"/>
      <c r="L1146" s="1502"/>
      <c r="M1146" s="1502"/>
      <c r="N1146" s="1503"/>
      <c r="O1146" s="1501"/>
      <c r="P1146" s="1502"/>
      <c r="Q1146" s="1502"/>
      <c r="R1146" s="1502"/>
      <c r="S1146" s="1502"/>
      <c r="T1146" s="1503"/>
    </row>
    <row r="1147" spans="3:20" ht="19" customHeight="1" x14ac:dyDescent="0.2">
      <c r="D1147" s="1072" t="s">
        <v>551</v>
      </c>
      <c r="E1147" s="1072"/>
      <c r="F1147" s="1072"/>
      <c r="G1147" s="1072"/>
      <c r="H1147" s="1072"/>
      <c r="I1147" s="1501"/>
      <c r="J1147" s="1502"/>
      <c r="K1147" s="1502"/>
      <c r="L1147" s="1502"/>
      <c r="M1147" s="1502"/>
      <c r="N1147" s="1503"/>
      <c r="O1147" s="1501"/>
      <c r="P1147" s="1502"/>
      <c r="Q1147" s="1502"/>
      <c r="R1147" s="1502"/>
      <c r="S1147" s="1502"/>
      <c r="T1147" s="1503"/>
    </row>
    <row r="1148" spans="3:20" ht="19" customHeight="1" x14ac:dyDescent="0.2">
      <c r="D1148" s="1072" t="s">
        <v>552</v>
      </c>
      <c r="E1148" s="1072"/>
      <c r="F1148" s="1072"/>
      <c r="G1148" s="1072"/>
      <c r="H1148" s="1072"/>
      <c r="I1148" s="1501"/>
      <c r="J1148" s="1502"/>
      <c r="K1148" s="1502"/>
      <c r="L1148" s="1502"/>
      <c r="M1148" s="1502"/>
      <c r="N1148" s="1503"/>
      <c r="O1148" s="1501"/>
      <c r="P1148" s="1502"/>
      <c r="Q1148" s="1502"/>
      <c r="R1148" s="1502"/>
      <c r="S1148" s="1502"/>
      <c r="T1148" s="1503"/>
    </row>
    <row r="1149" spans="3:20" ht="19" customHeight="1" x14ac:dyDescent="0.2">
      <c r="D1149" s="1072" t="s">
        <v>553</v>
      </c>
      <c r="E1149" s="1072"/>
      <c r="F1149" s="1072"/>
      <c r="G1149" s="1072"/>
      <c r="H1149" s="1072"/>
      <c r="I1149" s="1501"/>
      <c r="J1149" s="1502"/>
      <c r="K1149" s="1502"/>
      <c r="L1149" s="1502"/>
      <c r="M1149" s="1502"/>
      <c r="N1149" s="1503"/>
      <c r="O1149" s="1501"/>
      <c r="P1149" s="1502"/>
      <c r="Q1149" s="1502"/>
      <c r="R1149" s="1502"/>
      <c r="S1149" s="1502"/>
      <c r="T1149" s="1503"/>
    </row>
    <row r="1150" spans="3:20" ht="19" customHeight="1" x14ac:dyDescent="0.2">
      <c r="D1150" s="1072" t="s">
        <v>554</v>
      </c>
      <c r="E1150" s="1072"/>
      <c r="F1150" s="1072"/>
      <c r="G1150" s="1072"/>
      <c r="H1150" s="1072"/>
      <c r="I1150" s="1501"/>
      <c r="J1150" s="1502"/>
      <c r="K1150" s="1502"/>
      <c r="L1150" s="1502"/>
      <c r="M1150" s="1502"/>
      <c r="N1150" s="1503"/>
      <c r="O1150" s="1501"/>
      <c r="P1150" s="1502"/>
      <c r="Q1150" s="1502"/>
      <c r="R1150" s="1502"/>
      <c r="S1150" s="1502"/>
      <c r="T1150" s="1503"/>
    </row>
    <row r="1151" spans="3:20" ht="19" customHeight="1" x14ac:dyDescent="0.2">
      <c r="D1151" s="1072" t="s">
        <v>555</v>
      </c>
      <c r="E1151" s="1072"/>
      <c r="F1151" s="1072"/>
      <c r="G1151" s="1072"/>
      <c r="H1151" s="1072"/>
      <c r="I1151" s="1501"/>
      <c r="J1151" s="1502"/>
      <c r="K1151" s="1502"/>
      <c r="L1151" s="1502"/>
      <c r="M1151" s="1502"/>
      <c r="N1151" s="1503"/>
      <c r="O1151" s="1501"/>
      <c r="P1151" s="1502"/>
      <c r="Q1151" s="1502"/>
      <c r="R1151" s="1502"/>
      <c r="S1151" s="1502"/>
      <c r="T1151" s="1503"/>
    </row>
    <row r="1152" spans="3:20" ht="19" customHeight="1" x14ac:dyDescent="0.2">
      <c r="D1152" s="1072" t="s">
        <v>556</v>
      </c>
      <c r="E1152" s="1072"/>
      <c r="F1152" s="1072"/>
      <c r="G1152" s="1072"/>
      <c r="H1152" s="1072"/>
      <c r="I1152" s="1501"/>
      <c r="J1152" s="1502"/>
      <c r="K1152" s="1502"/>
      <c r="L1152" s="1502"/>
      <c r="M1152" s="1502"/>
      <c r="N1152" s="1503"/>
      <c r="O1152" s="1501"/>
      <c r="P1152" s="1502"/>
      <c r="Q1152" s="1502"/>
      <c r="R1152" s="1502"/>
      <c r="S1152" s="1502"/>
      <c r="T1152" s="1503"/>
    </row>
    <row r="1153" spans="3:27" ht="18" customHeight="1" x14ac:dyDescent="0.2">
      <c r="D1153" s="1072" t="s">
        <v>557</v>
      </c>
      <c r="E1153" s="1072"/>
      <c r="F1153" s="1072"/>
      <c r="G1153" s="1072"/>
      <c r="H1153" s="1072"/>
      <c r="I1153" s="1501"/>
      <c r="J1153" s="1502"/>
      <c r="K1153" s="1502"/>
      <c r="L1153" s="1502"/>
      <c r="M1153" s="1502"/>
      <c r="N1153" s="1503"/>
      <c r="O1153" s="1501"/>
      <c r="P1153" s="1502"/>
      <c r="Q1153" s="1502"/>
      <c r="R1153" s="1502"/>
      <c r="S1153" s="1502"/>
      <c r="T1153" s="1503"/>
    </row>
    <row r="1154" spans="3:27" ht="19" customHeight="1" x14ac:dyDescent="0.2">
      <c r="D1154" s="1072" t="s">
        <v>558</v>
      </c>
      <c r="E1154" s="1072"/>
      <c r="F1154" s="1072"/>
      <c r="G1154" s="1072"/>
      <c r="H1154" s="1072"/>
      <c r="I1154" s="1501"/>
      <c r="J1154" s="1502"/>
      <c r="K1154" s="1502"/>
      <c r="L1154" s="1502"/>
      <c r="M1154" s="1502"/>
      <c r="N1154" s="1503"/>
      <c r="O1154" s="1501"/>
      <c r="P1154" s="1502"/>
      <c r="Q1154" s="1502"/>
      <c r="R1154" s="1502"/>
      <c r="S1154" s="1502"/>
      <c r="T1154" s="1503"/>
    </row>
    <row r="1155" spans="3:27" ht="19" customHeight="1" x14ac:dyDescent="0.2">
      <c r="D1155" s="1072" t="s">
        <v>559</v>
      </c>
      <c r="E1155" s="1072"/>
      <c r="F1155" s="1072"/>
      <c r="G1155" s="1072"/>
      <c r="H1155" s="1072"/>
      <c r="I1155" s="1501"/>
      <c r="J1155" s="1502"/>
      <c r="K1155" s="1502"/>
      <c r="L1155" s="1502"/>
      <c r="M1155" s="1502"/>
      <c r="N1155" s="1503"/>
      <c r="O1155" s="1501"/>
      <c r="P1155" s="1502"/>
      <c r="Q1155" s="1502"/>
      <c r="R1155" s="1502"/>
      <c r="S1155" s="1502"/>
      <c r="T1155" s="1503"/>
      <c r="AA1155" s="230">
        <f>COUNTIF(I1144:N1156,"2未実施")</f>
        <v>0</v>
      </c>
    </row>
    <row r="1156" spans="3:27" ht="19" customHeight="1" x14ac:dyDescent="0.2">
      <c r="D1156" s="1072" t="s">
        <v>560</v>
      </c>
      <c r="E1156" s="1072"/>
      <c r="F1156" s="1072"/>
      <c r="G1156" s="1072"/>
      <c r="H1156" s="1072"/>
      <c r="I1156" s="1501"/>
      <c r="J1156" s="1502"/>
      <c r="K1156" s="1502"/>
      <c r="L1156" s="1502"/>
      <c r="M1156" s="1502"/>
      <c r="N1156" s="1503"/>
      <c r="O1156" s="1501"/>
      <c r="P1156" s="1502"/>
      <c r="Q1156" s="1502"/>
      <c r="R1156" s="1502"/>
      <c r="S1156" s="1502"/>
      <c r="T1156" s="1503"/>
      <c r="AA1156" s="230">
        <f>COUNTIF(O1144:T1156,"1記録有")</f>
        <v>0</v>
      </c>
    </row>
    <row r="1157" spans="3:27" ht="16.5" customHeight="1" x14ac:dyDescent="0.2">
      <c r="E1157" s="226" t="s">
        <v>563</v>
      </c>
    </row>
    <row r="1158" spans="3:27" ht="16.5" customHeight="1" x14ac:dyDescent="0.2">
      <c r="E1158" s="226" t="s">
        <v>2071</v>
      </c>
    </row>
    <row r="1159" spans="3:27" ht="9.65" customHeight="1" x14ac:dyDescent="0.2"/>
    <row r="1160" spans="3:27" ht="16.5" customHeight="1" x14ac:dyDescent="0.2">
      <c r="C1160" s="229" t="s">
        <v>1010</v>
      </c>
    </row>
    <row r="1161" spans="3:27" ht="19" customHeight="1" x14ac:dyDescent="0.2">
      <c r="D1161" s="912" t="s">
        <v>1011</v>
      </c>
      <c r="E1161" s="912"/>
      <c r="F1161" s="912"/>
      <c r="G1161" s="912"/>
      <c r="H1161" s="1527"/>
      <c r="I1161" s="1528"/>
      <c r="J1161" s="1528"/>
      <c r="K1161" s="1529"/>
    </row>
    <row r="1162" spans="3:27" ht="19" customHeight="1" x14ac:dyDescent="0.2">
      <c r="D1162" s="912" t="s">
        <v>579</v>
      </c>
      <c r="E1162" s="912"/>
      <c r="F1162" s="912"/>
      <c r="G1162" s="912"/>
      <c r="H1162" s="1527"/>
      <c r="I1162" s="1528"/>
      <c r="J1162" s="1528"/>
      <c r="K1162" s="1529"/>
    </row>
    <row r="1163" spans="3:27" ht="16.5" customHeight="1" x14ac:dyDescent="0.2">
      <c r="E1163" s="230" t="s">
        <v>565</v>
      </c>
    </row>
    <row r="1164" spans="3:27" ht="9.65" customHeight="1" x14ac:dyDescent="0.2"/>
    <row r="1165" spans="3:27" ht="16.5" customHeight="1" x14ac:dyDescent="0.2">
      <c r="C1165" s="229" t="str">
        <f>"（４）満３歳児入園時の健康診断の実施状況（令和"&amp;Y1&amp;"年度）"</f>
        <v>（４）満３歳児入園時の健康診断の実施状況（令和8年度）</v>
      </c>
    </row>
    <row r="1166" spans="3:27" ht="16.5" customHeight="1" x14ac:dyDescent="0.2">
      <c r="D1166" s="929" t="s">
        <v>566</v>
      </c>
      <c r="E1166" s="929"/>
      <c r="F1166" s="912"/>
      <c r="G1166" s="1057" t="s">
        <v>567</v>
      </c>
      <c r="H1166" s="1058"/>
      <c r="I1166" s="1445"/>
      <c r="J1166" s="1393" t="s">
        <v>1069</v>
      </c>
      <c r="K1166" s="1393"/>
      <c r="L1166" s="1393"/>
      <c r="M1166" s="1393"/>
      <c r="N1166" s="1393"/>
      <c r="O1166" s="1393"/>
      <c r="P1166" s="1393"/>
      <c r="Q1166" s="1393"/>
      <c r="R1166" s="1393"/>
      <c r="S1166" s="1393"/>
      <c r="T1166" s="1393"/>
    </row>
    <row r="1167" spans="3:27" ht="30.65" customHeight="1" x14ac:dyDescent="0.2">
      <c r="D1167" s="1521"/>
      <c r="E1167" s="1522"/>
      <c r="F1167" s="472" t="s">
        <v>50</v>
      </c>
      <c r="G1167" s="1521"/>
      <c r="H1167" s="1522"/>
      <c r="I1167" s="472" t="s">
        <v>50</v>
      </c>
      <c r="J1167" s="1523"/>
      <c r="K1167" s="1524"/>
      <c r="L1167" s="1524"/>
      <c r="M1167" s="1524"/>
      <c r="N1167" s="1524"/>
      <c r="O1167" s="1524"/>
      <c r="P1167" s="1524"/>
      <c r="Q1167" s="1524"/>
      <c r="R1167" s="1524"/>
      <c r="S1167" s="1524"/>
      <c r="T1167" s="1525"/>
    </row>
    <row r="1168" spans="3:27" ht="16.5" customHeight="1" x14ac:dyDescent="0.2">
      <c r="E1168" s="226" t="s">
        <v>563</v>
      </c>
    </row>
    <row r="1169" spans="2:24" ht="16.5" customHeight="1" x14ac:dyDescent="0.2">
      <c r="E1169" s="226" t="s">
        <v>863</v>
      </c>
    </row>
    <row r="1170" spans="2:24" ht="16.5" customHeight="1" x14ac:dyDescent="0.2">
      <c r="E1170" s="226" t="s">
        <v>1992</v>
      </c>
    </row>
    <row r="1171" spans="2:24" ht="19.5" customHeight="1" x14ac:dyDescent="0.2">
      <c r="Q1171" s="226"/>
      <c r="S1171" s="1511" t="s">
        <v>1645</v>
      </c>
      <c r="T1171" s="1512"/>
      <c r="U1171" s="1512"/>
      <c r="V1171" s="1512"/>
      <c r="W1171" s="1512"/>
      <c r="X1171" s="1513"/>
    </row>
    <row r="1172" spans="2:24" ht="12.65" customHeight="1" x14ac:dyDescent="0.2"/>
    <row r="1173" spans="2:24" ht="17.5" customHeight="1" x14ac:dyDescent="0.2">
      <c r="P1173" s="956" t="s">
        <v>792</v>
      </c>
      <c r="Q1173" s="956"/>
      <c r="R1173" s="956"/>
      <c r="S1173" s="982">
        <f>$Q$11</f>
        <v>0</v>
      </c>
      <c r="T1173" s="982"/>
      <c r="U1173" s="982"/>
      <c r="V1173" s="982"/>
      <c r="W1173" s="982"/>
      <c r="X1173" s="982"/>
    </row>
    <row r="1174" spans="2:24" ht="16.5" customHeight="1" x14ac:dyDescent="0.2">
      <c r="B1174" s="498" t="s">
        <v>1012</v>
      </c>
    </row>
    <row r="1175" spans="2:24" ht="16.5" customHeight="1" x14ac:dyDescent="0.2">
      <c r="C1175" s="229" t="s">
        <v>569</v>
      </c>
    </row>
    <row r="1176" spans="2:24" ht="55.5" customHeight="1" x14ac:dyDescent="0.2">
      <c r="D1176" s="955"/>
      <c r="E1176" s="955"/>
      <c r="F1176" s="1345" t="s">
        <v>1754</v>
      </c>
      <c r="G1176" s="1346"/>
      <c r="H1176" s="1346"/>
      <c r="I1176" s="1346"/>
      <c r="J1176" s="1346"/>
      <c r="K1176" s="1420"/>
      <c r="L1176" s="955" t="s">
        <v>542</v>
      </c>
      <c r="M1176" s="955"/>
      <c r="N1176" s="955"/>
      <c r="O1176" s="955"/>
      <c r="P1176" s="955"/>
      <c r="Q1176" s="1526" t="s">
        <v>2072</v>
      </c>
      <c r="R1176" s="911"/>
      <c r="S1176" s="1022" t="s">
        <v>1303</v>
      </c>
      <c r="T1176" s="1023"/>
    </row>
    <row r="1177" spans="2:24" ht="18.649999999999999" customHeight="1" x14ac:dyDescent="0.2">
      <c r="D1177" s="955" t="s">
        <v>539</v>
      </c>
      <c r="E1177" s="1345"/>
      <c r="F1177" s="763"/>
      <c r="G1177" s="451" t="s">
        <v>22</v>
      </c>
      <c r="H1177" s="763"/>
      <c r="I1177" s="451" t="s">
        <v>23</v>
      </c>
      <c r="J1177" s="763"/>
      <c r="K1177" s="454" t="s">
        <v>24</v>
      </c>
      <c r="L1177" s="1371"/>
      <c r="M1177" s="1371"/>
      <c r="N1177" s="1371"/>
      <c r="O1177" s="1371"/>
      <c r="P1177" s="1371"/>
      <c r="Q1177" s="1502"/>
      <c r="R1177" s="1532"/>
      <c r="S1177" s="842"/>
      <c r="T1177" s="473" t="s">
        <v>50</v>
      </c>
    </row>
    <row r="1178" spans="2:24" ht="5.5" customHeight="1" x14ac:dyDescent="0.2">
      <c r="D1178" s="496"/>
      <c r="E1178" s="496"/>
      <c r="L1178" s="221"/>
      <c r="M1178" s="221"/>
      <c r="N1178" s="221"/>
      <c r="O1178" s="221"/>
      <c r="P1178" s="221"/>
      <c r="Q1178" s="496"/>
      <c r="R1178" s="496"/>
    </row>
    <row r="1179" spans="2:24" ht="16.5" customHeight="1" x14ac:dyDescent="0.2">
      <c r="D1179" s="470" t="s">
        <v>570</v>
      </c>
    </row>
    <row r="1180" spans="2:24" ht="16.5" customHeight="1" x14ac:dyDescent="0.2">
      <c r="D1180" s="955"/>
      <c r="E1180" s="955"/>
      <c r="F1180" s="896" t="s">
        <v>544</v>
      </c>
      <c r="G1180" s="897"/>
      <c r="H1180" s="897"/>
      <c r="I1180" s="1518"/>
      <c r="J1180" s="1519" t="s">
        <v>545</v>
      </c>
      <c r="K1180" s="1520"/>
      <c r="L1180" s="1021" t="s">
        <v>546</v>
      </c>
      <c r="M1180" s="955"/>
    </row>
    <row r="1181" spans="2:24" ht="19" customHeight="1" x14ac:dyDescent="0.2">
      <c r="D1181" s="955" t="s">
        <v>539</v>
      </c>
      <c r="E1181" s="1345"/>
      <c r="F1181" s="1481"/>
      <c r="G1181" s="1517"/>
      <c r="H1181" s="1482"/>
      <c r="I1181" s="764" t="s">
        <v>50</v>
      </c>
      <c r="J1181" s="1530"/>
      <c r="K1181" s="1531"/>
      <c r="L1181" s="436">
        <f>S1177-F1181</f>
        <v>0</v>
      </c>
      <c r="M1181" s="473" t="s">
        <v>50</v>
      </c>
    </row>
    <row r="1182" spans="2:24" ht="16.5" customHeight="1" x14ac:dyDescent="0.2">
      <c r="E1182" s="226" t="s">
        <v>563</v>
      </c>
    </row>
    <row r="1183" spans="2:24" ht="16.5" customHeight="1" x14ac:dyDescent="0.2">
      <c r="E1183" s="226" t="s">
        <v>1903</v>
      </c>
    </row>
    <row r="1184" spans="2:24" ht="9.65" customHeight="1" x14ac:dyDescent="0.2">
      <c r="E1184" s="226"/>
    </row>
    <row r="1185" spans="3:27" ht="16.5" customHeight="1" x14ac:dyDescent="0.2">
      <c r="C1185" s="229" t="s">
        <v>1902</v>
      </c>
    </row>
    <row r="1186" spans="3:27" ht="16.5" customHeight="1" x14ac:dyDescent="0.2">
      <c r="D1186" s="1345" t="s">
        <v>564</v>
      </c>
      <c r="E1186" s="1346"/>
      <c r="F1186" s="1346"/>
      <c r="G1186" s="1346"/>
      <c r="H1186" s="1346"/>
      <c r="I1186" s="1420"/>
      <c r="J1186" s="955" t="s">
        <v>183</v>
      </c>
      <c r="K1186" s="955"/>
      <c r="L1186" s="955"/>
      <c r="M1186" s="955" t="s">
        <v>577</v>
      </c>
      <c r="N1186" s="955"/>
      <c r="O1186" s="955"/>
    </row>
    <row r="1187" spans="3:27" ht="18.649999999999999" customHeight="1" x14ac:dyDescent="0.2">
      <c r="D1187" s="1098" t="s">
        <v>1070</v>
      </c>
      <c r="E1187" s="1144"/>
      <c r="F1187" s="1144"/>
      <c r="G1187" s="1144"/>
      <c r="H1187" s="1144"/>
      <c r="I1187" s="1303"/>
      <c r="J1187" s="991"/>
      <c r="K1187" s="1362"/>
      <c r="L1187" s="992"/>
      <c r="M1187" s="991"/>
      <c r="N1187" s="1362"/>
      <c r="O1187" s="992"/>
    </row>
    <row r="1188" spans="3:27" ht="18.649999999999999" customHeight="1" x14ac:dyDescent="0.2">
      <c r="D1188" s="1098" t="s">
        <v>549</v>
      </c>
      <c r="E1188" s="1144"/>
      <c r="F1188" s="1144"/>
      <c r="G1188" s="1144"/>
      <c r="H1188" s="1144"/>
      <c r="I1188" s="1303"/>
      <c r="J1188" s="991"/>
      <c r="K1188" s="1362"/>
      <c r="L1188" s="992"/>
      <c r="M1188" s="991"/>
      <c r="N1188" s="1362"/>
      <c r="O1188" s="992"/>
    </row>
    <row r="1189" spans="3:27" ht="18.649999999999999" customHeight="1" x14ac:dyDescent="0.2">
      <c r="D1189" s="1098" t="s">
        <v>1071</v>
      </c>
      <c r="E1189" s="1144"/>
      <c r="F1189" s="1144"/>
      <c r="G1189" s="1144"/>
      <c r="H1189" s="1144"/>
      <c r="I1189" s="1303"/>
      <c r="J1189" s="991"/>
      <c r="K1189" s="1362"/>
      <c r="L1189" s="992"/>
      <c r="M1189" s="991"/>
      <c r="N1189" s="1362"/>
      <c r="O1189" s="992"/>
    </row>
    <row r="1190" spans="3:27" ht="18.649999999999999" customHeight="1" x14ac:dyDescent="0.2">
      <c r="D1190" s="1098" t="s">
        <v>571</v>
      </c>
      <c r="E1190" s="1144"/>
      <c r="F1190" s="1144"/>
      <c r="G1190" s="1144"/>
      <c r="H1190" s="1144"/>
      <c r="I1190" s="1303"/>
      <c r="J1190" s="991"/>
      <c r="K1190" s="1362"/>
      <c r="L1190" s="992"/>
      <c r="M1190" s="991"/>
      <c r="N1190" s="1362"/>
      <c r="O1190" s="992"/>
    </row>
    <row r="1191" spans="3:27" ht="18.649999999999999" customHeight="1" x14ac:dyDescent="0.2">
      <c r="D1191" s="1098" t="s">
        <v>572</v>
      </c>
      <c r="E1191" s="1144"/>
      <c r="F1191" s="1144"/>
      <c r="G1191" s="1144"/>
      <c r="H1191" s="1144"/>
      <c r="I1191" s="1303"/>
      <c r="J1191" s="991"/>
      <c r="K1191" s="1362"/>
      <c r="L1191" s="992"/>
      <c r="M1191" s="991"/>
      <c r="N1191" s="1362"/>
      <c r="O1191" s="992"/>
    </row>
    <row r="1192" spans="3:27" ht="18.649999999999999" customHeight="1" x14ac:dyDescent="0.2">
      <c r="D1192" s="1098" t="s">
        <v>573</v>
      </c>
      <c r="E1192" s="1144"/>
      <c r="F1192" s="1144"/>
      <c r="G1192" s="1144"/>
      <c r="H1192" s="1144"/>
      <c r="I1192" s="1303"/>
      <c r="J1192" s="991"/>
      <c r="K1192" s="1362"/>
      <c r="L1192" s="992"/>
      <c r="M1192" s="991"/>
      <c r="N1192" s="1362"/>
      <c r="O1192" s="992"/>
    </row>
    <row r="1193" spans="3:27" ht="18.649999999999999" customHeight="1" x14ac:dyDescent="0.2">
      <c r="D1193" s="1098" t="s">
        <v>574</v>
      </c>
      <c r="E1193" s="1144"/>
      <c r="F1193" s="1144"/>
      <c r="G1193" s="1144"/>
      <c r="H1193" s="1144"/>
      <c r="I1193" s="1303"/>
      <c r="J1193" s="991"/>
      <c r="K1193" s="1362"/>
      <c r="L1193" s="992"/>
      <c r="M1193" s="991"/>
      <c r="N1193" s="1362"/>
      <c r="O1193" s="992"/>
    </row>
    <row r="1194" spans="3:27" ht="18.649999999999999" customHeight="1" x14ac:dyDescent="0.2">
      <c r="D1194" s="1098" t="s">
        <v>575</v>
      </c>
      <c r="E1194" s="1144"/>
      <c r="F1194" s="1144"/>
      <c r="G1194" s="1144"/>
      <c r="H1194" s="1144"/>
      <c r="I1194" s="1303"/>
      <c r="J1194" s="991"/>
      <c r="K1194" s="1362"/>
      <c r="L1194" s="992"/>
      <c r="M1194" s="991"/>
      <c r="N1194" s="1362"/>
      <c r="O1194" s="992"/>
    </row>
    <row r="1195" spans="3:27" ht="18.649999999999999" customHeight="1" x14ac:dyDescent="0.2">
      <c r="D1195" s="1098" t="s">
        <v>1072</v>
      </c>
      <c r="E1195" s="1144"/>
      <c r="F1195" s="1144"/>
      <c r="G1195" s="1144"/>
      <c r="H1195" s="1144"/>
      <c r="I1195" s="1303"/>
      <c r="J1195" s="991"/>
      <c r="K1195" s="1362"/>
      <c r="L1195" s="992"/>
      <c r="M1195" s="991"/>
      <c r="N1195" s="1362"/>
      <c r="O1195" s="992"/>
    </row>
    <row r="1196" spans="3:27" ht="18.649999999999999" customHeight="1" x14ac:dyDescent="0.2">
      <c r="D1196" s="1098" t="s">
        <v>1073</v>
      </c>
      <c r="E1196" s="1144"/>
      <c r="F1196" s="1144"/>
      <c r="G1196" s="1144"/>
      <c r="H1196" s="1144"/>
      <c r="I1196" s="1303"/>
      <c r="J1196" s="991"/>
      <c r="K1196" s="1362"/>
      <c r="L1196" s="992"/>
      <c r="M1196" s="991"/>
      <c r="N1196" s="1362"/>
      <c r="O1196" s="992"/>
    </row>
    <row r="1197" spans="3:27" ht="18.649999999999999" customHeight="1" x14ac:dyDescent="0.2">
      <c r="D1197" s="1098" t="s">
        <v>1074</v>
      </c>
      <c r="E1197" s="1144"/>
      <c r="F1197" s="1144"/>
      <c r="G1197" s="1144"/>
      <c r="H1197" s="1144"/>
      <c r="I1197" s="1303"/>
      <c r="J1197" s="991"/>
      <c r="K1197" s="1362"/>
      <c r="L1197" s="992"/>
      <c r="M1197" s="991"/>
      <c r="N1197" s="1362"/>
      <c r="O1197" s="992"/>
    </row>
    <row r="1198" spans="3:27" ht="18.649999999999999" customHeight="1" x14ac:dyDescent="0.2">
      <c r="D1198" s="1098" t="s">
        <v>1075</v>
      </c>
      <c r="E1198" s="1144"/>
      <c r="F1198" s="1144"/>
      <c r="G1198" s="1144"/>
      <c r="H1198" s="1144"/>
      <c r="I1198" s="1303"/>
      <c r="J1198" s="991"/>
      <c r="K1198" s="1362"/>
      <c r="L1198" s="992"/>
      <c r="M1198" s="991"/>
      <c r="N1198" s="1362"/>
      <c r="O1198" s="992"/>
    </row>
    <row r="1199" spans="3:27" ht="18.649999999999999" customHeight="1" x14ac:dyDescent="0.2">
      <c r="D1199" s="1098" t="s">
        <v>1076</v>
      </c>
      <c r="E1199" s="1144"/>
      <c r="F1199" s="1144"/>
      <c r="G1199" s="1144"/>
      <c r="H1199" s="1144"/>
      <c r="I1199" s="1303"/>
      <c r="J1199" s="991"/>
      <c r="K1199" s="1362"/>
      <c r="L1199" s="992"/>
      <c r="M1199" s="991"/>
      <c r="N1199" s="1362"/>
      <c r="O1199" s="992"/>
    </row>
    <row r="1200" spans="3:27" ht="18.649999999999999" customHeight="1" x14ac:dyDescent="0.2">
      <c r="D1200" s="1098" t="s">
        <v>1077</v>
      </c>
      <c r="E1200" s="1144"/>
      <c r="F1200" s="1144"/>
      <c r="G1200" s="1144"/>
      <c r="H1200" s="1144"/>
      <c r="I1200" s="1303"/>
      <c r="J1200" s="991"/>
      <c r="K1200" s="1362"/>
      <c r="L1200" s="992"/>
      <c r="M1200" s="991"/>
      <c r="N1200" s="1362"/>
      <c r="O1200" s="992"/>
      <c r="AA1200" s="230">
        <f>COUNTIF(J1187:L1201,"2未実施")</f>
        <v>0</v>
      </c>
    </row>
    <row r="1201" spans="3:27" ht="18.649999999999999" customHeight="1" x14ac:dyDescent="0.2">
      <c r="D1201" s="1098" t="s">
        <v>576</v>
      </c>
      <c r="E1201" s="1144"/>
      <c r="F1201" s="1144"/>
      <c r="G1201" s="1144"/>
      <c r="H1201" s="1144"/>
      <c r="I1201" s="1303"/>
      <c r="J1201" s="991"/>
      <c r="K1201" s="1362"/>
      <c r="L1201" s="992"/>
      <c r="M1201" s="991"/>
      <c r="N1201" s="1362"/>
      <c r="O1201" s="992"/>
      <c r="AA1201" s="230">
        <f>COUNTIF(M1187:O1201,"1記録有")</f>
        <v>0</v>
      </c>
    </row>
    <row r="1202" spans="3:27" ht="16.5" customHeight="1" x14ac:dyDescent="0.2">
      <c r="E1202" s="226" t="s">
        <v>578</v>
      </c>
    </row>
    <row r="1203" spans="3:27" ht="16.5" customHeight="1" x14ac:dyDescent="0.2">
      <c r="E1203" s="226" t="s">
        <v>864</v>
      </c>
    </row>
    <row r="1204" spans="3:27" ht="16.5" customHeight="1" x14ac:dyDescent="0.2">
      <c r="E1204" s="226" t="s">
        <v>865</v>
      </c>
    </row>
    <row r="1205" spans="3:27" ht="16.5" customHeight="1" x14ac:dyDescent="0.2">
      <c r="E1205" s="226" t="s">
        <v>2033</v>
      </c>
    </row>
    <row r="1206" spans="3:27" ht="16.5" customHeight="1" x14ac:dyDescent="0.2">
      <c r="E1206" s="226" t="s">
        <v>2032</v>
      </c>
    </row>
    <row r="1207" spans="3:27" ht="16.5" customHeight="1" x14ac:dyDescent="0.2">
      <c r="E1207" s="226" t="s">
        <v>866</v>
      </c>
    </row>
    <row r="1208" spans="3:27" ht="16.5" customHeight="1" x14ac:dyDescent="0.2">
      <c r="E1208" s="226" t="s">
        <v>1183</v>
      </c>
    </row>
    <row r="1209" spans="3:27" ht="16.5" customHeight="1" x14ac:dyDescent="0.2">
      <c r="E1209" s="226" t="s">
        <v>867</v>
      </c>
    </row>
    <row r="1210" spans="3:27" ht="9.65" customHeight="1" x14ac:dyDescent="0.2"/>
    <row r="1211" spans="3:27" ht="16.5" customHeight="1" x14ac:dyDescent="0.2">
      <c r="C1211" s="229" t="s">
        <v>1013</v>
      </c>
    </row>
    <row r="1212" spans="3:27" ht="19" customHeight="1" x14ac:dyDescent="0.2">
      <c r="D1212" s="434" t="s">
        <v>579</v>
      </c>
      <c r="E1212" s="222"/>
      <c r="F1212" s="222"/>
      <c r="G1212" s="435"/>
      <c r="H1212" s="1527"/>
      <c r="I1212" s="1528"/>
      <c r="J1212" s="1528"/>
      <c r="K1212" s="1529"/>
    </row>
    <row r="1213" spans="3:27" ht="9.65" customHeight="1" x14ac:dyDescent="0.2"/>
    <row r="1214" spans="3:27" ht="16.5" customHeight="1" x14ac:dyDescent="0.2">
      <c r="C1214" s="229" t="str">
        <f>"（４）雇入時健康診断の実施状況（令和"&amp;Y1&amp;"年度）"</f>
        <v>（４）雇入時健康診断の実施状況（令和8年度）</v>
      </c>
    </row>
    <row r="1215" spans="3:27" ht="40" customHeight="1" x14ac:dyDescent="0.2">
      <c r="D1215" s="1057" t="s">
        <v>580</v>
      </c>
      <c r="E1215" s="1303"/>
      <c r="F1215" s="1583" t="s">
        <v>2073</v>
      </c>
      <c r="G1215" s="1624"/>
      <c r="H1215" s="1624"/>
      <c r="I1215" s="1795"/>
      <c r="J1215" s="1393" t="s">
        <v>990</v>
      </c>
      <c r="K1215" s="1393"/>
      <c r="L1215" s="1393"/>
      <c r="M1215" s="1393"/>
      <c r="N1215" s="1393"/>
      <c r="O1215" s="1393"/>
      <c r="P1215" s="1393"/>
      <c r="Q1215" s="1393"/>
      <c r="R1215" s="1393"/>
      <c r="S1215" s="929"/>
      <c r="T1215" s="929"/>
    </row>
    <row r="1216" spans="3:27" ht="30" customHeight="1" x14ac:dyDescent="0.2">
      <c r="D1216" s="690"/>
      <c r="E1216" s="472" t="s">
        <v>50</v>
      </c>
      <c r="F1216" s="1521"/>
      <c r="G1216" s="1546"/>
      <c r="H1216" s="1522"/>
      <c r="I1216" s="472" t="s">
        <v>50</v>
      </c>
      <c r="J1216" s="1547"/>
      <c r="K1216" s="1548"/>
      <c r="L1216" s="1548"/>
      <c r="M1216" s="1548"/>
      <c r="N1216" s="1548"/>
      <c r="O1216" s="1548"/>
      <c r="P1216" s="1548"/>
      <c r="Q1216" s="1548"/>
      <c r="R1216" s="1548"/>
      <c r="S1216" s="1546"/>
      <c r="T1216" s="1522"/>
    </row>
    <row r="1217" spans="3:24" ht="16.5" customHeight="1" x14ac:dyDescent="0.2">
      <c r="E1217" s="226" t="s">
        <v>581</v>
      </c>
    </row>
    <row r="1218" spans="3:24" ht="19.5" customHeight="1" x14ac:dyDescent="0.2">
      <c r="E1218" s="226" t="s">
        <v>2239</v>
      </c>
      <c r="T1218" s="1511" t="s">
        <v>1645</v>
      </c>
      <c r="U1218" s="1512"/>
      <c r="V1218" s="1512"/>
      <c r="W1218" s="1512"/>
      <c r="X1218" s="1513"/>
    </row>
    <row r="1219" spans="3:24" ht="11.15" customHeight="1" x14ac:dyDescent="0.2"/>
    <row r="1220" spans="3:24" ht="17.5" customHeight="1" x14ac:dyDescent="0.2">
      <c r="P1220" s="956" t="s">
        <v>792</v>
      </c>
      <c r="Q1220" s="956"/>
      <c r="R1220" s="956"/>
      <c r="S1220" s="982">
        <f>$Q$11</f>
        <v>0</v>
      </c>
      <c r="T1220" s="982"/>
      <c r="U1220" s="982"/>
      <c r="V1220" s="982"/>
      <c r="W1220" s="982"/>
      <c r="X1220" s="982"/>
    </row>
    <row r="1221" spans="3:24" ht="16.5" customHeight="1" x14ac:dyDescent="0.2">
      <c r="C1221" s="229" t="s">
        <v>1014</v>
      </c>
    </row>
    <row r="1222" spans="3:24" ht="16.5" customHeight="1" x14ac:dyDescent="0.2">
      <c r="D1222" s="912" t="s">
        <v>582</v>
      </c>
      <c r="E1222" s="912"/>
      <c r="F1222" s="912"/>
      <c r="G1222" s="912"/>
      <c r="H1222" s="1345" t="s">
        <v>586</v>
      </c>
      <c r="I1222" s="1346"/>
      <c r="J1222" s="1346"/>
      <c r="K1222" s="1420"/>
      <c r="L1222" s="912" t="s">
        <v>587</v>
      </c>
      <c r="M1222" s="912"/>
      <c r="N1222" s="912"/>
      <c r="O1222" s="912"/>
      <c r="P1222" s="912"/>
      <c r="Q1222" s="912"/>
      <c r="R1222" s="912"/>
    </row>
    <row r="1223" spans="3:24" ht="19" customHeight="1" x14ac:dyDescent="0.2">
      <c r="D1223" s="912" t="s">
        <v>583</v>
      </c>
      <c r="E1223" s="912"/>
      <c r="F1223" s="912"/>
      <c r="G1223" s="912"/>
      <c r="H1223" s="1549"/>
      <c r="I1223" s="1550"/>
      <c r="J1223" s="1550"/>
      <c r="K1223" s="1551"/>
      <c r="L1223" s="1552"/>
      <c r="M1223" s="1552"/>
      <c r="N1223" s="1552"/>
      <c r="O1223" s="1552"/>
      <c r="P1223" s="1552"/>
      <c r="Q1223" s="1552"/>
      <c r="R1223" s="1552"/>
    </row>
    <row r="1224" spans="3:24" ht="19" customHeight="1" x14ac:dyDescent="0.2">
      <c r="D1224" s="912" t="s">
        <v>584</v>
      </c>
      <c r="E1224" s="912"/>
      <c r="F1224" s="912"/>
      <c r="G1224" s="1098"/>
      <c r="H1224" s="1853"/>
      <c r="I1224" s="1854"/>
      <c r="J1224" s="1854"/>
      <c r="K1224" s="1855"/>
      <c r="L1224" s="1544"/>
      <c r="M1224" s="1545"/>
      <c r="N1224" s="1545"/>
      <c r="O1224" s="1545"/>
      <c r="P1224" s="1545"/>
      <c r="Q1224" s="1545"/>
      <c r="R1224" s="1545"/>
    </row>
    <row r="1225" spans="3:24" ht="19" customHeight="1" x14ac:dyDescent="0.2">
      <c r="D1225" s="912"/>
      <c r="E1225" s="912"/>
      <c r="F1225" s="912"/>
      <c r="G1225" s="1098"/>
      <c r="H1225" s="1541"/>
      <c r="I1225" s="1542"/>
      <c r="J1225" s="1542"/>
      <c r="K1225" s="1543"/>
      <c r="L1225" s="1539"/>
      <c r="M1225" s="1540"/>
      <c r="N1225" s="1540"/>
      <c r="O1225" s="1540"/>
      <c r="P1225" s="1540"/>
      <c r="Q1225" s="1540"/>
      <c r="R1225" s="1540"/>
    </row>
    <row r="1226" spans="3:24" ht="19" customHeight="1" x14ac:dyDescent="0.2">
      <c r="D1226" s="912"/>
      <c r="E1226" s="912"/>
      <c r="F1226" s="912"/>
      <c r="G1226" s="1098"/>
      <c r="H1226" s="1541"/>
      <c r="I1226" s="1542"/>
      <c r="J1226" s="1542"/>
      <c r="K1226" s="1543"/>
      <c r="L1226" s="1539"/>
      <c r="M1226" s="1540"/>
      <c r="N1226" s="1540"/>
      <c r="O1226" s="1540"/>
      <c r="P1226" s="1540"/>
      <c r="Q1226" s="1540"/>
      <c r="R1226" s="1540"/>
    </row>
    <row r="1227" spans="3:24" ht="19" customHeight="1" x14ac:dyDescent="0.2">
      <c r="D1227" s="912"/>
      <c r="E1227" s="912"/>
      <c r="F1227" s="912"/>
      <c r="G1227" s="1098"/>
      <c r="H1227" s="1541"/>
      <c r="I1227" s="1542"/>
      <c r="J1227" s="1542"/>
      <c r="K1227" s="1543"/>
      <c r="L1227" s="1539"/>
      <c r="M1227" s="1540"/>
      <c r="N1227" s="1540"/>
      <c r="O1227" s="1540"/>
      <c r="P1227" s="1540"/>
      <c r="Q1227" s="1540"/>
      <c r="R1227" s="1540"/>
    </row>
    <row r="1228" spans="3:24" ht="19" customHeight="1" x14ac:dyDescent="0.2">
      <c r="D1228" s="912"/>
      <c r="E1228" s="912"/>
      <c r="F1228" s="912"/>
      <c r="G1228" s="1098"/>
      <c r="H1228" s="1541"/>
      <c r="I1228" s="1542"/>
      <c r="J1228" s="1542"/>
      <c r="K1228" s="1543"/>
      <c r="L1228" s="1539"/>
      <c r="M1228" s="1540"/>
      <c r="N1228" s="1540"/>
      <c r="O1228" s="1540"/>
      <c r="P1228" s="1540"/>
      <c r="Q1228" s="1540"/>
      <c r="R1228" s="1540"/>
    </row>
    <row r="1229" spans="3:24" ht="19" customHeight="1" x14ac:dyDescent="0.2">
      <c r="D1229" s="912"/>
      <c r="E1229" s="912"/>
      <c r="F1229" s="912"/>
      <c r="G1229" s="1098"/>
      <c r="H1229" s="1541"/>
      <c r="I1229" s="1542"/>
      <c r="J1229" s="1542"/>
      <c r="K1229" s="1543"/>
      <c r="L1229" s="1539"/>
      <c r="M1229" s="1540"/>
      <c r="N1229" s="1540"/>
      <c r="O1229" s="1540"/>
      <c r="P1229" s="1540"/>
      <c r="Q1229" s="1540"/>
      <c r="R1229" s="1540"/>
    </row>
    <row r="1230" spans="3:24" ht="19" customHeight="1" x14ac:dyDescent="0.2">
      <c r="D1230" s="912"/>
      <c r="E1230" s="912"/>
      <c r="F1230" s="912"/>
      <c r="G1230" s="1098"/>
      <c r="H1230" s="1541"/>
      <c r="I1230" s="1542"/>
      <c r="J1230" s="1542"/>
      <c r="K1230" s="1543"/>
      <c r="L1230" s="1539"/>
      <c r="M1230" s="1540"/>
      <c r="N1230" s="1540"/>
      <c r="O1230" s="1540"/>
      <c r="P1230" s="1540"/>
      <c r="Q1230" s="1540"/>
      <c r="R1230" s="1540"/>
    </row>
    <row r="1231" spans="3:24" ht="19" customHeight="1" x14ac:dyDescent="0.2">
      <c r="D1231" s="912"/>
      <c r="E1231" s="912"/>
      <c r="F1231" s="912"/>
      <c r="G1231" s="1098"/>
      <c r="H1231" s="1856"/>
      <c r="I1231" s="1857"/>
      <c r="J1231" s="1857"/>
      <c r="K1231" s="1858"/>
      <c r="L1231" s="1859"/>
      <c r="M1231" s="1860"/>
      <c r="N1231" s="1860"/>
      <c r="O1231" s="1860"/>
      <c r="P1231" s="1860"/>
      <c r="Q1231" s="1860"/>
      <c r="R1231" s="1860"/>
    </row>
    <row r="1232" spans="3:24" ht="19" customHeight="1" x14ac:dyDescent="0.2">
      <c r="D1232" s="912" t="s">
        <v>585</v>
      </c>
      <c r="E1232" s="912"/>
      <c r="F1232" s="912"/>
      <c r="G1232" s="1098"/>
      <c r="H1232" s="1853"/>
      <c r="I1232" s="1854"/>
      <c r="J1232" s="1854"/>
      <c r="K1232" s="1855"/>
      <c r="L1232" s="1544"/>
      <c r="M1232" s="1545"/>
      <c r="N1232" s="1545"/>
      <c r="O1232" s="1545"/>
      <c r="P1232" s="1545"/>
      <c r="Q1232" s="1545"/>
      <c r="R1232" s="1545"/>
    </row>
    <row r="1233" spans="2:24" ht="19" customHeight="1" x14ac:dyDescent="0.2">
      <c r="D1233" s="912"/>
      <c r="E1233" s="912"/>
      <c r="F1233" s="912"/>
      <c r="G1233" s="1098"/>
      <c r="H1233" s="1541"/>
      <c r="I1233" s="1542"/>
      <c r="J1233" s="1542"/>
      <c r="K1233" s="1543"/>
      <c r="L1233" s="1539"/>
      <c r="M1233" s="1540"/>
      <c r="N1233" s="1540"/>
      <c r="O1233" s="1540"/>
      <c r="P1233" s="1540"/>
      <c r="Q1233" s="1540"/>
      <c r="R1233" s="1540"/>
    </row>
    <row r="1234" spans="2:24" ht="19" customHeight="1" x14ac:dyDescent="0.2">
      <c r="D1234" s="912"/>
      <c r="E1234" s="912"/>
      <c r="F1234" s="912"/>
      <c r="G1234" s="1098"/>
      <c r="H1234" s="1541"/>
      <c r="I1234" s="1542"/>
      <c r="J1234" s="1542"/>
      <c r="K1234" s="1543"/>
      <c r="L1234" s="1539"/>
      <c r="M1234" s="1540"/>
      <c r="N1234" s="1540"/>
      <c r="O1234" s="1540"/>
      <c r="P1234" s="1540"/>
      <c r="Q1234" s="1540"/>
      <c r="R1234" s="1540"/>
    </row>
    <row r="1235" spans="2:24" ht="19" customHeight="1" x14ac:dyDescent="0.2">
      <c r="D1235" s="912"/>
      <c r="E1235" s="912"/>
      <c r="F1235" s="912"/>
      <c r="G1235" s="1098"/>
      <c r="H1235" s="1541"/>
      <c r="I1235" s="1542"/>
      <c r="J1235" s="1542"/>
      <c r="K1235" s="1543"/>
      <c r="L1235" s="1539"/>
      <c r="M1235" s="1540"/>
      <c r="N1235" s="1540"/>
      <c r="O1235" s="1540"/>
      <c r="P1235" s="1540"/>
      <c r="Q1235" s="1540"/>
      <c r="R1235" s="1540"/>
    </row>
    <row r="1236" spans="2:24" ht="19" customHeight="1" x14ac:dyDescent="0.2">
      <c r="D1236" s="912"/>
      <c r="E1236" s="912"/>
      <c r="F1236" s="912"/>
      <c r="G1236" s="1098"/>
      <c r="H1236" s="1541"/>
      <c r="I1236" s="1542"/>
      <c r="J1236" s="1542"/>
      <c r="K1236" s="1543"/>
      <c r="L1236" s="1539"/>
      <c r="M1236" s="1540"/>
      <c r="N1236" s="1540"/>
      <c r="O1236" s="1540"/>
      <c r="P1236" s="1540"/>
      <c r="Q1236" s="1540"/>
      <c r="R1236" s="1540"/>
    </row>
    <row r="1237" spans="2:24" ht="19" customHeight="1" x14ac:dyDescent="0.2">
      <c r="D1237" s="912"/>
      <c r="E1237" s="912"/>
      <c r="F1237" s="912"/>
      <c r="G1237" s="1098"/>
      <c r="H1237" s="1541"/>
      <c r="I1237" s="1542"/>
      <c r="J1237" s="1542"/>
      <c r="K1237" s="1543"/>
      <c r="L1237" s="1539"/>
      <c r="M1237" s="1540"/>
      <c r="N1237" s="1540"/>
      <c r="O1237" s="1540"/>
      <c r="P1237" s="1540"/>
      <c r="Q1237" s="1540"/>
      <c r="R1237" s="1540"/>
    </row>
    <row r="1238" spans="2:24" ht="19" customHeight="1" x14ac:dyDescent="0.2">
      <c r="D1238" s="912"/>
      <c r="E1238" s="912"/>
      <c r="F1238" s="912"/>
      <c r="G1238" s="1098"/>
      <c r="H1238" s="1541"/>
      <c r="I1238" s="1542"/>
      <c r="J1238" s="1542"/>
      <c r="K1238" s="1543"/>
      <c r="L1238" s="1539"/>
      <c r="M1238" s="1540"/>
      <c r="N1238" s="1540"/>
      <c r="O1238" s="1540"/>
      <c r="P1238" s="1540"/>
      <c r="Q1238" s="1540"/>
      <c r="R1238" s="1540"/>
    </row>
    <row r="1239" spans="2:24" ht="19" customHeight="1" x14ac:dyDescent="0.2">
      <c r="D1239" s="912"/>
      <c r="E1239" s="912"/>
      <c r="F1239" s="912"/>
      <c r="G1239" s="1098"/>
      <c r="H1239" s="1541"/>
      <c r="I1239" s="1542"/>
      <c r="J1239" s="1542"/>
      <c r="K1239" s="1543"/>
      <c r="L1239" s="1539"/>
      <c r="M1239" s="1540"/>
      <c r="N1239" s="1540"/>
      <c r="O1239" s="1540"/>
      <c r="P1239" s="1540"/>
      <c r="Q1239" s="1540"/>
      <c r="R1239" s="1540"/>
    </row>
    <row r="1240" spans="2:24" ht="19" customHeight="1" x14ac:dyDescent="0.2">
      <c r="D1240" s="912"/>
      <c r="E1240" s="912"/>
      <c r="F1240" s="912"/>
      <c r="G1240" s="1098"/>
      <c r="H1240" s="1541"/>
      <c r="I1240" s="1542"/>
      <c r="J1240" s="1542"/>
      <c r="K1240" s="1543"/>
      <c r="L1240" s="1539"/>
      <c r="M1240" s="1540"/>
      <c r="N1240" s="1540"/>
      <c r="O1240" s="1540"/>
      <c r="P1240" s="1540"/>
      <c r="Q1240" s="1540"/>
      <c r="R1240" s="1540"/>
    </row>
    <row r="1241" spans="2:24" ht="19" customHeight="1" x14ac:dyDescent="0.2">
      <c r="D1241" s="912"/>
      <c r="E1241" s="912"/>
      <c r="F1241" s="912"/>
      <c r="G1241" s="1098"/>
      <c r="H1241" s="1856"/>
      <c r="I1241" s="1857"/>
      <c r="J1241" s="1857"/>
      <c r="K1241" s="1858"/>
      <c r="L1241" s="1859"/>
      <c r="M1241" s="1860"/>
      <c r="N1241" s="1860"/>
      <c r="O1241" s="1860"/>
      <c r="P1241" s="1860"/>
      <c r="Q1241" s="1860"/>
      <c r="R1241" s="1860"/>
    </row>
    <row r="1242" spans="2:24" ht="16.5" customHeight="1" x14ac:dyDescent="0.2">
      <c r="E1242" s="226" t="s">
        <v>1241</v>
      </c>
    </row>
    <row r="1243" spans="2:24" ht="16.5" customHeight="1" x14ac:dyDescent="0.2">
      <c r="E1243" s="226" t="s">
        <v>1904</v>
      </c>
    </row>
    <row r="1244" spans="2:24" ht="9.65" customHeight="1" x14ac:dyDescent="0.2"/>
    <row r="1245" spans="2:24" ht="11.15" customHeight="1" x14ac:dyDescent="0.2"/>
    <row r="1246" spans="2:24" ht="17.5" customHeight="1" x14ac:dyDescent="0.2">
      <c r="P1246" s="956" t="s">
        <v>792</v>
      </c>
      <c r="Q1246" s="956"/>
      <c r="R1246" s="956"/>
      <c r="S1246" s="982">
        <f>$Q$11</f>
        <v>0</v>
      </c>
      <c r="T1246" s="982"/>
      <c r="U1246" s="982"/>
      <c r="V1246" s="982"/>
      <c r="W1246" s="982"/>
      <c r="X1246" s="982"/>
    </row>
    <row r="1247" spans="2:24" ht="16.5" customHeight="1" x14ac:dyDescent="0.2">
      <c r="B1247" s="498" t="s">
        <v>1369</v>
      </c>
    </row>
    <row r="1248" spans="2:24" ht="16.5" customHeight="1" x14ac:dyDescent="0.2">
      <c r="B1248" s="496"/>
      <c r="D1248" s="230" t="s">
        <v>1756</v>
      </c>
      <c r="T1248" s="1511" t="s">
        <v>1645</v>
      </c>
      <c r="U1248" s="1512"/>
      <c r="V1248" s="1512"/>
      <c r="W1248" s="1512"/>
      <c r="X1248" s="1513"/>
    </row>
    <row r="1249" spans="3:23" ht="16.5" customHeight="1" x14ac:dyDescent="0.2">
      <c r="C1249" s="229" t="s">
        <v>588</v>
      </c>
    </row>
    <row r="1250" spans="3:23" ht="16.5" customHeight="1" x14ac:dyDescent="0.2">
      <c r="D1250" s="230" t="s">
        <v>2217</v>
      </c>
    </row>
    <row r="1251" spans="3:23" ht="16.5" customHeight="1" x14ac:dyDescent="0.2">
      <c r="D1251" s="911" t="s">
        <v>589</v>
      </c>
      <c r="E1251" s="912"/>
      <c r="F1251" s="912"/>
      <c r="G1251" s="1380" t="str">
        <f>"令和"&amp;$Y$1&amp;"年度（予定含む）"</f>
        <v>令和8年度（予定含む）</v>
      </c>
      <c r="H1251" s="1380"/>
      <c r="I1251" s="1380"/>
      <c r="J1251" s="1380"/>
      <c r="K1251" s="1380"/>
      <c r="L1251" s="1380"/>
      <c r="M1251" s="955" t="str">
        <f>"令和"&amp;$Y$1-1&amp;"年度"</f>
        <v>令和7年度</v>
      </c>
      <c r="N1251" s="955"/>
      <c r="O1251" s="955"/>
      <c r="P1251" s="955"/>
      <c r="Q1251" s="955"/>
      <c r="R1251" s="955"/>
    </row>
    <row r="1252" spans="3:23" ht="16.5" customHeight="1" x14ac:dyDescent="0.2">
      <c r="D1252" s="912"/>
      <c r="E1252" s="912"/>
      <c r="F1252" s="912"/>
      <c r="G1252" s="1021" t="s">
        <v>782</v>
      </c>
      <c r="H1252" s="1021"/>
      <c r="I1252" s="1021"/>
      <c r="J1252" s="1021" t="s">
        <v>783</v>
      </c>
      <c r="K1252" s="1021"/>
      <c r="L1252" s="1021"/>
      <c r="M1252" s="1021" t="s">
        <v>782</v>
      </c>
      <c r="N1252" s="1021"/>
      <c r="O1252" s="1021"/>
      <c r="P1252" s="1021" t="s">
        <v>783</v>
      </c>
      <c r="Q1252" s="1021"/>
      <c r="R1252" s="1021"/>
    </row>
    <row r="1253" spans="3:23" ht="19" customHeight="1" x14ac:dyDescent="0.2">
      <c r="D1253" s="1073" t="s">
        <v>590</v>
      </c>
      <c r="E1253" s="1050"/>
      <c r="F1253" s="1050"/>
      <c r="G1253" s="691"/>
      <c r="H1253" s="765"/>
      <c r="I1253" s="766"/>
      <c r="J1253" s="691"/>
      <c r="K1253" s="765"/>
      <c r="L1253" s="766"/>
      <c r="M1253" s="691"/>
      <c r="N1253" s="765"/>
      <c r="O1253" s="766"/>
      <c r="P1253" s="691"/>
      <c r="Q1253" s="765"/>
      <c r="R1253" s="693"/>
    </row>
    <row r="1254" spans="3:23" ht="19" customHeight="1" x14ac:dyDescent="0.2">
      <c r="D1254" s="1394" t="s">
        <v>591</v>
      </c>
      <c r="E1254" s="1185"/>
      <c r="F1254" s="1185"/>
      <c r="G1254" s="691"/>
      <c r="H1254" s="765"/>
      <c r="I1254" s="766"/>
      <c r="J1254" s="691"/>
      <c r="K1254" s="765"/>
      <c r="L1254" s="766"/>
      <c r="M1254" s="691"/>
      <c r="N1254" s="765"/>
      <c r="O1254" s="766"/>
      <c r="P1254" s="691"/>
      <c r="Q1254" s="765"/>
      <c r="R1254" s="693"/>
    </row>
    <row r="1255" spans="3:23" ht="19" customHeight="1" x14ac:dyDescent="0.2">
      <c r="D1255" s="1394" t="s">
        <v>592</v>
      </c>
      <c r="E1255" s="1185"/>
      <c r="F1255" s="1185"/>
      <c r="G1255" s="691"/>
      <c r="H1255" s="765"/>
      <c r="I1255" s="766"/>
      <c r="J1255" s="691"/>
      <c r="K1255" s="765"/>
      <c r="L1255" s="766"/>
      <c r="M1255" s="691"/>
      <c r="N1255" s="765"/>
      <c r="O1255" s="766"/>
      <c r="P1255" s="691"/>
      <c r="Q1255" s="765"/>
      <c r="R1255" s="693"/>
    </row>
    <row r="1256" spans="3:23" ht="6.65" customHeight="1" x14ac:dyDescent="0.2"/>
    <row r="1257" spans="3:23" ht="19" customHeight="1" x14ac:dyDescent="0.2">
      <c r="C1257" s="230" t="s">
        <v>784</v>
      </c>
      <c r="E1257" s="1098" t="s">
        <v>2031</v>
      </c>
      <c r="F1257" s="1144"/>
      <c r="G1257" s="1144"/>
      <c r="H1257" s="1144"/>
      <c r="I1257" s="1303"/>
      <c r="J1257" s="1034"/>
      <c r="K1257" s="1035"/>
      <c r="L1257" s="1129"/>
      <c r="M1257" s="1129"/>
      <c r="N1257" s="1129"/>
      <c r="O1257" s="1129"/>
      <c r="P1257" s="1267"/>
    </row>
    <row r="1258" spans="3:23" ht="13.5" customHeight="1" x14ac:dyDescent="0.2">
      <c r="G1258" s="1380" t="str">
        <f>"令和"&amp;$Y$1&amp;"年度（予定含む）"</f>
        <v>令和8年度（予定含む）</v>
      </c>
      <c r="H1258" s="1380"/>
      <c r="I1258" s="1380"/>
      <c r="J1258" s="1380"/>
      <c r="K1258" s="1380"/>
      <c r="L1258" s="1380"/>
      <c r="M1258" s="955" t="str">
        <f>"令和"&amp;$Y$1-1&amp;"年度"</f>
        <v>令和7年度</v>
      </c>
      <c r="N1258" s="955"/>
      <c r="O1258" s="955"/>
      <c r="P1258" s="955"/>
      <c r="Q1258" s="955"/>
      <c r="R1258" s="955"/>
      <c r="S1258" s="1556" t="s">
        <v>1084</v>
      </c>
      <c r="T1258" s="1557"/>
      <c r="U1258" s="1557"/>
      <c r="V1258" s="1557"/>
      <c r="W1258" s="1558"/>
    </row>
    <row r="1259" spans="3:23" ht="16.5" customHeight="1" x14ac:dyDescent="0.2">
      <c r="G1259" s="1021" t="s">
        <v>782</v>
      </c>
      <c r="H1259" s="1021"/>
      <c r="I1259" s="1021"/>
      <c r="J1259" s="1021" t="s">
        <v>783</v>
      </c>
      <c r="K1259" s="1021"/>
      <c r="L1259" s="1021"/>
      <c r="M1259" s="1021" t="s">
        <v>782</v>
      </c>
      <c r="N1259" s="1021"/>
      <c r="O1259" s="1021"/>
      <c r="P1259" s="1021" t="s">
        <v>783</v>
      </c>
      <c r="Q1259" s="1021"/>
      <c r="R1259" s="1021"/>
      <c r="S1259" s="1559"/>
      <c r="T1259" s="1560"/>
      <c r="U1259" s="1560"/>
      <c r="V1259" s="1560"/>
      <c r="W1259" s="1561"/>
    </row>
    <row r="1260" spans="3:23" ht="16.5" customHeight="1" x14ac:dyDescent="0.2">
      <c r="D1260" s="1553" t="s">
        <v>1184</v>
      </c>
      <c r="E1260" s="1554"/>
      <c r="F1260" s="1185"/>
      <c r="G1260" s="1533"/>
      <c r="H1260" s="1535"/>
      <c r="I1260" s="1537"/>
      <c r="J1260" s="1533"/>
      <c r="K1260" s="1535"/>
      <c r="L1260" s="1537"/>
      <c r="M1260" s="1533"/>
      <c r="N1260" s="1535"/>
      <c r="O1260" s="1537"/>
      <c r="P1260" s="1533"/>
      <c r="Q1260" s="1535"/>
      <c r="R1260" s="1537"/>
      <c r="S1260" s="631" t="s">
        <v>594</v>
      </c>
      <c r="T1260" s="745"/>
      <c r="U1260" s="842"/>
      <c r="V1260" s="842"/>
      <c r="W1260" s="842"/>
    </row>
    <row r="1261" spans="3:23" ht="16.5" customHeight="1" x14ac:dyDescent="0.2">
      <c r="D1261" s="1555"/>
      <c r="E1261" s="1554"/>
      <c r="F1261" s="1185"/>
      <c r="G1261" s="1534"/>
      <c r="H1261" s="1536"/>
      <c r="I1261" s="1538"/>
      <c r="J1261" s="1534"/>
      <c r="K1261" s="1536"/>
      <c r="L1261" s="1538"/>
      <c r="M1261" s="1534"/>
      <c r="N1261" s="1536"/>
      <c r="O1261" s="1538"/>
      <c r="P1261" s="1534"/>
      <c r="Q1261" s="1536"/>
      <c r="R1261" s="1538"/>
      <c r="S1261" s="631" t="s">
        <v>595</v>
      </c>
      <c r="T1261" s="745"/>
      <c r="U1261" s="842"/>
      <c r="V1261" s="842"/>
      <c r="W1261" s="842"/>
    </row>
    <row r="1262" spans="3:23" ht="19" customHeight="1" x14ac:dyDescent="0.2">
      <c r="D1262" s="1394" t="s">
        <v>593</v>
      </c>
      <c r="E1262" s="1185"/>
      <c r="F1262" s="1185"/>
      <c r="G1262" s="694"/>
      <c r="H1262" s="767"/>
      <c r="I1262" s="768"/>
      <c r="J1262" s="694"/>
      <c r="K1262" s="767"/>
      <c r="L1262" s="768"/>
      <c r="M1262" s="694"/>
      <c r="N1262" s="767"/>
      <c r="O1262" s="768"/>
      <c r="P1262" s="694"/>
      <c r="Q1262" s="767"/>
      <c r="R1262" s="696"/>
    </row>
    <row r="1263" spans="3:23" ht="6.65" customHeight="1" x14ac:dyDescent="0.2"/>
    <row r="1264" spans="3:23" ht="27.65" customHeight="1" x14ac:dyDescent="0.2">
      <c r="D1264" s="355"/>
      <c r="E1264" s="1479" t="s">
        <v>2041</v>
      </c>
      <c r="F1264" s="1562"/>
      <c r="G1264" s="1562"/>
      <c r="H1264" s="1562"/>
      <c r="I1264" s="1563"/>
      <c r="J1264" s="1034"/>
      <c r="K1264" s="1035"/>
      <c r="L1264" s="1129"/>
      <c r="M1264" s="1129"/>
      <c r="N1264" s="1129"/>
      <c r="O1264" s="1129"/>
      <c r="P1264" s="1267"/>
    </row>
    <row r="1265" spans="4:20" ht="15.65" customHeight="1" x14ac:dyDescent="0.2">
      <c r="D1265" s="355"/>
      <c r="G1265" s="1380" t="str">
        <f>"令和"&amp;$Y$1&amp;"年度（予定含む）"</f>
        <v>令和8年度（予定含む）</v>
      </c>
      <c r="H1265" s="1380"/>
      <c r="I1265" s="1380"/>
      <c r="J1265" s="1380"/>
      <c r="K1265" s="1380"/>
      <c r="L1265" s="1380"/>
      <c r="M1265" s="955" t="str">
        <f>"令和"&amp;$Y$1-1&amp;"年度"</f>
        <v>令和7年度</v>
      </c>
      <c r="N1265" s="955"/>
      <c r="O1265" s="955"/>
      <c r="P1265" s="955"/>
      <c r="Q1265" s="955"/>
      <c r="R1265" s="955"/>
    </row>
    <row r="1266" spans="4:20" ht="15.65" customHeight="1" x14ac:dyDescent="0.2">
      <c r="G1266" s="1021" t="s">
        <v>782</v>
      </c>
      <c r="H1266" s="1021"/>
      <c r="I1266" s="1021"/>
      <c r="J1266" s="1021" t="s">
        <v>783</v>
      </c>
      <c r="K1266" s="1021"/>
      <c r="L1266" s="1021"/>
      <c r="M1266" s="1021" t="s">
        <v>782</v>
      </c>
      <c r="N1266" s="1021"/>
      <c r="O1266" s="1021"/>
      <c r="P1266" s="1021" t="s">
        <v>783</v>
      </c>
      <c r="Q1266" s="1021"/>
      <c r="R1266" s="1021"/>
    </row>
    <row r="1267" spans="4:20" ht="19" customHeight="1" x14ac:dyDescent="0.2">
      <c r="D1267" s="1073" t="s">
        <v>596</v>
      </c>
      <c r="E1267" s="1050"/>
      <c r="F1267" s="1050"/>
      <c r="G1267" s="694"/>
      <c r="H1267" s="767"/>
      <c r="I1267" s="768"/>
      <c r="J1267" s="694"/>
      <c r="K1267" s="767"/>
      <c r="L1267" s="768"/>
      <c r="M1267" s="694"/>
      <c r="N1267" s="767"/>
      <c r="O1267" s="768"/>
      <c r="P1267" s="694"/>
      <c r="Q1267" s="767"/>
      <c r="R1267" s="696"/>
    </row>
    <row r="1268" spans="4:20" ht="19" customHeight="1" x14ac:dyDescent="0.2">
      <c r="D1268" s="1073" t="s">
        <v>597</v>
      </c>
      <c r="E1268" s="1050"/>
      <c r="F1268" s="1050"/>
      <c r="G1268" s="694"/>
      <c r="H1268" s="767"/>
      <c r="I1268" s="768"/>
      <c r="J1268" s="694"/>
      <c r="K1268" s="767"/>
      <c r="L1268" s="768"/>
      <c r="M1268" s="694"/>
      <c r="N1268" s="767"/>
      <c r="O1268" s="768"/>
      <c r="P1268" s="694"/>
      <c r="Q1268" s="767"/>
      <c r="R1268" s="696"/>
    </row>
    <row r="1269" spans="4:20" ht="6.65" customHeight="1" x14ac:dyDescent="0.2"/>
    <row r="1270" spans="4:20" ht="31.5" customHeight="1" x14ac:dyDescent="0.2">
      <c r="D1270" s="1479" t="s">
        <v>1757</v>
      </c>
      <c r="E1270" s="1565"/>
      <c r="F1270" s="1565"/>
      <c r="G1270" s="1565"/>
      <c r="H1270" s="1565"/>
      <c r="I1270" s="1523"/>
      <c r="J1270" s="1566"/>
      <c r="K1270" s="1566"/>
      <c r="L1270" s="1566"/>
      <c r="M1270" s="1566"/>
      <c r="N1270" s="1566"/>
      <c r="O1270" s="1566"/>
      <c r="P1270" s="1566"/>
      <c r="Q1270" s="1566"/>
      <c r="R1270" s="1566"/>
      <c r="S1270" s="1566"/>
      <c r="T1270" s="1567"/>
    </row>
    <row r="1271" spans="4:20" ht="15.65" customHeight="1" x14ac:dyDescent="0.2">
      <c r="D1271" s="226" t="s">
        <v>1906</v>
      </c>
    </row>
    <row r="1272" spans="4:20" ht="9.65" customHeight="1" x14ac:dyDescent="0.2"/>
    <row r="1273" spans="4:20" ht="16.5" customHeight="1" x14ac:dyDescent="0.2">
      <c r="D1273" s="230" t="s">
        <v>2218</v>
      </c>
    </row>
    <row r="1274" spans="4:20" ht="15" customHeight="1" x14ac:dyDescent="0.2">
      <c r="D1274" s="911" t="s">
        <v>589</v>
      </c>
      <c r="E1274" s="912"/>
      <c r="F1274" s="912"/>
      <c r="G1274" s="1472" t="str">
        <f>"令和"&amp;Y1&amp;"年度
（予定含む）"</f>
        <v>令和8年度
（予定含む）</v>
      </c>
      <c r="H1274" s="1568"/>
      <c r="I1274" s="1569"/>
      <c r="J1274" s="1573" t="str">
        <f>"令和"&amp;Y1-1&amp;"年度"</f>
        <v>令和7年度</v>
      </c>
      <c r="K1274" s="1574"/>
      <c r="L1274" s="1575"/>
      <c r="M1274" s="1556" t="s">
        <v>1084</v>
      </c>
      <c r="N1274" s="1557"/>
      <c r="O1274" s="1557"/>
      <c r="P1274" s="1557"/>
      <c r="Q1274" s="1558"/>
    </row>
    <row r="1275" spans="4:20" ht="15" customHeight="1" x14ac:dyDescent="0.2">
      <c r="D1275" s="912"/>
      <c r="E1275" s="912"/>
      <c r="F1275" s="912"/>
      <c r="G1275" s="1570"/>
      <c r="H1275" s="1571"/>
      <c r="I1275" s="1572"/>
      <c r="J1275" s="1576"/>
      <c r="K1275" s="1577"/>
      <c r="L1275" s="1578"/>
      <c r="M1275" s="1559"/>
      <c r="N1275" s="1560"/>
      <c r="O1275" s="1560"/>
      <c r="P1275" s="1560"/>
      <c r="Q1275" s="1561"/>
    </row>
    <row r="1276" spans="4:20" ht="16.5" customHeight="1" x14ac:dyDescent="0.2">
      <c r="D1276" s="1583" t="s">
        <v>1185</v>
      </c>
      <c r="E1276" s="1584"/>
      <c r="F1276" s="1584"/>
      <c r="G1276" s="1533"/>
      <c r="H1276" s="1535"/>
      <c r="I1276" s="1537"/>
      <c r="J1276" s="1533"/>
      <c r="K1276" s="1535"/>
      <c r="L1276" s="1537"/>
      <c r="M1276" s="631" t="s">
        <v>594</v>
      </c>
      <c r="N1276" s="745"/>
      <c r="O1276" s="842"/>
      <c r="P1276" s="842"/>
      <c r="Q1276" s="842"/>
    </row>
    <row r="1277" spans="4:20" ht="16.5" customHeight="1" x14ac:dyDescent="0.2">
      <c r="D1277" s="1585"/>
      <c r="E1277" s="1581"/>
      <c r="F1277" s="1581"/>
      <c r="G1277" s="1534"/>
      <c r="H1277" s="1536"/>
      <c r="I1277" s="1538"/>
      <c r="J1277" s="1534"/>
      <c r="K1277" s="1536"/>
      <c r="L1277" s="1538"/>
      <c r="M1277" s="631" t="s">
        <v>595</v>
      </c>
      <c r="N1277" s="745"/>
      <c r="O1277" s="842"/>
      <c r="P1277" s="842"/>
      <c r="Q1277" s="842"/>
    </row>
    <row r="1278" spans="4:20" ht="16.5" customHeight="1" x14ac:dyDescent="0.2">
      <c r="D1278" s="1583" t="s">
        <v>1186</v>
      </c>
      <c r="E1278" s="1584"/>
      <c r="F1278" s="1584"/>
      <c r="G1278" s="1533"/>
      <c r="H1278" s="1535"/>
      <c r="I1278" s="1537"/>
      <c r="J1278" s="1533"/>
      <c r="K1278" s="1535"/>
      <c r="L1278" s="1537"/>
      <c r="M1278" s="631" t="s">
        <v>594</v>
      </c>
      <c r="N1278" s="745"/>
      <c r="O1278" s="842"/>
      <c r="P1278" s="842"/>
      <c r="Q1278" s="842"/>
    </row>
    <row r="1279" spans="4:20" ht="16.5" customHeight="1" x14ac:dyDescent="0.2">
      <c r="D1279" s="1585"/>
      <c r="E1279" s="1581"/>
      <c r="F1279" s="1581"/>
      <c r="G1279" s="1534"/>
      <c r="H1279" s="1536"/>
      <c r="I1279" s="1538"/>
      <c r="J1279" s="1534"/>
      <c r="K1279" s="1536"/>
      <c r="L1279" s="1538"/>
      <c r="M1279" s="631" t="s">
        <v>595</v>
      </c>
      <c r="N1279" s="745"/>
      <c r="O1279" s="842"/>
      <c r="P1279" s="842"/>
      <c r="Q1279" s="842"/>
    </row>
    <row r="1280" spans="4:20" ht="29.15" customHeight="1" x14ac:dyDescent="0.2">
      <c r="D1280" s="1394" t="s">
        <v>598</v>
      </c>
      <c r="E1280" s="1565"/>
      <c r="F1280" s="1565"/>
      <c r="G1280" s="691"/>
      <c r="H1280" s="765"/>
      <c r="I1280" s="766"/>
      <c r="J1280" s="691"/>
      <c r="K1280" s="765"/>
      <c r="L1280" s="692"/>
    </row>
    <row r="1281" spans="3:24" ht="30.65" customHeight="1" x14ac:dyDescent="0.2">
      <c r="D1281" s="1590" t="s">
        <v>1758</v>
      </c>
      <c r="E1281" s="1581"/>
      <c r="F1281" s="1581"/>
      <c r="G1281" s="1581"/>
      <c r="H1281" s="1581"/>
      <c r="I1281" s="1523"/>
      <c r="J1281" s="1591"/>
      <c r="K1281" s="1591"/>
      <c r="L1281" s="1591"/>
      <c r="M1281" s="1591"/>
      <c r="N1281" s="1591"/>
      <c r="O1281" s="1591"/>
      <c r="P1281" s="1591"/>
      <c r="Q1281" s="1591"/>
      <c r="R1281" s="1591"/>
      <c r="S1281" s="1591"/>
      <c r="T1281" s="1592"/>
    </row>
    <row r="1282" spans="3:24" ht="15.65" customHeight="1" x14ac:dyDescent="0.2">
      <c r="D1282" s="226" t="s">
        <v>1908</v>
      </c>
    </row>
    <row r="1283" spans="3:24" ht="15.65" customHeight="1" x14ac:dyDescent="0.2">
      <c r="D1283" s="226" t="s">
        <v>868</v>
      </c>
    </row>
    <row r="1284" spans="3:24" ht="15.65" customHeight="1" x14ac:dyDescent="0.2">
      <c r="D1284" s="226"/>
      <c r="E1284" s="226" t="s">
        <v>785</v>
      </c>
    </row>
    <row r="1285" spans="3:24" ht="15.65" customHeight="1" x14ac:dyDescent="0.2">
      <c r="D1285" s="226"/>
      <c r="E1285" s="226" t="s">
        <v>1909</v>
      </c>
    </row>
    <row r="1286" spans="3:24" ht="15.65" customHeight="1" x14ac:dyDescent="0.2">
      <c r="D1286" s="226" t="s">
        <v>869</v>
      </c>
    </row>
    <row r="1287" spans="3:24" ht="15.65" customHeight="1" x14ac:dyDescent="0.2">
      <c r="E1287" s="226" t="s">
        <v>786</v>
      </c>
    </row>
    <row r="1288" spans="3:24" ht="22.5" customHeight="1" x14ac:dyDescent="0.2">
      <c r="E1288" s="1274" t="s">
        <v>1522</v>
      </c>
      <c r="F1288" s="1275"/>
      <c r="G1288" s="1275"/>
      <c r="H1288" s="1275"/>
      <c r="I1288" s="1275"/>
      <c r="J1288" s="1275"/>
      <c r="K1288" s="1275"/>
      <c r="L1288" s="1275"/>
      <c r="M1288" s="1564"/>
      <c r="N1288" s="453" t="s">
        <v>1521</v>
      </c>
    </row>
    <row r="1289" spans="3:24" ht="5.15" customHeight="1" x14ac:dyDescent="0.2">
      <c r="E1289" s="226"/>
    </row>
    <row r="1290" spans="3:24" ht="11.15" customHeight="1" x14ac:dyDescent="0.2">
      <c r="E1290" s="226"/>
    </row>
    <row r="1291" spans="3:24" ht="17.5" customHeight="1" x14ac:dyDescent="0.2">
      <c r="P1291" s="956" t="s">
        <v>792</v>
      </c>
      <c r="Q1291" s="956"/>
      <c r="R1291" s="956"/>
      <c r="S1291" s="982">
        <f>$Q$11</f>
        <v>0</v>
      </c>
      <c r="T1291" s="982"/>
      <c r="U1291" s="982"/>
      <c r="V1291" s="982"/>
      <c r="W1291" s="982"/>
      <c r="X1291" s="982"/>
    </row>
    <row r="1292" spans="3:24" ht="16.5" customHeight="1" x14ac:dyDescent="0.2">
      <c r="C1292" s="229" t="s">
        <v>2219</v>
      </c>
    </row>
    <row r="1293" spans="3:24" ht="16.5" customHeight="1" x14ac:dyDescent="0.2">
      <c r="D1293" s="911" t="s">
        <v>589</v>
      </c>
      <c r="E1293" s="912"/>
      <c r="F1293" s="912"/>
      <c r="G1293" s="1380" t="str">
        <f>"令和"&amp;$Y$1&amp;"年度（予定含む）"</f>
        <v>令和8年度（予定含む）</v>
      </c>
      <c r="H1293" s="1380"/>
      <c r="I1293" s="1380"/>
      <c r="J1293" s="1380"/>
      <c r="K1293" s="1380"/>
      <c r="L1293" s="1380"/>
      <c r="M1293" s="955" t="str">
        <f>"令和"&amp;$Y$1-1&amp;"年度"</f>
        <v>令和7年度</v>
      </c>
      <c r="N1293" s="955"/>
      <c r="O1293" s="955"/>
      <c r="P1293" s="955"/>
      <c r="Q1293" s="955"/>
      <c r="R1293" s="955"/>
    </row>
    <row r="1294" spans="3:24" ht="16" customHeight="1" x14ac:dyDescent="0.2">
      <c r="D1294" s="912"/>
      <c r="E1294" s="912"/>
      <c r="F1294" s="912"/>
      <c r="G1294" s="1021" t="s">
        <v>782</v>
      </c>
      <c r="H1294" s="1021"/>
      <c r="I1294" s="1021"/>
      <c r="J1294" s="1021" t="s">
        <v>783</v>
      </c>
      <c r="K1294" s="1021"/>
      <c r="L1294" s="1021"/>
      <c r="M1294" s="1021" t="s">
        <v>782</v>
      </c>
      <c r="N1294" s="1021"/>
      <c r="O1294" s="1021"/>
      <c r="P1294" s="1021" t="s">
        <v>783</v>
      </c>
      <c r="Q1294" s="1021"/>
      <c r="R1294" s="1021"/>
    </row>
    <row r="1295" spans="3:24" ht="24.65" customHeight="1" x14ac:dyDescent="0.2">
      <c r="D1295" s="1526" t="s">
        <v>599</v>
      </c>
      <c r="E1295" s="1579"/>
      <c r="F1295" s="1580"/>
      <c r="G1295" s="691"/>
      <c r="H1295" s="765"/>
      <c r="I1295" s="766"/>
      <c r="J1295" s="691"/>
      <c r="K1295" s="765"/>
      <c r="L1295" s="766"/>
      <c r="M1295" s="691"/>
      <c r="N1295" s="765"/>
      <c r="O1295" s="766"/>
      <c r="P1295" s="691"/>
      <c r="Q1295" s="765"/>
      <c r="R1295" s="693"/>
    </row>
    <row r="1296" spans="3:24" ht="30" customHeight="1" x14ac:dyDescent="0.2">
      <c r="D1296" s="1479" t="s">
        <v>600</v>
      </c>
      <c r="E1296" s="1565"/>
      <c r="F1296" s="1565"/>
      <c r="G1296" s="1581"/>
      <c r="H1296" s="1581"/>
      <c r="I1296" s="1523"/>
      <c r="J1296" s="1582"/>
      <c r="K1296" s="1582"/>
      <c r="L1296" s="1582"/>
      <c r="M1296" s="1582"/>
      <c r="N1296" s="1582"/>
      <c r="O1296" s="1582"/>
      <c r="P1296" s="1582"/>
      <c r="Q1296" s="1582"/>
      <c r="R1296" s="1582"/>
      <c r="S1296" s="1582"/>
      <c r="T1296" s="1381"/>
    </row>
    <row r="1297" spans="3:22" ht="16.5" customHeight="1" x14ac:dyDescent="0.2">
      <c r="E1297" s="226" t="s">
        <v>601</v>
      </c>
    </row>
    <row r="1298" spans="3:22" ht="9.65" customHeight="1" x14ac:dyDescent="0.2">
      <c r="E1298" s="226"/>
    </row>
    <row r="1299" spans="3:22" ht="16.5" customHeight="1" x14ac:dyDescent="0.2">
      <c r="C1299" s="229" t="s">
        <v>2220</v>
      </c>
    </row>
    <row r="1300" spans="3:22" ht="16.5" customHeight="1" x14ac:dyDescent="0.2">
      <c r="D1300" s="1586" t="s">
        <v>589</v>
      </c>
      <c r="E1300" s="1587"/>
      <c r="F1300" s="1380" t="str">
        <f>"令和"&amp;$Y$1&amp;"年度（予定含む）"</f>
        <v>令和8年度（予定含む）</v>
      </c>
      <c r="G1300" s="1380"/>
      <c r="H1300" s="1380"/>
      <c r="I1300" s="1380"/>
      <c r="J1300" s="1380"/>
      <c r="K1300" s="1380"/>
      <c r="L1300" s="955" t="str">
        <f>"令和"&amp;$Y$1-1&amp;"年度"</f>
        <v>令和7年度</v>
      </c>
      <c r="M1300" s="955"/>
      <c r="N1300" s="955"/>
      <c r="O1300" s="955"/>
      <c r="P1300" s="955"/>
      <c r="Q1300" s="955"/>
      <c r="R1300" s="1556" t="s">
        <v>1084</v>
      </c>
      <c r="S1300" s="1557"/>
      <c r="T1300" s="1557"/>
      <c r="U1300" s="1557"/>
      <c r="V1300" s="1558"/>
    </row>
    <row r="1301" spans="3:22" ht="16.5" customHeight="1" x14ac:dyDescent="0.2">
      <c r="D1301" s="1588"/>
      <c r="E1301" s="1589"/>
      <c r="F1301" s="1021" t="s">
        <v>782</v>
      </c>
      <c r="G1301" s="1021"/>
      <c r="H1301" s="1021"/>
      <c r="I1301" s="1021" t="s">
        <v>783</v>
      </c>
      <c r="J1301" s="1021"/>
      <c r="K1301" s="1021"/>
      <c r="L1301" s="1021" t="s">
        <v>782</v>
      </c>
      <c r="M1301" s="1021"/>
      <c r="N1301" s="1021"/>
      <c r="O1301" s="1021" t="s">
        <v>783</v>
      </c>
      <c r="P1301" s="1021"/>
      <c r="Q1301" s="1021"/>
      <c r="R1301" s="1559"/>
      <c r="S1301" s="1560"/>
      <c r="T1301" s="1560"/>
      <c r="U1301" s="1560"/>
      <c r="V1301" s="1561"/>
    </row>
    <row r="1302" spans="3:22" ht="18.649999999999999" customHeight="1" x14ac:dyDescent="0.2">
      <c r="D1302" s="1583" t="s">
        <v>779</v>
      </c>
      <c r="E1302" s="1052"/>
      <c r="F1302" s="1533"/>
      <c r="G1302" s="1535"/>
      <c r="H1302" s="1537"/>
      <c r="I1302" s="1533"/>
      <c r="J1302" s="1535"/>
      <c r="K1302" s="1537"/>
      <c r="L1302" s="1533"/>
      <c r="M1302" s="1535"/>
      <c r="N1302" s="1537"/>
      <c r="O1302" s="1533"/>
      <c r="P1302" s="1535"/>
      <c r="Q1302" s="1537"/>
      <c r="R1302" s="631" t="s">
        <v>594</v>
      </c>
      <c r="S1302" s="745"/>
      <c r="T1302" s="842"/>
      <c r="U1302" s="842"/>
      <c r="V1302" s="842"/>
    </row>
    <row r="1303" spans="3:22" ht="18.649999999999999" customHeight="1" x14ac:dyDescent="0.2">
      <c r="D1303" s="1363"/>
      <c r="E1303" s="1054"/>
      <c r="F1303" s="1534"/>
      <c r="G1303" s="1536"/>
      <c r="H1303" s="1538"/>
      <c r="I1303" s="1534"/>
      <c r="J1303" s="1536"/>
      <c r="K1303" s="1538"/>
      <c r="L1303" s="1534"/>
      <c r="M1303" s="1536"/>
      <c r="N1303" s="1538"/>
      <c r="O1303" s="1534"/>
      <c r="P1303" s="1536"/>
      <c r="Q1303" s="1538"/>
      <c r="R1303" s="631" t="s">
        <v>595</v>
      </c>
      <c r="S1303" s="745"/>
      <c r="T1303" s="842"/>
      <c r="U1303" s="842"/>
      <c r="V1303" s="842"/>
    </row>
    <row r="1304" spans="3:22" ht="30" customHeight="1" x14ac:dyDescent="0.2">
      <c r="D1304" s="1590"/>
      <c r="E1304" s="1581"/>
      <c r="F1304" s="1581"/>
      <c r="G1304" s="1581"/>
      <c r="H1304" s="1581"/>
      <c r="I1304" s="1523"/>
      <c r="J1304" s="1524"/>
      <c r="K1304" s="1524"/>
      <c r="L1304" s="1524"/>
      <c r="M1304" s="1524"/>
      <c r="N1304" s="1524"/>
      <c r="O1304" s="1524"/>
      <c r="P1304" s="1524"/>
      <c r="Q1304" s="1524"/>
      <c r="R1304" s="1524"/>
      <c r="S1304" s="1524"/>
      <c r="T1304" s="1525"/>
    </row>
    <row r="1305" spans="3:22" ht="16.5" customHeight="1" x14ac:dyDescent="0.2">
      <c r="E1305" s="226" t="s">
        <v>1906</v>
      </c>
    </row>
    <row r="1306" spans="3:22" ht="16.5" customHeight="1" x14ac:dyDescent="0.2">
      <c r="E1306" s="226" t="s">
        <v>870</v>
      </c>
    </row>
    <row r="1307" spans="3:22" ht="16.5" customHeight="1" x14ac:dyDescent="0.2">
      <c r="E1307" s="226" t="s">
        <v>2019</v>
      </c>
    </row>
    <row r="1308" spans="3:22" ht="16.5" customHeight="1" x14ac:dyDescent="0.2">
      <c r="E1308" s="226" t="s">
        <v>2024</v>
      </c>
    </row>
    <row r="1309" spans="3:22" ht="9.65" customHeight="1" x14ac:dyDescent="0.2">
      <c r="F1309" s="226"/>
    </row>
    <row r="1310" spans="3:22" ht="16.5" customHeight="1" x14ac:dyDescent="0.2">
      <c r="C1310" s="229" t="s">
        <v>1015</v>
      </c>
    </row>
    <row r="1311" spans="3:22" ht="19" customHeight="1" x14ac:dyDescent="0.2">
      <c r="D1311" s="1098" t="s">
        <v>698</v>
      </c>
      <c r="E1311" s="1144"/>
      <c r="F1311" s="1144"/>
      <c r="G1311" s="1144"/>
      <c r="H1311" s="1303"/>
      <c r="I1311" s="1266"/>
      <c r="J1311" s="1334"/>
      <c r="K1311" s="1334"/>
      <c r="L1311" s="1334"/>
      <c r="M1311" s="1129"/>
      <c r="N1311" s="1129"/>
      <c r="O1311" s="1129"/>
      <c r="P1311" s="1267"/>
    </row>
    <row r="1312" spans="3:22" ht="19" customHeight="1" x14ac:dyDescent="0.2">
      <c r="E1312" s="1593" t="s">
        <v>1187</v>
      </c>
      <c r="F1312" s="1594"/>
      <c r="G1312" s="1594"/>
      <c r="H1312" s="1594"/>
      <c r="I1312" s="1594"/>
      <c r="J1312" s="1595"/>
      <c r="K1312" s="1596" t="s">
        <v>2074</v>
      </c>
      <c r="L1312" s="1597"/>
      <c r="M1312" s="1597"/>
      <c r="N1312" s="1597"/>
      <c r="O1312" s="1597"/>
      <c r="P1312" s="1598"/>
      <c r="Q1312" s="496" t="s">
        <v>826</v>
      </c>
      <c r="R1312" s="1041" t="s">
        <v>1148</v>
      </c>
      <c r="S1312" s="1042"/>
    </row>
    <row r="1313" spans="3:24" ht="19" customHeight="1" x14ac:dyDescent="0.2">
      <c r="E1313" s="1593" t="s">
        <v>1188</v>
      </c>
      <c r="F1313" s="1594"/>
      <c r="G1313" s="1594"/>
      <c r="H1313" s="1594"/>
      <c r="I1313" s="1594"/>
      <c r="J1313" s="1595"/>
      <c r="K1313" s="1599" t="s">
        <v>2075</v>
      </c>
      <c r="L1313" s="1600"/>
      <c r="M1313" s="1600"/>
      <c r="N1313" s="1600"/>
      <c r="O1313" s="1600"/>
      <c r="P1313" s="1601"/>
      <c r="Q1313" s="496" t="s">
        <v>826</v>
      </c>
      <c r="R1313" s="1041" t="s">
        <v>829</v>
      </c>
      <c r="S1313" s="1042"/>
    </row>
    <row r="1314" spans="3:24" ht="10" customHeight="1" x14ac:dyDescent="0.2">
      <c r="E1314" s="866"/>
      <c r="F1314" s="866"/>
      <c r="G1314" s="866"/>
      <c r="H1314" s="866"/>
      <c r="I1314" s="866"/>
    </row>
    <row r="1315" spans="3:24" ht="16.5" customHeight="1" x14ac:dyDescent="0.2">
      <c r="C1315" s="229" t="s">
        <v>1910</v>
      </c>
    </row>
    <row r="1316" spans="3:24" ht="19" customHeight="1" x14ac:dyDescent="0.2">
      <c r="D1316" s="1098" t="s">
        <v>698</v>
      </c>
      <c r="E1316" s="1144"/>
      <c r="F1316" s="1144"/>
      <c r="G1316" s="1144"/>
      <c r="H1316" s="1303"/>
      <c r="I1316" s="1266"/>
      <c r="J1316" s="1334"/>
      <c r="K1316" s="1334"/>
      <c r="L1316" s="1334"/>
      <c r="M1316" s="1129"/>
      <c r="N1316" s="1129"/>
      <c r="O1316" s="1129"/>
      <c r="P1316" s="1267"/>
    </row>
    <row r="1317" spans="3:24" ht="19" customHeight="1" x14ac:dyDescent="0.2">
      <c r="E1317" s="1593" t="s">
        <v>1189</v>
      </c>
      <c r="F1317" s="1594"/>
      <c r="G1317" s="1594"/>
      <c r="H1317" s="1594"/>
      <c r="I1317" s="1594"/>
      <c r="J1317" s="1595"/>
      <c r="K1317" s="1599" t="s">
        <v>2076</v>
      </c>
      <c r="L1317" s="1600"/>
      <c r="M1317" s="1600"/>
      <c r="N1317" s="1600"/>
      <c r="O1317" s="1600"/>
      <c r="P1317" s="1601"/>
      <c r="Q1317" s="496" t="s">
        <v>826</v>
      </c>
      <c r="R1317" s="1041" t="s">
        <v>830</v>
      </c>
      <c r="S1317" s="1042"/>
    </row>
    <row r="1318" spans="3:24" ht="16.5" customHeight="1" x14ac:dyDescent="0.2">
      <c r="E1318" s="226" t="s">
        <v>831</v>
      </c>
    </row>
    <row r="1319" spans="3:24" ht="10" customHeight="1" x14ac:dyDescent="0.2">
      <c r="E1319" s="866"/>
      <c r="F1319" s="866"/>
      <c r="G1319" s="866"/>
      <c r="H1319" s="866"/>
      <c r="I1319" s="866"/>
    </row>
    <row r="1320" spans="3:24" ht="16.5" customHeight="1" x14ac:dyDescent="0.2">
      <c r="C1320" s="229" t="s">
        <v>1016</v>
      </c>
    </row>
    <row r="1321" spans="3:24" ht="18" customHeight="1" x14ac:dyDescent="0.2">
      <c r="D1321" s="1098" t="s">
        <v>698</v>
      </c>
      <c r="E1321" s="1144"/>
      <c r="F1321" s="1144"/>
      <c r="G1321" s="1144"/>
      <c r="H1321" s="1303"/>
      <c r="I1321" s="1266"/>
      <c r="J1321" s="1334"/>
      <c r="K1321" s="1334"/>
      <c r="L1321" s="1334"/>
      <c r="M1321" s="1129"/>
      <c r="N1321" s="1129"/>
      <c r="O1321" s="1129"/>
      <c r="P1321" s="1267"/>
    </row>
    <row r="1322" spans="3:24" ht="18" customHeight="1" x14ac:dyDescent="0.2">
      <c r="E1322" s="1593" t="s">
        <v>1190</v>
      </c>
      <c r="F1322" s="1594"/>
      <c r="G1322" s="1594"/>
      <c r="H1322" s="1594"/>
      <c r="I1322" s="1594"/>
      <c r="J1322" s="1595"/>
      <c r="K1322" s="1599" t="s">
        <v>2077</v>
      </c>
      <c r="L1322" s="1600"/>
      <c r="M1322" s="1600"/>
      <c r="N1322" s="1600"/>
      <c r="O1322" s="1600"/>
      <c r="P1322" s="1601"/>
      <c r="Q1322" s="496" t="s">
        <v>826</v>
      </c>
      <c r="R1322" s="1041" t="s">
        <v>704</v>
      </c>
      <c r="S1322" s="1042"/>
    </row>
    <row r="1323" spans="3:24" ht="16.5" customHeight="1" x14ac:dyDescent="0.2">
      <c r="E1323" s="226" t="s">
        <v>609</v>
      </c>
    </row>
    <row r="1324" spans="3:24" ht="16.5" customHeight="1" x14ac:dyDescent="0.2">
      <c r="E1324" s="226" t="s">
        <v>871</v>
      </c>
    </row>
    <row r="1325" spans="3:24" ht="16.5" customHeight="1" x14ac:dyDescent="0.2">
      <c r="E1325" s="226" t="s">
        <v>610</v>
      </c>
    </row>
    <row r="1326" spans="3:24" ht="11.15" customHeight="1" x14ac:dyDescent="0.2">
      <c r="E1326" s="226"/>
    </row>
    <row r="1327" spans="3:24" ht="17.5" customHeight="1" x14ac:dyDescent="0.2">
      <c r="P1327" s="956" t="s">
        <v>792</v>
      </c>
      <c r="Q1327" s="956"/>
      <c r="R1327" s="956"/>
      <c r="S1327" s="982">
        <f>$Q$11</f>
        <v>0</v>
      </c>
      <c r="T1327" s="982"/>
      <c r="U1327" s="982"/>
      <c r="V1327" s="982"/>
      <c r="W1327" s="982"/>
      <c r="X1327" s="982"/>
    </row>
    <row r="1328" spans="3:24" ht="16.5" customHeight="1" x14ac:dyDescent="0.2">
      <c r="C1328" s="229" t="s">
        <v>1021</v>
      </c>
    </row>
    <row r="1329" spans="4:24" ht="16.5" customHeight="1" x14ac:dyDescent="0.2">
      <c r="D1329" s="230" t="s">
        <v>611</v>
      </c>
    </row>
    <row r="1330" spans="4:24" ht="18.649999999999999" customHeight="1" x14ac:dyDescent="0.2">
      <c r="D1330" s="1098" t="s">
        <v>698</v>
      </c>
      <c r="E1330" s="1144"/>
      <c r="F1330" s="1144"/>
      <c r="G1330" s="1144"/>
      <c r="H1330" s="1303"/>
      <c r="I1330" s="1610"/>
      <c r="J1330" s="1610"/>
      <c r="K1330" s="1610"/>
      <c r="L1330" s="1610"/>
      <c r="M1330" s="1610"/>
      <c r="N1330" s="1610"/>
      <c r="O1330" s="1610"/>
      <c r="P1330" s="1610"/>
      <c r="Q1330" s="1610"/>
      <c r="R1330" s="1610"/>
      <c r="S1330" s="1610"/>
      <c r="T1330" s="1610"/>
      <c r="U1330" s="1610"/>
    </row>
    <row r="1331" spans="4:24" ht="18.649999999999999" customHeight="1" x14ac:dyDescent="0.2">
      <c r="E1331" s="1073" t="s">
        <v>1191</v>
      </c>
      <c r="F1331" s="1602"/>
      <c r="G1331" s="1602"/>
      <c r="H1331" s="1602"/>
      <c r="I1331" s="1603"/>
      <c r="J1331" s="1603"/>
      <c r="K1331" s="1603"/>
      <c r="L1331" s="1604"/>
      <c r="M1331" s="705"/>
      <c r="N1331" s="230" t="s">
        <v>612</v>
      </c>
      <c r="P1331" s="705"/>
      <c r="Q1331" s="230" t="s">
        <v>699</v>
      </c>
      <c r="S1331" s="476"/>
    </row>
    <row r="1332" spans="4:24" ht="18.649999999999999" customHeight="1" x14ac:dyDescent="0.2">
      <c r="E1332" s="1073" t="s">
        <v>1085</v>
      </c>
      <c r="F1332" s="1602"/>
      <c r="G1332" s="1602"/>
      <c r="H1332" s="1602"/>
      <c r="I1332" s="1602"/>
      <c r="J1332" s="1602"/>
      <c r="K1332" s="1602"/>
      <c r="L1332" s="1605"/>
      <c r="M1332" s="842"/>
      <c r="N1332" s="472" t="s">
        <v>23</v>
      </c>
      <c r="O1332" s="842"/>
      <c r="P1332" s="451" t="s">
        <v>613</v>
      </c>
      <c r="Q1332" s="472"/>
      <c r="R1332" s="842"/>
      <c r="S1332" s="472" t="s">
        <v>23</v>
      </c>
      <c r="T1332" s="842"/>
      <c r="U1332" s="472" t="s">
        <v>700</v>
      </c>
      <c r="V1332" s="473"/>
    </row>
    <row r="1333" spans="4:24" ht="6" customHeight="1" x14ac:dyDescent="0.2"/>
    <row r="1334" spans="4:24" ht="16.5" customHeight="1" x14ac:dyDescent="0.2">
      <c r="D1334" s="230" t="s">
        <v>1017</v>
      </c>
    </row>
    <row r="1335" spans="4:24" ht="18.649999999999999" customHeight="1" x14ac:dyDescent="0.2">
      <c r="D1335" s="1098" t="s">
        <v>698</v>
      </c>
      <c r="E1335" s="1144"/>
      <c r="F1335" s="1144"/>
      <c r="G1335" s="1144"/>
      <c r="H1335" s="1144"/>
      <c r="I1335" s="1185"/>
      <c r="J1335" s="1276"/>
      <c r="K1335" s="1127"/>
      <c r="L1335" s="1335"/>
      <c r="M1335" s="1335"/>
      <c r="N1335" s="1335"/>
      <c r="O1335" s="1335"/>
      <c r="P1335" s="1335"/>
      <c r="Q1335" s="1335"/>
      <c r="R1335" s="1335"/>
      <c r="S1335" s="1130"/>
    </row>
    <row r="1336" spans="4:24" ht="18.649999999999999" customHeight="1" x14ac:dyDescent="0.2">
      <c r="E1336" s="1593" t="s">
        <v>1688</v>
      </c>
      <c r="F1336" s="1602"/>
      <c r="G1336" s="1602"/>
      <c r="H1336" s="1602"/>
      <c r="I1336" s="1050"/>
      <c r="J1336" s="1050"/>
      <c r="K1336" s="1051"/>
      <c r="L1336" s="769" t="s">
        <v>2078</v>
      </c>
      <c r="M1336" s="770"/>
      <c r="N1336" s="770"/>
      <c r="O1336" s="770"/>
      <c r="P1336" s="770"/>
      <c r="Q1336" s="770"/>
      <c r="R1336" s="770"/>
      <c r="S1336" s="771"/>
      <c r="T1336" s="496" t="s">
        <v>826</v>
      </c>
      <c r="U1336" s="1041" t="s">
        <v>1686</v>
      </c>
      <c r="V1336" s="1607"/>
      <c r="W1336" s="1042"/>
    </row>
    <row r="1337" spans="4:24" ht="6" customHeight="1" x14ac:dyDescent="0.2"/>
    <row r="1338" spans="4:24" ht="16.5" customHeight="1" x14ac:dyDescent="0.2">
      <c r="D1338" s="230" t="s">
        <v>614</v>
      </c>
    </row>
    <row r="1339" spans="4:24" ht="16.5" customHeight="1" x14ac:dyDescent="0.2">
      <c r="E1339" s="230" t="s">
        <v>2079</v>
      </c>
      <c r="R1339" s="1511" t="s">
        <v>1646</v>
      </c>
      <c r="S1339" s="1512"/>
      <c r="T1339" s="1512"/>
      <c r="U1339" s="1512"/>
      <c r="V1339" s="1512"/>
      <c r="W1339" s="1608"/>
      <c r="X1339" s="1609"/>
    </row>
    <row r="1340" spans="4:24" ht="19" customHeight="1" x14ac:dyDescent="0.2">
      <c r="D1340" s="912" t="s">
        <v>617</v>
      </c>
      <c r="E1340" s="912"/>
      <c r="F1340" s="912"/>
      <c r="G1340" s="912"/>
      <c r="H1340" s="1037"/>
      <c r="I1340" s="996"/>
      <c r="K1340" s="912" t="s">
        <v>619</v>
      </c>
      <c r="L1340" s="912"/>
      <c r="M1340" s="912"/>
      <c r="N1340" s="912"/>
      <c r="O1340" s="1037"/>
      <c r="P1340" s="996"/>
    </row>
    <row r="1341" spans="4:24" ht="19" customHeight="1" x14ac:dyDescent="0.2">
      <c r="D1341" s="912" t="s">
        <v>1759</v>
      </c>
      <c r="E1341" s="912"/>
      <c r="F1341" s="912"/>
      <c r="G1341" s="912"/>
      <c r="H1341" s="1037"/>
      <c r="I1341" s="996"/>
      <c r="K1341" s="912" t="s">
        <v>620</v>
      </c>
      <c r="L1341" s="912"/>
      <c r="M1341" s="912"/>
      <c r="N1341" s="912"/>
      <c r="O1341" s="1037"/>
      <c r="P1341" s="996"/>
    </row>
    <row r="1342" spans="4:24" ht="19" customHeight="1" x14ac:dyDescent="0.2">
      <c r="D1342" s="912" t="s">
        <v>618</v>
      </c>
      <c r="E1342" s="912"/>
      <c r="F1342" s="912"/>
      <c r="G1342" s="912"/>
      <c r="H1342" s="1037"/>
      <c r="I1342" s="996"/>
      <c r="K1342" s="912" t="s">
        <v>621</v>
      </c>
      <c r="L1342" s="912"/>
      <c r="M1342" s="912"/>
      <c r="N1342" s="912"/>
      <c r="O1342" s="1037"/>
      <c r="P1342" s="996"/>
    </row>
    <row r="1343" spans="4:24" ht="6" customHeight="1" x14ac:dyDescent="0.2"/>
    <row r="1344" spans="4:24" ht="16.5" customHeight="1" x14ac:dyDescent="0.2">
      <c r="E1344" s="230" t="s">
        <v>615</v>
      </c>
    </row>
    <row r="1345" spans="4:23" ht="13.5" customHeight="1" x14ac:dyDescent="0.2">
      <c r="D1345" s="955" t="str">
        <f>"令和"&amp;Y1-1&amp;"年度"</f>
        <v>令和7年度</v>
      </c>
      <c r="E1345" s="955"/>
      <c r="F1345" s="955"/>
      <c r="G1345" s="1345"/>
      <c r="H1345" s="694"/>
      <c r="I1345" s="641" t="s">
        <v>23</v>
      </c>
      <c r="J1345" s="695"/>
      <c r="K1345" s="642" t="s">
        <v>24</v>
      </c>
      <c r="L1345" s="694"/>
      <c r="M1345" s="641" t="s">
        <v>23</v>
      </c>
      <c r="N1345" s="695"/>
      <c r="O1345" s="643" t="s">
        <v>24</v>
      </c>
      <c r="P1345" s="767"/>
      <c r="Q1345" s="641" t="s">
        <v>23</v>
      </c>
      <c r="R1345" s="695"/>
      <c r="S1345" s="643" t="s">
        <v>24</v>
      </c>
      <c r="T1345" s="767"/>
      <c r="U1345" s="641" t="s">
        <v>23</v>
      </c>
      <c r="V1345" s="695"/>
      <c r="W1345" s="644" t="s">
        <v>24</v>
      </c>
    </row>
    <row r="1346" spans="4:23" ht="13.5" customHeight="1" x14ac:dyDescent="0.2">
      <c r="D1346" s="955"/>
      <c r="E1346" s="955"/>
      <c r="F1346" s="955"/>
      <c r="G1346" s="1345"/>
      <c r="H1346" s="694"/>
      <c r="I1346" s="641" t="s">
        <v>23</v>
      </c>
      <c r="J1346" s="695"/>
      <c r="K1346" s="642" t="s">
        <v>24</v>
      </c>
      <c r="L1346" s="694"/>
      <c r="M1346" s="641" t="s">
        <v>23</v>
      </c>
      <c r="N1346" s="695"/>
      <c r="O1346" s="643" t="s">
        <v>24</v>
      </c>
      <c r="P1346" s="767"/>
      <c r="Q1346" s="641" t="s">
        <v>23</v>
      </c>
      <c r="R1346" s="695"/>
      <c r="S1346" s="643" t="s">
        <v>24</v>
      </c>
      <c r="T1346" s="767"/>
      <c r="U1346" s="641" t="s">
        <v>23</v>
      </c>
      <c r="V1346" s="695"/>
      <c r="W1346" s="644" t="s">
        <v>24</v>
      </c>
    </row>
    <row r="1347" spans="4:23" ht="13.5" customHeight="1" x14ac:dyDescent="0.2">
      <c r="D1347" s="955"/>
      <c r="E1347" s="955"/>
      <c r="F1347" s="955"/>
      <c r="G1347" s="1345"/>
      <c r="H1347" s="772"/>
      <c r="I1347" s="641" t="s">
        <v>23</v>
      </c>
      <c r="J1347" s="773"/>
      <c r="K1347" s="642" t="s">
        <v>24</v>
      </c>
      <c r="L1347" s="772"/>
      <c r="M1347" s="641" t="s">
        <v>23</v>
      </c>
      <c r="N1347" s="773"/>
      <c r="O1347" s="643" t="s">
        <v>24</v>
      </c>
      <c r="P1347" s="774"/>
      <c r="Q1347" s="641" t="s">
        <v>23</v>
      </c>
      <c r="R1347" s="773"/>
      <c r="S1347" s="643" t="s">
        <v>24</v>
      </c>
      <c r="T1347" s="774"/>
      <c r="U1347" s="641" t="s">
        <v>23</v>
      </c>
      <c r="V1347" s="773"/>
      <c r="W1347" s="644" t="s">
        <v>24</v>
      </c>
    </row>
    <row r="1348" spans="4:23" ht="13.5" customHeight="1" x14ac:dyDescent="0.2">
      <c r="D1348" s="1380" t="str">
        <f>"令和"&amp;Y1&amp;"年度"</f>
        <v>令和8年度</v>
      </c>
      <c r="E1348" s="1380"/>
      <c r="F1348" s="1380"/>
      <c r="G1348" s="1043"/>
      <c r="H1348" s="775"/>
      <c r="I1348" s="641" t="s">
        <v>23</v>
      </c>
      <c r="J1348" s="776"/>
      <c r="K1348" s="642" t="s">
        <v>24</v>
      </c>
      <c r="L1348" s="775"/>
      <c r="M1348" s="641" t="s">
        <v>23</v>
      </c>
      <c r="N1348" s="776"/>
      <c r="O1348" s="643" t="s">
        <v>24</v>
      </c>
      <c r="P1348" s="777"/>
      <c r="Q1348" s="641" t="s">
        <v>23</v>
      </c>
      <c r="R1348" s="776"/>
      <c r="S1348" s="643" t="s">
        <v>24</v>
      </c>
      <c r="T1348" s="777"/>
      <c r="U1348" s="641" t="s">
        <v>23</v>
      </c>
      <c r="V1348" s="776"/>
      <c r="W1348" s="644" t="s">
        <v>24</v>
      </c>
    </row>
    <row r="1349" spans="4:23" ht="13.5" customHeight="1" x14ac:dyDescent="0.2">
      <c r="D1349" s="1380"/>
      <c r="E1349" s="1380"/>
      <c r="F1349" s="1380"/>
      <c r="G1349" s="1043"/>
      <c r="H1349" s="694"/>
      <c r="I1349" s="641" t="s">
        <v>23</v>
      </c>
      <c r="J1349" s="695"/>
      <c r="K1349" s="642" t="s">
        <v>24</v>
      </c>
      <c r="L1349" s="694"/>
      <c r="M1349" s="641" t="s">
        <v>23</v>
      </c>
      <c r="N1349" s="695"/>
      <c r="O1349" s="643" t="s">
        <v>24</v>
      </c>
      <c r="P1349" s="767"/>
      <c r="Q1349" s="641" t="s">
        <v>23</v>
      </c>
      <c r="R1349" s="695"/>
      <c r="S1349" s="643" t="s">
        <v>24</v>
      </c>
      <c r="T1349" s="767"/>
      <c r="U1349" s="641" t="s">
        <v>23</v>
      </c>
      <c r="V1349" s="695"/>
      <c r="W1349" s="644" t="s">
        <v>24</v>
      </c>
    </row>
    <row r="1350" spans="4:23" ht="13.5" customHeight="1" x14ac:dyDescent="0.2">
      <c r="D1350" s="1380"/>
      <c r="E1350" s="1380"/>
      <c r="F1350" s="1380"/>
      <c r="G1350" s="1043"/>
      <c r="H1350" s="694"/>
      <c r="I1350" s="641" t="s">
        <v>23</v>
      </c>
      <c r="J1350" s="695"/>
      <c r="K1350" s="642" t="s">
        <v>24</v>
      </c>
      <c r="L1350" s="694"/>
      <c r="M1350" s="641" t="s">
        <v>23</v>
      </c>
      <c r="N1350" s="695"/>
      <c r="O1350" s="643" t="s">
        <v>24</v>
      </c>
      <c r="P1350" s="767"/>
      <c r="Q1350" s="641" t="s">
        <v>23</v>
      </c>
      <c r="R1350" s="695"/>
      <c r="S1350" s="643" t="s">
        <v>24</v>
      </c>
      <c r="T1350" s="767"/>
      <c r="U1350" s="641" t="s">
        <v>23</v>
      </c>
      <c r="V1350" s="695"/>
      <c r="W1350" s="644" t="s">
        <v>24</v>
      </c>
    </row>
    <row r="1351" spans="4:23" ht="6" customHeight="1" x14ac:dyDescent="0.2"/>
    <row r="1352" spans="4:23" ht="16.5" customHeight="1" x14ac:dyDescent="0.2">
      <c r="D1352" s="230" t="s">
        <v>2038</v>
      </c>
    </row>
    <row r="1353" spans="4:23" ht="29.15" customHeight="1" x14ac:dyDescent="0.2">
      <c r="D1353" s="1098"/>
      <c r="E1353" s="1144"/>
      <c r="F1353" s="1144"/>
      <c r="G1353" s="1144"/>
      <c r="H1353" s="1611" t="str">
        <f>"令和"&amp;$Y$1&amp;"年度検査月日
（予定を含む）"</f>
        <v>令和8年度検査月日
（予定を含む）</v>
      </c>
      <c r="I1353" s="1612"/>
      <c r="J1353" s="1612"/>
      <c r="K1353" s="1613"/>
      <c r="L1353" s="1614" t="str">
        <f>"令和"&amp;$Y$1-1&amp;"年度検査月日"</f>
        <v>令和7年度検査月日</v>
      </c>
      <c r="M1353" s="1044"/>
      <c r="N1353" s="1574"/>
      <c r="O1353" s="1045"/>
    </row>
    <row r="1354" spans="4:23" ht="18.649999999999999" customHeight="1" x14ac:dyDescent="0.2">
      <c r="D1354" s="1061" t="s">
        <v>622</v>
      </c>
      <c r="E1354" s="1062"/>
      <c r="F1354" s="1062"/>
      <c r="G1354" s="1062"/>
      <c r="H1354" s="705"/>
      <c r="I1354" s="451" t="s">
        <v>23</v>
      </c>
      <c r="J1354" s="705"/>
      <c r="K1354" s="451" t="s">
        <v>24</v>
      </c>
      <c r="L1354" s="842"/>
      <c r="M1354" s="451" t="s">
        <v>23</v>
      </c>
      <c r="N1354" s="842"/>
      <c r="O1354" s="454" t="s">
        <v>24</v>
      </c>
    </row>
    <row r="1355" spans="4:23" ht="18.649999999999999" customHeight="1" x14ac:dyDescent="0.2">
      <c r="D1355" s="1061" t="s">
        <v>790</v>
      </c>
      <c r="E1355" s="1062"/>
      <c r="F1355" s="1062"/>
      <c r="G1355" s="1062"/>
      <c r="H1355" s="1062"/>
      <c r="I1355" s="1606"/>
      <c r="J1355" s="842"/>
      <c r="K1355" s="472" t="s">
        <v>623</v>
      </c>
      <c r="L1355" s="842"/>
      <c r="M1355" s="473" t="s">
        <v>95</v>
      </c>
    </row>
    <row r="1356" spans="4:23" ht="16.5" customHeight="1" x14ac:dyDescent="0.2">
      <c r="E1356" s="230" t="s">
        <v>872</v>
      </c>
    </row>
    <row r="1357" spans="4:23" ht="7.5" customHeight="1" x14ac:dyDescent="0.2"/>
    <row r="1358" spans="4:23" ht="15.65" customHeight="1" x14ac:dyDescent="0.2">
      <c r="D1358" s="230" t="s">
        <v>2159</v>
      </c>
    </row>
    <row r="1359" spans="4:23" ht="27.65" customHeight="1" x14ac:dyDescent="0.2">
      <c r="D1359" s="1345" t="s">
        <v>564</v>
      </c>
      <c r="E1359" s="1382"/>
      <c r="F1359" s="1382"/>
      <c r="G1359" s="1383"/>
      <c r="H1359" s="1370" t="s">
        <v>625</v>
      </c>
      <c r="I1359" s="1615"/>
      <c r="J1359" s="1288"/>
      <c r="K1359" s="1611" t="str">
        <f>"令和"&amp;$Y$1&amp;"年度検査月日
（予定を含む）"</f>
        <v>令和8年度検査月日
（予定を含む）</v>
      </c>
      <c r="L1359" s="1612"/>
      <c r="M1359" s="1612"/>
      <c r="N1359" s="1613"/>
      <c r="O1359" s="1614" t="str">
        <f>"令和"&amp;$Y$1-1&amp;"年度検査月日"</f>
        <v>令和7年度検査月日</v>
      </c>
      <c r="P1359" s="1044"/>
      <c r="Q1359" s="1574"/>
      <c r="R1359" s="1045"/>
    </row>
    <row r="1360" spans="4:23" ht="29.15" customHeight="1" x14ac:dyDescent="0.2">
      <c r="D1360" s="1394" t="s">
        <v>1018</v>
      </c>
      <c r="E1360" s="1395"/>
      <c r="F1360" s="1395"/>
      <c r="G1360" s="1396"/>
      <c r="H1360" s="1295"/>
      <c r="I1360" s="1616"/>
      <c r="J1360" s="1006"/>
      <c r="K1360" s="842"/>
      <c r="L1360" s="451" t="s">
        <v>23</v>
      </c>
      <c r="M1360" s="842"/>
      <c r="N1360" s="451" t="s">
        <v>24</v>
      </c>
      <c r="O1360" s="842"/>
      <c r="P1360" s="451" t="s">
        <v>23</v>
      </c>
      <c r="Q1360" s="842"/>
      <c r="R1360" s="454" t="s">
        <v>24</v>
      </c>
    </row>
    <row r="1361" spans="4:22" ht="7.5" customHeight="1" x14ac:dyDescent="0.2"/>
    <row r="1362" spans="4:22" ht="15.65" customHeight="1" x14ac:dyDescent="0.2">
      <c r="D1362" s="230" t="s">
        <v>1502</v>
      </c>
    </row>
    <row r="1363" spans="4:22" ht="28" customHeight="1" x14ac:dyDescent="0.2">
      <c r="D1363" s="1345" t="s">
        <v>564</v>
      </c>
      <c r="E1363" s="1382"/>
      <c r="F1363" s="1382"/>
      <c r="G1363" s="1383"/>
      <c r="H1363" s="1370" t="s">
        <v>625</v>
      </c>
      <c r="I1363" s="1615"/>
      <c r="J1363" s="1288"/>
      <c r="K1363" s="1611" t="str">
        <f>"令和"&amp;$Y$1&amp;"年度検査月日
（予定を含む）"</f>
        <v>令和8年度検査月日
（予定を含む）</v>
      </c>
      <c r="L1363" s="1612"/>
      <c r="M1363" s="1612"/>
      <c r="N1363" s="1613"/>
      <c r="O1363" s="1614" t="str">
        <f>"令和"&amp;$Y$1-1&amp;"年度検査月日"</f>
        <v>令和7年度検査月日</v>
      </c>
      <c r="P1363" s="1044"/>
      <c r="Q1363" s="1574"/>
      <c r="R1363" s="1045"/>
    </row>
    <row r="1364" spans="4:22" ht="28" customHeight="1" x14ac:dyDescent="0.2">
      <c r="D1364" s="1394" t="s">
        <v>626</v>
      </c>
      <c r="E1364" s="1395"/>
      <c r="F1364" s="1395"/>
      <c r="G1364" s="1396"/>
      <c r="H1364" s="1156"/>
      <c r="I1364" s="1618"/>
      <c r="J1364" s="1619"/>
      <c r="K1364" s="842"/>
      <c r="L1364" s="451" t="s">
        <v>23</v>
      </c>
      <c r="M1364" s="842"/>
      <c r="N1364" s="451" t="s">
        <v>24</v>
      </c>
      <c r="O1364" s="842"/>
      <c r="P1364" s="451" t="s">
        <v>23</v>
      </c>
      <c r="Q1364" s="842"/>
      <c r="R1364" s="454" t="s">
        <v>24</v>
      </c>
    </row>
    <row r="1365" spans="4:22" ht="28" customHeight="1" x14ac:dyDescent="0.2">
      <c r="D1365" s="1394" t="s">
        <v>627</v>
      </c>
      <c r="E1365" s="1395"/>
      <c r="F1365" s="1395"/>
      <c r="G1365" s="1396"/>
      <c r="H1365" s="1295"/>
      <c r="I1365" s="1616"/>
      <c r="J1365" s="1006"/>
      <c r="K1365" s="842"/>
      <c r="L1365" s="451" t="s">
        <v>23</v>
      </c>
      <c r="M1365" s="842"/>
      <c r="N1365" s="451" t="s">
        <v>24</v>
      </c>
      <c r="O1365" s="842"/>
      <c r="P1365" s="451" t="s">
        <v>23</v>
      </c>
      <c r="Q1365" s="842"/>
      <c r="R1365" s="454" t="s">
        <v>24</v>
      </c>
      <c r="T1365" s="230" t="s">
        <v>784</v>
      </c>
    </row>
    <row r="1366" spans="4:22" ht="28" customHeight="1" x14ac:dyDescent="0.2">
      <c r="D1366" s="1394" t="s">
        <v>628</v>
      </c>
      <c r="E1366" s="1395"/>
      <c r="F1366" s="1395"/>
      <c r="G1366" s="1396"/>
      <c r="H1366" s="1295"/>
      <c r="I1366" s="1616"/>
      <c r="J1366" s="1006"/>
      <c r="K1366" s="842"/>
      <c r="L1366" s="451" t="s">
        <v>23</v>
      </c>
      <c r="M1366" s="842"/>
      <c r="N1366" s="451" t="s">
        <v>24</v>
      </c>
      <c r="O1366" s="842"/>
      <c r="P1366" s="451" t="s">
        <v>23</v>
      </c>
      <c r="Q1366" s="842"/>
      <c r="R1366" s="454" t="s">
        <v>24</v>
      </c>
    </row>
    <row r="1367" spans="4:22" ht="28" customHeight="1" x14ac:dyDescent="0.2">
      <c r="D1367" s="1394" t="s">
        <v>629</v>
      </c>
      <c r="E1367" s="1395"/>
      <c r="F1367" s="1395"/>
      <c r="G1367" s="1396"/>
      <c r="H1367" s="1295"/>
      <c r="I1367" s="1616"/>
      <c r="J1367" s="1006"/>
      <c r="K1367" s="842"/>
      <c r="L1367" s="451" t="s">
        <v>23</v>
      </c>
      <c r="M1367" s="842"/>
      <c r="N1367" s="451" t="s">
        <v>24</v>
      </c>
      <c r="O1367" s="842"/>
      <c r="P1367" s="451" t="s">
        <v>23</v>
      </c>
      <c r="Q1367" s="842"/>
      <c r="R1367" s="454" t="s">
        <v>24</v>
      </c>
    </row>
    <row r="1368" spans="4:22" ht="10" customHeight="1" x14ac:dyDescent="0.2"/>
    <row r="1369" spans="4:22" ht="27" customHeight="1" x14ac:dyDescent="0.2">
      <c r="D1369" s="911" t="s">
        <v>1761</v>
      </c>
      <c r="E1369" s="956"/>
      <c r="F1369" s="956"/>
      <c r="G1369" s="956"/>
      <c r="H1369" s="1184"/>
      <c r="I1369" s="1523"/>
      <c r="J1369" s="1524"/>
      <c r="K1369" s="1524"/>
      <c r="L1369" s="1524"/>
      <c r="M1369" s="1524"/>
      <c r="N1369" s="1524"/>
      <c r="O1369" s="1524"/>
      <c r="P1369" s="1524"/>
      <c r="Q1369" s="1524"/>
      <c r="R1369" s="1582"/>
      <c r="S1369" s="1582"/>
      <c r="T1369" s="1582"/>
      <c r="U1369" s="1582"/>
      <c r="V1369" s="1381"/>
    </row>
    <row r="1370" spans="4:22" ht="16.5" customHeight="1" x14ac:dyDescent="0.2">
      <c r="E1370" s="226" t="s">
        <v>873</v>
      </c>
    </row>
    <row r="1371" spans="4:22" ht="16.5" customHeight="1" x14ac:dyDescent="0.2">
      <c r="E1371" s="226" t="s">
        <v>630</v>
      </c>
    </row>
    <row r="1372" spans="4:22" ht="9.65" customHeight="1" x14ac:dyDescent="0.2"/>
    <row r="1373" spans="4:22" ht="16.5" customHeight="1" x14ac:dyDescent="0.2">
      <c r="D1373" s="230" t="s">
        <v>1019</v>
      </c>
    </row>
    <row r="1374" spans="4:22" ht="20.5" customHeight="1" x14ac:dyDescent="0.2">
      <c r="D1374" s="1098" t="s">
        <v>701</v>
      </c>
      <c r="E1374" s="1144"/>
      <c r="F1374" s="1144"/>
      <c r="G1374" s="1144"/>
      <c r="H1374" s="1303"/>
      <c r="I1374" s="1489"/>
      <c r="J1374" s="1617"/>
      <c r="K1374" s="1617"/>
      <c r="L1374" s="1617"/>
      <c r="M1374" s="1130"/>
    </row>
    <row r="1375" spans="4:22" ht="9.65" customHeight="1" x14ac:dyDescent="0.2"/>
    <row r="1376" spans="4:22" ht="16.5" customHeight="1" x14ac:dyDescent="0.2">
      <c r="D1376" s="230" t="s">
        <v>1020</v>
      </c>
    </row>
    <row r="1377" spans="3:24" ht="19" customHeight="1" x14ac:dyDescent="0.2">
      <c r="D1377" s="1098" t="s">
        <v>702</v>
      </c>
      <c r="E1377" s="1144"/>
      <c r="F1377" s="1144"/>
      <c r="G1377" s="1144"/>
      <c r="H1377" s="1303"/>
      <c r="I1377" s="1489"/>
      <c r="J1377" s="1617"/>
      <c r="K1377" s="1617"/>
      <c r="L1377" s="1617"/>
      <c r="M1377" s="1130"/>
    </row>
    <row r="1378" spans="3:24" ht="16.5" customHeight="1" x14ac:dyDescent="0.2">
      <c r="E1378" s="226" t="s">
        <v>631</v>
      </c>
    </row>
    <row r="1379" spans="3:24" ht="16.5" customHeight="1" x14ac:dyDescent="0.2">
      <c r="E1379" s="226" t="s">
        <v>1762</v>
      </c>
    </row>
    <row r="1380" spans="3:24" ht="12" customHeight="1" x14ac:dyDescent="0.2">
      <c r="E1380" s="226"/>
    </row>
    <row r="1381" spans="3:24" ht="17.5" customHeight="1" x14ac:dyDescent="0.2">
      <c r="P1381" s="956" t="s">
        <v>792</v>
      </c>
      <c r="Q1381" s="956"/>
      <c r="R1381" s="956"/>
      <c r="S1381" s="982">
        <f>$Q$11</f>
        <v>0</v>
      </c>
      <c r="T1381" s="982"/>
      <c r="U1381" s="982"/>
      <c r="V1381" s="982"/>
      <c r="W1381" s="982"/>
      <c r="X1381" s="982"/>
    </row>
    <row r="1382" spans="3:24" ht="16.5" customHeight="1" x14ac:dyDescent="0.2">
      <c r="C1382" s="229" t="s">
        <v>1370</v>
      </c>
    </row>
    <row r="1383" spans="3:24" ht="18.649999999999999" customHeight="1" x14ac:dyDescent="0.2">
      <c r="D1383" s="230" t="s">
        <v>632</v>
      </c>
    </row>
    <row r="1384" spans="3:24" ht="25.5" customHeight="1" x14ac:dyDescent="0.2">
      <c r="D1384" s="955" t="s">
        <v>633</v>
      </c>
      <c r="E1384" s="955"/>
      <c r="F1384" s="955"/>
      <c r="G1384" s="912"/>
      <c r="H1384" s="912"/>
      <c r="I1384" s="1611" t="str">
        <f>"令和"&amp;$Y$1&amp;"年度検査月日
（予定を含む）"</f>
        <v>令和8年度検査月日
（予定を含む）</v>
      </c>
      <c r="J1384" s="1612"/>
      <c r="K1384" s="1612"/>
      <c r="L1384" s="1613"/>
      <c r="M1384" s="1614" t="str">
        <f>"令和"&amp;$Y$1-1&amp;"年度検査月日"</f>
        <v>令和7年度検査月日</v>
      </c>
      <c r="N1384" s="1044"/>
      <c r="O1384" s="1574"/>
      <c r="P1384" s="1045"/>
      <c r="Q1384" s="954" t="s">
        <v>638</v>
      </c>
      <c r="R1384" s="955"/>
    </row>
    <row r="1385" spans="3:24" ht="17.149999999999999" customHeight="1" x14ac:dyDescent="0.2">
      <c r="D1385" s="1630" t="s">
        <v>2221</v>
      </c>
      <c r="E1385" s="1630"/>
      <c r="F1385" s="1630"/>
      <c r="G1385" s="1630"/>
      <c r="H1385" s="651" t="s">
        <v>634</v>
      </c>
      <c r="I1385" s="690"/>
      <c r="J1385" s="652" t="s">
        <v>23</v>
      </c>
      <c r="K1385" s="690"/>
      <c r="L1385" s="652" t="s">
        <v>24</v>
      </c>
      <c r="M1385" s="690"/>
      <c r="N1385" s="652" t="s">
        <v>23</v>
      </c>
      <c r="O1385" s="690"/>
      <c r="P1385" s="550" t="s">
        <v>24</v>
      </c>
      <c r="Q1385" s="1091"/>
      <c r="R1385" s="1091"/>
    </row>
    <row r="1386" spans="3:24" ht="17.149999999999999" customHeight="1" x14ac:dyDescent="0.2">
      <c r="D1386" s="911"/>
      <c r="E1386" s="911"/>
      <c r="F1386" s="911"/>
      <c r="G1386" s="911"/>
      <c r="H1386" s="653" t="s">
        <v>635</v>
      </c>
      <c r="I1386" s="690"/>
      <c r="J1386" s="654" t="s">
        <v>23</v>
      </c>
      <c r="K1386" s="690"/>
      <c r="L1386" s="654" t="s">
        <v>24</v>
      </c>
      <c r="M1386" s="690"/>
      <c r="N1386" s="654" t="s">
        <v>23</v>
      </c>
      <c r="O1386" s="690"/>
      <c r="P1386" s="553" t="s">
        <v>24</v>
      </c>
      <c r="Q1386" s="1091"/>
      <c r="R1386" s="1091"/>
    </row>
    <row r="1387" spans="3:24" ht="17.149999999999999" customHeight="1" x14ac:dyDescent="0.2">
      <c r="D1387" s="911"/>
      <c r="E1387" s="911"/>
      <c r="F1387" s="911"/>
      <c r="G1387" s="911"/>
      <c r="H1387" s="655" t="s">
        <v>636</v>
      </c>
      <c r="I1387" s="690"/>
      <c r="J1387" s="656" t="s">
        <v>23</v>
      </c>
      <c r="K1387" s="690"/>
      <c r="L1387" s="656" t="s">
        <v>24</v>
      </c>
      <c r="M1387" s="690"/>
      <c r="N1387" s="656" t="s">
        <v>23</v>
      </c>
      <c r="O1387" s="690"/>
      <c r="P1387" s="556" t="s">
        <v>24</v>
      </c>
      <c r="Q1387" s="1091"/>
      <c r="R1387" s="1091"/>
    </row>
    <row r="1388" spans="3:24" ht="40" customHeight="1" x14ac:dyDescent="0.2">
      <c r="D1388" s="911" t="s">
        <v>2222</v>
      </c>
      <c r="E1388" s="911"/>
      <c r="F1388" s="911"/>
      <c r="G1388" s="911"/>
      <c r="H1388" s="1098"/>
      <c r="I1388" s="690"/>
      <c r="J1388" s="451" t="s">
        <v>23</v>
      </c>
      <c r="K1388" s="690"/>
      <c r="L1388" s="451" t="s">
        <v>24</v>
      </c>
      <c r="M1388" s="690"/>
      <c r="N1388" s="451" t="s">
        <v>23</v>
      </c>
      <c r="O1388" s="690"/>
      <c r="P1388" s="454" t="s">
        <v>24</v>
      </c>
      <c r="Q1388" s="1091"/>
      <c r="R1388" s="1091"/>
    </row>
    <row r="1389" spans="3:24" ht="40" customHeight="1" x14ac:dyDescent="0.2">
      <c r="D1389" s="911" t="s">
        <v>2223</v>
      </c>
      <c r="E1389" s="911"/>
      <c r="F1389" s="911"/>
      <c r="G1389" s="911"/>
      <c r="H1389" s="1098"/>
      <c r="I1389" s="690"/>
      <c r="J1389" s="451" t="s">
        <v>23</v>
      </c>
      <c r="K1389" s="690"/>
      <c r="L1389" s="451" t="s">
        <v>637</v>
      </c>
      <c r="M1389" s="690"/>
      <c r="N1389" s="451" t="s">
        <v>23</v>
      </c>
      <c r="O1389" s="690"/>
      <c r="P1389" s="454" t="s">
        <v>637</v>
      </c>
      <c r="Q1389" s="1091"/>
      <c r="R1389" s="1091"/>
    </row>
    <row r="1390" spans="3:24" ht="27" customHeight="1" x14ac:dyDescent="0.2">
      <c r="D1390" s="1583" t="s">
        <v>2224</v>
      </c>
      <c r="E1390" s="1624"/>
      <c r="F1390" s="1624"/>
      <c r="G1390" s="1624"/>
      <c r="H1390" s="1445"/>
      <c r="I1390" s="1625"/>
      <c r="J1390" s="1626"/>
      <c r="K1390" s="1627"/>
      <c r="L1390" s="1628"/>
      <c r="M1390" s="1625"/>
      <c r="N1390" s="1626"/>
      <c r="O1390" s="1627"/>
      <c r="P1390" s="1628"/>
      <c r="Q1390" s="1629"/>
      <c r="R1390" s="1629"/>
    </row>
    <row r="1391" spans="3:24" ht="19" customHeight="1" x14ac:dyDescent="0.2">
      <c r="D1391" s="1363"/>
      <c r="E1391" s="1054"/>
      <c r="F1391" s="1054"/>
      <c r="G1391" s="1054"/>
      <c r="H1391" s="1054"/>
      <c r="I1391" s="747"/>
      <c r="J1391" s="656" t="s">
        <v>408</v>
      </c>
      <c r="K1391" s="747"/>
      <c r="L1391" s="656" t="s">
        <v>637</v>
      </c>
      <c r="M1391" s="747"/>
      <c r="N1391" s="656" t="s">
        <v>408</v>
      </c>
      <c r="O1391" s="747"/>
      <c r="P1391" s="556" t="s">
        <v>637</v>
      </c>
      <c r="Q1391" s="1008"/>
      <c r="R1391" s="1008"/>
    </row>
    <row r="1392" spans="3:24" ht="15.65" customHeight="1" x14ac:dyDescent="0.2">
      <c r="E1392" s="226" t="s">
        <v>639</v>
      </c>
    </row>
    <row r="1393" spans="2:24" ht="9.65" customHeight="1" x14ac:dyDescent="0.2"/>
    <row r="1394" spans="2:24" ht="19" customHeight="1" x14ac:dyDescent="0.2">
      <c r="D1394" s="230" t="s">
        <v>640</v>
      </c>
    </row>
    <row r="1395" spans="2:24" ht="26.5" customHeight="1" x14ac:dyDescent="0.2">
      <c r="D1395" s="1345" t="s">
        <v>633</v>
      </c>
      <c r="E1395" s="1346"/>
      <c r="F1395" s="1346"/>
      <c r="G1395" s="1420"/>
      <c r="H1395" s="1611" t="s">
        <v>183</v>
      </c>
      <c r="I1395" s="1612"/>
      <c r="J1395" s="1612"/>
      <c r="K1395" s="1613"/>
      <c r="L1395" s="955" t="s">
        <v>641</v>
      </c>
      <c r="M1395" s="955"/>
      <c r="N1395" s="955"/>
      <c r="O1395" s="955"/>
      <c r="P1395" s="954" t="s">
        <v>638</v>
      </c>
      <c r="Q1395" s="955"/>
    </row>
    <row r="1396" spans="2:24" ht="18.649999999999999" customHeight="1" x14ac:dyDescent="0.2">
      <c r="D1396" s="1057" t="s">
        <v>1022</v>
      </c>
      <c r="E1396" s="1058"/>
      <c r="F1396" s="1058"/>
      <c r="G1396" s="1445"/>
      <c r="H1396" s="1719"/>
      <c r="I1396" s="1720"/>
      <c r="J1396" s="1720"/>
      <c r="K1396" s="1720"/>
      <c r="L1396" s="1620"/>
      <c r="M1396" s="1620"/>
      <c r="N1396" s="1620"/>
      <c r="O1396" s="1620"/>
      <c r="P1396" s="1008"/>
      <c r="Q1396" s="1008"/>
    </row>
    <row r="1397" spans="2:24" ht="18.649999999999999" customHeight="1" x14ac:dyDescent="0.2">
      <c r="D1397" s="1061"/>
      <c r="E1397" s="1062"/>
      <c r="F1397" s="1062"/>
      <c r="G1397" s="1498"/>
      <c r="H1397" s="1721"/>
      <c r="I1397" s="1722"/>
      <c r="J1397" s="1722"/>
      <c r="K1397" s="1722"/>
      <c r="L1397" s="1621"/>
      <c r="M1397" s="1622"/>
      <c r="N1397" s="1622"/>
      <c r="O1397" s="1623"/>
      <c r="P1397" s="996"/>
      <c r="Q1397" s="1008"/>
    </row>
    <row r="1398" spans="2:24" ht="18.649999999999999" customHeight="1" x14ac:dyDescent="0.2">
      <c r="D1398" s="1583" t="s">
        <v>642</v>
      </c>
      <c r="E1398" s="1058"/>
      <c r="F1398" s="1058"/>
      <c r="G1398" s="1445"/>
      <c r="H1398" s="1719"/>
      <c r="I1398" s="1720"/>
      <c r="J1398" s="1720"/>
      <c r="K1398" s="1720"/>
      <c r="L1398" s="1642"/>
      <c r="M1398" s="1642"/>
      <c r="N1398" s="1642"/>
      <c r="O1398" s="1642"/>
      <c r="P1398" s="1008"/>
      <c r="Q1398" s="1008"/>
    </row>
    <row r="1399" spans="2:24" ht="18.649999999999999" customHeight="1" x14ac:dyDescent="0.2">
      <c r="D1399" s="1061"/>
      <c r="E1399" s="1062"/>
      <c r="F1399" s="1062"/>
      <c r="G1399" s="1498"/>
      <c r="H1399" s="1721"/>
      <c r="I1399" s="1722"/>
      <c r="J1399" s="1722"/>
      <c r="K1399" s="1722"/>
      <c r="L1399" s="1621"/>
      <c r="M1399" s="1622"/>
      <c r="N1399" s="1622"/>
      <c r="O1399" s="1623"/>
      <c r="P1399" s="996"/>
      <c r="Q1399" s="1008"/>
    </row>
    <row r="1400" spans="2:24" ht="18.649999999999999" customHeight="1" x14ac:dyDescent="0.2">
      <c r="D1400" s="911" t="s">
        <v>643</v>
      </c>
      <c r="E1400" s="912"/>
      <c r="F1400" s="912"/>
      <c r="G1400" s="912"/>
      <c r="H1400" s="1719"/>
      <c r="I1400" s="1720"/>
      <c r="J1400" s="1720"/>
      <c r="K1400" s="1720"/>
      <c r="L1400" s="1642"/>
      <c r="M1400" s="1642"/>
      <c r="N1400" s="1642"/>
      <c r="O1400" s="1642"/>
      <c r="P1400" s="1008"/>
      <c r="Q1400" s="1008"/>
    </row>
    <row r="1401" spans="2:24" ht="18.649999999999999" customHeight="1" x14ac:dyDescent="0.2">
      <c r="D1401" s="912"/>
      <c r="E1401" s="912"/>
      <c r="F1401" s="912"/>
      <c r="G1401" s="912"/>
      <c r="H1401" s="1721"/>
      <c r="I1401" s="1722"/>
      <c r="J1401" s="1722"/>
      <c r="K1401" s="1722"/>
      <c r="L1401" s="1621"/>
      <c r="M1401" s="1622"/>
      <c r="N1401" s="1622"/>
      <c r="O1401" s="1623"/>
      <c r="P1401" s="996"/>
      <c r="Q1401" s="1008"/>
    </row>
    <row r="1402" spans="2:24" ht="15.65" customHeight="1" x14ac:dyDescent="0.2">
      <c r="E1402" s="226" t="s">
        <v>639</v>
      </c>
    </row>
    <row r="1403" spans="2:24" ht="16.5" customHeight="1" x14ac:dyDescent="0.2">
      <c r="E1403" s="226"/>
      <c r="T1403" s="1511" t="s">
        <v>1645</v>
      </c>
      <c r="U1403" s="1512"/>
      <c r="V1403" s="1512"/>
      <c r="W1403" s="1512"/>
      <c r="X1403" s="1513"/>
    </row>
    <row r="1404" spans="2:24" ht="15.65" customHeight="1" x14ac:dyDescent="0.2">
      <c r="E1404" s="226"/>
    </row>
    <row r="1405" spans="2:24" ht="16.5" customHeight="1" x14ac:dyDescent="0.2">
      <c r="B1405" s="498" t="s">
        <v>1371</v>
      </c>
    </row>
    <row r="1406" spans="2:24" ht="16.5" customHeight="1" x14ac:dyDescent="0.2">
      <c r="C1406" s="229" t="s">
        <v>1026</v>
      </c>
    </row>
    <row r="1407" spans="2:24" ht="19" customHeight="1" x14ac:dyDescent="0.2">
      <c r="D1407" s="230" t="s">
        <v>644</v>
      </c>
    </row>
    <row r="1408" spans="2:24" ht="26.5" customHeight="1" x14ac:dyDescent="0.2">
      <c r="D1408" s="1345" t="s">
        <v>1911</v>
      </c>
      <c r="E1408" s="1185"/>
      <c r="F1408" s="1185"/>
      <c r="G1408" s="1276"/>
      <c r="H1408" s="1018" t="s">
        <v>645</v>
      </c>
      <c r="I1408" s="1019"/>
      <c r="J1408" s="1019"/>
      <c r="K1408" s="1019"/>
      <c r="L1408" s="1020"/>
      <c r="M1408" s="954" t="str">
        <f>"令和"&amp;Y1&amp;"年度実施日
（予定含む）"</f>
        <v>令和8年度実施日
（予定含む）</v>
      </c>
      <c r="N1408" s="1021"/>
      <c r="O1408" s="955"/>
      <c r="P1408" s="1021"/>
      <c r="Q1408" s="956"/>
      <c r="R1408" s="1287" t="str">
        <f>"令和"&amp;Y1-1&amp;"年度実施日"</f>
        <v>令和7年度実施日</v>
      </c>
      <c r="S1408" s="1052"/>
      <c r="T1408" s="1052"/>
      <c r="U1408" s="1052"/>
      <c r="V1408" s="1641"/>
      <c r="W1408" s="954" t="s">
        <v>638</v>
      </c>
      <c r="X1408" s="955"/>
    </row>
    <row r="1409" spans="4:24" ht="16.5" customHeight="1" x14ac:dyDescent="0.2">
      <c r="D1409" s="1630" t="s">
        <v>646</v>
      </c>
      <c r="E1409" s="1630"/>
      <c r="F1409" s="1630"/>
      <c r="G1409" s="1631"/>
      <c r="H1409" s="1632"/>
      <c r="I1409" s="1633"/>
      <c r="J1409" s="1633"/>
      <c r="K1409" s="1633"/>
      <c r="L1409" s="1634"/>
      <c r="M1409" s="863" t="s">
        <v>634</v>
      </c>
      <c r="N1409" s="697"/>
      <c r="O1409" s="652" t="s">
        <v>23</v>
      </c>
      <c r="P1409" s="697"/>
      <c r="Q1409" s="550" t="s">
        <v>24</v>
      </c>
      <c r="R1409" s="779" t="s">
        <v>634</v>
      </c>
      <c r="S1409" s="697"/>
      <c r="T1409" s="652" t="s">
        <v>23</v>
      </c>
      <c r="U1409" s="697"/>
      <c r="V1409" s="550" t="s">
        <v>24</v>
      </c>
      <c r="W1409" s="1091"/>
      <c r="X1409" s="1091"/>
    </row>
    <row r="1410" spans="4:24" ht="16.5" customHeight="1" x14ac:dyDescent="0.2">
      <c r="D1410" s="911"/>
      <c r="E1410" s="911"/>
      <c r="F1410" s="911"/>
      <c r="G1410" s="1394"/>
      <c r="H1410" s="1635"/>
      <c r="I1410" s="1636"/>
      <c r="J1410" s="1636"/>
      <c r="K1410" s="1636"/>
      <c r="L1410" s="1637"/>
      <c r="M1410" s="847" t="s">
        <v>635</v>
      </c>
      <c r="N1410" s="721"/>
      <c r="O1410" s="654" t="s">
        <v>23</v>
      </c>
      <c r="P1410" s="721"/>
      <c r="Q1410" s="553" t="s">
        <v>24</v>
      </c>
      <c r="R1410" s="780" t="s">
        <v>635</v>
      </c>
      <c r="S1410" s="721"/>
      <c r="T1410" s="654" t="s">
        <v>23</v>
      </c>
      <c r="U1410" s="721"/>
      <c r="V1410" s="553" t="s">
        <v>24</v>
      </c>
      <c r="W1410" s="1091"/>
      <c r="X1410" s="1091"/>
    </row>
    <row r="1411" spans="4:24" ht="16.5" customHeight="1" x14ac:dyDescent="0.2">
      <c r="D1411" s="911"/>
      <c r="E1411" s="911"/>
      <c r="F1411" s="911"/>
      <c r="G1411" s="1394"/>
      <c r="H1411" s="1638"/>
      <c r="I1411" s="1639"/>
      <c r="J1411" s="1639"/>
      <c r="K1411" s="1639"/>
      <c r="L1411" s="1640"/>
      <c r="M1411" s="869" t="s">
        <v>636</v>
      </c>
      <c r="N1411" s="781"/>
      <c r="O1411" s="656" t="s">
        <v>23</v>
      </c>
      <c r="P1411" s="781"/>
      <c r="Q1411" s="556" t="s">
        <v>24</v>
      </c>
      <c r="R1411" s="782" t="s">
        <v>636</v>
      </c>
      <c r="S1411" s="781"/>
      <c r="T1411" s="656" t="s">
        <v>23</v>
      </c>
      <c r="U1411" s="781"/>
      <c r="V1411" s="556" t="s">
        <v>24</v>
      </c>
      <c r="W1411" s="1091"/>
      <c r="X1411" s="1091"/>
    </row>
    <row r="1412" spans="4:24" ht="16.5" customHeight="1" x14ac:dyDescent="0.2">
      <c r="D1412" s="1630" t="s">
        <v>1912</v>
      </c>
      <c r="E1412" s="1630"/>
      <c r="F1412" s="1630"/>
      <c r="G1412" s="1631"/>
      <c r="H1412" s="1632"/>
      <c r="I1412" s="1633"/>
      <c r="J1412" s="1633"/>
      <c r="K1412" s="1633"/>
      <c r="L1412" s="1634"/>
      <c r="M1412" s="863" t="s">
        <v>634</v>
      </c>
      <c r="N1412" s="697"/>
      <c r="O1412" s="652" t="s">
        <v>23</v>
      </c>
      <c r="P1412" s="697"/>
      <c r="Q1412" s="550" t="s">
        <v>24</v>
      </c>
      <c r="R1412" s="779" t="s">
        <v>634</v>
      </c>
      <c r="S1412" s="697"/>
      <c r="T1412" s="652" t="s">
        <v>23</v>
      </c>
      <c r="U1412" s="697"/>
      <c r="V1412" s="550" t="s">
        <v>24</v>
      </c>
      <c r="W1412" s="1091"/>
      <c r="X1412" s="1091"/>
    </row>
    <row r="1413" spans="4:24" ht="16.5" customHeight="1" x14ac:dyDescent="0.2">
      <c r="D1413" s="911"/>
      <c r="E1413" s="911"/>
      <c r="F1413" s="911"/>
      <c r="G1413" s="1394"/>
      <c r="H1413" s="1635"/>
      <c r="I1413" s="1636"/>
      <c r="J1413" s="1636"/>
      <c r="K1413" s="1636"/>
      <c r="L1413" s="1637"/>
      <c r="M1413" s="847" t="s">
        <v>635</v>
      </c>
      <c r="N1413" s="721"/>
      <c r="O1413" s="654" t="s">
        <v>23</v>
      </c>
      <c r="P1413" s="721"/>
      <c r="Q1413" s="553" t="s">
        <v>24</v>
      </c>
      <c r="R1413" s="780" t="s">
        <v>635</v>
      </c>
      <c r="S1413" s="721"/>
      <c r="T1413" s="654" t="s">
        <v>23</v>
      </c>
      <c r="U1413" s="721"/>
      <c r="V1413" s="553" t="s">
        <v>24</v>
      </c>
      <c r="W1413" s="1091"/>
      <c r="X1413" s="1091"/>
    </row>
    <row r="1414" spans="4:24" ht="16.5" customHeight="1" x14ac:dyDescent="0.2">
      <c r="D1414" s="911"/>
      <c r="E1414" s="911"/>
      <c r="F1414" s="911"/>
      <c r="G1414" s="1394"/>
      <c r="H1414" s="1638"/>
      <c r="I1414" s="1639"/>
      <c r="J1414" s="1639"/>
      <c r="K1414" s="1639"/>
      <c r="L1414" s="1640"/>
      <c r="M1414" s="869" t="s">
        <v>636</v>
      </c>
      <c r="N1414" s="781"/>
      <c r="O1414" s="656" t="s">
        <v>23</v>
      </c>
      <c r="P1414" s="781"/>
      <c r="Q1414" s="556" t="s">
        <v>24</v>
      </c>
      <c r="R1414" s="782" t="s">
        <v>636</v>
      </c>
      <c r="S1414" s="781"/>
      <c r="T1414" s="656" t="s">
        <v>23</v>
      </c>
      <c r="U1414" s="781"/>
      <c r="V1414" s="556" t="s">
        <v>24</v>
      </c>
      <c r="W1414" s="1091"/>
      <c r="X1414" s="1091"/>
    </row>
    <row r="1415" spans="4:24" ht="16.5" customHeight="1" x14ac:dyDescent="0.2">
      <c r="D1415" s="1630" t="s">
        <v>647</v>
      </c>
      <c r="E1415" s="1630"/>
      <c r="F1415" s="1630"/>
      <c r="G1415" s="1631"/>
      <c r="H1415" s="1632"/>
      <c r="I1415" s="1633"/>
      <c r="J1415" s="1633"/>
      <c r="K1415" s="1633"/>
      <c r="L1415" s="1634"/>
      <c r="M1415" s="863" t="s">
        <v>634</v>
      </c>
      <c r="N1415" s="697"/>
      <c r="O1415" s="652" t="s">
        <v>23</v>
      </c>
      <c r="P1415" s="697"/>
      <c r="Q1415" s="550" t="s">
        <v>24</v>
      </c>
      <c r="R1415" s="779" t="s">
        <v>634</v>
      </c>
      <c r="S1415" s="697"/>
      <c r="T1415" s="652" t="s">
        <v>23</v>
      </c>
      <c r="U1415" s="697"/>
      <c r="V1415" s="550" t="s">
        <v>24</v>
      </c>
      <c r="W1415" s="1091"/>
      <c r="X1415" s="1091"/>
    </row>
    <row r="1416" spans="4:24" ht="16.5" customHeight="1" x14ac:dyDescent="0.2">
      <c r="D1416" s="911"/>
      <c r="E1416" s="911"/>
      <c r="F1416" s="911"/>
      <c r="G1416" s="1394"/>
      <c r="H1416" s="1635"/>
      <c r="I1416" s="1636"/>
      <c r="J1416" s="1636"/>
      <c r="K1416" s="1636"/>
      <c r="L1416" s="1637"/>
      <c r="M1416" s="847" t="s">
        <v>635</v>
      </c>
      <c r="N1416" s="721"/>
      <c r="O1416" s="654" t="s">
        <v>23</v>
      </c>
      <c r="P1416" s="721"/>
      <c r="Q1416" s="553" t="s">
        <v>24</v>
      </c>
      <c r="R1416" s="780" t="s">
        <v>635</v>
      </c>
      <c r="S1416" s="721"/>
      <c r="T1416" s="654" t="s">
        <v>23</v>
      </c>
      <c r="U1416" s="721"/>
      <c r="V1416" s="553" t="s">
        <v>24</v>
      </c>
      <c r="W1416" s="1091"/>
      <c r="X1416" s="1091"/>
    </row>
    <row r="1417" spans="4:24" ht="16.5" customHeight="1" x14ac:dyDescent="0.2">
      <c r="D1417" s="911"/>
      <c r="E1417" s="911"/>
      <c r="F1417" s="911"/>
      <c r="G1417" s="1394"/>
      <c r="H1417" s="1638"/>
      <c r="I1417" s="1639"/>
      <c r="J1417" s="1639"/>
      <c r="K1417" s="1639"/>
      <c r="L1417" s="1640"/>
      <c r="M1417" s="869" t="s">
        <v>636</v>
      </c>
      <c r="N1417" s="781"/>
      <c r="O1417" s="656" t="s">
        <v>23</v>
      </c>
      <c r="P1417" s="781"/>
      <c r="Q1417" s="556" t="s">
        <v>24</v>
      </c>
      <c r="R1417" s="782" t="s">
        <v>636</v>
      </c>
      <c r="S1417" s="781"/>
      <c r="T1417" s="656" t="s">
        <v>23</v>
      </c>
      <c r="U1417" s="781"/>
      <c r="V1417" s="556" t="s">
        <v>24</v>
      </c>
      <c r="W1417" s="1091"/>
      <c r="X1417" s="1091"/>
    </row>
    <row r="1418" spans="4:24" ht="16.5" customHeight="1" x14ac:dyDescent="0.2">
      <c r="D1418" s="1630" t="s">
        <v>648</v>
      </c>
      <c r="E1418" s="1630"/>
      <c r="F1418" s="1630"/>
      <c r="G1418" s="1631"/>
      <c r="H1418" s="1632"/>
      <c r="I1418" s="1633"/>
      <c r="J1418" s="1633"/>
      <c r="K1418" s="1633"/>
      <c r="L1418" s="1634"/>
      <c r="M1418" s="863" t="s">
        <v>634</v>
      </c>
      <c r="N1418" s="697"/>
      <c r="O1418" s="652" t="s">
        <v>23</v>
      </c>
      <c r="P1418" s="697"/>
      <c r="Q1418" s="550" t="s">
        <v>24</v>
      </c>
      <c r="R1418" s="779" t="s">
        <v>634</v>
      </c>
      <c r="S1418" s="697"/>
      <c r="T1418" s="652" t="s">
        <v>23</v>
      </c>
      <c r="U1418" s="697"/>
      <c r="V1418" s="550" t="s">
        <v>24</v>
      </c>
      <c r="W1418" s="1091"/>
      <c r="X1418" s="1091"/>
    </row>
    <row r="1419" spans="4:24" ht="16.5" customHeight="1" x14ac:dyDescent="0.2">
      <c r="D1419" s="911"/>
      <c r="E1419" s="911"/>
      <c r="F1419" s="911"/>
      <c r="G1419" s="1394"/>
      <c r="H1419" s="1635"/>
      <c r="I1419" s="1636"/>
      <c r="J1419" s="1636"/>
      <c r="K1419" s="1636"/>
      <c r="L1419" s="1637"/>
      <c r="M1419" s="847" t="s">
        <v>635</v>
      </c>
      <c r="N1419" s="721"/>
      <c r="O1419" s="654" t="s">
        <v>23</v>
      </c>
      <c r="P1419" s="721"/>
      <c r="Q1419" s="553" t="s">
        <v>24</v>
      </c>
      <c r="R1419" s="780" t="s">
        <v>635</v>
      </c>
      <c r="S1419" s="721"/>
      <c r="T1419" s="654" t="s">
        <v>23</v>
      </c>
      <c r="U1419" s="721"/>
      <c r="V1419" s="553" t="s">
        <v>24</v>
      </c>
      <c r="W1419" s="1091"/>
      <c r="X1419" s="1091"/>
    </row>
    <row r="1420" spans="4:24" ht="16.5" customHeight="1" x14ac:dyDescent="0.2">
      <c r="D1420" s="911"/>
      <c r="E1420" s="911"/>
      <c r="F1420" s="911"/>
      <c r="G1420" s="1394"/>
      <c r="H1420" s="1638"/>
      <c r="I1420" s="1639"/>
      <c r="J1420" s="1639"/>
      <c r="K1420" s="1639"/>
      <c r="L1420" s="1640"/>
      <c r="M1420" s="869" t="s">
        <v>636</v>
      </c>
      <c r="N1420" s="781"/>
      <c r="O1420" s="656" t="s">
        <v>23</v>
      </c>
      <c r="P1420" s="781"/>
      <c r="Q1420" s="556" t="s">
        <v>24</v>
      </c>
      <c r="R1420" s="782" t="s">
        <v>636</v>
      </c>
      <c r="S1420" s="781"/>
      <c r="T1420" s="656" t="s">
        <v>23</v>
      </c>
      <c r="U1420" s="781"/>
      <c r="V1420" s="556" t="s">
        <v>24</v>
      </c>
      <c r="W1420" s="1091"/>
      <c r="X1420" s="1091"/>
    </row>
    <row r="1421" spans="4:24" ht="16.5" customHeight="1" x14ac:dyDescent="0.2">
      <c r="E1421" s="226" t="s">
        <v>639</v>
      </c>
    </row>
    <row r="1422" spans="4:24" ht="16.5" customHeight="1" x14ac:dyDescent="0.2">
      <c r="E1422" s="226" t="s">
        <v>1242</v>
      </c>
    </row>
    <row r="1423" spans="4:24" ht="16.5" customHeight="1" x14ac:dyDescent="0.2">
      <c r="E1423" s="226" t="s">
        <v>2022</v>
      </c>
    </row>
    <row r="1424" spans="4:24" ht="16.5" customHeight="1" x14ac:dyDescent="0.2">
      <c r="E1424" s="226" t="s">
        <v>2021</v>
      </c>
    </row>
    <row r="1425" spans="3:24" ht="9.65" customHeight="1" x14ac:dyDescent="0.2"/>
    <row r="1426" spans="3:24" ht="16.5" customHeight="1" x14ac:dyDescent="0.2">
      <c r="D1426" s="230" t="s">
        <v>1305</v>
      </c>
    </row>
    <row r="1427" spans="3:24" ht="19.5" customHeight="1" x14ac:dyDescent="0.2">
      <c r="D1427" s="1098" t="s">
        <v>649</v>
      </c>
      <c r="E1427" s="1144"/>
      <c r="F1427" s="1144"/>
      <c r="G1427" s="1303"/>
      <c r="H1427" s="1527"/>
      <c r="I1427" s="1528"/>
      <c r="J1427" s="1528"/>
      <c r="K1427" s="1528"/>
      <c r="L1427" s="1528"/>
      <c r="M1427" s="1529"/>
    </row>
    <row r="1428" spans="3:24" ht="16.5" customHeight="1" x14ac:dyDescent="0.2">
      <c r="E1428" s="226" t="s">
        <v>639</v>
      </c>
    </row>
    <row r="1429" spans="3:24" ht="17.5" customHeight="1" x14ac:dyDescent="0.2">
      <c r="P1429" s="956" t="s">
        <v>792</v>
      </c>
      <c r="Q1429" s="956"/>
      <c r="R1429" s="956"/>
      <c r="S1429" s="982">
        <f>$Q$11</f>
        <v>0</v>
      </c>
      <c r="T1429" s="982"/>
      <c r="U1429" s="982"/>
      <c r="V1429" s="982"/>
      <c r="W1429" s="982"/>
      <c r="X1429" s="982"/>
    </row>
    <row r="1430" spans="3:24" ht="16.5" customHeight="1" x14ac:dyDescent="0.2">
      <c r="C1430" s="229" t="s">
        <v>1025</v>
      </c>
    </row>
    <row r="1431" spans="3:24" ht="15.65" customHeight="1" x14ac:dyDescent="0.2">
      <c r="D1431" s="230" t="s">
        <v>650</v>
      </c>
    </row>
    <row r="1432" spans="3:24" ht="16.5" customHeight="1" x14ac:dyDescent="0.2">
      <c r="D1432" s="1048" t="s">
        <v>1181</v>
      </c>
      <c r="E1432" s="1048"/>
      <c r="F1432" s="1018" t="s">
        <v>651</v>
      </c>
      <c r="G1432" s="1019"/>
      <c r="H1432" s="1019"/>
      <c r="I1432" s="1020"/>
      <c r="J1432" s="1345" t="s">
        <v>652</v>
      </c>
      <c r="K1432" s="897"/>
      <c r="L1432" s="1346"/>
      <c r="M1432" s="897"/>
      <c r="N1432" s="1346"/>
      <c r="O1432" s="897"/>
      <c r="P1432" s="1420"/>
    </row>
    <row r="1433" spans="3:24" ht="19" customHeight="1" x14ac:dyDescent="0.2">
      <c r="D1433" s="934"/>
      <c r="E1433" s="1497"/>
      <c r="F1433" s="1658"/>
      <c r="G1433" s="1659"/>
      <c r="H1433" s="1659"/>
      <c r="I1433" s="1660"/>
      <c r="J1433" s="844"/>
      <c r="K1433" s="690"/>
      <c r="L1433" s="472" t="s">
        <v>22</v>
      </c>
      <c r="M1433" s="690"/>
      <c r="N1433" s="472" t="s">
        <v>23</v>
      </c>
      <c r="O1433" s="690"/>
      <c r="P1433" s="473" t="s">
        <v>24</v>
      </c>
    </row>
    <row r="1434" spans="3:24" ht="15.65" customHeight="1" x14ac:dyDescent="0.2">
      <c r="E1434" s="226" t="s">
        <v>653</v>
      </c>
    </row>
    <row r="1435" spans="3:24" ht="8.5" customHeight="1" x14ac:dyDescent="0.2"/>
    <row r="1436" spans="3:24" ht="16" customHeight="1" x14ac:dyDescent="0.2">
      <c r="D1436" s="230" t="s">
        <v>654</v>
      </c>
    </row>
    <row r="1437" spans="3:24" ht="24" customHeight="1" x14ac:dyDescent="0.2">
      <c r="D1437" s="896" t="s">
        <v>1763</v>
      </c>
      <c r="E1437" s="897"/>
      <c r="F1437" s="897"/>
      <c r="G1437" s="897"/>
      <c r="H1437" s="897"/>
      <c r="I1437" s="898"/>
      <c r="J1437" s="1021" t="s">
        <v>655</v>
      </c>
      <c r="K1437" s="1021"/>
      <c r="L1437" s="1021"/>
      <c r="M1437" s="1021"/>
      <c r="N1437" s="1021"/>
      <c r="O1437" s="1455" t="s">
        <v>656</v>
      </c>
      <c r="P1437" s="1662"/>
      <c r="Q1437" s="1276"/>
      <c r="R1437" s="1663" t="s">
        <v>657</v>
      </c>
      <c r="S1437" s="1664"/>
      <c r="T1437" s="1664"/>
      <c r="U1437" s="1664"/>
      <c r="V1437" s="1664"/>
      <c r="W1437" s="1664"/>
      <c r="X1437" s="1665"/>
    </row>
    <row r="1438" spans="3:24" ht="30" customHeight="1" x14ac:dyDescent="0.2">
      <c r="D1438" s="690"/>
      <c r="E1438" s="472" t="s">
        <v>22</v>
      </c>
      <c r="F1438" s="690"/>
      <c r="G1438" s="472" t="s">
        <v>23</v>
      </c>
      <c r="H1438" s="690"/>
      <c r="I1438" s="472" t="s">
        <v>24</v>
      </c>
      <c r="J1438" s="1646"/>
      <c r="K1438" s="1647"/>
      <c r="L1438" s="1647"/>
      <c r="M1438" s="1647"/>
      <c r="N1438" s="1661"/>
      <c r="O1438" s="1649"/>
      <c r="P1438" s="1649"/>
      <c r="Q1438" s="1650"/>
      <c r="R1438" s="1524"/>
      <c r="S1438" s="1368"/>
      <c r="T1438" s="1368"/>
      <c r="U1438" s="1368"/>
      <c r="V1438" s="1368"/>
      <c r="W1438" s="1368"/>
      <c r="X1438" s="1369"/>
    </row>
    <row r="1439" spans="3:24" ht="30" customHeight="1" x14ac:dyDescent="0.2">
      <c r="D1439" s="690"/>
      <c r="E1439" s="472" t="s">
        <v>22</v>
      </c>
      <c r="F1439" s="690"/>
      <c r="G1439" s="472" t="s">
        <v>23</v>
      </c>
      <c r="H1439" s="690"/>
      <c r="I1439" s="472" t="s">
        <v>24</v>
      </c>
      <c r="J1439" s="1646"/>
      <c r="K1439" s="1647"/>
      <c r="L1439" s="1647"/>
      <c r="M1439" s="1647"/>
      <c r="N1439" s="1648"/>
      <c r="O1439" s="1649"/>
      <c r="P1439" s="1649"/>
      <c r="Q1439" s="1650"/>
      <c r="R1439" s="1523"/>
      <c r="S1439" s="1368"/>
      <c r="T1439" s="1368"/>
      <c r="U1439" s="1368"/>
      <c r="V1439" s="1368"/>
      <c r="W1439" s="1368"/>
      <c r="X1439" s="1369"/>
    </row>
    <row r="1440" spans="3:24" ht="30" customHeight="1" x14ac:dyDescent="0.2">
      <c r="D1440" s="1631" t="s">
        <v>787</v>
      </c>
      <c r="E1440" s="1651"/>
      <c r="F1440" s="1651"/>
      <c r="G1440" s="1651"/>
      <c r="H1440" s="1651"/>
      <c r="I1440" s="1652"/>
      <c r="J1440" s="1523"/>
      <c r="K1440" s="1566"/>
      <c r="L1440" s="1566"/>
      <c r="M1440" s="1566"/>
      <c r="N1440" s="1566"/>
      <c r="O1440" s="1566"/>
      <c r="P1440" s="1566"/>
      <c r="Q1440" s="1566"/>
      <c r="R1440" s="1566"/>
      <c r="S1440" s="1566"/>
      <c r="T1440" s="1566"/>
      <c r="U1440" s="1566"/>
      <c r="V1440" s="1566"/>
      <c r="W1440" s="1566"/>
      <c r="X1440" s="1567"/>
    </row>
    <row r="1441" spans="2:19" ht="11.15" customHeight="1" x14ac:dyDescent="0.2">
      <c r="E1441" s="226" t="s">
        <v>658</v>
      </c>
    </row>
    <row r="1442" spans="2:19" ht="8.5" customHeight="1" x14ac:dyDescent="0.2"/>
    <row r="1443" spans="2:19" ht="16" customHeight="1" x14ac:dyDescent="0.2">
      <c r="D1443" s="230" t="s">
        <v>659</v>
      </c>
    </row>
    <row r="1444" spans="2:19" ht="16.5" customHeight="1" x14ac:dyDescent="0.2">
      <c r="D1444" s="912"/>
      <c r="E1444" s="912"/>
      <c r="F1444" s="912"/>
      <c r="G1444" s="1287" t="s">
        <v>663</v>
      </c>
      <c r="H1444" s="1653"/>
      <c r="I1444" s="1653"/>
      <c r="J1444" s="1654"/>
      <c r="K1444" s="1345" t="s">
        <v>1913</v>
      </c>
      <c r="L1444" s="1346"/>
      <c r="M1444" s="1346"/>
      <c r="N1444" s="1346"/>
      <c r="O1444" s="1346"/>
      <c r="P1444" s="1346"/>
      <c r="Q1444" s="1346"/>
      <c r="R1444" s="1346"/>
      <c r="S1444" s="1420"/>
    </row>
    <row r="1445" spans="2:19" ht="16.5" customHeight="1" x14ac:dyDescent="0.2">
      <c r="D1445" s="912"/>
      <c r="E1445" s="912"/>
      <c r="F1445" s="912"/>
      <c r="G1445" s="1655"/>
      <c r="H1445" s="1656"/>
      <c r="I1445" s="1656"/>
      <c r="J1445" s="1657"/>
      <c r="K1445" s="1345" t="s">
        <v>660</v>
      </c>
      <c r="L1445" s="1346"/>
      <c r="M1445" s="1420"/>
      <c r="N1445" s="1345" t="s">
        <v>661</v>
      </c>
      <c r="O1445" s="1346"/>
      <c r="P1445" s="1420"/>
      <c r="Q1445" s="1345" t="s">
        <v>662</v>
      </c>
      <c r="R1445" s="1346"/>
      <c r="S1445" s="1420"/>
    </row>
    <row r="1446" spans="2:19" ht="16" customHeight="1" x14ac:dyDescent="0.2">
      <c r="D1446" s="1573" t="str">
        <f>"令和"&amp;Y1-1&amp;"年度"</f>
        <v>令和7年度</v>
      </c>
      <c r="E1446" s="1575"/>
      <c r="F1446" s="666" t="s">
        <v>634</v>
      </c>
      <c r="G1446" s="697"/>
      <c r="H1446" s="652" t="s">
        <v>23</v>
      </c>
      <c r="I1446" s="697"/>
      <c r="J1446" s="550" t="s">
        <v>24</v>
      </c>
      <c r="K1446" s="1686"/>
      <c r="L1446" s="1687"/>
      <c r="M1446" s="1688"/>
      <c r="N1446" s="1686"/>
      <c r="O1446" s="1687"/>
      <c r="P1446" s="1688"/>
      <c r="Q1446" s="1686"/>
      <c r="R1446" s="1687"/>
      <c r="S1446" s="1688"/>
    </row>
    <row r="1447" spans="2:19" ht="16" customHeight="1" x14ac:dyDescent="0.2">
      <c r="D1447" s="1682"/>
      <c r="E1447" s="1683"/>
      <c r="F1447" s="667" t="s">
        <v>635</v>
      </c>
      <c r="G1447" s="783"/>
      <c r="H1447" s="654" t="s">
        <v>23</v>
      </c>
      <c r="I1447" s="783"/>
      <c r="J1447" s="553" t="s">
        <v>24</v>
      </c>
      <c r="K1447" s="1643"/>
      <c r="L1447" s="1644"/>
      <c r="M1447" s="1645"/>
      <c r="N1447" s="1643"/>
      <c r="O1447" s="1644"/>
      <c r="P1447" s="1645"/>
      <c r="Q1447" s="1643"/>
      <c r="R1447" s="1644"/>
      <c r="S1447" s="1645"/>
    </row>
    <row r="1448" spans="2:19" ht="16" customHeight="1" x14ac:dyDescent="0.2">
      <c r="D1448" s="1684"/>
      <c r="E1448" s="1685"/>
      <c r="F1448" s="377" t="s">
        <v>636</v>
      </c>
      <c r="G1448" s="784"/>
      <c r="H1448" s="656" t="s">
        <v>23</v>
      </c>
      <c r="I1448" s="784"/>
      <c r="J1448" s="556" t="s">
        <v>24</v>
      </c>
      <c r="K1448" s="1689"/>
      <c r="L1448" s="1690"/>
      <c r="M1448" s="1691"/>
      <c r="N1448" s="1689"/>
      <c r="O1448" s="1690"/>
      <c r="P1448" s="1691"/>
      <c r="Q1448" s="1689"/>
      <c r="R1448" s="1690"/>
      <c r="S1448" s="1691"/>
    </row>
    <row r="1449" spans="2:19" ht="16" customHeight="1" x14ac:dyDescent="0.2">
      <c r="D1449" s="1573" t="str">
        <f>"令和"&amp;Y1&amp;"年度"</f>
        <v>令和8年度</v>
      </c>
      <c r="E1449" s="1575"/>
      <c r="F1449" s="666" t="s">
        <v>634</v>
      </c>
      <c r="G1449" s="697"/>
      <c r="H1449" s="652" t="s">
        <v>23</v>
      </c>
      <c r="I1449" s="697"/>
      <c r="J1449" s="550" t="s">
        <v>24</v>
      </c>
      <c r="K1449" s="1686"/>
      <c r="L1449" s="1687"/>
      <c r="M1449" s="1688"/>
      <c r="N1449" s="1686"/>
      <c r="O1449" s="1687"/>
      <c r="P1449" s="1688"/>
      <c r="Q1449" s="1686"/>
      <c r="R1449" s="1687"/>
      <c r="S1449" s="1688"/>
    </row>
    <row r="1450" spans="2:19" ht="16" customHeight="1" x14ac:dyDescent="0.2">
      <c r="D1450" s="1682"/>
      <c r="E1450" s="1683"/>
      <c r="F1450" s="667" t="s">
        <v>635</v>
      </c>
      <c r="G1450" s="783"/>
      <c r="H1450" s="654" t="s">
        <v>23</v>
      </c>
      <c r="I1450" s="783"/>
      <c r="J1450" s="553" t="s">
        <v>24</v>
      </c>
      <c r="K1450" s="1643"/>
      <c r="L1450" s="1644"/>
      <c r="M1450" s="1645"/>
      <c r="N1450" s="1643"/>
      <c r="O1450" s="1644"/>
      <c r="P1450" s="1645"/>
      <c r="Q1450" s="1643"/>
      <c r="R1450" s="1644"/>
      <c r="S1450" s="1645"/>
    </row>
    <row r="1451" spans="2:19" ht="16" customHeight="1" x14ac:dyDescent="0.2">
      <c r="D1451" s="1684"/>
      <c r="E1451" s="1685"/>
      <c r="F1451" s="377" t="s">
        <v>636</v>
      </c>
      <c r="G1451" s="784"/>
      <c r="H1451" s="656" t="s">
        <v>23</v>
      </c>
      <c r="I1451" s="784"/>
      <c r="J1451" s="556" t="s">
        <v>24</v>
      </c>
      <c r="K1451" s="1643"/>
      <c r="L1451" s="1644"/>
      <c r="M1451" s="1645"/>
      <c r="N1451" s="1643"/>
      <c r="O1451" s="1644"/>
      <c r="P1451" s="1645"/>
      <c r="Q1451" s="1643"/>
      <c r="R1451" s="1644"/>
      <c r="S1451" s="1645"/>
    </row>
    <row r="1452" spans="2:19" ht="16.5" customHeight="1" x14ac:dyDescent="0.2">
      <c r="E1452" s="226" t="s">
        <v>1993</v>
      </c>
    </row>
    <row r="1453" spans="2:19" ht="16.5" customHeight="1" x14ac:dyDescent="0.2">
      <c r="E1453" s="226" t="s">
        <v>2080</v>
      </c>
    </row>
    <row r="1454" spans="2:19" ht="8.5" customHeight="1" x14ac:dyDescent="0.2">
      <c r="E1454" s="226"/>
    </row>
    <row r="1455" spans="2:19" ht="16.5" customHeight="1" x14ac:dyDescent="0.2">
      <c r="B1455" s="498" t="s">
        <v>664</v>
      </c>
    </row>
    <row r="1456" spans="2:19" ht="16.5" customHeight="1" x14ac:dyDescent="0.2">
      <c r="C1456" s="229" t="s">
        <v>1027</v>
      </c>
    </row>
    <row r="1457" spans="2:24" ht="19" customHeight="1" x14ac:dyDescent="0.2">
      <c r="D1457" s="912" t="s">
        <v>703</v>
      </c>
      <c r="E1457" s="912"/>
      <c r="F1457" s="912"/>
      <c r="G1457" s="912"/>
      <c r="H1457" s="1527"/>
      <c r="I1457" s="1528"/>
      <c r="J1457" s="1528"/>
      <c r="K1457" s="1528"/>
      <c r="L1457" s="1528"/>
      <c r="M1457" s="1528"/>
      <c r="N1457" s="1528"/>
      <c r="O1457" s="1528"/>
      <c r="P1457" s="1528"/>
      <c r="Q1457" s="1528"/>
      <c r="R1457" s="1529"/>
    </row>
    <row r="1458" spans="2:24" ht="19" customHeight="1" x14ac:dyDescent="0.2">
      <c r="E1458" s="1098" t="s">
        <v>788</v>
      </c>
      <c r="F1458" s="1144"/>
      <c r="G1458" s="1144"/>
      <c r="H1458" s="1144"/>
      <c r="I1458" s="1144"/>
      <c r="J1458" s="1144"/>
      <c r="K1458" s="1144"/>
      <c r="L1458" s="1144"/>
      <c r="M1458" s="1058"/>
      <c r="N1458" s="1058"/>
      <c r="O1458" s="1679"/>
      <c r="P1458" s="1680"/>
      <c r="Q1458" s="1681"/>
      <c r="R1458" s="1681"/>
      <c r="S1458" s="935"/>
      <c r="T1458" s="935"/>
      <c r="U1458" s="935"/>
      <c r="V1458" s="936"/>
    </row>
    <row r="1459" spans="2:24" ht="19" customHeight="1" x14ac:dyDescent="0.2">
      <c r="E1459" s="1098" t="s">
        <v>789</v>
      </c>
      <c r="F1459" s="1144"/>
      <c r="G1459" s="1144"/>
      <c r="H1459" s="1144"/>
      <c r="I1459" s="1144"/>
      <c r="J1459" s="1144"/>
      <c r="K1459" s="1144"/>
      <c r="L1459" s="1303"/>
      <c r="M1459" s="1599" t="s">
        <v>2081</v>
      </c>
      <c r="N1459" s="1600"/>
      <c r="O1459" s="1600"/>
      <c r="P1459" s="1600"/>
      <c r="Q1459" s="1600"/>
      <c r="R1459" s="1601"/>
      <c r="S1459" s="496" t="s">
        <v>826</v>
      </c>
      <c r="T1459" s="1041" t="s">
        <v>937</v>
      </c>
      <c r="U1459" s="1042"/>
    </row>
    <row r="1460" spans="2:24" ht="14.15" customHeight="1" x14ac:dyDescent="0.2">
      <c r="E1460" s="226" t="s">
        <v>706</v>
      </c>
    </row>
    <row r="1461" spans="2:24" ht="14.15" customHeight="1" x14ac:dyDescent="0.2">
      <c r="E1461" s="226" t="s">
        <v>833</v>
      </c>
      <c r="F1461" s="226"/>
    </row>
    <row r="1462" spans="2:24" ht="14.15" customHeight="1" x14ac:dyDescent="0.2">
      <c r="E1462" s="226" t="s">
        <v>834</v>
      </c>
    </row>
    <row r="1463" spans="2:24" ht="5.5" customHeight="1" x14ac:dyDescent="0.2">
      <c r="E1463" s="226"/>
    </row>
    <row r="1464" spans="2:24" ht="16.5" customHeight="1" x14ac:dyDescent="0.2">
      <c r="B1464" s="498" t="str">
        <f>"８　幼稚園における重大事故発生時の対応状況等（令和"&amp;Y1-2&amp;"年度～令和"&amp;Y1&amp;"年度）"</f>
        <v>８　幼稚園における重大事故発生時の対応状況等（令和6年度～令和8年度）</v>
      </c>
    </row>
    <row r="1465" spans="2:24" ht="16.5" customHeight="1" x14ac:dyDescent="0.2">
      <c r="C1465" s="229" t="s">
        <v>665</v>
      </c>
    </row>
    <row r="1466" spans="2:24" ht="14.5" customHeight="1" x14ac:dyDescent="0.2">
      <c r="D1466" s="230" t="s">
        <v>1583</v>
      </c>
    </row>
    <row r="1467" spans="2:24" ht="16.5" customHeight="1" x14ac:dyDescent="0.2">
      <c r="D1467" s="911" t="s">
        <v>666</v>
      </c>
      <c r="E1467" s="911"/>
      <c r="F1467" s="911"/>
      <c r="G1467" s="1205" t="s">
        <v>667</v>
      </c>
      <c r="H1467" s="1206"/>
      <c r="I1467" s="1206"/>
      <c r="J1467" s="1206"/>
      <c r="K1467" s="1206"/>
      <c r="L1467" s="1206"/>
      <c r="M1467" s="1206"/>
      <c r="N1467" s="1206"/>
      <c r="O1467" s="1206"/>
      <c r="P1467" s="1206"/>
      <c r="Q1467" s="1206"/>
      <c r="R1467" s="1206"/>
      <c r="S1467" s="1206"/>
      <c r="T1467" s="1206"/>
      <c r="U1467" s="1206"/>
      <c r="V1467" s="1206"/>
      <c r="W1467" s="1206"/>
      <c r="X1467" s="1207"/>
    </row>
    <row r="1468" spans="2:24" ht="16.5" customHeight="1" x14ac:dyDescent="0.2">
      <c r="D1468" s="911"/>
      <c r="E1468" s="911"/>
      <c r="F1468" s="911"/>
      <c r="G1468" s="1666" t="s">
        <v>1764</v>
      </c>
      <c r="H1468" s="1667"/>
      <c r="I1468" s="1667"/>
      <c r="J1468" s="1667"/>
      <c r="K1468" s="1667"/>
      <c r="L1468" s="1668"/>
      <c r="M1468" s="937" t="s">
        <v>669</v>
      </c>
      <c r="N1468" s="937"/>
      <c r="O1468" s="1669" t="s">
        <v>668</v>
      </c>
      <c r="P1468" s="1670"/>
      <c r="Q1468" s="1670"/>
      <c r="R1468" s="1670"/>
      <c r="S1468" s="1670"/>
      <c r="T1468" s="1670"/>
      <c r="U1468" s="1670"/>
      <c r="V1468" s="1670"/>
      <c r="W1468" s="1670"/>
      <c r="X1468" s="1671"/>
    </row>
    <row r="1469" spans="2:24" ht="16.5" customHeight="1" x14ac:dyDescent="0.2">
      <c r="D1469" s="1397"/>
      <c r="E1469" s="1397"/>
      <c r="F1469" s="1034"/>
      <c r="G1469" s="705"/>
      <c r="H1469" s="451" t="s">
        <v>22</v>
      </c>
      <c r="I1469" s="705"/>
      <c r="J1469" s="451" t="s">
        <v>23</v>
      </c>
      <c r="K1469" s="705"/>
      <c r="L1469" s="454" t="s">
        <v>24</v>
      </c>
      <c r="M1469" s="1672"/>
      <c r="N1469" s="1673"/>
      <c r="O1469" s="1109"/>
      <c r="P1469" s="1674"/>
      <c r="Q1469" s="1674"/>
      <c r="R1469" s="1674"/>
      <c r="S1469" s="1674"/>
      <c r="T1469" s="1674"/>
      <c r="U1469" s="1674"/>
      <c r="V1469" s="1674"/>
      <c r="W1469" s="1674"/>
      <c r="X1469" s="1675"/>
    </row>
    <row r="1470" spans="2:24" ht="16" customHeight="1" x14ac:dyDescent="0.2">
      <c r="E1470" s="363" t="s">
        <v>670</v>
      </c>
      <c r="O1470" s="1676"/>
      <c r="P1470" s="1677"/>
      <c r="Q1470" s="1677"/>
      <c r="R1470" s="1677"/>
      <c r="S1470" s="1677"/>
      <c r="T1470" s="1677"/>
      <c r="U1470" s="1677"/>
      <c r="V1470" s="1677"/>
      <c r="W1470" s="1677"/>
      <c r="X1470" s="1678"/>
    </row>
    <row r="1471" spans="2:24" ht="6" customHeight="1" x14ac:dyDescent="0.2"/>
    <row r="1472" spans="2:24" ht="16.5" customHeight="1" x14ac:dyDescent="0.2">
      <c r="B1472" s="498" t="s">
        <v>671</v>
      </c>
    </row>
    <row r="1473" spans="1:24" ht="16.5" customHeight="1" x14ac:dyDescent="0.2">
      <c r="C1473" s="229" t="s">
        <v>672</v>
      </c>
    </row>
    <row r="1474" spans="1:24" ht="16.5" customHeight="1" x14ac:dyDescent="0.2">
      <c r="D1474" s="955" t="s">
        <v>673</v>
      </c>
      <c r="E1474" s="955"/>
      <c r="F1474" s="955"/>
      <c r="G1474" s="955"/>
      <c r="H1474" s="1345" t="s">
        <v>674</v>
      </c>
      <c r="I1474" s="1346"/>
      <c r="J1474" s="1346"/>
      <c r="K1474" s="1346"/>
      <c r="L1474" s="1420"/>
    </row>
    <row r="1475" spans="1:24" ht="18.649999999999999" customHeight="1" x14ac:dyDescent="0.2">
      <c r="D1475" s="1091"/>
      <c r="E1475" s="1091"/>
      <c r="F1475" s="1091"/>
      <c r="G1475" s="1091"/>
      <c r="H1475" s="991"/>
      <c r="I1475" s="1362"/>
      <c r="J1475" s="1362"/>
      <c r="K1475" s="1362"/>
      <c r="L1475" s="992"/>
    </row>
    <row r="1476" spans="1:24" ht="5.5" customHeight="1" x14ac:dyDescent="0.2">
      <c r="D1476" s="496"/>
      <c r="E1476" s="496"/>
      <c r="F1476" s="496"/>
      <c r="G1476" s="496"/>
      <c r="H1476" s="496"/>
      <c r="I1476" s="496"/>
      <c r="J1476" s="496"/>
      <c r="K1476" s="496"/>
      <c r="L1476" s="496"/>
    </row>
    <row r="1477" spans="1:24" ht="16.5" customHeight="1" x14ac:dyDescent="0.2">
      <c r="C1477" s="229" t="str">
        <f>"（２）園児の傷害保険等への加入状況（令和"&amp;Y1-1&amp;"年度）"</f>
        <v>（２）園児の傷害保険等への加入状況（令和7年度）</v>
      </c>
    </row>
    <row r="1478" spans="1:24" ht="18.649999999999999" customHeight="1" x14ac:dyDescent="0.2">
      <c r="D1478" s="1345" t="s">
        <v>675</v>
      </c>
      <c r="E1478" s="1346"/>
      <c r="F1478" s="1346"/>
      <c r="G1478" s="1383"/>
      <c r="H1478" s="991"/>
      <c r="I1478" s="1362"/>
      <c r="J1478" s="1362"/>
      <c r="K1478" s="992"/>
    </row>
    <row r="1479" spans="1:24" ht="6" customHeight="1" x14ac:dyDescent="0.2"/>
    <row r="1480" spans="1:24" ht="29.5" customHeight="1" x14ac:dyDescent="0.2">
      <c r="D1480" s="1021" t="s">
        <v>676</v>
      </c>
      <c r="E1480" s="1021"/>
      <c r="F1480" s="1021"/>
      <c r="G1480" s="1021"/>
      <c r="H1480" s="929"/>
      <c r="I1480" s="1021" t="s">
        <v>677</v>
      </c>
      <c r="J1480" s="1021"/>
      <c r="K1480" s="1021"/>
      <c r="L1480" s="1021"/>
      <c r="M1480" s="1133" t="s">
        <v>679</v>
      </c>
      <c r="N1480" s="1133"/>
      <c r="O1480" s="912"/>
      <c r="P1480" s="1021" t="s">
        <v>678</v>
      </c>
      <c r="Q1480" s="1021"/>
      <c r="R1480" s="955"/>
    </row>
    <row r="1481" spans="1:24" ht="19" customHeight="1" x14ac:dyDescent="0.2">
      <c r="D1481" s="1005"/>
      <c r="E1481" s="1005"/>
      <c r="F1481" s="1005"/>
      <c r="G1481" s="1005"/>
      <c r="H1481" s="1004"/>
      <c r="I1481" s="1005"/>
      <c r="J1481" s="1005"/>
      <c r="K1481" s="1005"/>
      <c r="L1481" s="1005"/>
      <c r="M1481" s="1004"/>
      <c r="N1481" s="1004"/>
      <c r="O1481" s="472" t="s">
        <v>50</v>
      </c>
      <c r="P1481" s="1090"/>
      <c r="Q1481" s="1090"/>
      <c r="R1481" s="473" t="s">
        <v>122</v>
      </c>
    </row>
    <row r="1482" spans="1:24" ht="19" customHeight="1" x14ac:dyDescent="0.2">
      <c r="D1482" s="1005"/>
      <c r="E1482" s="1005"/>
      <c r="F1482" s="1005"/>
      <c r="G1482" s="1005"/>
      <c r="H1482" s="1004"/>
      <c r="I1482" s="1005"/>
      <c r="J1482" s="1005"/>
      <c r="K1482" s="1005"/>
      <c r="L1482" s="1005"/>
      <c r="M1482" s="1004"/>
      <c r="N1482" s="1004"/>
      <c r="O1482" s="472" t="s">
        <v>50</v>
      </c>
      <c r="P1482" s="1090"/>
      <c r="Q1482" s="1090"/>
      <c r="R1482" s="473" t="s">
        <v>122</v>
      </c>
    </row>
    <row r="1483" spans="1:24" ht="19" customHeight="1" x14ac:dyDescent="0.2">
      <c r="D1483" s="1005"/>
      <c r="E1483" s="1005"/>
      <c r="F1483" s="1005"/>
      <c r="G1483" s="1005"/>
      <c r="H1483" s="1004"/>
      <c r="I1483" s="1005"/>
      <c r="J1483" s="1005"/>
      <c r="K1483" s="1005"/>
      <c r="L1483" s="1005"/>
      <c r="M1483" s="1004"/>
      <c r="N1483" s="1004"/>
      <c r="O1483" s="472" t="s">
        <v>50</v>
      </c>
      <c r="P1483" s="1090"/>
      <c r="Q1483" s="1090"/>
      <c r="R1483" s="473" t="s">
        <v>122</v>
      </c>
    </row>
    <row r="1484" spans="1:24" ht="16.5" customHeight="1" x14ac:dyDescent="0.2">
      <c r="E1484" s="226" t="s">
        <v>680</v>
      </c>
    </row>
    <row r="1485" spans="1:24" ht="12.65" customHeight="1" x14ac:dyDescent="0.2">
      <c r="E1485" s="226"/>
    </row>
    <row r="1486" spans="1:24" ht="16.5" customHeight="1" x14ac:dyDescent="0.2">
      <c r="A1486" s="730" t="s">
        <v>837</v>
      </c>
    </row>
    <row r="1487" spans="1:24" ht="17.5" customHeight="1" x14ac:dyDescent="0.2">
      <c r="P1487" s="956" t="s">
        <v>792</v>
      </c>
      <c r="Q1487" s="956"/>
      <c r="R1487" s="956"/>
      <c r="S1487" s="982">
        <f>$Q$11</f>
        <v>0</v>
      </c>
      <c r="T1487" s="982"/>
      <c r="U1487" s="982"/>
      <c r="V1487" s="982"/>
      <c r="W1487" s="982"/>
      <c r="X1487" s="982"/>
    </row>
    <row r="1488" spans="1:24" ht="16.5" customHeight="1" x14ac:dyDescent="0.2">
      <c r="B1488" s="498" t="s">
        <v>1029</v>
      </c>
    </row>
    <row r="1489" spans="2:21" ht="37" customHeight="1" x14ac:dyDescent="0.2">
      <c r="D1489" s="1370" t="s">
        <v>721</v>
      </c>
      <c r="E1489" s="1615"/>
      <c r="F1489" s="1615"/>
      <c r="G1489" s="1615"/>
      <c r="H1489" s="1615"/>
      <c r="I1489" s="1615"/>
      <c r="J1489" s="1615"/>
      <c r="K1489" s="1615"/>
      <c r="L1489" s="1288"/>
      <c r="M1489" s="1453" t="s">
        <v>1030</v>
      </c>
      <c r="N1489" s="1698"/>
      <c r="O1489" s="1698"/>
      <c r="P1489" s="1022" t="str">
        <f>"令和"&amp;Y1-1&amp;"年度売電収入額
(１又は２に該当の場合記入)"</f>
        <v>令和7年度売電収入額
(１又は２に該当の場合記入)</v>
      </c>
      <c r="Q1489" s="1699"/>
      <c r="R1489" s="1699"/>
      <c r="S1489" s="1408"/>
      <c r="T1489" s="1408"/>
    </row>
    <row r="1490" spans="2:21" ht="20.5" customHeight="1" x14ac:dyDescent="0.2">
      <c r="D1490" s="1034"/>
      <c r="E1490" s="1035"/>
      <c r="F1490" s="1035"/>
      <c r="G1490" s="1035"/>
      <c r="H1490" s="1035"/>
      <c r="I1490" s="1035"/>
      <c r="J1490" s="1035"/>
      <c r="K1490" s="1035"/>
      <c r="L1490" s="1036"/>
      <c r="M1490" s="1692"/>
      <c r="N1490" s="1693"/>
      <c r="O1490" s="1694"/>
      <c r="P1490" s="1493"/>
      <c r="Q1490" s="1494"/>
      <c r="R1490" s="1495"/>
      <c r="S1490" s="1185" t="s">
        <v>722</v>
      </c>
      <c r="T1490" s="1276"/>
    </row>
    <row r="1491" spans="2:21" ht="16.5" customHeight="1" x14ac:dyDescent="0.2">
      <c r="E1491" s="226" t="s">
        <v>711</v>
      </c>
    </row>
    <row r="1492" spans="2:21" ht="12" customHeight="1" x14ac:dyDescent="0.2">
      <c r="E1492" s="226"/>
    </row>
    <row r="1493" spans="2:21" ht="16.5" customHeight="1" x14ac:dyDescent="0.2">
      <c r="B1493" s="498" t="s">
        <v>735</v>
      </c>
    </row>
    <row r="1494" spans="2:21" ht="16.5" customHeight="1" x14ac:dyDescent="0.2">
      <c r="C1494" s="229" t="s">
        <v>723</v>
      </c>
    </row>
    <row r="1495" spans="2:21" ht="29.5" customHeight="1" x14ac:dyDescent="0.2">
      <c r="D1495" s="912" t="s">
        <v>724</v>
      </c>
      <c r="E1495" s="912"/>
      <c r="F1495" s="912"/>
      <c r="G1495" s="912"/>
      <c r="H1495" s="912"/>
      <c r="I1495" s="1695"/>
      <c r="J1495" s="1696"/>
      <c r="K1495" s="1696"/>
      <c r="L1495" s="1696"/>
      <c r="M1495" s="1696"/>
      <c r="N1495" s="1696"/>
      <c r="O1495" s="1696"/>
      <c r="P1495" s="1696"/>
      <c r="Q1495" s="1696"/>
      <c r="R1495" s="1696"/>
      <c r="S1495" s="1696"/>
      <c r="T1495" s="1697"/>
    </row>
    <row r="1496" spans="2:21" ht="16.5" customHeight="1" x14ac:dyDescent="0.2">
      <c r="E1496" s="226" t="s">
        <v>712</v>
      </c>
    </row>
    <row r="1497" spans="2:21" ht="9.65" customHeight="1" x14ac:dyDescent="0.2">
      <c r="E1497" s="226"/>
    </row>
    <row r="1498" spans="2:21" ht="16.5" customHeight="1" x14ac:dyDescent="0.2">
      <c r="C1498" s="229" t="s">
        <v>713</v>
      </c>
    </row>
    <row r="1499" spans="2:21" ht="16.5" customHeight="1" x14ac:dyDescent="0.2">
      <c r="D1499" s="230" t="s">
        <v>726</v>
      </c>
    </row>
    <row r="1500" spans="2:21" ht="16.5" customHeight="1" x14ac:dyDescent="0.2">
      <c r="D1500" s="230" t="s">
        <v>725</v>
      </c>
    </row>
    <row r="1501" spans="2:21" ht="16.5" customHeight="1" x14ac:dyDescent="0.2">
      <c r="D1501" s="1345" t="s">
        <v>729</v>
      </c>
      <c r="E1501" s="1346"/>
      <c r="F1501" s="1346"/>
      <c r="G1501" s="1346"/>
      <c r="H1501" s="1346"/>
      <c r="I1501" s="1346"/>
      <c r="J1501" s="1346"/>
      <c r="K1501" s="1346"/>
      <c r="L1501" s="1420"/>
      <c r="M1501" s="955" t="s">
        <v>183</v>
      </c>
      <c r="N1501" s="981"/>
      <c r="O1501" s="981"/>
      <c r="P1501" s="981"/>
      <c r="Q1501" s="898" t="s">
        <v>728</v>
      </c>
      <c r="R1501" s="955"/>
      <c r="S1501" s="1021"/>
      <c r="T1501" s="955"/>
      <c r="U1501" s="955"/>
    </row>
    <row r="1502" spans="2:21" ht="21" customHeight="1" x14ac:dyDescent="0.2">
      <c r="D1502" s="1098" t="s">
        <v>1031</v>
      </c>
      <c r="E1502" s="1144"/>
      <c r="F1502" s="1144"/>
      <c r="G1502" s="1144"/>
      <c r="H1502" s="1144"/>
      <c r="I1502" s="1144"/>
      <c r="J1502" s="1144"/>
      <c r="K1502" s="1144"/>
      <c r="L1502" s="1303"/>
      <c r="M1502" s="1397"/>
      <c r="N1502" s="1397"/>
      <c r="O1502" s="1397"/>
      <c r="P1502" s="1723"/>
      <c r="Q1502" s="842"/>
      <c r="R1502" s="472" t="s">
        <v>22</v>
      </c>
      <c r="S1502" s="842"/>
      <c r="T1502" s="473" t="s">
        <v>727</v>
      </c>
      <c r="U1502" s="841"/>
    </row>
    <row r="1503" spans="2:21" ht="21" customHeight="1" x14ac:dyDescent="0.2">
      <c r="D1503" s="1098" t="s">
        <v>1032</v>
      </c>
      <c r="E1503" s="1144"/>
      <c r="F1503" s="1144"/>
      <c r="G1503" s="1144"/>
      <c r="H1503" s="1144"/>
      <c r="I1503" s="1144"/>
      <c r="J1503" s="1144"/>
      <c r="K1503" s="1144"/>
      <c r="L1503" s="1303"/>
      <c r="M1503" s="1397"/>
      <c r="N1503" s="1397"/>
      <c r="O1503" s="1397"/>
      <c r="P1503" s="1723"/>
      <c r="Q1503" s="842"/>
      <c r="R1503" s="472" t="s">
        <v>22</v>
      </c>
      <c r="S1503" s="842"/>
      <c r="T1503" s="473" t="s">
        <v>727</v>
      </c>
      <c r="U1503" s="841"/>
    </row>
    <row r="1504" spans="2:21" ht="16.5" customHeight="1" x14ac:dyDescent="0.2">
      <c r="E1504" s="226" t="s">
        <v>730</v>
      </c>
      <c r="F1504" s="226"/>
    </row>
    <row r="1505" spans="2:16" ht="16.5" customHeight="1" x14ac:dyDescent="0.2">
      <c r="E1505" s="226" t="s">
        <v>731</v>
      </c>
    </row>
    <row r="1506" spans="2:16" ht="16.5" customHeight="1" x14ac:dyDescent="0.2">
      <c r="E1506" s="226" t="s">
        <v>732</v>
      </c>
    </row>
    <row r="1507" spans="2:16" ht="16.5" customHeight="1" x14ac:dyDescent="0.2">
      <c r="E1507" s="226" t="s">
        <v>836</v>
      </c>
    </row>
    <row r="1508" spans="2:16" ht="16.5" customHeight="1" x14ac:dyDescent="0.2">
      <c r="E1508" s="226" t="s">
        <v>835</v>
      </c>
    </row>
    <row r="1509" spans="2:16" ht="16.5" customHeight="1" x14ac:dyDescent="0.2">
      <c r="E1509" s="1274" t="s">
        <v>1515</v>
      </c>
      <c r="F1509" s="1275"/>
      <c r="G1509" s="1275"/>
      <c r="H1509" s="1275"/>
      <c r="I1509" s="1275"/>
      <c r="J1509" s="1275"/>
      <c r="K1509" s="1275"/>
      <c r="L1509" s="1275"/>
      <c r="M1509" s="1275"/>
      <c r="N1509" s="1275"/>
      <c r="O1509" s="1564"/>
      <c r="P1509" s="230" t="s">
        <v>1514</v>
      </c>
    </row>
    <row r="1510" spans="2:16" ht="12.65" customHeight="1" x14ac:dyDescent="0.2">
      <c r="E1510" s="226"/>
    </row>
    <row r="1511" spans="2:16" ht="16.5" customHeight="1" x14ac:dyDescent="0.2">
      <c r="B1511" s="498" t="s">
        <v>1033</v>
      </c>
    </row>
    <row r="1512" spans="2:16" ht="16.5" customHeight="1" x14ac:dyDescent="0.2">
      <c r="D1512" s="955" t="s">
        <v>733</v>
      </c>
      <c r="E1512" s="955"/>
      <c r="F1512" s="955"/>
      <c r="G1512" s="955"/>
      <c r="H1512" s="1345" t="s">
        <v>734</v>
      </c>
      <c r="I1512" s="1346"/>
      <c r="J1512" s="1346"/>
      <c r="K1512" s="1420"/>
      <c r="L1512" s="1704" t="s">
        <v>2003</v>
      </c>
      <c r="M1512" s="1704"/>
      <c r="N1512" s="1704"/>
      <c r="O1512" s="1704"/>
    </row>
    <row r="1513" spans="2:16" ht="20.5" customHeight="1" x14ac:dyDescent="0.2">
      <c r="D1513" s="912" t="s">
        <v>1034</v>
      </c>
      <c r="E1513" s="912"/>
      <c r="F1513" s="912"/>
      <c r="G1513" s="912"/>
      <c r="H1513" s="1034"/>
      <c r="I1513" s="1035"/>
      <c r="J1513" s="1035"/>
      <c r="K1513" s="1036"/>
      <c r="L1513" s="785"/>
      <c r="M1513" s="786"/>
      <c r="N1513" s="787"/>
      <c r="O1513" s="788"/>
    </row>
    <row r="1514" spans="2:16" ht="20.5" customHeight="1" x14ac:dyDescent="0.2">
      <c r="D1514" s="912" t="s">
        <v>1035</v>
      </c>
      <c r="E1514" s="912"/>
      <c r="F1514" s="912"/>
      <c r="G1514" s="912"/>
      <c r="H1514" s="1295"/>
      <c r="I1514" s="1616"/>
      <c r="J1514" s="1616"/>
      <c r="K1514" s="1703"/>
      <c r="L1514" s="842"/>
      <c r="M1514" s="451" t="s">
        <v>22</v>
      </c>
      <c r="N1514" s="842"/>
      <c r="O1514" s="454" t="s">
        <v>102</v>
      </c>
    </row>
    <row r="1515" spans="2:16" ht="20.5" customHeight="1" x14ac:dyDescent="0.2">
      <c r="D1515" s="912" t="s">
        <v>1036</v>
      </c>
      <c r="E1515" s="912"/>
      <c r="F1515" s="912"/>
      <c r="G1515" s="912"/>
      <c r="H1515" s="1295"/>
      <c r="I1515" s="1616"/>
      <c r="J1515" s="1616"/>
      <c r="K1515" s="1703"/>
      <c r="L1515" s="842"/>
      <c r="M1515" s="472" t="s">
        <v>22</v>
      </c>
      <c r="N1515" s="842"/>
      <c r="O1515" s="473" t="s">
        <v>102</v>
      </c>
    </row>
    <row r="1516" spans="2:16" ht="20.5" customHeight="1" x14ac:dyDescent="0.2">
      <c r="D1516" s="912" t="s">
        <v>1037</v>
      </c>
      <c r="E1516" s="912"/>
      <c r="F1516" s="912"/>
      <c r="G1516" s="912"/>
      <c r="H1516" s="1295"/>
      <c r="I1516" s="1616"/>
      <c r="J1516" s="1616"/>
      <c r="K1516" s="1703"/>
      <c r="L1516" s="842"/>
      <c r="M1516" s="472" t="s">
        <v>22</v>
      </c>
      <c r="N1516" s="842"/>
      <c r="O1516" s="473" t="s">
        <v>102</v>
      </c>
    </row>
    <row r="1517" spans="2:16" ht="20.5" customHeight="1" x14ac:dyDescent="0.2">
      <c r="D1517" s="912" t="s">
        <v>714</v>
      </c>
      <c r="E1517" s="912"/>
      <c r="F1517" s="912"/>
      <c r="G1517" s="912"/>
      <c r="H1517" s="1295"/>
      <c r="I1517" s="1616"/>
      <c r="J1517" s="1616"/>
      <c r="K1517" s="1703"/>
      <c r="L1517" s="842"/>
      <c r="M1517" s="472" t="s">
        <v>22</v>
      </c>
      <c r="N1517" s="842"/>
      <c r="O1517" s="473" t="s">
        <v>102</v>
      </c>
    </row>
    <row r="1518" spans="2:16" ht="16.5" customHeight="1" x14ac:dyDescent="0.2">
      <c r="E1518" s="226" t="s">
        <v>1508</v>
      </c>
    </row>
    <row r="1519" spans="2:16" ht="16.5" customHeight="1" x14ac:dyDescent="0.2">
      <c r="E1519" s="226" t="s">
        <v>1509</v>
      </c>
    </row>
    <row r="1520" spans="2:16" ht="16.5" customHeight="1" x14ac:dyDescent="0.2">
      <c r="E1520" s="226" t="s">
        <v>1510</v>
      </c>
    </row>
    <row r="1521" spans="1:21" ht="11.5" customHeight="1" x14ac:dyDescent="0.2">
      <c r="E1521" s="226"/>
    </row>
    <row r="1522" spans="1:21" ht="16.5" customHeight="1" x14ac:dyDescent="0.2">
      <c r="A1522" s="730" t="s">
        <v>715</v>
      </c>
    </row>
    <row r="1523" spans="1:21" ht="16.5" customHeight="1" x14ac:dyDescent="0.2">
      <c r="B1523" s="229" t="s">
        <v>1994</v>
      </c>
    </row>
    <row r="1524" spans="1:21" ht="16.5" customHeight="1" x14ac:dyDescent="0.2">
      <c r="B1524" s="229" t="s">
        <v>737</v>
      </c>
    </row>
    <row r="1525" spans="1:21" ht="16.5" customHeight="1" x14ac:dyDescent="0.2">
      <c r="C1525" s="230" t="s">
        <v>741</v>
      </c>
    </row>
    <row r="1526" spans="1:21" ht="16.5" customHeight="1" x14ac:dyDescent="0.2">
      <c r="C1526" s="230" t="s">
        <v>738</v>
      </c>
    </row>
    <row r="1527" spans="1:21" ht="16.5" customHeight="1" x14ac:dyDescent="0.2">
      <c r="C1527" s="230" t="s">
        <v>739</v>
      </c>
    </row>
    <row r="1528" spans="1:21" ht="16.5" customHeight="1" x14ac:dyDescent="0.2">
      <c r="C1528" s="230" t="s">
        <v>740</v>
      </c>
    </row>
    <row r="1529" spans="1:21" ht="8.15" customHeight="1" x14ac:dyDescent="0.2"/>
    <row r="1530" spans="1:21" ht="21" customHeight="1" x14ac:dyDescent="0.2">
      <c r="D1530" s="912" t="s">
        <v>742</v>
      </c>
      <c r="E1530" s="912"/>
      <c r="F1530" s="912"/>
      <c r="G1530" s="1700">
        <f>U$2</f>
        <v>0</v>
      </c>
      <c r="H1530" s="1701"/>
      <c r="I1530" s="1702"/>
      <c r="J1530" s="912" t="s">
        <v>744</v>
      </c>
      <c r="K1530" s="912"/>
      <c r="L1530" s="912"/>
      <c r="M1530" s="912"/>
      <c r="N1530" s="890">
        <f>Q$9</f>
        <v>0</v>
      </c>
      <c r="O1530" s="890"/>
      <c r="P1530" s="890"/>
      <c r="Q1530" s="890"/>
      <c r="R1530" s="890"/>
      <c r="S1530" s="890"/>
      <c r="T1530" s="890"/>
      <c r="U1530" s="890"/>
    </row>
    <row r="1531" spans="1:21" ht="21" customHeight="1" x14ac:dyDescent="0.2">
      <c r="D1531" s="912" t="s">
        <v>743</v>
      </c>
      <c r="E1531" s="912"/>
      <c r="F1531" s="1098"/>
      <c r="G1531" s="1481"/>
      <c r="H1531" s="1517"/>
      <c r="I1531" s="1482"/>
      <c r="J1531" s="1303" t="s">
        <v>745</v>
      </c>
      <c r="K1531" s="912"/>
      <c r="L1531" s="912"/>
      <c r="M1531" s="912"/>
      <c r="N1531" s="890">
        <f>Q$11</f>
        <v>0</v>
      </c>
      <c r="O1531" s="890"/>
      <c r="P1531" s="890"/>
      <c r="Q1531" s="890"/>
      <c r="R1531" s="890"/>
      <c r="S1531" s="890"/>
      <c r="T1531" s="890"/>
      <c r="U1531" s="890"/>
    </row>
    <row r="1532" spans="1:21" ht="16.5" customHeight="1" x14ac:dyDescent="0.2">
      <c r="G1532" s="496"/>
      <c r="H1532" s="496"/>
      <c r="I1532" s="496"/>
      <c r="N1532" s="221"/>
      <c r="O1532" s="221"/>
      <c r="P1532" s="221"/>
      <c r="Q1532" s="221"/>
      <c r="R1532" s="221"/>
      <c r="S1532" s="221"/>
      <c r="T1532" s="221"/>
      <c r="U1532" s="221"/>
    </row>
    <row r="1533" spans="1:21" ht="16.5" customHeight="1" x14ac:dyDescent="0.2">
      <c r="B1533" s="498" t="s">
        <v>717</v>
      </c>
    </row>
    <row r="1534" spans="1:21" ht="21.65" customHeight="1" x14ac:dyDescent="0.2">
      <c r="D1534" s="1098" t="s">
        <v>746</v>
      </c>
      <c r="E1534" s="1144"/>
      <c r="F1534" s="1144"/>
      <c r="G1534" s="1144"/>
      <c r="H1534" s="1144"/>
      <c r="I1534" s="1144"/>
      <c r="J1534" s="1144"/>
      <c r="K1534" s="1144"/>
      <c r="L1534" s="1144"/>
      <c r="M1534" s="1144"/>
      <c r="N1534" s="1144"/>
      <c r="O1534" s="1144"/>
      <c r="P1534" s="1145"/>
      <c r="Q1534" s="842"/>
      <c r="R1534" s="230" t="s">
        <v>750</v>
      </c>
    </row>
    <row r="1535" spans="1:21" ht="21.65" customHeight="1" x14ac:dyDescent="0.2">
      <c r="D1535" s="1061" t="s">
        <v>747</v>
      </c>
      <c r="E1535" s="1054"/>
      <c r="F1535" s="1054"/>
      <c r="G1535" s="1708"/>
      <c r="H1535" s="1709"/>
      <c r="I1535" s="1709"/>
      <c r="J1535" s="1709"/>
      <c r="K1535" s="1710"/>
    </row>
    <row r="1536" spans="1:21" ht="21.65" customHeight="1" x14ac:dyDescent="0.2">
      <c r="D1536" s="1098" t="s">
        <v>748</v>
      </c>
      <c r="E1536" s="1185"/>
      <c r="F1536" s="1185"/>
      <c r="G1536" s="1711"/>
      <c r="H1536" s="1712"/>
      <c r="I1536" s="230" t="s">
        <v>749</v>
      </c>
    </row>
    <row r="1537" spans="2:21" ht="21.65" customHeight="1" x14ac:dyDescent="0.2">
      <c r="D1537" s="1073" t="s">
        <v>754</v>
      </c>
      <c r="E1537" s="1050"/>
      <c r="F1537" s="1050"/>
      <c r="G1537" s="1025"/>
      <c r="H1537" s="1040"/>
      <c r="I1537" s="230" t="s">
        <v>319</v>
      </c>
    </row>
    <row r="1538" spans="2:21" ht="9.65" customHeight="1" x14ac:dyDescent="0.2">
      <c r="D1538" s="221"/>
      <c r="E1538" s="221"/>
      <c r="F1538" s="221"/>
    </row>
    <row r="1539" spans="2:21" ht="16.5" customHeight="1" x14ac:dyDescent="0.2">
      <c r="B1539" s="498" t="s">
        <v>1038</v>
      </c>
    </row>
    <row r="1540" spans="2:21" ht="21.65" customHeight="1" x14ac:dyDescent="0.2">
      <c r="D1540" s="912" t="s">
        <v>753</v>
      </c>
      <c r="E1540" s="912"/>
      <c r="F1540" s="912"/>
      <c r="G1540" s="1489"/>
      <c r="H1540" s="1617"/>
      <c r="I1540" s="1617"/>
      <c r="J1540" s="1617"/>
      <c r="K1540" s="1707"/>
    </row>
    <row r="1541" spans="2:21" ht="21.65" customHeight="1" x14ac:dyDescent="0.2">
      <c r="D1541" s="912" t="s">
        <v>751</v>
      </c>
      <c r="E1541" s="912"/>
      <c r="F1541" s="1098"/>
      <c r="G1541" s="745"/>
      <c r="H1541" s="842"/>
      <c r="I1541" s="789" t="s">
        <v>22</v>
      </c>
      <c r="J1541" s="842"/>
      <c r="K1541" s="562" t="s">
        <v>23</v>
      </c>
      <c r="L1541" s="842"/>
      <c r="M1541" s="562" t="s">
        <v>1765</v>
      </c>
    </row>
    <row r="1542" spans="2:21" ht="21.65" customHeight="1" x14ac:dyDescent="0.2">
      <c r="D1542" s="912" t="s">
        <v>752</v>
      </c>
      <c r="E1542" s="912"/>
      <c r="F1542" s="912"/>
      <c r="G1542" s="477" t="s">
        <v>755</v>
      </c>
      <c r="H1542" s="993"/>
      <c r="I1542" s="1491"/>
      <c r="J1542" s="222" t="s">
        <v>756</v>
      </c>
      <c r="K1542" s="1025"/>
      <c r="L1542" s="1040"/>
    </row>
    <row r="1543" spans="2:21" ht="7" customHeight="1" x14ac:dyDescent="0.2"/>
    <row r="1544" spans="2:21" ht="19.5" customHeight="1" x14ac:dyDescent="0.2">
      <c r="D1544" s="470" t="s">
        <v>757</v>
      </c>
    </row>
    <row r="1545" spans="2:21" ht="21.65" customHeight="1" x14ac:dyDescent="0.2">
      <c r="D1545" s="912" t="s">
        <v>758</v>
      </c>
      <c r="E1545" s="912"/>
      <c r="F1545" s="912"/>
      <c r="G1545" s="1098"/>
      <c r="H1545" s="1037"/>
      <c r="I1545" s="996"/>
    </row>
    <row r="1546" spans="2:21" ht="21.65" customHeight="1" x14ac:dyDescent="0.2">
      <c r="D1546" s="912" t="s">
        <v>759</v>
      </c>
      <c r="E1546" s="912"/>
      <c r="F1546" s="912"/>
      <c r="G1546" s="1098"/>
      <c r="H1546" s="745"/>
      <c r="I1546" s="842"/>
      <c r="J1546" s="631" t="s">
        <v>22</v>
      </c>
      <c r="K1546" s="842"/>
      <c r="L1546" s="562" t="s">
        <v>23</v>
      </c>
      <c r="M1546" s="842"/>
      <c r="N1546" s="562" t="s">
        <v>1765</v>
      </c>
    </row>
    <row r="1547" spans="2:21" ht="5.5" customHeight="1" x14ac:dyDescent="0.2"/>
    <row r="1548" spans="2:21" ht="19" customHeight="1" x14ac:dyDescent="0.2">
      <c r="D1548" s="230" t="s">
        <v>1529</v>
      </c>
    </row>
    <row r="1549" spans="2:21" ht="42" customHeight="1" x14ac:dyDescent="0.2">
      <c r="D1549" s="1523"/>
      <c r="E1549" s="1524"/>
      <c r="F1549" s="1524"/>
      <c r="G1549" s="1524"/>
      <c r="H1549" s="1524"/>
      <c r="I1549" s="1524"/>
      <c r="J1549" s="1524"/>
      <c r="K1549" s="1524"/>
      <c r="L1549" s="1524"/>
      <c r="M1549" s="1524"/>
      <c r="N1549" s="1524"/>
      <c r="O1549" s="1524"/>
      <c r="P1549" s="1524"/>
      <c r="Q1549" s="1524"/>
      <c r="R1549" s="1524"/>
      <c r="S1549" s="1524"/>
      <c r="T1549" s="1524"/>
      <c r="U1549" s="1525"/>
    </row>
    <row r="1550" spans="2:21" ht="13" customHeight="1" x14ac:dyDescent="0.2">
      <c r="D1550" s="790"/>
      <c r="E1550" s="790"/>
      <c r="F1550" s="790"/>
      <c r="G1550" s="790"/>
      <c r="H1550" s="790"/>
      <c r="I1550" s="790"/>
      <c r="J1550" s="790"/>
      <c r="K1550" s="790"/>
      <c r="L1550" s="790"/>
      <c r="M1550" s="790"/>
      <c r="N1550" s="790"/>
      <c r="O1550" s="790"/>
      <c r="P1550" s="790"/>
      <c r="Q1550" s="790"/>
      <c r="R1550" s="790"/>
      <c r="S1550" s="790"/>
      <c r="T1550" s="790"/>
      <c r="U1550" s="790"/>
    </row>
    <row r="1551" spans="2:21" ht="14" x14ac:dyDescent="0.2">
      <c r="B1551" s="498" t="s">
        <v>1039</v>
      </c>
    </row>
    <row r="1552" spans="2:21" x14ac:dyDescent="0.2">
      <c r="C1552" s="230" t="s">
        <v>2082</v>
      </c>
    </row>
    <row r="1553" spans="2:21" x14ac:dyDescent="0.2">
      <c r="C1553" s="230" t="s">
        <v>1914</v>
      </c>
    </row>
    <row r="1554" spans="2:21" ht="20.5" customHeight="1" x14ac:dyDescent="0.2">
      <c r="D1554" s="912" t="s">
        <v>761</v>
      </c>
      <c r="E1554" s="912"/>
      <c r="F1554" s="912"/>
      <c r="G1554" s="1489"/>
      <c r="H1554" s="1617"/>
      <c r="I1554" s="1617"/>
      <c r="J1554" s="1617"/>
      <c r="K1554" s="1617"/>
      <c r="L1554" s="1707"/>
    </row>
    <row r="1555" spans="2:21" ht="20.5" customHeight="1" x14ac:dyDescent="0.2">
      <c r="D1555" s="912" t="s">
        <v>762</v>
      </c>
      <c r="E1555" s="912"/>
      <c r="F1555" s="1098"/>
      <c r="G1555" s="745"/>
      <c r="H1555" s="842"/>
      <c r="I1555" s="789" t="s">
        <v>22</v>
      </c>
      <c r="J1555" s="842"/>
      <c r="K1555" s="562" t="s">
        <v>23</v>
      </c>
      <c r="L1555" s="842"/>
      <c r="M1555" s="562" t="s">
        <v>1765</v>
      </c>
    </row>
    <row r="1556" spans="2:21" ht="20.5" customHeight="1" x14ac:dyDescent="0.2">
      <c r="D1556" s="1061" t="s">
        <v>2083</v>
      </c>
      <c r="E1556" s="1062"/>
      <c r="F1556" s="1062"/>
      <c r="G1556" s="1062"/>
      <c r="H1556" s="1062"/>
      <c r="I1556" s="1062"/>
      <c r="J1556" s="1498"/>
      <c r="K1556" s="845" t="s">
        <v>755</v>
      </c>
      <c r="L1556" s="1025"/>
      <c r="M1556" s="1040"/>
      <c r="N1556" s="853" t="s">
        <v>756</v>
      </c>
      <c r="O1556" s="1025"/>
      <c r="P1556" s="1040"/>
    </row>
    <row r="1558" spans="2:21" ht="14" x14ac:dyDescent="0.2">
      <c r="B1558" s="498" t="s">
        <v>718</v>
      </c>
    </row>
    <row r="1559" spans="2:21" x14ac:dyDescent="0.2">
      <c r="C1559" s="230" t="s">
        <v>763</v>
      </c>
    </row>
    <row r="1560" spans="2:21" x14ac:dyDescent="0.2">
      <c r="C1560" s="230" t="s">
        <v>1530</v>
      </c>
    </row>
    <row r="1561" spans="2:21" ht="21.65" customHeight="1" x14ac:dyDescent="0.2">
      <c r="D1561" s="912" t="s">
        <v>719</v>
      </c>
      <c r="E1561" s="912"/>
      <c r="F1561" s="912"/>
      <c r="G1561" s="912"/>
      <c r="H1561" s="1037"/>
      <c r="I1561" s="996"/>
    </row>
    <row r="1562" spans="2:21" ht="21.65" customHeight="1" x14ac:dyDescent="0.2">
      <c r="D1562" s="912" t="s">
        <v>720</v>
      </c>
      <c r="E1562" s="912"/>
      <c r="F1562" s="912"/>
      <c r="G1562" s="912"/>
      <c r="H1562" s="1713"/>
      <c r="I1562" s="1714"/>
    </row>
    <row r="1563" spans="2:21" ht="21.65" customHeight="1" x14ac:dyDescent="0.2">
      <c r="D1563" s="912" t="s">
        <v>1040</v>
      </c>
      <c r="E1563" s="912"/>
      <c r="F1563" s="912"/>
      <c r="G1563" s="1098"/>
      <c r="H1563" s="745"/>
      <c r="I1563" s="842"/>
      <c r="J1563" s="631" t="s">
        <v>22</v>
      </c>
      <c r="K1563" s="842"/>
      <c r="L1563" s="562" t="s">
        <v>23</v>
      </c>
      <c r="M1563" s="842"/>
      <c r="N1563" s="562" t="s">
        <v>1765</v>
      </c>
    </row>
    <row r="1564" spans="2:21" ht="21.65" customHeight="1" x14ac:dyDescent="0.2">
      <c r="D1564" s="1072" t="s">
        <v>1041</v>
      </c>
      <c r="E1564" s="1072"/>
      <c r="F1564" s="1072"/>
      <c r="G1564" s="1072"/>
      <c r="H1564" s="1037"/>
      <c r="I1564" s="996"/>
    </row>
    <row r="1565" spans="2:21" ht="9" customHeight="1" x14ac:dyDescent="0.2"/>
    <row r="1566" spans="2:21" ht="19.5" customHeight="1" x14ac:dyDescent="0.2">
      <c r="D1566" s="230" t="s">
        <v>764</v>
      </c>
    </row>
    <row r="1567" spans="2:21" ht="39.65" customHeight="1" x14ac:dyDescent="0.2">
      <c r="D1567" s="1523"/>
      <c r="E1567" s="1524"/>
      <c r="F1567" s="1524"/>
      <c r="G1567" s="1524"/>
      <c r="H1567" s="1524"/>
      <c r="I1567" s="1524"/>
      <c r="J1567" s="1524"/>
      <c r="K1567" s="1524"/>
      <c r="L1567" s="1524"/>
      <c r="M1567" s="1524"/>
      <c r="N1567" s="1524"/>
      <c r="O1567" s="1524"/>
      <c r="P1567" s="1524"/>
      <c r="Q1567" s="1524"/>
      <c r="R1567" s="1524"/>
      <c r="S1567" s="1524"/>
      <c r="T1567" s="1524"/>
      <c r="U1567" s="1525"/>
    </row>
    <row r="1568" spans="2:21" ht="12" customHeight="1" x14ac:dyDescent="0.2">
      <c r="E1568" s="226"/>
    </row>
    <row r="1569" spans="1:21" ht="16.5" customHeight="1" x14ac:dyDescent="0.2">
      <c r="A1569" s="730" t="s">
        <v>839</v>
      </c>
    </row>
    <row r="1570" spans="1:21" ht="16.5" customHeight="1" x14ac:dyDescent="0.2">
      <c r="B1570" s="229" t="s">
        <v>736</v>
      </c>
    </row>
    <row r="1571" spans="1:21" ht="16.5" customHeight="1" x14ac:dyDescent="0.2">
      <c r="B1571" s="229" t="s">
        <v>737</v>
      </c>
    </row>
    <row r="1572" spans="1:21" ht="16.5" customHeight="1" x14ac:dyDescent="0.2">
      <c r="C1572" s="230" t="s">
        <v>741</v>
      </c>
    </row>
    <row r="1573" spans="1:21" ht="16.5" customHeight="1" x14ac:dyDescent="0.2">
      <c r="C1573" s="230" t="s">
        <v>738</v>
      </c>
    </row>
    <row r="1574" spans="1:21" ht="16.5" customHeight="1" x14ac:dyDescent="0.2">
      <c r="C1574" s="230" t="s">
        <v>739</v>
      </c>
    </row>
    <row r="1575" spans="1:21" ht="16.5" customHeight="1" x14ac:dyDescent="0.2">
      <c r="C1575" s="230" t="s">
        <v>740</v>
      </c>
    </row>
    <row r="1576" spans="1:21" ht="8.15" customHeight="1" x14ac:dyDescent="0.2"/>
    <row r="1577" spans="1:21" ht="16.5" customHeight="1" x14ac:dyDescent="0.2">
      <c r="D1577" s="912" t="s">
        <v>742</v>
      </c>
      <c r="E1577" s="912"/>
      <c r="F1577" s="912"/>
      <c r="G1577" s="1700">
        <f>U$2</f>
        <v>0</v>
      </c>
      <c r="H1577" s="1701"/>
      <c r="I1577" s="1702"/>
      <c r="J1577" s="912" t="s">
        <v>744</v>
      </c>
      <c r="K1577" s="912"/>
      <c r="L1577" s="912"/>
      <c r="M1577" s="912"/>
      <c r="N1577" s="890">
        <f>Q$9</f>
        <v>0</v>
      </c>
      <c r="O1577" s="890"/>
      <c r="P1577" s="890"/>
      <c r="Q1577" s="890"/>
      <c r="R1577" s="890"/>
      <c r="S1577" s="890"/>
      <c r="T1577" s="890"/>
      <c r="U1577" s="890"/>
    </row>
    <row r="1578" spans="1:21" ht="16.5" customHeight="1" x14ac:dyDescent="0.2">
      <c r="D1578" s="912" t="s">
        <v>743</v>
      </c>
      <c r="E1578" s="912"/>
      <c r="F1578" s="1098"/>
      <c r="G1578" s="1481"/>
      <c r="H1578" s="1517"/>
      <c r="I1578" s="1482"/>
      <c r="J1578" s="1303" t="s">
        <v>745</v>
      </c>
      <c r="K1578" s="912"/>
      <c r="L1578" s="912"/>
      <c r="M1578" s="912"/>
      <c r="N1578" s="890">
        <f>Q$11</f>
        <v>0</v>
      </c>
      <c r="O1578" s="890"/>
      <c r="P1578" s="890"/>
      <c r="Q1578" s="890"/>
      <c r="R1578" s="890"/>
      <c r="S1578" s="890"/>
      <c r="T1578" s="890"/>
      <c r="U1578" s="890"/>
    </row>
    <row r="1579" spans="1:21" ht="16.5" customHeight="1" x14ac:dyDescent="0.2">
      <c r="G1579" s="496"/>
      <c r="H1579" s="496"/>
      <c r="I1579" s="496"/>
      <c r="N1579" s="221"/>
      <c r="O1579" s="221"/>
      <c r="P1579" s="221"/>
      <c r="Q1579" s="221"/>
      <c r="R1579" s="221"/>
      <c r="S1579" s="221"/>
      <c r="T1579" s="221"/>
      <c r="U1579" s="221"/>
    </row>
    <row r="1580" spans="1:21" ht="16.5" customHeight="1" x14ac:dyDescent="0.2">
      <c r="B1580" s="498" t="s">
        <v>717</v>
      </c>
    </row>
    <row r="1581" spans="1:21" ht="19.5" customHeight="1" x14ac:dyDescent="0.2">
      <c r="D1581" s="1098" t="s">
        <v>746</v>
      </c>
      <c r="E1581" s="1144"/>
      <c r="F1581" s="1144"/>
      <c r="G1581" s="1144"/>
      <c r="H1581" s="1144"/>
      <c r="I1581" s="1144"/>
      <c r="J1581" s="1144"/>
      <c r="K1581" s="1144"/>
      <c r="L1581" s="1144"/>
      <c r="M1581" s="1144"/>
      <c r="N1581" s="1144"/>
      <c r="O1581" s="1144"/>
      <c r="P1581" s="1303"/>
      <c r="Q1581" s="861"/>
      <c r="R1581" s="230" t="s">
        <v>750</v>
      </c>
    </row>
    <row r="1582" spans="1:21" ht="19.5" customHeight="1" x14ac:dyDescent="0.2">
      <c r="D1582" s="1061" t="s">
        <v>747</v>
      </c>
      <c r="E1582" s="1054"/>
      <c r="F1582" s="1054"/>
      <c r="G1582" s="1708"/>
      <c r="H1582" s="1709"/>
      <c r="I1582" s="1709"/>
      <c r="J1582" s="1709"/>
      <c r="K1582" s="1710"/>
    </row>
    <row r="1583" spans="1:21" ht="19.5" customHeight="1" x14ac:dyDescent="0.2">
      <c r="D1583" s="1098" t="s">
        <v>748</v>
      </c>
      <c r="E1583" s="1185"/>
      <c r="F1583" s="1185"/>
      <c r="G1583" s="1025"/>
      <c r="H1583" s="1040"/>
      <c r="I1583" s="230" t="s">
        <v>749</v>
      </c>
    </row>
    <row r="1584" spans="1:21" ht="16.5" customHeight="1" x14ac:dyDescent="0.2">
      <c r="D1584" s="1073" t="s">
        <v>754</v>
      </c>
      <c r="E1584" s="1050"/>
      <c r="F1584" s="1050"/>
      <c r="G1584" s="1025"/>
      <c r="H1584" s="1040"/>
      <c r="I1584" s="230" t="s">
        <v>319</v>
      </c>
    </row>
    <row r="1585" spans="2:21" ht="9.65" customHeight="1" x14ac:dyDescent="0.2">
      <c r="D1585" s="221"/>
      <c r="E1585" s="221"/>
      <c r="F1585" s="221"/>
    </row>
    <row r="1586" spans="2:21" ht="16.5" customHeight="1" x14ac:dyDescent="0.2">
      <c r="B1586" s="498" t="s">
        <v>1038</v>
      </c>
    </row>
    <row r="1587" spans="2:21" ht="20.5" customHeight="1" x14ac:dyDescent="0.2">
      <c r="D1587" s="912" t="s">
        <v>753</v>
      </c>
      <c r="E1587" s="912"/>
      <c r="F1587" s="912"/>
      <c r="G1587" s="1489"/>
      <c r="H1587" s="1617"/>
      <c r="I1587" s="1617"/>
      <c r="J1587" s="1617"/>
      <c r="K1587" s="1707"/>
    </row>
    <row r="1588" spans="2:21" ht="20.5" customHeight="1" x14ac:dyDescent="0.2">
      <c r="D1588" s="912" t="s">
        <v>751</v>
      </c>
      <c r="E1588" s="912"/>
      <c r="F1588" s="1098"/>
      <c r="G1588" s="745"/>
      <c r="H1588" s="842"/>
      <c r="I1588" s="789" t="s">
        <v>22</v>
      </c>
      <c r="J1588" s="842"/>
      <c r="K1588" s="562" t="s">
        <v>23</v>
      </c>
      <c r="L1588" s="842"/>
      <c r="M1588" s="562" t="s">
        <v>1765</v>
      </c>
    </row>
    <row r="1589" spans="2:21" ht="20.5" customHeight="1" x14ac:dyDescent="0.2">
      <c r="D1589" s="912" t="s">
        <v>752</v>
      </c>
      <c r="E1589" s="912"/>
      <c r="F1589" s="912"/>
      <c r="G1589" s="477" t="s">
        <v>755</v>
      </c>
      <c r="H1589" s="993"/>
      <c r="I1589" s="1491"/>
      <c r="J1589" s="222" t="s">
        <v>756</v>
      </c>
      <c r="K1589" s="1025"/>
      <c r="L1589" s="1040"/>
    </row>
    <row r="1590" spans="2:21" ht="7" customHeight="1" x14ac:dyDescent="0.2"/>
    <row r="1591" spans="2:21" ht="19.5" customHeight="1" x14ac:dyDescent="0.2">
      <c r="D1591" s="470" t="s">
        <v>757</v>
      </c>
    </row>
    <row r="1592" spans="2:21" ht="19.5" customHeight="1" x14ac:dyDescent="0.2">
      <c r="D1592" s="912" t="s">
        <v>758</v>
      </c>
      <c r="E1592" s="912"/>
      <c r="F1592" s="912"/>
      <c r="G1592" s="1098"/>
      <c r="H1592" s="1037"/>
      <c r="I1592" s="996"/>
    </row>
    <row r="1593" spans="2:21" ht="19.5" customHeight="1" x14ac:dyDescent="0.2">
      <c r="D1593" s="912" t="s">
        <v>759</v>
      </c>
      <c r="E1593" s="912"/>
      <c r="F1593" s="912"/>
      <c r="G1593" s="1098"/>
      <c r="H1593" s="745"/>
      <c r="I1593" s="842"/>
      <c r="J1593" s="631" t="s">
        <v>22</v>
      </c>
      <c r="K1593" s="842"/>
      <c r="L1593" s="562" t="s">
        <v>23</v>
      </c>
      <c r="M1593" s="842"/>
      <c r="N1593" s="562" t="s">
        <v>1765</v>
      </c>
    </row>
    <row r="1594" spans="2:21" ht="5.5" customHeight="1" x14ac:dyDescent="0.2"/>
    <row r="1595" spans="2:21" ht="19" customHeight="1" x14ac:dyDescent="0.2">
      <c r="D1595" s="230" t="s">
        <v>1529</v>
      </c>
    </row>
    <row r="1596" spans="2:21" ht="42" customHeight="1" x14ac:dyDescent="0.2">
      <c r="D1596" s="1523"/>
      <c r="E1596" s="1524"/>
      <c r="F1596" s="1524"/>
      <c r="G1596" s="1524"/>
      <c r="H1596" s="1524"/>
      <c r="I1596" s="1524"/>
      <c r="J1596" s="1524"/>
      <c r="K1596" s="1524"/>
      <c r="L1596" s="1524"/>
      <c r="M1596" s="1524"/>
      <c r="N1596" s="1524"/>
      <c r="O1596" s="1524"/>
      <c r="P1596" s="1524"/>
      <c r="Q1596" s="1524"/>
      <c r="R1596" s="1524"/>
      <c r="S1596" s="1524"/>
      <c r="T1596" s="1524"/>
      <c r="U1596" s="1525"/>
    </row>
    <row r="1597" spans="2:21" ht="13" customHeight="1" x14ac:dyDescent="0.2">
      <c r="D1597" s="790"/>
      <c r="E1597" s="790"/>
      <c r="F1597" s="790"/>
      <c r="G1597" s="790"/>
      <c r="H1597" s="790"/>
      <c r="I1597" s="790"/>
      <c r="J1597" s="790"/>
      <c r="K1597" s="790"/>
      <c r="L1597" s="790"/>
      <c r="M1597" s="790"/>
      <c r="N1597" s="790"/>
      <c r="O1597" s="790"/>
      <c r="P1597" s="790"/>
      <c r="Q1597" s="790"/>
      <c r="R1597" s="790"/>
      <c r="S1597" s="790"/>
      <c r="T1597" s="790"/>
      <c r="U1597" s="790"/>
    </row>
    <row r="1598" spans="2:21" ht="14" x14ac:dyDescent="0.2">
      <c r="B1598" s="498" t="s">
        <v>1039</v>
      </c>
    </row>
    <row r="1599" spans="2:21" x14ac:dyDescent="0.2">
      <c r="C1599" s="230" t="s">
        <v>2082</v>
      </c>
    </row>
    <row r="1600" spans="2:21" x14ac:dyDescent="0.2">
      <c r="C1600" s="230" t="s">
        <v>1914</v>
      </c>
    </row>
    <row r="1601" spans="2:21" ht="19" customHeight="1" x14ac:dyDescent="0.2">
      <c r="D1601" s="912" t="s">
        <v>761</v>
      </c>
      <c r="E1601" s="912"/>
      <c r="F1601" s="912"/>
      <c r="G1601" s="1489"/>
      <c r="H1601" s="1617"/>
      <c r="I1601" s="1617"/>
      <c r="J1601" s="1617"/>
      <c r="K1601" s="1617"/>
      <c r="L1601" s="1707"/>
    </row>
    <row r="1602" spans="2:21" ht="19" customHeight="1" x14ac:dyDescent="0.2">
      <c r="D1602" s="912" t="s">
        <v>762</v>
      </c>
      <c r="E1602" s="912"/>
      <c r="F1602" s="1098"/>
      <c r="G1602" s="745"/>
      <c r="H1602" s="842"/>
      <c r="I1602" s="789" t="s">
        <v>22</v>
      </c>
      <c r="J1602" s="842"/>
      <c r="K1602" s="562" t="s">
        <v>23</v>
      </c>
      <c r="L1602" s="842"/>
      <c r="M1602" s="562" t="s">
        <v>1765</v>
      </c>
    </row>
    <row r="1603" spans="2:21" ht="19" customHeight="1" x14ac:dyDescent="0.2">
      <c r="D1603" s="1061" t="s">
        <v>2083</v>
      </c>
      <c r="E1603" s="1062"/>
      <c r="F1603" s="1062"/>
      <c r="G1603" s="1062"/>
      <c r="H1603" s="1062"/>
      <c r="I1603" s="1062"/>
      <c r="J1603" s="1498"/>
      <c r="K1603" s="845" t="s">
        <v>755</v>
      </c>
      <c r="L1603" s="1025"/>
      <c r="M1603" s="1040"/>
      <c r="N1603" s="853" t="s">
        <v>756</v>
      </c>
      <c r="O1603" s="1025"/>
      <c r="P1603" s="1040"/>
    </row>
    <row r="1605" spans="2:21" ht="14" x14ac:dyDescent="0.2">
      <c r="B1605" s="498" t="s">
        <v>718</v>
      </c>
    </row>
    <row r="1606" spans="2:21" x14ac:dyDescent="0.2">
      <c r="C1606" s="230" t="s">
        <v>763</v>
      </c>
    </row>
    <row r="1607" spans="2:21" x14ac:dyDescent="0.2">
      <c r="C1607" s="230" t="s">
        <v>1530</v>
      </c>
    </row>
    <row r="1608" spans="2:21" ht="19" customHeight="1" x14ac:dyDescent="0.2">
      <c r="D1608" s="912" t="s">
        <v>719</v>
      </c>
      <c r="E1608" s="912"/>
      <c r="F1608" s="912"/>
      <c r="G1608" s="912"/>
      <c r="H1608" s="1037"/>
      <c r="I1608" s="996"/>
    </row>
    <row r="1609" spans="2:21" ht="19" customHeight="1" x14ac:dyDescent="0.2">
      <c r="D1609" s="912" t="s">
        <v>720</v>
      </c>
      <c r="E1609" s="912"/>
      <c r="F1609" s="912"/>
      <c r="G1609" s="912"/>
      <c r="H1609" s="1713"/>
      <c r="I1609" s="1714"/>
    </row>
    <row r="1610" spans="2:21" ht="19" customHeight="1" x14ac:dyDescent="0.2">
      <c r="D1610" s="912" t="s">
        <v>1040</v>
      </c>
      <c r="E1610" s="912"/>
      <c r="F1610" s="912"/>
      <c r="G1610" s="1098"/>
      <c r="H1610" s="745"/>
      <c r="I1610" s="842"/>
      <c r="J1610" s="631" t="s">
        <v>22</v>
      </c>
      <c r="K1610" s="842"/>
      <c r="L1610" s="562" t="s">
        <v>23</v>
      </c>
      <c r="M1610" s="842"/>
      <c r="N1610" s="562" t="s">
        <v>1765</v>
      </c>
    </row>
    <row r="1611" spans="2:21" ht="19" customHeight="1" x14ac:dyDescent="0.2">
      <c r="D1611" s="1072" t="s">
        <v>1041</v>
      </c>
      <c r="E1611" s="1072"/>
      <c r="F1611" s="1072"/>
      <c r="G1611" s="1072"/>
      <c r="H1611" s="1037"/>
      <c r="I1611" s="996"/>
    </row>
    <row r="1612" spans="2:21" ht="9" customHeight="1" x14ac:dyDescent="0.2"/>
    <row r="1613" spans="2:21" ht="19.5" customHeight="1" x14ac:dyDescent="0.2">
      <c r="D1613" s="230" t="s">
        <v>764</v>
      </c>
    </row>
    <row r="1614" spans="2:21" ht="30.65" customHeight="1" x14ac:dyDescent="0.2">
      <c r="D1614" s="1523"/>
      <c r="E1614" s="1524"/>
      <c r="F1614" s="1524"/>
      <c r="G1614" s="1524"/>
      <c r="H1614" s="1524"/>
      <c r="I1614" s="1524"/>
      <c r="J1614" s="1524"/>
      <c r="K1614" s="1524"/>
      <c r="L1614" s="1524"/>
      <c r="M1614" s="1524"/>
      <c r="N1614" s="1524"/>
      <c r="O1614" s="1524"/>
      <c r="P1614" s="1524"/>
      <c r="Q1614" s="1524"/>
      <c r="R1614" s="1524"/>
      <c r="S1614" s="1524"/>
      <c r="T1614" s="1524"/>
      <c r="U1614" s="1525"/>
    </row>
    <row r="1615" spans="2:21" ht="9.65" customHeight="1" x14ac:dyDescent="0.2">
      <c r="E1615" s="226"/>
    </row>
    <row r="1616" spans="2:21" ht="12" customHeight="1" x14ac:dyDescent="0.2">
      <c r="E1616" s="226"/>
    </row>
    <row r="1617" spans="1:21" ht="16.5" customHeight="1" x14ac:dyDescent="0.2">
      <c r="A1617" s="730" t="s">
        <v>838</v>
      </c>
    </row>
    <row r="1618" spans="1:21" ht="16.5" customHeight="1" x14ac:dyDescent="0.2">
      <c r="B1618" s="229" t="s">
        <v>736</v>
      </c>
    </row>
    <row r="1619" spans="1:21" ht="16.5" customHeight="1" x14ac:dyDescent="0.2">
      <c r="B1619" s="229" t="s">
        <v>737</v>
      </c>
    </row>
    <row r="1620" spans="1:21" ht="16.5" customHeight="1" x14ac:dyDescent="0.2">
      <c r="C1620" s="230" t="s">
        <v>741</v>
      </c>
    </row>
    <row r="1621" spans="1:21" ht="16.5" customHeight="1" x14ac:dyDescent="0.2">
      <c r="C1621" s="230" t="s">
        <v>738</v>
      </c>
    </row>
    <row r="1622" spans="1:21" ht="16.5" customHeight="1" x14ac:dyDescent="0.2">
      <c r="C1622" s="230" t="s">
        <v>739</v>
      </c>
    </row>
    <row r="1623" spans="1:21" ht="16.5" customHeight="1" x14ac:dyDescent="0.2">
      <c r="C1623" s="230" t="s">
        <v>740</v>
      </c>
    </row>
    <row r="1624" spans="1:21" ht="8.15" customHeight="1" x14ac:dyDescent="0.2"/>
    <row r="1625" spans="1:21" ht="16.5" customHeight="1" x14ac:dyDescent="0.2">
      <c r="D1625" s="912" t="s">
        <v>742</v>
      </c>
      <c r="E1625" s="912"/>
      <c r="F1625" s="912"/>
      <c r="G1625" s="1700">
        <f>U$2</f>
        <v>0</v>
      </c>
      <c r="H1625" s="1701"/>
      <c r="I1625" s="1702"/>
      <c r="J1625" s="912" t="s">
        <v>744</v>
      </c>
      <c r="K1625" s="912"/>
      <c r="L1625" s="912"/>
      <c r="M1625" s="912"/>
      <c r="N1625" s="890">
        <f>Q$9</f>
        <v>0</v>
      </c>
      <c r="O1625" s="890"/>
      <c r="P1625" s="890"/>
      <c r="Q1625" s="890"/>
      <c r="R1625" s="890"/>
      <c r="S1625" s="890"/>
      <c r="T1625" s="890"/>
      <c r="U1625" s="890"/>
    </row>
    <row r="1626" spans="1:21" ht="16.5" customHeight="1" x14ac:dyDescent="0.2">
      <c r="D1626" s="912" t="s">
        <v>743</v>
      </c>
      <c r="E1626" s="912"/>
      <c r="F1626" s="1098"/>
      <c r="G1626" s="1481"/>
      <c r="H1626" s="1517"/>
      <c r="I1626" s="1482"/>
      <c r="J1626" s="1303" t="s">
        <v>745</v>
      </c>
      <c r="K1626" s="912"/>
      <c r="L1626" s="912"/>
      <c r="M1626" s="912"/>
      <c r="N1626" s="890">
        <f>Q$11</f>
        <v>0</v>
      </c>
      <c r="O1626" s="890"/>
      <c r="P1626" s="890"/>
      <c r="Q1626" s="890"/>
      <c r="R1626" s="890"/>
      <c r="S1626" s="890"/>
      <c r="T1626" s="890"/>
      <c r="U1626" s="890"/>
    </row>
    <row r="1627" spans="1:21" ht="16.5" customHeight="1" x14ac:dyDescent="0.2">
      <c r="G1627" s="496"/>
      <c r="H1627" s="496"/>
      <c r="I1627" s="496"/>
      <c r="N1627" s="221"/>
      <c r="O1627" s="221"/>
      <c r="P1627" s="221"/>
      <c r="Q1627" s="221"/>
      <c r="R1627" s="221"/>
      <c r="S1627" s="221"/>
      <c r="T1627" s="221"/>
      <c r="U1627" s="221"/>
    </row>
    <row r="1628" spans="1:21" ht="16.5" customHeight="1" x14ac:dyDescent="0.2">
      <c r="B1628" s="498" t="s">
        <v>717</v>
      </c>
    </row>
    <row r="1629" spans="1:21" ht="19.5" customHeight="1" x14ac:dyDescent="0.2">
      <c r="D1629" s="1098" t="s">
        <v>746</v>
      </c>
      <c r="E1629" s="1144"/>
      <c r="F1629" s="1144"/>
      <c r="G1629" s="1144"/>
      <c r="H1629" s="1144"/>
      <c r="I1629" s="1144"/>
      <c r="J1629" s="1144"/>
      <c r="K1629" s="1144"/>
      <c r="L1629" s="1144"/>
      <c r="M1629" s="1144"/>
      <c r="N1629" s="1144"/>
      <c r="O1629" s="1144"/>
      <c r="P1629" s="1303"/>
      <c r="Q1629" s="861"/>
      <c r="R1629" s="230" t="s">
        <v>750</v>
      </c>
    </row>
    <row r="1630" spans="1:21" ht="19.5" customHeight="1" x14ac:dyDescent="0.2">
      <c r="D1630" s="1061" t="s">
        <v>747</v>
      </c>
      <c r="E1630" s="1054"/>
      <c r="F1630" s="1054"/>
      <c r="G1630" s="1715"/>
      <c r="H1630" s="1716"/>
      <c r="I1630" s="1716"/>
      <c r="J1630" s="1716"/>
      <c r="K1630" s="1717"/>
    </row>
    <row r="1631" spans="1:21" ht="19.5" customHeight="1" x14ac:dyDescent="0.2">
      <c r="D1631" s="1098" t="s">
        <v>748</v>
      </c>
      <c r="E1631" s="1185"/>
      <c r="F1631" s="1185"/>
      <c r="G1631" s="1705"/>
      <c r="H1631" s="1706"/>
      <c r="I1631" s="230" t="s">
        <v>749</v>
      </c>
    </row>
    <row r="1632" spans="1:21" ht="16.5" customHeight="1" x14ac:dyDescent="0.2">
      <c r="D1632" s="1073" t="s">
        <v>754</v>
      </c>
      <c r="E1632" s="1050"/>
      <c r="F1632" s="1050"/>
      <c r="G1632" s="1705"/>
      <c r="H1632" s="1706"/>
      <c r="I1632" s="230" t="s">
        <v>319</v>
      </c>
    </row>
    <row r="1633" spans="2:21" ht="9.65" customHeight="1" x14ac:dyDescent="0.2">
      <c r="D1633" s="221"/>
      <c r="E1633" s="221"/>
      <c r="F1633" s="221"/>
    </row>
    <row r="1634" spans="2:21" ht="16.5" customHeight="1" x14ac:dyDescent="0.2">
      <c r="B1634" s="498" t="s">
        <v>1038</v>
      </c>
    </row>
    <row r="1635" spans="2:21" ht="20.5" customHeight="1" x14ac:dyDescent="0.2">
      <c r="D1635" s="912" t="s">
        <v>753</v>
      </c>
      <c r="E1635" s="912"/>
      <c r="F1635" s="912"/>
      <c r="G1635" s="1489"/>
      <c r="H1635" s="1617"/>
      <c r="I1635" s="1617"/>
      <c r="J1635" s="1617"/>
      <c r="K1635" s="1707"/>
    </row>
    <row r="1636" spans="2:21" ht="20.5" customHeight="1" x14ac:dyDescent="0.2">
      <c r="D1636" s="912" t="s">
        <v>751</v>
      </c>
      <c r="E1636" s="912"/>
      <c r="F1636" s="1098"/>
      <c r="G1636" s="745"/>
      <c r="H1636" s="842"/>
      <c r="I1636" s="789" t="s">
        <v>22</v>
      </c>
      <c r="J1636" s="842"/>
      <c r="K1636" s="562" t="s">
        <v>23</v>
      </c>
      <c r="L1636" s="842"/>
      <c r="M1636" s="562" t="s">
        <v>1765</v>
      </c>
    </row>
    <row r="1637" spans="2:21" ht="20.5" customHeight="1" x14ac:dyDescent="0.2">
      <c r="D1637" s="912" t="s">
        <v>752</v>
      </c>
      <c r="E1637" s="912"/>
      <c r="F1637" s="912"/>
      <c r="G1637" s="477" t="s">
        <v>755</v>
      </c>
      <c r="H1637" s="993"/>
      <c r="I1637" s="1491"/>
      <c r="J1637" s="222" t="s">
        <v>756</v>
      </c>
      <c r="K1637" s="1025"/>
      <c r="L1637" s="1040"/>
    </row>
    <row r="1638" spans="2:21" ht="7" customHeight="1" x14ac:dyDescent="0.2"/>
    <row r="1639" spans="2:21" ht="19.5" customHeight="1" x14ac:dyDescent="0.2">
      <c r="D1639" s="470" t="s">
        <v>757</v>
      </c>
    </row>
    <row r="1640" spans="2:21" ht="19.5" customHeight="1" x14ac:dyDescent="0.2">
      <c r="D1640" s="912" t="s">
        <v>758</v>
      </c>
      <c r="E1640" s="912"/>
      <c r="F1640" s="912"/>
      <c r="G1640" s="1098"/>
      <c r="H1640" s="1037"/>
      <c r="I1640" s="996"/>
    </row>
    <row r="1641" spans="2:21" ht="19.5" customHeight="1" x14ac:dyDescent="0.2">
      <c r="D1641" s="912" t="s">
        <v>759</v>
      </c>
      <c r="E1641" s="912"/>
      <c r="F1641" s="912"/>
      <c r="G1641" s="1098"/>
      <c r="H1641" s="745"/>
      <c r="I1641" s="842"/>
      <c r="J1641" s="631" t="s">
        <v>22</v>
      </c>
      <c r="K1641" s="842"/>
      <c r="L1641" s="562" t="s">
        <v>23</v>
      </c>
      <c r="M1641" s="842"/>
      <c r="N1641" s="562" t="s">
        <v>1765</v>
      </c>
    </row>
    <row r="1642" spans="2:21" ht="5.5" customHeight="1" x14ac:dyDescent="0.2"/>
    <row r="1643" spans="2:21" ht="19" customHeight="1" x14ac:dyDescent="0.2">
      <c r="D1643" s="230" t="s">
        <v>1529</v>
      </c>
    </row>
    <row r="1644" spans="2:21" ht="42" customHeight="1" x14ac:dyDescent="0.2">
      <c r="D1644" s="1523"/>
      <c r="E1644" s="1524"/>
      <c r="F1644" s="1524"/>
      <c r="G1644" s="1524"/>
      <c r="H1644" s="1524"/>
      <c r="I1644" s="1524"/>
      <c r="J1644" s="1524"/>
      <c r="K1644" s="1524"/>
      <c r="L1644" s="1524"/>
      <c r="M1644" s="1524"/>
      <c r="N1644" s="1524"/>
      <c r="O1644" s="1524"/>
      <c r="P1644" s="1524"/>
      <c r="Q1644" s="1524"/>
      <c r="R1644" s="1524"/>
      <c r="S1644" s="1524"/>
      <c r="T1644" s="1524"/>
      <c r="U1644" s="1525"/>
    </row>
    <row r="1645" spans="2:21" ht="13" customHeight="1" x14ac:dyDescent="0.2">
      <c r="D1645" s="790"/>
      <c r="E1645" s="790"/>
      <c r="F1645" s="790"/>
      <c r="G1645" s="790"/>
      <c r="H1645" s="790"/>
      <c r="I1645" s="790"/>
      <c r="J1645" s="790"/>
      <c r="K1645" s="790"/>
      <c r="L1645" s="790"/>
      <c r="M1645" s="790"/>
      <c r="N1645" s="790"/>
      <c r="O1645" s="790"/>
      <c r="P1645" s="790"/>
      <c r="Q1645" s="790"/>
      <c r="R1645" s="790"/>
      <c r="S1645" s="790"/>
      <c r="T1645" s="790"/>
      <c r="U1645" s="790"/>
    </row>
    <row r="1646" spans="2:21" ht="14" x14ac:dyDescent="0.2">
      <c r="B1646" s="498" t="s">
        <v>1039</v>
      </c>
    </row>
    <row r="1647" spans="2:21" x14ac:dyDescent="0.2">
      <c r="C1647" s="230" t="s">
        <v>2082</v>
      </c>
    </row>
    <row r="1648" spans="2:21" x14ac:dyDescent="0.2">
      <c r="C1648" s="230" t="s">
        <v>1914</v>
      </c>
    </row>
    <row r="1649" spans="2:21" ht="19" customHeight="1" x14ac:dyDescent="0.2">
      <c r="D1649" s="912" t="s">
        <v>761</v>
      </c>
      <c r="E1649" s="912"/>
      <c r="F1649" s="912"/>
      <c r="G1649" s="1489"/>
      <c r="H1649" s="1617"/>
      <c r="I1649" s="1617"/>
      <c r="J1649" s="1617"/>
      <c r="K1649" s="1617"/>
      <c r="L1649" s="1707"/>
    </row>
    <row r="1650" spans="2:21" ht="19" customHeight="1" x14ac:dyDescent="0.2">
      <c r="D1650" s="912" t="s">
        <v>762</v>
      </c>
      <c r="E1650" s="912"/>
      <c r="F1650" s="1098"/>
      <c r="G1650" s="745"/>
      <c r="H1650" s="842"/>
      <c r="I1650" s="789" t="s">
        <v>22</v>
      </c>
      <c r="J1650" s="842"/>
      <c r="K1650" s="562" t="s">
        <v>23</v>
      </c>
      <c r="L1650" s="842"/>
      <c r="M1650" s="562" t="s">
        <v>1765</v>
      </c>
    </row>
    <row r="1651" spans="2:21" ht="19" customHeight="1" x14ac:dyDescent="0.2">
      <c r="D1651" s="1061" t="s">
        <v>2083</v>
      </c>
      <c r="E1651" s="1062"/>
      <c r="F1651" s="1062"/>
      <c r="G1651" s="1062"/>
      <c r="H1651" s="1062"/>
      <c r="I1651" s="1062"/>
      <c r="J1651" s="1498"/>
      <c r="K1651" s="845" t="s">
        <v>755</v>
      </c>
      <c r="L1651" s="1025"/>
      <c r="M1651" s="1040"/>
      <c r="N1651" s="853" t="s">
        <v>756</v>
      </c>
      <c r="O1651" s="1025"/>
      <c r="P1651" s="1040"/>
    </row>
    <row r="1653" spans="2:21" ht="14" x14ac:dyDescent="0.2">
      <c r="B1653" s="498" t="s">
        <v>718</v>
      </c>
    </row>
    <row r="1654" spans="2:21" x14ac:dyDescent="0.2">
      <c r="C1654" s="230" t="s">
        <v>763</v>
      </c>
    </row>
    <row r="1655" spans="2:21" x14ac:dyDescent="0.2">
      <c r="C1655" s="230" t="s">
        <v>1530</v>
      </c>
    </row>
    <row r="1656" spans="2:21" ht="19" customHeight="1" x14ac:dyDescent="0.2">
      <c r="D1656" s="912" t="s">
        <v>719</v>
      </c>
      <c r="E1656" s="912"/>
      <c r="F1656" s="912"/>
      <c r="G1656" s="912"/>
      <c r="H1656" s="1037"/>
      <c r="I1656" s="996"/>
    </row>
    <row r="1657" spans="2:21" ht="19" customHeight="1" x14ac:dyDescent="0.2">
      <c r="D1657" s="912" t="s">
        <v>720</v>
      </c>
      <c r="E1657" s="912"/>
      <c r="F1657" s="912"/>
      <c r="G1657" s="912"/>
      <c r="H1657" s="1713"/>
      <c r="I1657" s="1714"/>
    </row>
    <row r="1658" spans="2:21" ht="19" customHeight="1" x14ac:dyDescent="0.2">
      <c r="D1658" s="912" t="s">
        <v>1040</v>
      </c>
      <c r="E1658" s="912"/>
      <c r="F1658" s="912"/>
      <c r="G1658" s="1098"/>
      <c r="H1658" s="745"/>
      <c r="I1658" s="842"/>
      <c r="J1658" s="631" t="s">
        <v>22</v>
      </c>
      <c r="K1658" s="842"/>
      <c r="L1658" s="562" t="s">
        <v>23</v>
      </c>
      <c r="M1658" s="842"/>
      <c r="N1658" s="562" t="s">
        <v>1765</v>
      </c>
    </row>
    <row r="1659" spans="2:21" ht="19" customHeight="1" x14ac:dyDescent="0.2">
      <c r="D1659" s="1072" t="s">
        <v>1041</v>
      </c>
      <c r="E1659" s="1072"/>
      <c r="F1659" s="1072"/>
      <c r="G1659" s="1072"/>
      <c r="H1659" s="1037"/>
      <c r="I1659" s="996"/>
    </row>
    <row r="1660" spans="2:21" ht="9" customHeight="1" x14ac:dyDescent="0.2"/>
    <row r="1661" spans="2:21" ht="19.5" customHeight="1" x14ac:dyDescent="0.2">
      <c r="D1661" s="230" t="s">
        <v>764</v>
      </c>
    </row>
    <row r="1662" spans="2:21" ht="30.65" customHeight="1" x14ac:dyDescent="0.2">
      <c r="D1662" s="1523"/>
      <c r="E1662" s="1524"/>
      <c r="F1662" s="1524"/>
      <c r="G1662" s="1524"/>
      <c r="H1662" s="1524"/>
      <c r="I1662" s="1524"/>
      <c r="J1662" s="1524"/>
      <c r="K1662" s="1524"/>
      <c r="L1662" s="1524"/>
      <c r="M1662" s="1524"/>
      <c r="N1662" s="1524"/>
      <c r="O1662" s="1524"/>
      <c r="P1662" s="1524"/>
      <c r="Q1662" s="1524"/>
      <c r="R1662" s="1524"/>
      <c r="S1662" s="1524"/>
      <c r="T1662" s="1524"/>
      <c r="U1662" s="1525"/>
    </row>
  </sheetData>
  <sheetProtection algorithmName="SHA-512" hashValue="BdRvjrdPBme1rbiQXCtD1iKzCG0GOvsNZSYVnW4FT1v1cfTZ176gNJx55VeMyNLYcxLErmOkAQKvtj9eothuVw==" saltValue="Euw2Z3MjI1Zjte6p01B90A==" spinCount="100000" sheet="1" objects="1" scenarios="1"/>
  <mergeCells count="2483">
    <mergeCell ref="S1246:X1246"/>
    <mergeCell ref="P734:S734"/>
    <mergeCell ref="H1228:K1228"/>
    <mergeCell ref="L1228:R1228"/>
    <mergeCell ref="F1215:I1215"/>
    <mergeCell ref="J1215:T1215"/>
    <mergeCell ref="P1246:R1246"/>
    <mergeCell ref="L1226:R1226"/>
    <mergeCell ref="M1201:O1201"/>
    <mergeCell ref="D1215:E1215"/>
    <mergeCell ref="P1381:R1381"/>
    <mergeCell ref="S1381:X1381"/>
    <mergeCell ref="P1429:R1429"/>
    <mergeCell ref="S1429:X1429"/>
    <mergeCell ref="P713:R713"/>
    <mergeCell ref="S713:X713"/>
    <mergeCell ref="P778:R778"/>
    <mergeCell ref="S778:X778"/>
    <mergeCell ref="P838:R838"/>
    <mergeCell ref="S838:X838"/>
    <mergeCell ref="P889:R889"/>
    <mergeCell ref="S889:X889"/>
    <mergeCell ref="P975:R975"/>
    <mergeCell ref="S975:X975"/>
    <mergeCell ref="P1023:R1023"/>
    <mergeCell ref="S1023:X1023"/>
    <mergeCell ref="P1060:R1060"/>
    <mergeCell ref="S1060:X1060"/>
    <mergeCell ref="T749:W749"/>
    <mergeCell ref="K1062:W1062"/>
    <mergeCell ref="W1054:X1054"/>
    <mergeCell ref="K1055:R1055"/>
    <mergeCell ref="S1055:U1055"/>
    <mergeCell ref="W1055:X1055"/>
    <mergeCell ref="D680:E680"/>
    <mergeCell ref="F680:H680"/>
    <mergeCell ref="D683:E683"/>
    <mergeCell ref="I659:K659"/>
    <mergeCell ref="W1043:X1043"/>
    <mergeCell ref="G978:K978"/>
    <mergeCell ref="L978:P978"/>
    <mergeCell ref="Q978:U978"/>
    <mergeCell ref="G979:I979"/>
    <mergeCell ref="D1224:G1231"/>
    <mergeCell ref="H1224:K1224"/>
    <mergeCell ref="D1232:G1241"/>
    <mergeCell ref="H1232:K1232"/>
    <mergeCell ref="L1232:R1232"/>
    <mergeCell ref="H1233:K1233"/>
    <mergeCell ref="L1233:R1233"/>
    <mergeCell ref="H1234:K1234"/>
    <mergeCell ref="L1234:R1234"/>
    <mergeCell ref="H1240:K1240"/>
    <mergeCell ref="L1240:R1240"/>
    <mergeCell ref="H1241:K1241"/>
    <mergeCell ref="L1241:R1241"/>
    <mergeCell ref="H1239:K1239"/>
    <mergeCell ref="H1230:K1230"/>
    <mergeCell ref="L1230:R1230"/>
    <mergeCell ref="H1231:K1231"/>
    <mergeCell ref="L1231:R1231"/>
    <mergeCell ref="H1229:K1229"/>
    <mergeCell ref="L1229:R1229"/>
    <mergeCell ref="H1226:K1226"/>
    <mergeCell ref="H1225:K1225"/>
    <mergeCell ref="L1225:R1225"/>
    <mergeCell ref="P669:R669"/>
    <mergeCell ref="R600:X606"/>
    <mergeCell ref="D607:N612"/>
    <mergeCell ref="N676:Q676"/>
    <mergeCell ref="R676:T676"/>
    <mergeCell ref="F683:H683"/>
    <mergeCell ref="J683:L683"/>
    <mergeCell ref="N683:P683"/>
    <mergeCell ref="H687:V687"/>
    <mergeCell ref="J691:R691"/>
    <mergeCell ref="D681:E681"/>
    <mergeCell ref="F681:H681"/>
    <mergeCell ref="F466:I466"/>
    <mergeCell ref="M472:N472"/>
    <mergeCell ref="J507:O507"/>
    <mergeCell ref="I497:N497"/>
    <mergeCell ref="D488:F488"/>
    <mergeCell ref="O473:P473"/>
    <mergeCell ref="D541:H541"/>
    <mergeCell ref="D542:H542"/>
    <mergeCell ref="D529:I530"/>
    <mergeCell ref="J529:R529"/>
    <mergeCell ref="E500:H501"/>
    <mergeCell ref="J679:L679"/>
    <mergeCell ref="N679:P679"/>
    <mergeCell ref="G488:I488"/>
    <mergeCell ref="F473:I473"/>
    <mergeCell ref="J473:K473"/>
    <mergeCell ref="P534:R534"/>
    <mergeCell ref="S534:X534"/>
    <mergeCell ref="D539:H539"/>
    <mergeCell ref="I538:Q538"/>
    <mergeCell ref="D556:M556"/>
    <mergeCell ref="R489:X489"/>
    <mergeCell ref="R486:X486"/>
    <mergeCell ref="D677:E677"/>
    <mergeCell ref="F677:H677"/>
    <mergeCell ref="J677:L677"/>
    <mergeCell ref="O471:P471"/>
    <mergeCell ref="D453:G453"/>
    <mergeCell ref="H453:I453"/>
    <mergeCell ref="K453:L453"/>
    <mergeCell ref="N453:O453"/>
    <mergeCell ref="D457:E457"/>
    <mergeCell ref="S484:X484"/>
    <mergeCell ref="J676:M676"/>
    <mergeCell ref="S529:V530"/>
    <mergeCell ref="R487:X487"/>
    <mergeCell ref="E513:F513"/>
    <mergeCell ref="G513:O513"/>
    <mergeCell ref="E514:F514"/>
    <mergeCell ref="D515:H515"/>
    <mergeCell ref="D503:H503"/>
    <mergeCell ref="J488:L488"/>
    <mergeCell ref="I503:K503"/>
    <mergeCell ref="I515:K515"/>
    <mergeCell ref="M460:N460"/>
    <mergeCell ref="K672:M672"/>
    <mergeCell ref="D525:I526"/>
    <mergeCell ref="M464:N464"/>
    <mergeCell ref="F461:I461"/>
    <mergeCell ref="J461:K461"/>
    <mergeCell ref="F459:I459"/>
    <mergeCell ref="J463:K463"/>
    <mergeCell ref="M463:N463"/>
    <mergeCell ref="F464:I464"/>
    <mergeCell ref="J680:L680"/>
    <mergeCell ref="D555:M555"/>
    <mergeCell ref="N555:O555"/>
    <mergeCell ref="I644:N644"/>
    <mergeCell ref="M468:N468"/>
    <mergeCell ref="O468:P468"/>
    <mergeCell ref="O623:Q623"/>
    <mergeCell ref="J678:L678"/>
    <mergeCell ref="N678:P678"/>
    <mergeCell ref="N680:P680"/>
    <mergeCell ref="K673:M673"/>
    <mergeCell ref="J472:K472"/>
    <mergeCell ref="E651:H651"/>
    <mergeCell ref="E652:H652"/>
    <mergeCell ref="D679:E679"/>
    <mergeCell ref="F679:H679"/>
    <mergeCell ref="M487:Q487"/>
    <mergeCell ref="E499:H499"/>
    <mergeCell ref="K519:P519"/>
    <mergeCell ref="E502:H502"/>
    <mergeCell ref="P584:R584"/>
    <mergeCell ref="R623:X623"/>
    <mergeCell ref="I646:T646"/>
    <mergeCell ref="M488:Q488"/>
    <mergeCell ref="T494:X494"/>
    <mergeCell ref="D624:N629"/>
    <mergeCell ref="O624:Q629"/>
    <mergeCell ref="E650:H650"/>
    <mergeCell ref="I649:K649"/>
    <mergeCell ref="I650:K650"/>
    <mergeCell ref="D651:D652"/>
    <mergeCell ref="O472:P472"/>
    <mergeCell ref="P484:R484"/>
    <mergeCell ref="M466:N466"/>
    <mergeCell ref="F467:I467"/>
    <mergeCell ref="D489:F489"/>
    <mergeCell ref="D509:D514"/>
    <mergeCell ref="E509:F509"/>
    <mergeCell ref="G509:O509"/>
    <mergeCell ref="E510:F510"/>
    <mergeCell ref="E511:F511"/>
    <mergeCell ref="G511:O511"/>
    <mergeCell ref="E512:F512"/>
    <mergeCell ref="I652:K652"/>
    <mergeCell ref="D649:D650"/>
    <mergeCell ref="E649:H649"/>
    <mergeCell ref="J487:L487"/>
    <mergeCell ref="D538:H538"/>
    <mergeCell ref="G486:I486"/>
    <mergeCell ref="D486:F486"/>
    <mergeCell ref="J549:V550"/>
    <mergeCell ref="D554:M554"/>
    <mergeCell ref="J546:Q546"/>
    <mergeCell ref="I542:K542"/>
    <mergeCell ref="D521:I522"/>
    <mergeCell ref="D499:D502"/>
    <mergeCell ref="S527:V528"/>
    <mergeCell ref="D673:J673"/>
    <mergeCell ref="S669:X669"/>
    <mergeCell ref="D586:N586"/>
    <mergeCell ref="F472:I472"/>
    <mergeCell ref="N564:W564"/>
    <mergeCell ref="R587:X592"/>
    <mergeCell ref="D593:N599"/>
    <mergeCell ref="O593:Q599"/>
    <mergeCell ref="D600:N606"/>
    <mergeCell ref="O600:Q606"/>
    <mergeCell ref="N452:O452"/>
    <mergeCell ref="N554:V554"/>
    <mergeCell ref="O607:Q612"/>
    <mergeCell ref="D613:N619"/>
    <mergeCell ref="O613:Q619"/>
    <mergeCell ref="D623:N623"/>
    <mergeCell ref="J459:K459"/>
    <mergeCell ref="O587:Q592"/>
    <mergeCell ref="J469:K469"/>
    <mergeCell ref="M469:N469"/>
    <mergeCell ref="O469:P469"/>
    <mergeCell ref="N556:O556"/>
    <mergeCell ref="J486:L486"/>
    <mergeCell ref="M486:Q486"/>
    <mergeCell ref="D487:F487"/>
    <mergeCell ref="G487:I487"/>
    <mergeCell ref="S523:V524"/>
    <mergeCell ref="F457:I457"/>
    <mergeCell ref="M471:N471"/>
    <mergeCell ref="M473:N473"/>
    <mergeCell ref="J547:Q547"/>
    <mergeCell ref="I651:K651"/>
    <mergeCell ref="C57:I57"/>
    <mergeCell ref="J57:X57"/>
    <mergeCell ref="C58:I58"/>
    <mergeCell ref="J58:X58"/>
    <mergeCell ref="C59:I59"/>
    <mergeCell ref="J59:X59"/>
    <mergeCell ref="C60:I60"/>
    <mergeCell ref="J60:X60"/>
    <mergeCell ref="C61:I61"/>
    <mergeCell ref="J61:X61"/>
    <mergeCell ref="C62:I62"/>
    <mergeCell ref="J62:X62"/>
    <mergeCell ref="C68:I68"/>
    <mergeCell ref="J68:X68"/>
    <mergeCell ref="W253:Y253"/>
    <mergeCell ref="K116:L116"/>
    <mergeCell ref="M116:S116"/>
    <mergeCell ref="W116:X116"/>
    <mergeCell ref="E213:J213"/>
    <mergeCell ref="G119:G120"/>
    <mergeCell ref="P134:R134"/>
    <mergeCell ref="N253:P253"/>
    <mergeCell ref="K162:Q162"/>
    <mergeCell ref="U162:V162"/>
    <mergeCell ref="W252:Y252"/>
    <mergeCell ref="E251:J251"/>
    <mergeCell ref="D117:D122"/>
    <mergeCell ref="I117:I118"/>
    <mergeCell ref="J65:X65"/>
    <mergeCell ref="C66:I66"/>
    <mergeCell ref="E253:J253"/>
    <mergeCell ref="K253:M253"/>
    <mergeCell ref="T1218:X1218"/>
    <mergeCell ref="P1220:R1220"/>
    <mergeCell ref="D1197:I1197"/>
    <mergeCell ref="J1197:L1197"/>
    <mergeCell ref="M1197:O1197"/>
    <mergeCell ref="D1198:I1198"/>
    <mergeCell ref="J1198:L1198"/>
    <mergeCell ref="M1198:O1198"/>
    <mergeCell ref="S1220:X1220"/>
    <mergeCell ref="H451:I451"/>
    <mergeCell ref="K451:L451"/>
    <mergeCell ref="F460:I460"/>
    <mergeCell ref="P436:R436"/>
    <mergeCell ref="D394:I394"/>
    <mergeCell ref="J394:M394"/>
    <mergeCell ref="D395:I395"/>
    <mergeCell ref="J395:M395"/>
    <mergeCell ref="D396:I396"/>
    <mergeCell ref="J396:M396"/>
    <mergeCell ref="T481:X481"/>
    <mergeCell ref="S584:X584"/>
    <mergeCell ref="I537:Q537"/>
    <mergeCell ref="R488:X488"/>
    <mergeCell ref="J521:R521"/>
    <mergeCell ref="S521:V522"/>
    <mergeCell ref="J522:R522"/>
    <mergeCell ref="I539:Q539"/>
    <mergeCell ref="D537:H537"/>
    <mergeCell ref="D523:I524"/>
    <mergeCell ref="J523:R523"/>
    <mergeCell ref="P737:S737"/>
    <mergeCell ref="N563:R563"/>
    <mergeCell ref="J66:X66"/>
    <mergeCell ref="C67:I67"/>
    <mergeCell ref="N677:P677"/>
    <mergeCell ref="D656:H656"/>
    <mergeCell ref="I656:M656"/>
    <mergeCell ref="D676:E676"/>
    <mergeCell ref="F676:I676"/>
    <mergeCell ref="W119:X120"/>
    <mergeCell ref="D702:R702"/>
    <mergeCell ref="D703:R703"/>
    <mergeCell ref="S704:T704"/>
    <mergeCell ref="G121:G122"/>
    <mergeCell ref="W121:X122"/>
    <mergeCell ref="D137:F137"/>
    <mergeCell ref="G137:M137"/>
    <mergeCell ref="D90:G90"/>
    <mergeCell ref="G372:H372"/>
    <mergeCell ref="L432:O432"/>
    <mergeCell ref="D430:K430"/>
    <mergeCell ref="D431:K431"/>
    <mergeCell ref="L431:O431"/>
    <mergeCell ref="F458:I458"/>
    <mergeCell ref="J458:K458"/>
    <mergeCell ref="M458:N458"/>
    <mergeCell ref="N309:Y309"/>
    <mergeCell ref="E255:J255"/>
    <mergeCell ref="D329:F329"/>
    <mergeCell ref="K271:M271"/>
    <mergeCell ref="N271:P271"/>
    <mergeCell ref="S436:X436"/>
    <mergeCell ref="P381:R381"/>
    <mergeCell ref="D125:F126"/>
    <mergeCell ref="J692:R692"/>
    <mergeCell ref="D678:E678"/>
    <mergeCell ref="F678:H678"/>
    <mergeCell ref="O586:Q586"/>
    <mergeCell ref="R586:X586"/>
    <mergeCell ref="D587:N592"/>
    <mergeCell ref="M461:N461"/>
    <mergeCell ref="D473:E473"/>
    <mergeCell ref="F471:I471"/>
    <mergeCell ref="O394:U396"/>
    <mergeCell ref="D424:K424"/>
    <mergeCell ref="O392:U393"/>
    <mergeCell ref="O378:P378"/>
    <mergeCell ref="M386:X386"/>
    <mergeCell ref="I386:L386"/>
    <mergeCell ref="F465:I465"/>
    <mergeCell ref="P406:R406"/>
    <mergeCell ref="P407:R407"/>
    <mergeCell ref="L418:M418"/>
    <mergeCell ref="N418:O418"/>
    <mergeCell ref="D440:E440"/>
    <mergeCell ref="D468:E468"/>
    <mergeCell ref="M489:Q489"/>
    <mergeCell ref="I502:K502"/>
    <mergeCell ref="K478:N478"/>
    <mergeCell ref="K477:N477"/>
    <mergeCell ref="F470:I470"/>
    <mergeCell ref="J470:K470"/>
    <mergeCell ref="N682:P682"/>
    <mergeCell ref="G489:I489"/>
    <mergeCell ref="J489:L489"/>
    <mergeCell ref="P418:V418"/>
    <mergeCell ref="Q979:S979"/>
    <mergeCell ref="I958:M958"/>
    <mergeCell ref="I959:M959"/>
    <mergeCell ref="I960:M960"/>
    <mergeCell ref="D951:H951"/>
    <mergeCell ref="D952:H952"/>
    <mergeCell ref="D953:H953"/>
    <mergeCell ref="D958:H959"/>
    <mergeCell ref="F469:I469"/>
    <mergeCell ref="D463:E463"/>
    <mergeCell ref="M459:N459"/>
    <mergeCell ref="D458:E458"/>
    <mergeCell ref="D450:G450"/>
    <mergeCell ref="H450:J450"/>
    <mergeCell ref="D693:I693"/>
    <mergeCell ref="J693:R693"/>
    <mergeCell ref="J525:R525"/>
    <mergeCell ref="S525:V526"/>
    <mergeCell ref="I645:K645"/>
    <mergeCell ref="D527:I528"/>
    <mergeCell ref="J527:R527"/>
    <mergeCell ref="F468:I468"/>
    <mergeCell ref="J468:K468"/>
    <mergeCell ref="K452:L452"/>
    <mergeCell ref="M462:N462"/>
    <mergeCell ref="N451:O451"/>
    <mergeCell ref="D452:G452"/>
    <mergeCell ref="K450:M450"/>
    <mergeCell ref="U676:W676"/>
    <mergeCell ref="O470:P470"/>
    <mergeCell ref="O458:P467"/>
    <mergeCell ref="F463:I463"/>
    <mergeCell ref="O1603:P1603"/>
    <mergeCell ref="D1608:G1608"/>
    <mergeCell ref="H1608:I1608"/>
    <mergeCell ref="D1592:G1592"/>
    <mergeCell ref="H1592:I1592"/>
    <mergeCell ref="D1593:G1593"/>
    <mergeCell ref="D1596:U1596"/>
    <mergeCell ref="D1601:F1601"/>
    <mergeCell ref="J471:K471"/>
    <mergeCell ref="M467:N467"/>
    <mergeCell ref="J465:K465"/>
    <mergeCell ref="M465:N465"/>
    <mergeCell ref="F462:I462"/>
    <mergeCell ref="J462:K462"/>
    <mergeCell ref="D1657:G1657"/>
    <mergeCell ref="H1657:I1657"/>
    <mergeCell ref="P942:R942"/>
    <mergeCell ref="D1589:F1589"/>
    <mergeCell ref="H1589:I1589"/>
    <mergeCell ref="K1589:L1589"/>
    <mergeCell ref="D1582:F1582"/>
    <mergeCell ref="G1582:K1582"/>
    <mergeCell ref="D1583:F1583"/>
    <mergeCell ref="G1583:H1583"/>
    <mergeCell ref="D1584:F1584"/>
    <mergeCell ref="G1584:H1584"/>
    <mergeCell ref="D1577:F1577"/>
    <mergeCell ref="G1577:I1577"/>
    <mergeCell ref="J1577:M1577"/>
    <mergeCell ref="N1577:U1577"/>
    <mergeCell ref="D1578:F1578"/>
    <mergeCell ref="L979:N979"/>
    <mergeCell ref="D1637:F1637"/>
    <mergeCell ref="H1637:I1637"/>
    <mergeCell ref="K1637:L1637"/>
    <mergeCell ref="D1629:P1629"/>
    <mergeCell ref="D1630:F1630"/>
    <mergeCell ref="G1630:K1630"/>
    <mergeCell ref="D1631:F1631"/>
    <mergeCell ref="D1659:G1659"/>
    <mergeCell ref="N958:R959"/>
    <mergeCell ref="D960:H960"/>
    <mergeCell ref="D1581:P1581"/>
    <mergeCell ref="H1212:K1212"/>
    <mergeCell ref="P1126:R1126"/>
    <mergeCell ref="G1578:I1578"/>
    <mergeCell ref="H1659:I1659"/>
    <mergeCell ref="H1396:K1397"/>
    <mergeCell ref="H1395:K1395"/>
    <mergeCell ref="H1398:K1399"/>
    <mergeCell ref="H1400:K1401"/>
    <mergeCell ref="H1427:M1427"/>
    <mergeCell ref="M1502:P1502"/>
    <mergeCell ref="M1503:P1503"/>
    <mergeCell ref="M1501:P1501"/>
    <mergeCell ref="D1609:G1609"/>
    <mergeCell ref="H1609:I1609"/>
    <mergeCell ref="D1610:G1610"/>
    <mergeCell ref="D1611:G1611"/>
    <mergeCell ref="H1611:I1611"/>
    <mergeCell ref="D1614:U1614"/>
    <mergeCell ref="D1602:F1602"/>
    <mergeCell ref="D1603:J1603"/>
    <mergeCell ref="L1603:M1603"/>
    <mergeCell ref="O1556:P1556"/>
    <mergeCell ref="D1561:G1561"/>
    <mergeCell ref="H1561:I1561"/>
    <mergeCell ref="G1632:H1632"/>
    <mergeCell ref="G1601:L1601"/>
    <mergeCell ref="D1587:F1587"/>
    <mergeCell ref="G1587:K1587"/>
    <mergeCell ref="D1632:F1632"/>
    <mergeCell ref="D1662:U1662"/>
    <mergeCell ref="D1650:F1650"/>
    <mergeCell ref="D1651:J1651"/>
    <mergeCell ref="L1651:M1651"/>
    <mergeCell ref="O1651:P1651"/>
    <mergeCell ref="D1656:G1656"/>
    <mergeCell ref="H1656:I1656"/>
    <mergeCell ref="D1640:G1640"/>
    <mergeCell ref="H1640:I1640"/>
    <mergeCell ref="D1641:G1641"/>
    <mergeCell ref="D1644:U1644"/>
    <mergeCell ref="D1649:F1649"/>
    <mergeCell ref="G1649:L1649"/>
    <mergeCell ref="D1625:F1625"/>
    <mergeCell ref="G1625:I1625"/>
    <mergeCell ref="J1625:M1625"/>
    <mergeCell ref="N1625:U1625"/>
    <mergeCell ref="D1626:F1626"/>
    <mergeCell ref="G1626:I1626"/>
    <mergeCell ref="J1626:M1626"/>
    <mergeCell ref="N1626:U1626"/>
    <mergeCell ref="D1635:F1635"/>
    <mergeCell ref="G1635:K1635"/>
    <mergeCell ref="D1636:F1636"/>
    <mergeCell ref="D1658:G1658"/>
    <mergeCell ref="G1631:H1631"/>
    <mergeCell ref="D1545:G1545"/>
    <mergeCell ref="H1545:I1545"/>
    <mergeCell ref="D1546:G1546"/>
    <mergeCell ref="D1549:U1549"/>
    <mergeCell ref="D1554:F1554"/>
    <mergeCell ref="G1554:L1554"/>
    <mergeCell ref="D1588:F1588"/>
    <mergeCell ref="D1540:F1540"/>
    <mergeCell ref="G1540:K1540"/>
    <mergeCell ref="D1541:F1541"/>
    <mergeCell ref="D1542:F1542"/>
    <mergeCell ref="H1542:I1542"/>
    <mergeCell ref="K1542:L1542"/>
    <mergeCell ref="D1535:F1535"/>
    <mergeCell ref="G1535:K1535"/>
    <mergeCell ref="D1536:F1536"/>
    <mergeCell ref="G1536:H1536"/>
    <mergeCell ref="D1537:F1537"/>
    <mergeCell ref="G1537:H1537"/>
    <mergeCell ref="J1578:M1578"/>
    <mergeCell ref="N1578:U1578"/>
    <mergeCell ref="D1562:G1562"/>
    <mergeCell ref="H1562:I1562"/>
    <mergeCell ref="D1563:G1563"/>
    <mergeCell ref="D1564:G1564"/>
    <mergeCell ref="H1564:I1564"/>
    <mergeCell ref="D1567:U1567"/>
    <mergeCell ref="D1555:F1555"/>
    <mergeCell ref="D1556:J1556"/>
    <mergeCell ref="L1556:M1556"/>
    <mergeCell ref="D1530:F1530"/>
    <mergeCell ref="G1530:I1530"/>
    <mergeCell ref="J1530:M1530"/>
    <mergeCell ref="N1530:U1530"/>
    <mergeCell ref="D1531:F1531"/>
    <mergeCell ref="G1531:I1531"/>
    <mergeCell ref="J1531:M1531"/>
    <mergeCell ref="N1531:U1531"/>
    <mergeCell ref="D1534:P1534"/>
    <mergeCell ref="D1515:G1515"/>
    <mergeCell ref="H1515:K1515"/>
    <mergeCell ref="D1516:G1516"/>
    <mergeCell ref="H1516:K1516"/>
    <mergeCell ref="D1517:G1517"/>
    <mergeCell ref="H1517:K1517"/>
    <mergeCell ref="D1512:G1512"/>
    <mergeCell ref="H1512:K1512"/>
    <mergeCell ref="L1512:O1512"/>
    <mergeCell ref="D1513:G1513"/>
    <mergeCell ref="H1513:K1513"/>
    <mergeCell ref="D1514:G1514"/>
    <mergeCell ref="H1514:K1514"/>
    <mergeCell ref="D1501:L1501"/>
    <mergeCell ref="Q1501:U1501"/>
    <mergeCell ref="D1502:L1502"/>
    <mergeCell ref="D1503:L1503"/>
    <mergeCell ref="E1509:O1509"/>
    <mergeCell ref="D1490:L1490"/>
    <mergeCell ref="M1490:O1490"/>
    <mergeCell ref="P1490:R1490"/>
    <mergeCell ref="S1490:T1490"/>
    <mergeCell ref="D1495:H1495"/>
    <mergeCell ref="I1495:T1495"/>
    <mergeCell ref="D1483:H1483"/>
    <mergeCell ref="I1483:L1483"/>
    <mergeCell ref="M1483:N1483"/>
    <mergeCell ref="P1483:Q1483"/>
    <mergeCell ref="D1489:L1489"/>
    <mergeCell ref="M1489:O1489"/>
    <mergeCell ref="P1489:T1489"/>
    <mergeCell ref="D1480:H1480"/>
    <mergeCell ref="I1480:L1480"/>
    <mergeCell ref="M1480:O1480"/>
    <mergeCell ref="P1480:R1480"/>
    <mergeCell ref="D1481:H1481"/>
    <mergeCell ref="I1481:L1481"/>
    <mergeCell ref="M1481:N1481"/>
    <mergeCell ref="P1481:Q1481"/>
    <mergeCell ref="P1487:R1487"/>
    <mergeCell ref="S1487:X1487"/>
    <mergeCell ref="D1482:H1482"/>
    <mergeCell ref="I1482:L1482"/>
    <mergeCell ref="M1482:N1482"/>
    <mergeCell ref="P1482:Q1482"/>
    <mergeCell ref="D1474:G1474"/>
    <mergeCell ref="H1474:L1474"/>
    <mergeCell ref="D1475:G1475"/>
    <mergeCell ref="H1475:L1475"/>
    <mergeCell ref="D1478:G1478"/>
    <mergeCell ref="H1478:K1478"/>
    <mergeCell ref="D1467:F1468"/>
    <mergeCell ref="G1467:X1467"/>
    <mergeCell ref="G1468:L1468"/>
    <mergeCell ref="M1468:N1468"/>
    <mergeCell ref="O1468:X1468"/>
    <mergeCell ref="D1469:F1469"/>
    <mergeCell ref="M1469:N1469"/>
    <mergeCell ref="O1469:X1470"/>
    <mergeCell ref="D1457:G1457"/>
    <mergeCell ref="E1458:O1458"/>
    <mergeCell ref="P1458:V1458"/>
    <mergeCell ref="E1459:L1459"/>
    <mergeCell ref="T1459:U1459"/>
    <mergeCell ref="M1459:R1459"/>
    <mergeCell ref="D1449:E1451"/>
    <mergeCell ref="D1446:E1448"/>
    <mergeCell ref="H1457:R1457"/>
    <mergeCell ref="K1446:M1446"/>
    <mergeCell ref="N1446:P1446"/>
    <mergeCell ref="Q1446:S1446"/>
    <mergeCell ref="K1448:M1448"/>
    <mergeCell ref="N1448:P1448"/>
    <mergeCell ref="Q1448:S1448"/>
    <mergeCell ref="K1449:M1449"/>
    <mergeCell ref="N1449:P1449"/>
    <mergeCell ref="Q1449:S1449"/>
    <mergeCell ref="K1451:M1451"/>
    <mergeCell ref="N1451:P1451"/>
    <mergeCell ref="Q1451:S1451"/>
    <mergeCell ref="K1447:M1447"/>
    <mergeCell ref="N1447:P1447"/>
    <mergeCell ref="Q1447:S1447"/>
    <mergeCell ref="K1450:M1450"/>
    <mergeCell ref="N1450:P1450"/>
    <mergeCell ref="Q1450:S1450"/>
    <mergeCell ref="J1439:N1439"/>
    <mergeCell ref="O1439:Q1439"/>
    <mergeCell ref="D1440:I1440"/>
    <mergeCell ref="J1440:X1440"/>
    <mergeCell ref="D1444:F1445"/>
    <mergeCell ref="G1444:J1445"/>
    <mergeCell ref="F1433:I1433"/>
    <mergeCell ref="D1437:I1437"/>
    <mergeCell ref="J1437:N1437"/>
    <mergeCell ref="J1438:N1438"/>
    <mergeCell ref="D1418:G1420"/>
    <mergeCell ref="H1418:L1420"/>
    <mergeCell ref="W1418:X1420"/>
    <mergeCell ref="D1427:G1427"/>
    <mergeCell ref="F1432:I1432"/>
    <mergeCell ref="J1432:P1432"/>
    <mergeCell ref="O1437:Q1437"/>
    <mergeCell ref="O1438:Q1438"/>
    <mergeCell ref="R1437:X1437"/>
    <mergeCell ref="R1438:X1438"/>
    <mergeCell ref="R1439:X1439"/>
    <mergeCell ref="D1432:E1432"/>
    <mergeCell ref="D1433:E1433"/>
    <mergeCell ref="K1444:S1444"/>
    <mergeCell ref="K1445:M1445"/>
    <mergeCell ref="N1445:P1445"/>
    <mergeCell ref="Q1445:S1445"/>
    <mergeCell ref="D1412:G1414"/>
    <mergeCell ref="H1412:L1414"/>
    <mergeCell ref="W1412:X1414"/>
    <mergeCell ref="D1415:G1417"/>
    <mergeCell ref="H1415:L1417"/>
    <mergeCell ref="W1415:X1417"/>
    <mergeCell ref="D1408:G1408"/>
    <mergeCell ref="H1408:L1408"/>
    <mergeCell ref="M1408:Q1408"/>
    <mergeCell ref="R1408:V1408"/>
    <mergeCell ref="W1408:X1408"/>
    <mergeCell ref="D1409:G1411"/>
    <mergeCell ref="H1409:L1411"/>
    <mergeCell ref="W1409:X1411"/>
    <mergeCell ref="D1398:G1399"/>
    <mergeCell ref="L1398:O1398"/>
    <mergeCell ref="P1398:Q1399"/>
    <mergeCell ref="L1399:O1399"/>
    <mergeCell ref="D1400:G1401"/>
    <mergeCell ref="L1400:O1400"/>
    <mergeCell ref="P1400:Q1401"/>
    <mergeCell ref="L1401:O1401"/>
    <mergeCell ref="T1403:X1403"/>
    <mergeCell ref="D1395:G1395"/>
    <mergeCell ref="L1395:O1395"/>
    <mergeCell ref="P1395:Q1395"/>
    <mergeCell ref="D1396:G1397"/>
    <mergeCell ref="L1396:O1396"/>
    <mergeCell ref="P1396:Q1397"/>
    <mergeCell ref="L1397:O1397"/>
    <mergeCell ref="D1388:H1388"/>
    <mergeCell ref="Q1388:R1388"/>
    <mergeCell ref="D1389:H1389"/>
    <mergeCell ref="Q1389:R1389"/>
    <mergeCell ref="D1390:H1391"/>
    <mergeCell ref="I1390:L1390"/>
    <mergeCell ref="M1390:P1390"/>
    <mergeCell ref="Q1390:R1390"/>
    <mergeCell ref="Q1391:R1391"/>
    <mergeCell ref="D1384:H1384"/>
    <mergeCell ref="I1384:L1384"/>
    <mergeCell ref="M1384:P1384"/>
    <mergeCell ref="Q1384:R1384"/>
    <mergeCell ref="D1385:G1387"/>
    <mergeCell ref="Q1385:R1387"/>
    <mergeCell ref="D1369:H1369"/>
    <mergeCell ref="D1374:H1374"/>
    <mergeCell ref="I1374:M1374"/>
    <mergeCell ref="D1377:H1377"/>
    <mergeCell ref="I1377:M1377"/>
    <mergeCell ref="D1365:G1365"/>
    <mergeCell ref="D1366:G1366"/>
    <mergeCell ref="D1367:G1367"/>
    <mergeCell ref="D1363:G1363"/>
    <mergeCell ref="D1364:G1364"/>
    <mergeCell ref="I1369:V1369"/>
    <mergeCell ref="H1363:J1363"/>
    <mergeCell ref="K1363:N1363"/>
    <mergeCell ref="O1363:R1363"/>
    <mergeCell ref="H1364:J1364"/>
    <mergeCell ref="H1365:J1365"/>
    <mergeCell ref="H1366:J1366"/>
    <mergeCell ref="H1367:J1367"/>
    <mergeCell ref="D1359:G1359"/>
    <mergeCell ref="D1360:G1360"/>
    <mergeCell ref="D1345:G1347"/>
    <mergeCell ref="D1348:G1350"/>
    <mergeCell ref="D1353:G1353"/>
    <mergeCell ref="H1353:K1353"/>
    <mergeCell ref="L1353:O1353"/>
    <mergeCell ref="D1354:G1354"/>
    <mergeCell ref="K1340:N1340"/>
    <mergeCell ref="O1340:P1340"/>
    <mergeCell ref="K1341:N1341"/>
    <mergeCell ref="O1341:P1341"/>
    <mergeCell ref="K1342:N1342"/>
    <mergeCell ref="O1342:P1342"/>
    <mergeCell ref="H1359:J1359"/>
    <mergeCell ref="K1359:N1359"/>
    <mergeCell ref="O1359:R1359"/>
    <mergeCell ref="H1360:J1360"/>
    <mergeCell ref="D1340:G1340"/>
    <mergeCell ref="H1340:I1340"/>
    <mergeCell ref="D1341:G1341"/>
    <mergeCell ref="H1341:I1341"/>
    <mergeCell ref="D1342:G1342"/>
    <mergeCell ref="H1342:I1342"/>
    <mergeCell ref="E1331:L1331"/>
    <mergeCell ref="E1332:L1332"/>
    <mergeCell ref="D1321:H1321"/>
    <mergeCell ref="E1322:J1322"/>
    <mergeCell ref="R1322:S1322"/>
    <mergeCell ref="D1330:H1330"/>
    <mergeCell ref="D1355:I1355"/>
    <mergeCell ref="E1313:J1313"/>
    <mergeCell ref="R1313:S1313"/>
    <mergeCell ref="D1316:H1316"/>
    <mergeCell ref="E1317:J1317"/>
    <mergeCell ref="R1317:S1317"/>
    <mergeCell ref="I1316:P1316"/>
    <mergeCell ref="I1321:P1321"/>
    <mergeCell ref="P1327:R1327"/>
    <mergeCell ref="S1327:X1327"/>
    <mergeCell ref="D1335:J1335"/>
    <mergeCell ref="K1335:S1335"/>
    <mergeCell ref="E1336:K1336"/>
    <mergeCell ref="U1336:W1336"/>
    <mergeCell ref="R1339:X1339"/>
    <mergeCell ref="I1330:U1330"/>
    <mergeCell ref="D1304:H1304"/>
    <mergeCell ref="I1304:T1304"/>
    <mergeCell ref="D1311:H1311"/>
    <mergeCell ref="E1312:J1312"/>
    <mergeCell ref="R1312:S1312"/>
    <mergeCell ref="K1312:P1312"/>
    <mergeCell ref="K1313:P1313"/>
    <mergeCell ref="K1317:P1317"/>
    <mergeCell ref="K1322:P1322"/>
    <mergeCell ref="D1302:E1303"/>
    <mergeCell ref="F1302:F1303"/>
    <mergeCell ref="G1302:G1303"/>
    <mergeCell ref="H1302:H1303"/>
    <mergeCell ref="I1302:I1303"/>
    <mergeCell ref="J1302:J1303"/>
    <mergeCell ref="K1302:K1303"/>
    <mergeCell ref="L1302:L1303"/>
    <mergeCell ref="M1302:M1303"/>
    <mergeCell ref="I1311:P1311"/>
    <mergeCell ref="N1302:N1303"/>
    <mergeCell ref="O1302:O1303"/>
    <mergeCell ref="P1302:P1303"/>
    <mergeCell ref="Q1302:Q1303"/>
    <mergeCell ref="D1300:E1301"/>
    <mergeCell ref="D1280:F1280"/>
    <mergeCell ref="D1281:H1281"/>
    <mergeCell ref="I1281:T1281"/>
    <mergeCell ref="D1293:F1294"/>
    <mergeCell ref="P1291:R1291"/>
    <mergeCell ref="S1291:X1291"/>
    <mergeCell ref="G1293:L1293"/>
    <mergeCell ref="M1293:R1293"/>
    <mergeCell ref="G1294:I1294"/>
    <mergeCell ref="J1294:L1294"/>
    <mergeCell ref="M1294:O1294"/>
    <mergeCell ref="P1294:R1294"/>
    <mergeCell ref="F1300:K1300"/>
    <mergeCell ref="L1300:Q1300"/>
    <mergeCell ref="R1300:V1301"/>
    <mergeCell ref="F1301:H1301"/>
    <mergeCell ref="I1301:K1301"/>
    <mergeCell ref="L1301:N1301"/>
    <mergeCell ref="O1301:Q1301"/>
    <mergeCell ref="D1262:F1262"/>
    <mergeCell ref="E1264:I1264"/>
    <mergeCell ref="J1264:P1264"/>
    <mergeCell ref="E1288:M1288"/>
    <mergeCell ref="D1270:H1270"/>
    <mergeCell ref="I1270:T1270"/>
    <mergeCell ref="D1274:F1275"/>
    <mergeCell ref="G1274:I1275"/>
    <mergeCell ref="J1274:L1275"/>
    <mergeCell ref="M1274:Q1275"/>
    <mergeCell ref="K1276:K1277"/>
    <mergeCell ref="L1276:L1277"/>
    <mergeCell ref="K1278:K1279"/>
    <mergeCell ref="L1278:L1279"/>
    <mergeCell ref="D1295:F1295"/>
    <mergeCell ref="D1296:H1296"/>
    <mergeCell ref="I1296:T1296"/>
    <mergeCell ref="G1265:L1265"/>
    <mergeCell ref="D1276:F1277"/>
    <mergeCell ref="G1276:G1277"/>
    <mergeCell ref="H1276:H1277"/>
    <mergeCell ref="I1276:I1277"/>
    <mergeCell ref="J1276:J1277"/>
    <mergeCell ref="D1278:F1279"/>
    <mergeCell ref="G1278:G1279"/>
    <mergeCell ref="H1278:H1279"/>
    <mergeCell ref="I1278:I1279"/>
    <mergeCell ref="J1278:J1279"/>
    <mergeCell ref="M1265:R1265"/>
    <mergeCell ref="G1266:I1266"/>
    <mergeCell ref="J1266:L1266"/>
    <mergeCell ref="M1266:O1266"/>
    <mergeCell ref="P1266:R1266"/>
    <mergeCell ref="D1267:F1267"/>
    <mergeCell ref="D1268:F1268"/>
    <mergeCell ref="T1248:X1248"/>
    <mergeCell ref="D1260:F1261"/>
    <mergeCell ref="G1260:G1261"/>
    <mergeCell ref="H1260:H1261"/>
    <mergeCell ref="I1260:I1261"/>
    <mergeCell ref="J1260:J1261"/>
    <mergeCell ref="K1260:K1261"/>
    <mergeCell ref="L1260:L1261"/>
    <mergeCell ref="M1260:M1261"/>
    <mergeCell ref="D1253:F1253"/>
    <mergeCell ref="D1254:F1254"/>
    <mergeCell ref="D1255:F1255"/>
    <mergeCell ref="J1257:P1257"/>
    <mergeCell ref="E1257:I1257"/>
    <mergeCell ref="G1258:L1258"/>
    <mergeCell ref="M1258:R1258"/>
    <mergeCell ref="S1258:W1259"/>
    <mergeCell ref="G1259:I1259"/>
    <mergeCell ref="D1251:F1252"/>
    <mergeCell ref="G1251:L1251"/>
    <mergeCell ref="M1251:R1251"/>
    <mergeCell ref="G1252:I1252"/>
    <mergeCell ref="J1252:L1252"/>
    <mergeCell ref="M1252:O1252"/>
    <mergeCell ref="P1252:R1252"/>
    <mergeCell ref="J1259:L1259"/>
    <mergeCell ref="M1259:O1259"/>
    <mergeCell ref="P1259:R1259"/>
    <mergeCell ref="O1260:O1261"/>
    <mergeCell ref="P1260:P1261"/>
    <mergeCell ref="Q1260:Q1261"/>
    <mergeCell ref="R1260:R1261"/>
    <mergeCell ref="L1239:R1239"/>
    <mergeCell ref="H1238:K1238"/>
    <mergeCell ref="L1238:R1238"/>
    <mergeCell ref="H1237:K1237"/>
    <mergeCell ref="L1237:R1237"/>
    <mergeCell ref="H1236:K1236"/>
    <mergeCell ref="L1236:R1236"/>
    <mergeCell ref="H1235:K1235"/>
    <mergeCell ref="L1235:R1235"/>
    <mergeCell ref="H1227:K1227"/>
    <mergeCell ref="D1199:I1199"/>
    <mergeCell ref="J1199:L1199"/>
    <mergeCell ref="M1199:O1199"/>
    <mergeCell ref="D1200:I1200"/>
    <mergeCell ref="J1200:L1200"/>
    <mergeCell ref="M1200:O1200"/>
    <mergeCell ref="L1224:R1224"/>
    <mergeCell ref="L1227:R1227"/>
    <mergeCell ref="N1260:N1261"/>
    <mergeCell ref="F1216:H1216"/>
    <mergeCell ref="J1216:T1216"/>
    <mergeCell ref="D1222:G1222"/>
    <mergeCell ref="H1222:K1222"/>
    <mergeCell ref="L1222:R1222"/>
    <mergeCell ref="D1223:G1223"/>
    <mergeCell ref="H1223:K1223"/>
    <mergeCell ref="L1223:R1223"/>
    <mergeCell ref="D1201:I1201"/>
    <mergeCell ref="J1201:L1201"/>
    <mergeCell ref="M1195:O1195"/>
    <mergeCell ref="D1196:I1196"/>
    <mergeCell ref="J1196:L1196"/>
    <mergeCell ref="M1196:O1196"/>
    <mergeCell ref="D1193:I1193"/>
    <mergeCell ref="J1193:L1193"/>
    <mergeCell ref="M1193:O1193"/>
    <mergeCell ref="D1194:I1194"/>
    <mergeCell ref="J1194:L1194"/>
    <mergeCell ref="M1194:O1194"/>
    <mergeCell ref="D1191:I1191"/>
    <mergeCell ref="J1191:L1191"/>
    <mergeCell ref="M1191:O1191"/>
    <mergeCell ref="D1192:I1192"/>
    <mergeCell ref="J1192:L1192"/>
    <mergeCell ref="M1192:O1192"/>
    <mergeCell ref="D1189:I1189"/>
    <mergeCell ref="J1189:L1189"/>
    <mergeCell ref="M1189:O1189"/>
    <mergeCell ref="D1190:I1190"/>
    <mergeCell ref="J1190:L1190"/>
    <mergeCell ref="M1190:O1190"/>
    <mergeCell ref="D1195:I1195"/>
    <mergeCell ref="J1195:L1195"/>
    <mergeCell ref="D1187:I1187"/>
    <mergeCell ref="J1187:L1187"/>
    <mergeCell ref="M1187:O1187"/>
    <mergeCell ref="D1188:I1188"/>
    <mergeCell ref="J1188:L1188"/>
    <mergeCell ref="M1188:O1188"/>
    <mergeCell ref="D1181:E1181"/>
    <mergeCell ref="F1181:H1181"/>
    <mergeCell ref="J1181:K1181"/>
    <mergeCell ref="D1186:I1186"/>
    <mergeCell ref="J1186:L1186"/>
    <mergeCell ref="M1186:O1186"/>
    <mergeCell ref="D1177:E1177"/>
    <mergeCell ref="L1177:P1177"/>
    <mergeCell ref="Q1177:R1177"/>
    <mergeCell ref="D1180:E1180"/>
    <mergeCell ref="F1180:I1180"/>
    <mergeCell ref="J1180:K1180"/>
    <mergeCell ref="L1180:M1180"/>
    <mergeCell ref="D1167:E1167"/>
    <mergeCell ref="G1167:H1167"/>
    <mergeCell ref="J1167:T1167"/>
    <mergeCell ref="D1176:E1176"/>
    <mergeCell ref="F1176:K1176"/>
    <mergeCell ref="L1176:P1176"/>
    <mergeCell ref="Q1176:R1176"/>
    <mergeCell ref="S1176:T1176"/>
    <mergeCell ref="S1156:T1156"/>
    <mergeCell ref="D1161:G1161"/>
    <mergeCell ref="H1161:K1161"/>
    <mergeCell ref="D1162:G1162"/>
    <mergeCell ref="H1162:K1162"/>
    <mergeCell ref="D1166:F1166"/>
    <mergeCell ref="G1166:I1166"/>
    <mergeCell ref="J1166:T1166"/>
    <mergeCell ref="D1156:H1156"/>
    <mergeCell ref="I1156:J1156"/>
    <mergeCell ref="K1156:L1156"/>
    <mergeCell ref="M1156:N1156"/>
    <mergeCell ref="O1156:P1156"/>
    <mergeCell ref="Q1156:R1156"/>
    <mergeCell ref="S1171:X1171"/>
    <mergeCell ref="S1173:X1173"/>
    <mergeCell ref="P1173:R1173"/>
    <mergeCell ref="D1155:H1155"/>
    <mergeCell ref="I1155:J1155"/>
    <mergeCell ref="K1155:L1155"/>
    <mergeCell ref="M1155:N1155"/>
    <mergeCell ref="O1155:P1155"/>
    <mergeCell ref="Q1155:R1155"/>
    <mergeCell ref="S1155:T1155"/>
    <mergeCell ref="D1154:H1154"/>
    <mergeCell ref="I1154:J1154"/>
    <mergeCell ref="K1154:L1154"/>
    <mergeCell ref="M1154:N1154"/>
    <mergeCell ref="O1154:P1154"/>
    <mergeCell ref="Q1154:R1154"/>
    <mergeCell ref="S1152:T1152"/>
    <mergeCell ref="D1153:H1153"/>
    <mergeCell ref="I1153:J1153"/>
    <mergeCell ref="K1153:L1153"/>
    <mergeCell ref="M1153:N1153"/>
    <mergeCell ref="O1153:P1153"/>
    <mergeCell ref="Q1153:R1153"/>
    <mergeCell ref="S1153:T1153"/>
    <mergeCell ref="D1152:H1152"/>
    <mergeCell ref="I1152:J1152"/>
    <mergeCell ref="K1152:L1152"/>
    <mergeCell ref="M1152:N1152"/>
    <mergeCell ref="O1152:P1152"/>
    <mergeCell ref="Q1152:R1152"/>
    <mergeCell ref="S1154:T1154"/>
    <mergeCell ref="D1151:H1151"/>
    <mergeCell ref="I1151:J1151"/>
    <mergeCell ref="K1151:L1151"/>
    <mergeCell ref="M1151:N1151"/>
    <mergeCell ref="O1151:P1151"/>
    <mergeCell ref="Q1151:R1151"/>
    <mergeCell ref="S1151:T1151"/>
    <mergeCell ref="D1150:H1150"/>
    <mergeCell ref="I1150:J1150"/>
    <mergeCell ref="K1150:L1150"/>
    <mergeCell ref="M1150:N1150"/>
    <mergeCell ref="O1150:P1150"/>
    <mergeCell ref="Q1150:R1150"/>
    <mergeCell ref="S1148:T1148"/>
    <mergeCell ref="D1149:H1149"/>
    <mergeCell ref="I1149:J1149"/>
    <mergeCell ref="K1149:L1149"/>
    <mergeCell ref="M1149:N1149"/>
    <mergeCell ref="O1149:P1149"/>
    <mergeCell ref="Q1149:R1149"/>
    <mergeCell ref="S1149:T1149"/>
    <mergeCell ref="D1148:H1148"/>
    <mergeCell ref="I1148:J1148"/>
    <mergeCell ref="K1148:L1148"/>
    <mergeCell ref="M1148:N1148"/>
    <mergeCell ref="O1148:P1148"/>
    <mergeCell ref="Q1148:R1148"/>
    <mergeCell ref="S1150:T1150"/>
    <mergeCell ref="D1147:H1147"/>
    <mergeCell ref="I1147:J1147"/>
    <mergeCell ref="K1147:L1147"/>
    <mergeCell ref="M1147:N1147"/>
    <mergeCell ref="O1147:P1147"/>
    <mergeCell ref="Q1147:R1147"/>
    <mergeCell ref="S1147:T1147"/>
    <mergeCell ref="D1146:H1146"/>
    <mergeCell ref="I1146:J1146"/>
    <mergeCell ref="K1146:L1146"/>
    <mergeCell ref="M1146:N1146"/>
    <mergeCell ref="O1146:P1146"/>
    <mergeCell ref="Q1146:R1146"/>
    <mergeCell ref="S1144:T1144"/>
    <mergeCell ref="D1145:H1145"/>
    <mergeCell ref="I1145:J1145"/>
    <mergeCell ref="K1145:L1145"/>
    <mergeCell ref="M1145:N1145"/>
    <mergeCell ref="O1145:P1145"/>
    <mergeCell ref="Q1145:R1145"/>
    <mergeCell ref="S1145:T1145"/>
    <mergeCell ref="D1144:H1144"/>
    <mergeCell ref="I1144:J1144"/>
    <mergeCell ref="K1144:L1144"/>
    <mergeCell ref="M1144:N1144"/>
    <mergeCell ref="O1144:P1144"/>
    <mergeCell ref="Q1144:R1144"/>
    <mergeCell ref="S1146:T1146"/>
    <mergeCell ref="D1142:H1143"/>
    <mergeCell ref="I1142:N1142"/>
    <mergeCell ref="O1142:T1142"/>
    <mergeCell ref="I1143:J1143"/>
    <mergeCell ref="K1143:L1143"/>
    <mergeCell ref="M1143:N1143"/>
    <mergeCell ref="O1143:P1143"/>
    <mergeCell ref="Q1143:R1143"/>
    <mergeCell ref="S1143:T1143"/>
    <mergeCell ref="D1136:E1136"/>
    <mergeCell ref="F1136:H1136"/>
    <mergeCell ref="J1136:K1136"/>
    <mergeCell ref="D1137:E1137"/>
    <mergeCell ref="F1137:H1137"/>
    <mergeCell ref="J1137:K1137"/>
    <mergeCell ref="D1134:E1134"/>
    <mergeCell ref="F1134:I1134"/>
    <mergeCell ref="J1134:K1134"/>
    <mergeCell ref="L1134:M1134"/>
    <mergeCell ref="D1135:E1135"/>
    <mergeCell ref="F1135:H1135"/>
    <mergeCell ref="J1135:K1135"/>
    <mergeCell ref="D1131:E1131"/>
    <mergeCell ref="L1131:P1131"/>
    <mergeCell ref="Q1131:R1131"/>
    <mergeCell ref="D1132:E1132"/>
    <mergeCell ref="L1132:P1132"/>
    <mergeCell ref="Q1132:R1132"/>
    <mergeCell ref="D1129:E1129"/>
    <mergeCell ref="F1129:K1129"/>
    <mergeCell ref="L1129:P1129"/>
    <mergeCell ref="Q1129:R1129"/>
    <mergeCell ref="S1129:T1129"/>
    <mergeCell ref="D1130:E1130"/>
    <mergeCell ref="L1130:P1130"/>
    <mergeCell ref="Q1130:R1130"/>
    <mergeCell ref="M1120:N1120"/>
    <mergeCell ref="O1120:P1120"/>
    <mergeCell ref="Q1120:R1120"/>
    <mergeCell ref="D1121:F1121"/>
    <mergeCell ref="M1121:N1121"/>
    <mergeCell ref="O1121:P1121"/>
    <mergeCell ref="Q1121:R1121"/>
    <mergeCell ref="S1124:X1124"/>
    <mergeCell ref="S1126:X1126"/>
    <mergeCell ref="D1118:F1118"/>
    <mergeCell ref="M1118:N1118"/>
    <mergeCell ref="O1118:P1118"/>
    <mergeCell ref="Q1118:R1118"/>
    <mergeCell ref="S1118:T1118"/>
    <mergeCell ref="U1118:V1118"/>
    <mergeCell ref="W1118:X1118"/>
    <mergeCell ref="M1117:N1117"/>
    <mergeCell ref="O1117:P1117"/>
    <mergeCell ref="Q1114:R1114"/>
    <mergeCell ref="S1114:T1114"/>
    <mergeCell ref="U1114:V1114"/>
    <mergeCell ref="W1114:X1114"/>
    <mergeCell ref="D1115:F1115"/>
    <mergeCell ref="M1115:N1115"/>
    <mergeCell ref="O1115:P1115"/>
    <mergeCell ref="Q1115:R1115"/>
    <mergeCell ref="S1115:T1115"/>
    <mergeCell ref="U1115:V1115"/>
    <mergeCell ref="Q1117:R1117"/>
    <mergeCell ref="S1117:T1117"/>
    <mergeCell ref="U1117:V1117"/>
    <mergeCell ref="W1117:X1117"/>
    <mergeCell ref="W1115:X1115"/>
    <mergeCell ref="D1108:F1108"/>
    <mergeCell ref="G1108:J1108"/>
    <mergeCell ref="R1108:S1108"/>
    <mergeCell ref="T1108:U1108"/>
    <mergeCell ref="D1113:F1114"/>
    <mergeCell ref="G1113:L1114"/>
    <mergeCell ref="M1113:R1113"/>
    <mergeCell ref="S1113:X1113"/>
    <mergeCell ref="M1114:N1114"/>
    <mergeCell ref="O1114:P1114"/>
    <mergeCell ref="T1105:U1105"/>
    <mergeCell ref="D1106:F1106"/>
    <mergeCell ref="G1106:J1106"/>
    <mergeCell ref="R1106:S1106"/>
    <mergeCell ref="T1106:U1106"/>
    <mergeCell ref="D1107:F1107"/>
    <mergeCell ref="G1107:J1107"/>
    <mergeCell ref="R1107:S1107"/>
    <mergeCell ref="T1107:U1107"/>
    <mergeCell ref="D1085:J1085"/>
    <mergeCell ref="K1085:M1085"/>
    <mergeCell ref="D1105:F1105"/>
    <mergeCell ref="G1105:J1105"/>
    <mergeCell ref="K1105:Q1105"/>
    <mergeCell ref="R1105:S1105"/>
    <mergeCell ref="D1094:F1094"/>
    <mergeCell ref="G1094:H1094"/>
    <mergeCell ref="I1094:L1094"/>
    <mergeCell ref="M1094:P1094"/>
    <mergeCell ref="Q1094:T1094"/>
    <mergeCell ref="D1095:F1095"/>
    <mergeCell ref="G1095:H1095"/>
    <mergeCell ref="I1095:K1095"/>
    <mergeCell ref="M1095:O1095"/>
    <mergeCell ref="Q1095:S1095"/>
    <mergeCell ref="P1101:R1101"/>
    <mergeCell ref="S1101:X1101"/>
    <mergeCell ref="D1096:F1096"/>
    <mergeCell ref="G1096:H1096"/>
    <mergeCell ref="I1096:K1096"/>
    <mergeCell ref="M1096:O1096"/>
    <mergeCell ref="Q1096:S1096"/>
    <mergeCell ref="D1089:J1089"/>
    <mergeCell ref="K1089:M1089"/>
    <mergeCell ref="O1089:Q1089"/>
    <mergeCell ref="D1090:J1090"/>
    <mergeCell ref="K1090:M1090"/>
    <mergeCell ref="O1090:Q1090"/>
    <mergeCell ref="D1087:J1087"/>
    <mergeCell ref="K1087:M1087"/>
    <mergeCell ref="O1087:Q1087"/>
    <mergeCell ref="D1088:J1088"/>
    <mergeCell ref="K1088:M1088"/>
    <mergeCell ref="O1088:Q1088"/>
    <mergeCell ref="O1085:Q1085"/>
    <mergeCell ref="D1086:J1086"/>
    <mergeCell ref="K1086:M1086"/>
    <mergeCell ref="O1086:Q1086"/>
    <mergeCell ref="K1078:N1078"/>
    <mergeCell ref="O1078:Q1078"/>
    <mergeCell ref="R1078:S1078"/>
    <mergeCell ref="D1079:J1079"/>
    <mergeCell ref="K1079:M1079"/>
    <mergeCell ref="O1079:Q1079"/>
    <mergeCell ref="D1081:J1081"/>
    <mergeCell ref="K1081:M1081"/>
    <mergeCell ref="O1081:Q1081"/>
    <mergeCell ref="D1072:J1072"/>
    <mergeCell ref="K1072:M1072"/>
    <mergeCell ref="O1072:Q1072"/>
    <mergeCell ref="D1073:J1073"/>
    <mergeCell ref="K1073:M1073"/>
    <mergeCell ref="O1073:Q1073"/>
    <mergeCell ref="D1083:J1083"/>
    <mergeCell ref="K1083:M1083"/>
    <mergeCell ref="O1083:Q1083"/>
    <mergeCell ref="D1084:J1084"/>
    <mergeCell ref="K1084:M1084"/>
    <mergeCell ref="O1084:Q1084"/>
    <mergeCell ref="D1080:J1080"/>
    <mergeCell ref="K1080:M1080"/>
    <mergeCell ref="O1080:Q1080"/>
    <mergeCell ref="D1082:J1082"/>
    <mergeCell ref="K1082:M1082"/>
    <mergeCell ref="O1082:Q1082"/>
    <mergeCell ref="D1078:J1078"/>
    <mergeCell ref="S1053:U1053"/>
    <mergeCell ref="W1053:X1053"/>
    <mergeCell ref="W1049:X1049"/>
    <mergeCell ref="S1051:U1051"/>
    <mergeCell ref="W1051:X1051"/>
    <mergeCell ref="K1049:R1049"/>
    <mergeCell ref="S1049:U1049"/>
    <mergeCell ref="D1070:J1070"/>
    <mergeCell ref="K1070:M1070"/>
    <mergeCell ref="O1070:Q1070"/>
    <mergeCell ref="D1071:J1071"/>
    <mergeCell ref="K1071:M1071"/>
    <mergeCell ref="O1071:Q1071"/>
    <mergeCell ref="K1076:W1076"/>
    <mergeCell ref="D1065:J1065"/>
    <mergeCell ref="K1065:M1065"/>
    <mergeCell ref="O1065:Q1065"/>
    <mergeCell ref="D1069:J1069"/>
    <mergeCell ref="K1069:M1069"/>
    <mergeCell ref="O1069:Q1069"/>
    <mergeCell ref="D1068:J1068"/>
    <mergeCell ref="K1068:M1068"/>
    <mergeCell ref="O1068:Q1068"/>
    <mergeCell ref="D1067:J1067"/>
    <mergeCell ref="K1067:M1067"/>
    <mergeCell ref="O1067:Q1067"/>
    <mergeCell ref="D1066:J1066"/>
    <mergeCell ref="K1066:M1066"/>
    <mergeCell ref="O1066:Q1066"/>
    <mergeCell ref="K1033:R1033"/>
    <mergeCell ref="N1037:P1037"/>
    <mergeCell ref="D1039:F1039"/>
    <mergeCell ref="G1039:J1039"/>
    <mergeCell ref="K1039:R1039"/>
    <mergeCell ref="W1042:X1042"/>
    <mergeCell ref="K1043:R1043"/>
    <mergeCell ref="S1043:U1043"/>
    <mergeCell ref="Q1037:R1037"/>
    <mergeCell ref="K1041:R1041"/>
    <mergeCell ref="S1039:V1039"/>
    <mergeCell ref="W1039:X1039"/>
    <mergeCell ref="W1041:X1041"/>
    <mergeCell ref="D1052:F1055"/>
    <mergeCell ref="G1052:I1055"/>
    <mergeCell ref="J1052:J1055"/>
    <mergeCell ref="K1052:R1052"/>
    <mergeCell ref="S1052:U1052"/>
    <mergeCell ref="W1052:X1052"/>
    <mergeCell ref="K1054:R1054"/>
    <mergeCell ref="S1054:U1054"/>
    <mergeCell ref="D1048:F1051"/>
    <mergeCell ref="G1048:I1051"/>
    <mergeCell ref="J1048:J1051"/>
    <mergeCell ref="K1048:R1048"/>
    <mergeCell ref="S1048:U1048"/>
    <mergeCell ref="W1048:X1048"/>
    <mergeCell ref="K1050:R1050"/>
    <mergeCell ref="S1050:U1050"/>
    <mergeCell ref="W1050:X1050"/>
    <mergeCell ref="K1051:R1051"/>
    <mergeCell ref="K1053:R1053"/>
    <mergeCell ref="H900:J900"/>
    <mergeCell ref="G1006:H1006"/>
    <mergeCell ref="I1006:J1006"/>
    <mergeCell ref="K1006:M1006"/>
    <mergeCell ref="N1006:P1006"/>
    <mergeCell ref="Q1006:S1006"/>
    <mergeCell ref="D1004:F1005"/>
    <mergeCell ref="G1004:H1005"/>
    <mergeCell ref="I1004:J1005"/>
    <mergeCell ref="D1031:F1031"/>
    <mergeCell ref="G1031:I1031"/>
    <mergeCell ref="K1031:R1031"/>
    <mergeCell ref="D1032:F1032"/>
    <mergeCell ref="G1032:I1032"/>
    <mergeCell ref="K1032:R1032"/>
    <mergeCell ref="D1029:F1029"/>
    <mergeCell ref="G1029:I1029"/>
    <mergeCell ref="K1029:R1029"/>
    <mergeCell ref="D1030:F1030"/>
    <mergeCell ref="G1030:I1030"/>
    <mergeCell ref="K1030:R1030"/>
    <mergeCell ref="D1027:F1027"/>
    <mergeCell ref="G1027:I1027"/>
    <mergeCell ref="K1027:R1027"/>
    <mergeCell ref="D1028:F1028"/>
    <mergeCell ref="G1028:I1028"/>
    <mergeCell ref="K1028:R1028"/>
    <mergeCell ref="M947:P947"/>
    <mergeCell ref="D946:H947"/>
    <mergeCell ref="S942:X942"/>
    <mergeCell ref="L994:N994"/>
    <mergeCell ref="L966:N966"/>
    <mergeCell ref="H883:K883"/>
    <mergeCell ref="L883:M883"/>
    <mergeCell ref="N883:Q883"/>
    <mergeCell ref="K1004:L1004"/>
    <mergeCell ref="M1004:S1004"/>
    <mergeCell ref="K1005:M1005"/>
    <mergeCell ref="N1005:P1005"/>
    <mergeCell ref="Q1005:S1005"/>
    <mergeCell ref="N999:P999"/>
    <mergeCell ref="Q999:S999"/>
    <mergeCell ref="D1000:F1000"/>
    <mergeCell ref="G1000:H1000"/>
    <mergeCell ref="I1000:J1000"/>
    <mergeCell ref="K1000:M1000"/>
    <mergeCell ref="N1000:P1000"/>
    <mergeCell ref="Q1000:S1000"/>
    <mergeCell ref="D998:F999"/>
    <mergeCell ref="G998:H999"/>
    <mergeCell ref="I998:J999"/>
    <mergeCell ref="K998:L998"/>
    <mergeCell ref="M998:S998"/>
    <mergeCell ref="K999:M999"/>
    <mergeCell ref="D966:G966"/>
    <mergeCell ref="K892:Q892"/>
    <mergeCell ref="D933:H933"/>
    <mergeCell ref="D979:F979"/>
    <mergeCell ref="D964:G965"/>
    <mergeCell ref="L964:N965"/>
    <mergeCell ref="I906:R906"/>
    <mergeCell ref="I934:O934"/>
    <mergeCell ref="D907:H907"/>
    <mergeCell ref="I907:J907"/>
    <mergeCell ref="K865:M865"/>
    <mergeCell ref="N865:Q865"/>
    <mergeCell ref="D881:G881"/>
    <mergeCell ref="H881:K881"/>
    <mergeCell ref="L881:M881"/>
    <mergeCell ref="N881:Q881"/>
    <mergeCell ref="R881:S881"/>
    <mergeCell ref="D866:H866"/>
    <mergeCell ref="D897:G897"/>
    <mergeCell ref="H897:J897"/>
    <mergeCell ref="D898:G898"/>
    <mergeCell ref="H898:J898"/>
    <mergeCell ref="R892:X892"/>
    <mergeCell ref="D893:G893"/>
    <mergeCell ref="H893:J893"/>
    <mergeCell ref="D884:G884"/>
    <mergeCell ref="H884:K884"/>
    <mergeCell ref="L884:M884"/>
    <mergeCell ref="N884:Q884"/>
    <mergeCell ref="R885:S885"/>
    <mergeCell ref="D885:G885"/>
    <mergeCell ref="L885:M885"/>
    <mergeCell ref="N885:Q885"/>
    <mergeCell ref="R882:S882"/>
    <mergeCell ref="D894:G894"/>
    <mergeCell ref="H894:J894"/>
    <mergeCell ref="D895:G895"/>
    <mergeCell ref="H895:J895"/>
    <mergeCell ref="D892:G892"/>
    <mergeCell ref="H892:J892"/>
    <mergeCell ref="R883:S883"/>
    <mergeCell ref="R884:S884"/>
    <mergeCell ref="F856:K856"/>
    <mergeCell ref="L856:Q856"/>
    <mergeCell ref="D857:E857"/>
    <mergeCell ref="D858:E858"/>
    <mergeCell ref="I854:M854"/>
    <mergeCell ref="N875:Q875"/>
    <mergeCell ref="R875:S875"/>
    <mergeCell ref="N868:Q868"/>
    <mergeCell ref="D876:G876"/>
    <mergeCell ref="H876:K876"/>
    <mergeCell ref="L876:M876"/>
    <mergeCell ref="N876:Q876"/>
    <mergeCell ref="I866:J866"/>
    <mergeCell ref="D880:G880"/>
    <mergeCell ref="H880:K880"/>
    <mergeCell ref="L880:M880"/>
    <mergeCell ref="N880:Q880"/>
    <mergeCell ref="R880:S880"/>
    <mergeCell ref="L879:M879"/>
    <mergeCell ref="N879:Q879"/>
    <mergeCell ref="D862:H862"/>
    <mergeCell ref="I862:J862"/>
    <mergeCell ref="D864:H864"/>
    <mergeCell ref="I864:J864"/>
    <mergeCell ref="K864:M864"/>
    <mergeCell ref="N864:Q864"/>
    <mergeCell ref="L874:M874"/>
    <mergeCell ref="N874:Q874"/>
    <mergeCell ref="R874:S874"/>
    <mergeCell ref="D875:G875"/>
    <mergeCell ref="H875:K875"/>
    <mergeCell ref="L875:M875"/>
    <mergeCell ref="N848:P848"/>
    <mergeCell ref="R848:T848"/>
    <mergeCell ref="R849:T849"/>
    <mergeCell ref="R846:T846"/>
    <mergeCell ref="D848:F849"/>
    <mergeCell ref="G848:J849"/>
    <mergeCell ref="K848:M849"/>
    <mergeCell ref="N842:Q842"/>
    <mergeCell ref="R842:T842"/>
    <mergeCell ref="N843:Q843"/>
    <mergeCell ref="R843:T843"/>
    <mergeCell ref="R847:T847"/>
    <mergeCell ref="D817:H817"/>
    <mergeCell ref="D853:H853"/>
    <mergeCell ref="D844:F845"/>
    <mergeCell ref="G844:J845"/>
    <mergeCell ref="K844:M845"/>
    <mergeCell ref="D835:F835"/>
    <mergeCell ref="G835:J835"/>
    <mergeCell ref="K835:S835"/>
    <mergeCell ref="D840:J840"/>
    <mergeCell ref="D842:F843"/>
    <mergeCell ref="G842:J843"/>
    <mergeCell ref="K842:M843"/>
    <mergeCell ref="K840:O840"/>
    <mergeCell ref="N844:P844"/>
    <mergeCell ref="R844:T844"/>
    <mergeCell ref="R845:T845"/>
    <mergeCell ref="D833:F833"/>
    <mergeCell ref="G833:J833"/>
    <mergeCell ref="K833:S833"/>
    <mergeCell ref="D834:F834"/>
    <mergeCell ref="G834:J834"/>
    <mergeCell ref="K788:M788"/>
    <mergeCell ref="N788:V788"/>
    <mergeCell ref="P799:X799"/>
    <mergeCell ref="D818:H818"/>
    <mergeCell ref="D826:F826"/>
    <mergeCell ref="G826:I826"/>
    <mergeCell ref="K826:M826"/>
    <mergeCell ref="O826:Q826"/>
    <mergeCell ref="D824:F824"/>
    <mergeCell ref="G824:I824"/>
    <mergeCell ref="K824:M824"/>
    <mergeCell ref="O824:Q824"/>
    <mergeCell ref="D825:F825"/>
    <mergeCell ref="G825:I825"/>
    <mergeCell ref="D812:H812"/>
    <mergeCell ref="D813:H813"/>
    <mergeCell ref="D814:H814"/>
    <mergeCell ref="D816:H816"/>
    <mergeCell ref="K825:M825"/>
    <mergeCell ref="O825:Q825"/>
    <mergeCell ref="G823:J823"/>
    <mergeCell ref="K823:N823"/>
    <mergeCell ref="O823:R823"/>
    <mergeCell ref="D823:F823"/>
    <mergeCell ref="D819:W819"/>
    <mergeCell ref="D832:F832"/>
    <mergeCell ref="G832:J832"/>
    <mergeCell ref="K832:S832"/>
    <mergeCell ref="K834:S834"/>
    <mergeCell ref="S805:X805"/>
    <mergeCell ref="D786:J786"/>
    <mergeCell ref="K786:M786"/>
    <mergeCell ref="N786:V786"/>
    <mergeCell ref="D793:J793"/>
    <mergeCell ref="K793:M793"/>
    <mergeCell ref="N793:V793"/>
    <mergeCell ref="D723:H764"/>
    <mergeCell ref="I723:J764"/>
    <mergeCell ref="K723:K724"/>
    <mergeCell ref="K731:K732"/>
    <mergeCell ref="K729:K730"/>
    <mergeCell ref="K749:K750"/>
    <mergeCell ref="K747:K748"/>
    <mergeCell ref="K745:K746"/>
    <mergeCell ref="P746:S746"/>
    <mergeCell ref="T746:W746"/>
    <mergeCell ref="T742:W742"/>
    <mergeCell ref="L743:O743"/>
    <mergeCell ref="P743:S743"/>
    <mergeCell ref="T743:W743"/>
    <mergeCell ref="P740:S740"/>
    <mergeCell ref="D791:J791"/>
    <mergeCell ref="K791:M791"/>
    <mergeCell ref="N791:V791"/>
    <mergeCell ref="D792:J792"/>
    <mergeCell ref="K792:M792"/>
    <mergeCell ref="N792:V792"/>
    <mergeCell ref="D787:J787"/>
    <mergeCell ref="K787:M787"/>
    <mergeCell ref="N787:V787"/>
    <mergeCell ref="D788:J788"/>
    <mergeCell ref="L741:O741"/>
    <mergeCell ref="L750:O750"/>
    <mergeCell ref="P750:S750"/>
    <mergeCell ref="T750:W750"/>
    <mergeCell ref="P749:S749"/>
    <mergeCell ref="D769:N769"/>
    <mergeCell ref="P741:S741"/>
    <mergeCell ref="P729:S729"/>
    <mergeCell ref="P736:S736"/>
    <mergeCell ref="P735:S735"/>
    <mergeCell ref="T735:W735"/>
    <mergeCell ref="T741:W741"/>
    <mergeCell ref="P742:S742"/>
    <mergeCell ref="L729:O729"/>
    <mergeCell ref="L736:O736"/>
    <mergeCell ref="T737:W737"/>
    <mergeCell ref="L738:O738"/>
    <mergeCell ref="P738:S738"/>
    <mergeCell ref="L739:O739"/>
    <mergeCell ref="O769:Q769"/>
    <mergeCell ref="L752:O752"/>
    <mergeCell ref="P752:S752"/>
    <mergeCell ref="T752:W752"/>
    <mergeCell ref="K753:K754"/>
    <mergeCell ref="T760:W760"/>
    <mergeCell ref="T734:W734"/>
    <mergeCell ref="L735:O735"/>
    <mergeCell ref="L744:O744"/>
    <mergeCell ref="D781:J781"/>
    <mergeCell ref="K781:M781"/>
    <mergeCell ref="N781:V781"/>
    <mergeCell ref="D782:J782"/>
    <mergeCell ref="K782:M782"/>
    <mergeCell ref="N782:V782"/>
    <mergeCell ref="D783:J783"/>
    <mergeCell ref="K783:M783"/>
    <mergeCell ref="N783:V783"/>
    <mergeCell ref="T747:W747"/>
    <mergeCell ref="T744:W744"/>
    <mergeCell ref="L745:O745"/>
    <mergeCell ref="P745:S745"/>
    <mergeCell ref="T745:W745"/>
    <mergeCell ref="P744:S744"/>
    <mergeCell ref="L742:O742"/>
    <mergeCell ref="T739:W739"/>
    <mergeCell ref="T740:W740"/>
    <mergeCell ref="L753:O753"/>
    <mergeCell ref="P753:S753"/>
    <mergeCell ref="T753:W753"/>
    <mergeCell ref="L754:O754"/>
    <mergeCell ref="P754:S754"/>
    <mergeCell ref="T763:W763"/>
    <mergeCell ref="L764:O764"/>
    <mergeCell ref="P764:S764"/>
    <mergeCell ref="T764:W764"/>
    <mergeCell ref="T754:W754"/>
    <mergeCell ref="K759:K760"/>
    <mergeCell ref="L759:O759"/>
    <mergeCell ref="P759:S759"/>
    <mergeCell ref="P760:S760"/>
    <mergeCell ref="L727:O727"/>
    <mergeCell ref="P727:S727"/>
    <mergeCell ref="T727:W727"/>
    <mergeCell ref="T728:W728"/>
    <mergeCell ref="L725:O725"/>
    <mergeCell ref="K743:K744"/>
    <mergeCell ref="K741:K742"/>
    <mergeCell ref="L748:O748"/>
    <mergeCell ref="P748:S748"/>
    <mergeCell ref="T748:W748"/>
    <mergeCell ref="L749:O749"/>
    <mergeCell ref="K727:K728"/>
    <mergeCell ref="K737:K738"/>
    <mergeCell ref="K735:K736"/>
    <mergeCell ref="K733:K734"/>
    <mergeCell ref="P725:S725"/>
    <mergeCell ref="T725:W725"/>
    <mergeCell ref="L726:O726"/>
    <mergeCell ref="P726:S726"/>
    <mergeCell ref="L747:O747"/>
    <mergeCell ref="P747:S747"/>
    <mergeCell ref="T730:W730"/>
    <mergeCell ref="L731:O731"/>
    <mergeCell ref="P731:S731"/>
    <mergeCell ref="T731:W731"/>
    <mergeCell ref="L732:O732"/>
    <mergeCell ref="L746:O746"/>
    <mergeCell ref="T729:W729"/>
    <mergeCell ref="L730:O730"/>
    <mergeCell ref="P730:S730"/>
    <mergeCell ref="D722:H722"/>
    <mergeCell ref="D719:H721"/>
    <mergeCell ref="I719:J719"/>
    <mergeCell ref="L724:O724"/>
    <mergeCell ref="P724:S724"/>
    <mergeCell ref="T724:W724"/>
    <mergeCell ref="S703:T703"/>
    <mergeCell ref="D704:R704"/>
    <mergeCell ref="I722:J722"/>
    <mergeCell ref="P739:S739"/>
    <mergeCell ref="P732:S732"/>
    <mergeCell ref="T732:W732"/>
    <mergeCell ref="L733:O733"/>
    <mergeCell ref="P733:S733"/>
    <mergeCell ref="T733:W733"/>
    <mergeCell ref="L734:O734"/>
    <mergeCell ref="T736:W736"/>
    <mergeCell ref="L737:O737"/>
    <mergeCell ref="T738:W738"/>
    <mergeCell ref="L728:O728"/>
    <mergeCell ref="P728:S728"/>
    <mergeCell ref="K725:K726"/>
    <mergeCell ref="K739:K740"/>
    <mergeCell ref="L740:O740"/>
    <mergeCell ref="T726:W726"/>
    <mergeCell ref="P719:Q719"/>
    <mergeCell ref="T719:U719"/>
    <mergeCell ref="L720:O721"/>
    <mergeCell ref="P720:S721"/>
    <mergeCell ref="T720:W721"/>
    <mergeCell ref="D708:R708"/>
    <mergeCell ref="S708:T708"/>
    <mergeCell ref="I718:K718"/>
    <mergeCell ref="D716:H716"/>
    <mergeCell ref="I716:J716"/>
    <mergeCell ref="R716:S716"/>
    <mergeCell ref="L718:O718"/>
    <mergeCell ref="P718:S718"/>
    <mergeCell ref="T718:W718"/>
    <mergeCell ref="S710:T710"/>
    <mergeCell ref="D697:R697"/>
    <mergeCell ref="S697:T697"/>
    <mergeCell ref="L719:M719"/>
    <mergeCell ref="I721:J721"/>
    <mergeCell ref="D699:R699"/>
    <mergeCell ref="S699:T699"/>
    <mergeCell ref="D700:R700"/>
    <mergeCell ref="S700:T700"/>
    <mergeCell ref="D701:R701"/>
    <mergeCell ref="S701:T701"/>
    <mergeCell ref="S705:T705"/>
    <mergeCell ref="D706:R706"/>
    <mergeCell ref="S706:T706"/>
    <mergeCell ref="D707:R707"/>
    <mergeCell ref="S707:T707"/>
    <mergeCell ref="D698:R698"/>
    <mergeCell ref="S698:T698"/>
    <mergeCell ref="S702:T702"/>
    <mergeCell ref="D709:R709"/>
    <mergeCell ref="S709:T709"/>
    <mergeCell ref="D710:R710"/>
    <mergeCell ref="D705:R705"/>
    <mergeCell ref="P416:V416"/>
    <mergeCell ref="H417:K417"/>
    <mergeCell ref="I318:K318"/>
    <mergeCell ref="I319:K319"/>
    <mergeCell ref="I320:K320"/>
    <mergeCell ref="L424:O424"/>
    <mergeCell ref="D414:G414"/>
    <mergeCell ref="H414:K414"/>
    <mergeCell ref="L414:M414"/>
    <mergeCell ref="N414:O414"/>
    <mergeCell ref="P414:V414"/>
    <mergeCell ref="H415:K415"/>
    <mergeCell ref="L415:M415"/>
    <mergeCell ref="N415:O415"/>
    <mergeCell ref="H422:K422"/>
    <mergeCell ref="I400:S400"/>
    <mergeCell ref="H418:K418"/>
    <mergeCell ref="I336:L336"/>
    <mergeCell ref="J345:K345"/>
    <mergeCell ref="G355:I355"/>
    <mergeCell ref="M377:N377"/>
    <mergeCell ref="O377:P377"/>
    <mergeCell ref="M376:Y376"/>
    <mergeCell ref="X338:Y340"/>
    <mergeCell ref="X341:Y343"/>
    <mergeCell ref="I402:J402"/>
    <mergeCell ref="J378:L378"/>
    <mergeCell ref="M378:N378"/>
    <mergeCell ref="G363:I363"/>
    <mergeCell ref="N370:Q370"/>
    <mergeCell ref="J354:K354"/>
    <mergeCell ref="R370:U370"/>
    <mergeCell ref="D451:G451"/>
    <mergeCell ref="K479:N479"/>
    <mergeCell ref="P316:T316"/>
    <mergeCell ref="I317:K317"/>
    <mergeCell ref="D266:D271"/>
    <mergeCell ref="J363:L363"/>
    <mergeCell ref="D350:F352"/>
    <mergeCell ref="W272:Y272"/>
    <mergeCell ref="E270:J270"/>
    <mergeCell ref="K270:M270"/>
    <mergeCell ref="N270:P270"/>
    <mergeCell ref="D294:H294"/>
    <mergeCell ref="G364:I364"/>
    <mergeCell ref="J364:L364"/>
    <mergeCell ref="H378:I378"/>
    <mergeCell ref="G412:J412"/>
    <mergeCell ref="K390:L390"/>
    <mergeCell ref="D384:H386"/>
    <mergeCell ref="G389:S389"/>
    <mergeCell ref="M384:X384"/>
    <mergeCell ref="M385:R385"/>
    <mergeCell ref="X344:Y346"/>
    <mergeCell ref="D372:F372"/>
    <mergeCell ref="R372:T372"/>
    <mergeCell ref="D377:G377"/>
    <mergeCell ref="H377:I377"/>
    <mergeCell ref="J377:L377"/>
    <mergeCell ref="Q269:S269"/>
    <mergeCell ref="T269:V269"/>
    <mergeCell ref="D364:F364"/>
    <mergeCell ref="M470:N470"/>
    <mergeCell ref="D289:H289"/>
    <mergeCell ref="J464:K464"/>
    <mergeCell ref="D363:F363"/>
    <mergeCell ref="K275:M275"/>
    <mergeCell ref="Q339:W339"/>
    <mergeCell ref="G340:I340"/>
    <mergeCell ref="J340:P340"/>
    <mergeCell ref="Q340:W340"/>
    <mergeCell ref="D341:F343"/>
    <mergeCell ref="G341:I342"/>
    <mergeCell ref="J342:K342"/>
    <mergeCell ref="G352:I352"/>
    <mergeCell ref="J352:P352"/>
    <mergeCell ref="D347:F349"/>
    <mergeCell ref="G347:I348"/>
    <mergeCell ref="D316:F316"/>
    <mergeCell ref="G316:K316"/>
    <mergeCell ref="M316:O316"/>
    <mergeCell ref="Q342:W342"/>
    <mergeCell ref="G343:I343"/>
    <mergeCell ref="J343:P343"/>
    <mergeCell ref="Q275:S275"/>
    <mergeCell ref="W275:Y275"/>
    <mergeCell ref="D328:F328"/>
    <mergeCell ref="R302:T302"/>
    <mergeCell ref="U302:W302"/>
    <mergeCell ref="I303:K303"/>
    <mergeCell ref="L303:N303"/>
    <mergeCell ref="O303:Q303"/>
    <mergeCell ref="R303:T303"/>
    <mergeCell ref="U303:W303"/>
    <mergeCell ref="E296:Y296"/>
    <mergeCell ref="I302:K302"/>
    <mergeCell ref="D256:D259"/>
    <mergeCell ref="T254:V254"/>
    <mergeCell ref="D85:G85"/>
    <mergeCell ref="D86:G86"/>
    <mergeCell ref="K225:M225"/>
    <mergeCell ref="P240:R240"/>
    <mergeCell ref="E267:J267"/>
    <mergeCell ref="N268:P268"/>
    <mergeCell ref="O302:Q302"/>
    <mergeCell ref="K259:M259"/>
    <mergeCell ref="W255:Y255"/>
    <mergeCell ref="W263:Y263"/>
    <mergeCell ref="K264:M264"/>
    <mergeCell ref="N264:P264"/>
    <mergeCell ref="Q264:S264"/>
    <mergeCell ref="T264:V264"/>
    <mergeCell ref="T272:V272"/>
    <mergeCell ref="T275:V275"/>
    <mergeCell ref="Q271:S271"/>
    <mergeCell ref="T271:V271"/>
    <mergeCell ref="I289:O289"/>
    <mergeCell ref="I293:O293"/>
    <mergeCell ref="K212:M212"/>
    <mergeCell ref="G125:G126"/>
    <mergeCell ref="W125:X126"/>
    <mergeCell ref="I191:J191"/>
    <mergeCell ref="T217:V217"/>
    <mergeCell ref="W217:Y217"/>
    <mergeCell ref="T209:V209"/>
    <mergeCell ref="W209:Y209"/>
    <mergeCell ref="W117:X118"/>
    <mergeCell ref="W123:X124"/>
    <mergeCell ref="J71:X71"/>
    <mergeCell ref="T266:V266"/>
    <mergeCell ref="N275:P275"/>
    <mergeCell ref="K117:K124"/>
    <mergeCell ref="C65:I65"/>
    <mergeCell ref="T216:V216"/>
    <mergeCell ref="W225:Y225"/>
    <mergeCell ref="W257:Y257"/>
    <mergeCell ref="W258:Y258"/>
    <mergeCell ref="T215:V215"/>
    <mergeCell ref="W271:Y271"/>
    <mergeCell ref="D272:D275"/>
    <mergeCell ref="E272:J272"/>
    <mergeCell ref="K272:M272"/>
    <mergeCell ref="N272:P272"/>
    <mergeCell ref="Q272:S272"/>
    <mergeCell ref="Q248:S248"/>
    <mergeCell ref="T248:V248"/>
    <mergeCell ref="W248:Y248"/>
    <mergeCell ref="W256:Y256"/>
    <mergeCell ref="W215:Y215"/>
    <mergeCell ref="K266:M266"/>
    <mergeCell ref="N266:P266"/>
    <mergeCell ref="Q266:S266"/>
    <mergeCell ref="E250:J250"/>
    <mergeCell ref="D95:G95"/>
    <mergeCell ref="T214:V214"/>
    <mergeCell ref="W214:Y214"/>
    <mergeCell ref="K215:M215"/>
    <mergeCell ref="Q251:S251"/>
    <mergeCell ref="T251:V251"/>
    <mergeCell ref="W251:Y251"/>
    <mergeCell ref="D217:D220"/>
    <mergeCell ref="C55:I55"/>
    <mergeCell ref="C74:I74"/>
    <mergeCell ref="J74:X74"/>
    <mergeCell ref="C56:I56"/>
    <mergeCell ref="J56:X56"/>
    <mergeCell ref="C63:I63"/>
    <mergeCell ref="J63:X63"/>
    <mergeCell ref="C64:I64"/>
    <mergeCell ref="C69:I69"/>
    <mergeCell ref="J69:X69"/>
    <mergeCell ref="C70:I70"/>
    <mergeCell ref="E219:J219"/>
    <mergeCell ref="K219:M219"/>
    <mergeCell ref="N219:P219"/>
    <mergeCell ref="Q219:S219"/>
    <mergeCell ref="T219:V219"/>
    <mergeCell ref="W219:Y219"/>
    <mergeCell ref="E218:J218"/>
    <mergeCell ref="K218:M218"/>
    <mergeCell ref="N218:P218"/>
    <mergeCell ref="Q218:S218"/>
    <mergeCell ref="T218:V218"/>
    <mergeCell ref="W218:Y218"/>
    <mergeCell ref="I190:J190"/>
    <mergeCell ref="C75:I75"/>
    <mergeCell ref="J75:X75"/>
    <mergeCell ref="C76:I76"/>
    <mergeCell ref="J67:X67"/>
    <mergeCell ref="C71:I71"/>
    <mergeCell ref="D152:I152"/>
    <mergeCell ref="N184:O184"/>
    <mergeCell ref="N12:P12"/>
    <mergeCell ref="N14:P14"/>
    <mergeCell ref="Q14:X14"/>
    <mergeCell ref="M15:P15"/>
    <mergeCell ref="R15:S15"/>
    <mergeCell ref="U15:X15"/>
    <mergeCell ref="J72:X72"/>
    <mergeCell ref="N13:P13"/>
    <mergeCell ref="E273:J273"/>
    <mergeCell ref="Q252:S252"/>
    <mergeCell ref="T252:V252"/>
    <mergeCell ref="D190:H190"/>
    <mergeCell ref="C73:I73"/>
    <mergeCell ref="J73:X73"/>
    <mergeCell ref="E216:J216"/>
    <mergeCell ref="J76:X76"/>
    <mergeCell ref="C77:I77"/>
    <mergeCell ref="J77:X77"/>
    <mergeCell ref="D101:H101"/>
    <mergeCell ref="D102:H102"/>
    <mergeCell ref="T211:V211"/>
    <mergeCell ref="T210:V210"/>
    <mergeCell ref="W210:Y210"/>
    <mergeCell ref="P80:R80"/>
    <mergeCell ref="S80:X80"/>
    <mergeCell ref="T257:V257"/>
    <mergeCell ref="E258:J258"/>
    <mergeCell ref="T268:V268"/>
    <mergeCell ref="T224:V224"/>
    <mergeCell ref="D191:H191"/>
    <mergeCell ref="D91:G91"/>
    <mergeCell ref="D94:G94"/>
    <mergeCell ref="D153:I153"/>
    <mergeCell ref="R2:T2"/>
    <mergeCell ref="U2:W2"/>
    <mergeCell ref="R3:T3"/>
    <mergeCell ref="U3:W3"/>
    <mergeCell ref="R4:T4"/>
    <mergeCell ref="U4:W4"/>
    <mergeCell ref="M18:P20"/>
    <mergeCell ref="P49:R49"/>
    <mergeCell ref="S49:X49"/>
    <mergeCell ref="J70:X70"/>
    <mergeCell ref="R18:S18"/>
    <mergeCell ref="U18:X18"/>
    <mergeCell ref="R19:S19"/>
    <mergeCell ref="U19:X19"/>
    <mergeCell ref="R20:S20"/>
    <mergeCell ref="U20:X20"/>
    <mergeCell ref="C72:I72"/>
    <mergeCell ref="M9:P9"/>
    <mergeCell ref="Q9:X9"/>
    <mergeCell ref="Q10:X10"/>
    <mergeCell ref="M10:P10"/>
    <mergeCell ref="M11:M14"/>
    <mergeCell ref="N11:P11"/>
    <mergeCell ref="Q11:X11"/>
    <mergeCell ref="I123:I124"/>
    <mergeCell ref="D139:F139"/>
    <mergeCell ref="D140:F140"/>
    <mergeCell ref="D141:F141"/>
    <mergeCell ref="D146:F146"/>
    <mergeCell ref="D147:F147"/>
    <mergeCell ref="D123:F124"/>
    <mergeCell ref="E214:J214"/>
    <mergeCell ref="N214:P214"/>
    <mergeCell ref="G117:G118"/>
    <mergeCell ref="J153:N153"/>
    <mergeCell ref="T197:Y197"/>
    <mergeCell ref="E199:G199"/>
    <mergeCell ref="G123:H124"/>
    <mergeCell ref="D144:F144"/>
    <mergeCell ref="G144:M144"/>
    <mergeCell ref="U169:V170"/>
    <mergeCell ref="Q13:X13"/>
    <mergeCell ref="C6:W6"/>
    <mergeCell ref="K214:M214"/>
    <mergeCell ref="K213:M213"/>
    <mergeCell ref="N213:P213"/>
    <mergeCell ref="Q213:S213"/>
    <mergeCell ref="T213:V213"/>
    <mergeCell ref="D158:R158"/>
    <mergeCell ref="D159:R159"/>
    <mergeCell ref="N209:P209"/>
    <mergeCell ref="I167:I168"/>
    <mergeCell ref="Q12:X12"/>
    <mergeCell ref="M22:P24"/>
    <mergeCell ref="Q22:X22"/>
    <mergeCell ref="Q23:X23"/>
    <mergeCell ref="Q24:X24"/>
    <mergeCell ref="G116:H116"/>
    <mergeCell ref="I116:J116"/>
    <mergeCell ref="D43:E43"/>
    <mergeCell ref="J55:X55"/>
    <mergeCell ref="J64:X64"/>
    <mergeCell ref="J152:N152"/>
    <mergeCell ref="W213:Y213"/>
    <mergeCell ref="S134:X134"/>
    <mergeCell ref="P194:R194"/>
    <mergeCell ref="S194:X194"/>
    <mergeCell ref="W211:Y211"/>
    <mergeCell ref="T116:V116"/>
    <mergeCell ref="N113:W113"/>
    <mergeCell ref="K210:M210"/>
    <mergeCell ref="N210:P210"/>
    <mergeCell ref="Q210:S210"/>
    <mergeCell ref="N180:O180"/>
    <mergeCell ref="N178:O178"/>
    <mergeCell ref="N215:P215"/>
    <mergeCell ref="Q215:S215"/>
    <mergeCell ref="N216:P216"/>
    <mergeCell ref="W216:Y216"/>
    <mergeCell ref="Q216:S216"/>
    <mergeCell ref="K125:L126"/>
    <mergeCell ref="L117:L124"/>
    <mergeCell ref="U163:V164"/>
    <mergeCell ref="U165:V166"/>
    <mergeCell ref="E185:X185"/>
    <mergeCell ref="R162:T162"/>
    <mergeCell ref="D197:R197"/>
    <mergeCell ref="E186:Y186"/>
    <mergeCell ref="E187:Y187"/>
    <mergeCell ref="D160:R160"/>
    <mergeCell ref="E113:F113"/>
    <mergeCell ref="I162:J162"/>
    <mergeCell ref="I119:I120"/>
    <mergeCell ref="I121:I122"/>
    <mergeCell ref="I125:I126"/>
    <mergeCell ref="L302:N302"/>
    <mergeCell ref="K220:M220"/>
    <mergeCell ref="K216:M216"/>
    <mergeCell ref="N179:O179"/>
    <mergeCell ref="T212:V212"/>
    <mergeCell ref="I169:I170"/>
    <mergeCell ref="W212:Y212"/>
    <mergeCell ref="U167:V168"/>
    <mergeCell ref="Q211:S211"/>
    <mergeCell ref="D211:D216"/>
    <mergeCell ref="E211:J211"/>
    <mergeCell ref="E212:J212"/>
    <mergeCell ref="E193:Y193"/>
    <mergeCell ref="N183:O183"/>
    <mergeCell ref="I202:R202"/>
    <mergeCell ref="T258:V258"/>
    <mergeCell ref="K224:M224"/>
    <mergeCell ref="N224:P224"/>
    <mergeCell ref="E252:J252"/>
    <mergeCell ref="N255:P255"/>
    <mergeCell ref="W224:Y224"/>
    <mergeCell ref="N225:P225"/>
    <mergeCell ref="W259:Y259"/>
    <mergeCell ref="E171:Y171"/>
    <mergeCell ref="N212:P212"/>
    <mergeCell ref="Q212:S212"/>
    <mergeCell ref="N258:P258"/>
    <mergeCell ref="D163:D170"/>
    <mergeCell ref="I163:I164"/>
    <mergeCell ref="K217:M217"/>
    <mergeCell ref="N217:P217"/>
    <mergeCell ref="Q217:S217"/>
    <mergeCell ref="E155:V155"/>
    <mergeCell ref="K209:M209"/>
    <mergeCell ref="K211:M211"/>
    <mergeCell ref="N211:P211"/>
    <mergeCell ref="Q209:S209"/>
    <mergeCell ref="Q273:S273"/>
    <mergeCell ref="T273:V273"/>
    <mergeCell ref="W273:Y273"/>
    <mergeCell ref="E274:J274"/>
    <mergeCell ref="K274:M274"/>
    <mergeCell ref="N274:P274"/>
    <mergeCell ref="Q274:S274"/>
    <mergeCell ref="T274:V274"/>
    <mergeCell ref="W274:Y274"/>
    <mergeCell ref="W268:Y268"/>
    <mergeCell ref="N182:O182"/>
    <mergeCell ref="E215:J215"/>
    <mergeCell ref="T247:V247"/>
    <mergeCell ref="W247:Y247"/>
    <mergeCell ref="T220:V220"/>
    <mergeCell ref="W220:Y220"/>
    <mergeCell ref="N220:P220"/>
    <mergeCell ref="Q220:S220"/>
    <mergeCell ref="N259:P259"/>
    <mergeCell ref="Q259:S259"/>
    <mergeCell ref="T259:V259"/>
    <mergeCell ref="Q256:S256"/>
    <mergeCell ref="T256:V256"/>
    <mergeCell ref="Q225:S225"/>
    <mergeCell ref="T225:V225"/>
    <mergeCell ref="Q214:S214"/>
    <mergeCell ref="E217:J217"/>
    <mergeCell ref="E220:J220"/>
    <mergeCell ref="Q258:S258"/>
    <mergeCell ref="W250:Y250"/>
    <mergeCell ref="E226:J226"/>
    <mergeCell ref="K226:M226"/>
    <mergeCell ref="Q226:S226"/>
    <mergeCell ref="E235:J235"/>
    <mergeCell ref="K235:M235"/>
    <mergeCell ref="Q231:S231"/>
    <mergeCell ref="T231:V231"/>
    <mergeCell ref="W231:Y231"/>
    <mergeCell ref="E275:J275"/>
    <mergeCell ref="T255:V255"/>
    <mergeCell ref="Q224:S224"/>
    <mergeCell ref="K254:M254"/>
    <mergeCell ref="N254:P254"/>
    <mergeCell ref="Q254:S254"/>
    <mergeCell ref="W230:Y230"/>
    <mergeCell ref="E231:J231"/>
    <mergeCell ref="K231:M231"/>
    <mergeCell ref="N231:P231"/>
    <mergeCell ref="Q270:S270"/>
    <mergeCell ref="T270:V270"/>
    <mergeCell ref="K267:M267"/>
    <mergeCell ref="N267:P267"/>
    <mergeCell ref="Q267:S267"/>
    <mergeCell ref="T267:V267"/>
    <mergeCell ref="W267:Y267"/>
    <mergeCell ref="E268:J268"/>
    <mergeCell ref="K268:M268"/>
    <mergeCell ref="K273:M273"/>
    <mergeCell ref="N273:P273"/>
    <mergeCell ref="E259:J259"/>
    <mergeCell ref="N250:P250"/>
    <mergeCell ref="Q250:S250"/>
    <mergeCell ref="T250:V250"/>
    <mergeCell ref="E254:J254"/>
    <mergeCell ref="N227:P227"/>
    <mergeCell ref="Q227:S227"/>
    <mergeCell ref="T227:V227"/>
    <mergeCell ref="W227:Y227"/>
    <mergeCell ref="E228:J228"/>
    <mergeCell ref="K228:M228"/>
    <mergeCell ref="N228:P228"/>
    <mergeCell ref="Q228:S228"/>
    <mergeCell ref="T228:V228"/>
    <mergeCell ref="Q247:S247"/>
    <mergeCell ref="W228:Y228"/>
    <mergeCell ref="E229:J229"/>
    <mergeCell ref="K229:M229"/>
    <mergeCell ref="N229:P229"/>
    <mergeCell ref="Q229:S229"/>
    <mergeCell ref="T229:V229"/>
    <mergeCell ref="W229:Y229"/>
    <mergeCell ref="W254:Y254"/>
    <mergeCell ref="K252:M252"/>
    <mergeCell ref="N252:P252"/>
    <mergeCell ref="Q253:S253"/>
    <mergeCell ref="T253:V253"/>
    <mergeCell ref="K251:M251"/>
    <mergeCell ref="N251:P251"/>
    <mergeCell ref="Q230:S230"/>
    <mergeCell ref="K248:M248"/>
    <mergeCell ref="S240:X240"/>
    <mergeCell ref="K247:M247"/>
    <mergeCell ref="T230:V230"/>
    <mergeCell ref="S282:X282"/>
    <mergeCell ref="D250:D255"/>
    <mergeCell ref="W270:Y270"/>
    <mergeCell ref="E271:J271"/>
    <mergeCell ref="W265:Y265"/>
    <mergeCell ref="E266:J266"/>
    <mergeCell ref="Q255:S255"/>
    <mergeCell ref="K255:M255"/>
    <mergeCell ref="Q265:S265"/>
    <mergeCell ref="T265:V265"/>
    <mergeCell ref="E257:J257"/>
    <mergeCell ref="K257:M257"/>
    <mergeCell ref="N257:P257"/>
    <mergeCell ref="Q268:S268"/>
    <mergeCell ref="E269:J269"/>
    <mergeCell ref="K269:M269"/>
    <mergeCell ref="N269:P269"/>
    <mergeCell ref="K263:M263"/>
    <mergeCell ref="N263:P263"/>
    <mergeCell ref="Q263:S263"/>
    <mergeCell ref="W269:Y269"/>
    <mergeCell ref="T263:V263"/>
    <mergeCell ref="E256:J256"/>
    <mergeCell ref="K256:M256"/>
    <mergeCell ref="W266:Y266"/>
    <mergeCell ref="E279:Y279"/>
    <mergeCell ref="K265:M265"/>
    <mergeCell ref="N265:P265"/>
    <mergeCell ref="O348:P348"/>
    <mergeCell ref="Q348:W348"/>
    <mergeCell ref="N416:O416"/>
    <mergeCell ref="P417:V417"/>
    <mergeCell ref="G349:I349"/>
    <mergeCell ref="P282:R282"/>
    <mergeCell ref="D226:D231"/>
    <mergeCell ref="W264:Y264"/>
    <mergeCell ref="Q235:S235"/>
    <mergeCell ref="T235:V235"/>
    <mergeCell ref="W235:Y235"/>
    <mergeCell ref="K258:M258"/>
    <mergeCell ref="N256:P256"/>
    <mergeCell ref="Q257:S257"/>
    <mergeCell ref="Q234:S234"/>
    <mergeCell ref="Q249:S249"/>
    <mergeCell ref="T249:V249"/>
    <mergeCell ref="N235:P235"/>
    <mergeCell ref="N247:P247"/>
    <mergeCell ref="W249:Y249"/>
    <mergeCell ref="K249:M249"/>
    <mergeCell ref="N249:P249"/>
    <mergeCell ref="N248:P248"/>
    <mergeCell ref="K250:M250"/>
    <mergeCell ref="T226:V226"/>
    <mergeCell ref="W226:Y226"/>
    <mergeCell ref="E227:J227"/>
    <mergeCell ref="K227:M227"/>
    <mergeCell ref="E230:J230"/>
    <mergeCell ref="K230:M230"/>
    <mergeCell ref="N230:P230"/>
    <mergeCell ref="N226:P226"/>
    <mergeCell ref="P722:Q722"/>
    <mergeCell ref="L722:M722"/>
    <mergeCell ref="P805:R805"/>
    <mergeCell ref="D630:N635"/>
    <mergeCell ref="O630:Q635"/>
    <mergeCell ref="T722:U722"/>
    <mergeCell ref="D232:D235"/>
    <mergeCell ref="E232:J232"/>
    <mergeCell ref="K232:M232"/>
    <mergeCell ref="N232:P232"/>
    <mergeCell ref="Q232:S232"/>
    <mergeCell ref="T232:V232"/>
    <mergeCell ref="W232:Y232"/>
    <mergeCell ref="E233:J233"/>
    <mergeCell ref="K233:M233"/>
    <mergeCell ref="N233:P233"/>
    <mergeCell ref="Q233:S233"/>
    <mergeCell ref="T233:V233"/>
    <mergeCell ref="W233:Y233"/>
    <mergeCell ref="E234:J234"/>
    <mergeCell ref="K234:M234"/>
    <mergeCell ref="N234:P234"/>
    <mergeCell ref="T234:V234"/>
    <mergeCell ref="W234:Y234"/>
    <mergeCell ref="J346:P346"/>
    <mergeCell ref="D344:F346"/>
    <mergeCell ref="H452:I452"/>
    <mergeCell ref="Q351:W351"/>
    <mergeCell ref="D425:K425"/>
    <mergeCell ref="L425:O425"/>
    <mergeCell ref="D426:K426"/>
    <mergeCell ref="O354:P354"/>
    <mergeCell ref="D863:H863"/>
    <mergeCell ref="I863:J863"/>
    <mergeCell ref="K863:M863"/>
    <mergeCell ref="N863:Q863"/>
    <mergeCell ref="S640:X640"/>
    <mergeCell ref="K757:K758"/>
    <mergeCell ref="L757:O757"/>
    <mergeCell ref="P757:S757"/>
    <mergeCell ref="T757:W757"/>
    <mergeCell ref="L758:O758"/>
    <mergeCell ref="P758:S758"/>
    <mergeCell ref="T758:W758"/>
    <mergeCell ref="K755:K756"/>
    <mergeCell ref="L755:O755"/>
    <mergeCell ref="P756:S756"/>
    <mergeCell ref="T759:W759"/>
    <mergeCell ref="L760:O760"/>
    <mergeCell ref="K751:K752"/>
    <mergeCell ref="L751:O751"/>
    <mergeCell ref="P751:S751"/>
    <mergeCell ref="T751:W751"/>
    <mergeCell ref="P640:R640"/>
    <mergeCell ref="P762:S762"/>
    <mergeCell ref="T762:W762"/>
    <mergeCell ref="L723:O723"/>
    <mergeCell ref="P723:S723"/>
    <mergeCell ref="T723:W723"/>
    <mergeCell ref="J681:L681"/>
    <mergeCell ref="N681:P681"/>
    <mergeCell ref="D682:E682"/>
    <mergeCell ref="F682:H682"/>
    <mergeCell ref="J682:L682"/>
    <mergeCell ref="X353:Y355"/>
    <mergeCell ref="J372:M372"/>
    <mergeCell ref="N372:P372"/>
    <mergeCell ref="J467:K467"/>
    <mergeCell ref="J349:P349"/>
    <mergeCell ref="O342:P342"/>
    <mergeCell ref="G344:I345"/>
    <mergeCell ref="L417:M417"/>
    <mergeCell ref="J457:L457"/>
    <mergeCell ref="M457:N457"/>
    <mergeCell ref="N450:P450"/>
    <mergeCell ref="D406:O406"/>
    <mergeCell ref="D407:O407"/>
    <mergeCell ref="D371:F371"/>
    <mergeCell ref="G371:H371"/>
    <mergeCell ref="J371:L371"/>
    <mergeCell ref="N371:Q371"/>
    <mergeCell ref="R371:T371"/>
    <mergeCell ref="O345:P345"/>
    <mergeCell ref="Q345:W345"/>
    <mergeCell ref="G346:I346"/>
    <mergeCell ref="S381:X381"/>
    <mergeCell ref="X350:Y352"/>
    <mergeCell ref="J351:K351"/>
    <mergeCell ref="O351:P351"/>
    <mergeCell ref="P415:V415"/>
    <mergeCell ref="H416:K416"/>
    <mergeCell ref="L416:M416"/>
    <mergeCell ref="D353:F355"/>
    <mergeCell ref="G353:I354"/>
    <mergeCell ref="L426:O426"/>
    <mergeCell ref="J348:K348"/>
    <mergeCell ref="D867:H867"/>
    <mergeCell ref="I867:J867"/>
    <mergeCell ref="K867:M867"/>
    <mergeCell ref="N867:Q867"/>
    <mergeCell ref="R879:S879"/>
    <mergeCell ref="R876:S876"/>
    <mergeCell ref="D877:G877"/>
    <mergeCell ref="H877:K877"/>
    <mergeCell ref="L877:M877"/>
    <mergeCell ref="N877:Q877"/>
    <mergeCell ref="R877:S877"/>
    <mergeCell ref="D874:G874"/>
    <mergeCell ref="H874:K874"/>
    <mergeCell ref="Q354:W354"/>
    <mergeCell ref="K761:K762"/>
    <mergeCell ref="L761:O761"/>
    <mergeCell ref="P761:S761"/>
    <mergeCell ref="T761:W761"/>
    <mergeCell ref="L762:O762"/>
    <mergeCell ref="N417:O417"/>
    <mergeCell ref="D369:F370"/>
    <mergeCell ref="G369:I369"/>
    <mergeCell ref="J369:U369"/>
    <mergeCell ref="G370:I370"/>
    <mergeCell ref="J370:M370"/>
    <mergeCell ref="M383:R383"/>
    <mergeCell ref="D432:K432"/>
    <mergeCell ref="J355:P355"/>
    <mergeCell ref="P755:S755"/>
    <mergeCell ref="T755:W755"/>
    <mergeCell ref="L756:O756"/>
    <mergeCell ref="R624:X629"/>
    <mergeCell ref="M971:P971"/>
    <mergeCell ref="D883:G883"/>
    <mergeCell ref="D846:F847"/>
    <mergeCell ref="G846:J847"/>
    <mergeCell ref="K846:M847"/>
    <mergeCell ref="N846:P846"/>
    <mergeCell ref="L763:O763"/>
    <mergeCell ref="P763:S763"/>
    <mergeCell ref="K763:K764"/>
    <mergeCell ref="I865:J865"/>
    <mergeCell ref="K862:M862"/>
    <mergeCell ref="N862:Q862"/>
    <mergeCell ref="I930:O930"/>
    <mergeCell ref="I931:O931"/>
    <mergeCell ref="D928:H928"/>
    <mergeCell ref="D929:H929"/>
    <mergeCell ref="I935:O935"/>
    <mergeCell ref="I936:O936"/>
    <mergeCell ref="D935:H935"/>
    <mergeCell ref="D936:H936"/>
    <mergeCell ref="D934:H934"/>
    <mergeCell ref="F925:O925"/>
    <mergeCell ref="M921:U921"/>
    <mergeCell ref="M922:U922"/>
    <mergeCell ref="S925:X925"/>
    <mergeCell ref="D930:H930"/>
    <mergeCell ref="D931:H931"/>
    <mergeCell ref="D865:H865"/>
    <mergeCell ref="H878:K878"/>
    <mergeCell ref="L878:M878"/>
    <mergeCell ref="N878:Q878"/>
    <mergeCell ref="R878:S878"/>
    <mergeCell ref="G994:I994"/>
    <mergeCell ref="Q994:S994"/>
    <mergeCell ref="E993:F993"/>
    <mergeCell ref="D1017:F1017"/>
    <mergeCell ref="G1017:J1017"/>
    <mergeCell ref="K1017:L1017"/>
    <mergeCell ref="M1017:T1017"/>
    <mergeCell ref="E985:F985"/>
    <mergeCell ref="D971:E971"/>
    <mergeCell ref="E991:F991"/>
    <mergeCell ref="F971:L971"/>
    <mergeCell ref="G1044:I1047"/>
    <mergeCell ref="D879:G879"/>
    <mergeCell ref="H879:K879"/>
    <mergeCell ref="D868:H868"/>
    <mergeCell ref="I868:J868"/>
    <mergeCell ref="K868:M868"/>
    <mergeCell ref="D988:D995"/>
    <mergeCell ref="E988:F988"/>
    <mergeCell ref="G988:I988"/>
    <mergeCell ref="L988:N988"/>
    <mergeCell ref="Q988:S988"/>
    <mergeCell ref="E989:F989"/>
    <mergeCell ref="S1041:U1041"/>
    <mergeCell ref="D1044:F1047"/>
    <mergeCell ref="D899:G899"/>
    <mergeCell ref="H899:J899"/>
    <mergeCell ref="D900:G900"/>
    <mergeCell ref="D914:I914"/>
    <mergeCell ref="J914:O914"/>
    <mergeCell ref="I928:O928"/>
    <mergeCell ref="I929:O929"/>
    <mergeCell ref="D1033:F1033"/>
    <mergeCell ref="G1033:I1033"/>
    <mergeCell ref="H964:K964"/>
    <mergeCell ref="O964:R964"/>
    <mergeCell ref="H965:K965"/>
    <mergeCell ref="O965:R965"/>
    <mergeCell ref="I951:L952"/>
    <mergeCell ref="M953:P953"/>
    <mergeCell ref="F970:L970"/>
    <mergeCell ref="M970:P970"/>
    <mergeCell ref="O966:Q966"/>
    <mergeCell ref="Q984:S984"/>
    <mergeCell ref="D1006:F1006"/>
    <mergeCell ref="E987:F987"/>
    <mergeCell ref="G987:I987"/>
    <mergeCell ref="I933:O933"/>
    <mergeCell ref="D1026:F1026"/>
    <mergeCell ref="K1026:R1026"/>
    <mergeCell ref="D1015:F1015"/>
    <mergeCell ref="D970:E970"/>
    <mergeCell ref="G989:I989"/>
    <mergeCell ref="L989:N989"/>
    <mergeCell ref="G980:I980"/>
    <mergeCell ref="L980:N980"/>
    <mergeCell ref="E981:F981"/>
    <mergeCell ref="G981:I981"/>
    <mergeCell ref="L981:N981"/>
    <mergeCell ref="D980:D983"/>
    <mergeCell ref="E980:F980"/>
    <mergeCell ref="Q989:S989"/>
    <mergeCell ref="E990:F990"/>
    <mergeCell ref="E994:F994"/>
    <mergeCell ref="K1047:R1047"/>
    <mergeCell ref="S1047:U1047"/>
    <mergeCell ref="K1046:R1046"/>
    <mergeCell ref="S1046:U1046"/>
    <mergeCell ref="W1046:X1046"/>
    <mergeCell ref="G1015:J1015"/>
    <mergeCell ref="K1015:L1015"/>
    <mergeCell ref="M1015:T1015"/>
    <mergeCell ref="D1016:F1016"/>
    <mergeCell ref="G1016:J1016"/>
    <mergeCell ref="K1016:L1016"/>
    <mergeCell ref="M1016:T1016"/>
    <mergeCell ref="L1010:M1010"/>
    <mergeCell ref="D1014:F1014"/>
    <mergeCell ref="G1014:J1014"/>
    <mergeCell ref="K1014:L1014"/>
    <mergeCell ref="M1014:T1014"/>
    <mergeCell ref="D1010:J1010"/>
    <mergeCell ref="W1045:X1045"/>
    <mergeCell ref="K1045:R1045"/>
    <mergeCell ref="S1045:U1045"/>
    <mergeCell ref="J1044:J1047"/>
    <mergeCell ref="K1044:R1044"/>
    <mergeCell ref="W1047:X1047"/>
    <mergeCell ref="D1040:F1043"/>
    <mergeCell ref="G1040:I1043"/>
    <mergeCell ref="J1040:J1043"/>
    <mergeCell ref="K1040:R1040"/>
    <mergeCell ref="S1040:U1040"/>
    <mergeCell ref="W1040:X1040"/>
    <mergeCell ref="K1042:R1042"/>
    <mergeCell ref="S1042:U1042"/>
    <mergeCell ref="R329:T329"/>
    <mergeCell ref="Q338:W338"/>
    <mergeCell ref="D1064:J1064"/>
    <mergeCell ref="K1064:N1064"/>
    <mergeCell ref="O1064:Q1064"/>
    <mergeCell ref="R1064:S1064"/>
    <mergeCell ref="D984:D987"/>
    <mergeCell ref="G985:I985"/>
    <mergeCell ref="L985:N985"/>
    <mergeCell ref="Q985:S985"/>
    <mergeCell ref="E986:F986"/>
    <mergeCell ref="E995:F995"/>
    <mergeCell ref="G995:I995"/>
    <mergeCell ref="L995:N995"/>
    <mergeCell ref="Q995:S995"/>
    <mergeCell ref="G990:I990"/>
    <mergeCell ref="L990:N990"/>
    <mergeCell ref="Q990:S990"/>
    <mergeCell ref="L993:N993"/>
    <mergeCell ref="Q993:S993"/>
    <mergeCell ref="E992:F992"/>
    <mergeCell ref="G992:I992"/>
    <mergeCell ref="L992:N992"/>
    <mergeCell ref="Q992:S992"/>
    <mergeCell ref="L987:N987"/>
    <mergeCell ref="Q987:S987"/>
    <mergeCell ref="E984:F984"/>
    <mergeCell ref="G984:I984"/>
    <mergeCell ref="L984:N984"/>
    <mergeCell ref="G986:I986"/>
    <mergeCell ref="L986:N986"/>
    <mergeCell ref="Q986:S986"/>
    <mergeCell ref="M951:P952"/>
    <mergeCell ref="I953:L953"/>
    <mergeCell ref="R317:T317"/>
    <mergeCell ref="R318:T318"/>
    <mergeCell ref="R319:T319"/>
    <mergeCell ref="R320:T320"/>
    <mergeCell ref="R321:T321"/>
    <mergeCell ref="R322:T322"/>
    <mergeCell ref="G328:M328"/>
    <mergeCell ref="N328:O328"/>
    <mergeCell ref="P328:Q328"/>
    <mergeCell ref="R328:T328"/>
    <mergeCell ref="P325:R325"/>
    <mergeCell ref="S325:X325"/>
    <mergeCell ref="G350:I351"/>
    <mergeCell ref="D808:P808"/>
    <mergeCell ref="Q808:R808"/>
    <mergeCell ref="D896:G896"/>
    <mergeCell ref="H896:J896"/>
    <mergeCell ref="H885:K885"/>
    <mergeCell ref="K866:M866"/>
    <mergeCell ref="N866:Q866"/>
    <mergeCell ref="D882:G882"/>
    <mergeCell ref="H882:K882"/>
    <mergeCell ref="L882:M882"/>
    <mergeCell ref="N882:Q882"/>
    <mergeCell ref="D878:G878"/>
    <mergeCell ref="I321:K321"/>
    <mergeCell ref="I322:K322"/>
    <mergeCell ref="X347:Y349"/>
    <mergeCell ref="N329:O329"/>
    <mergeCell ref="P329:Q329"/>
    <mergeCell ref="D932:H932"/>
    <mergeCell ref="I932:O932"/>
    <mergeCell ref="J339:P339"/>
    <mergeCell ref="D338:F340"/>
    <mergeCell ref="G338:I339"/>
    <mergeCell ref="J338:P338"/>
    <mergeCell ref="O457:P457"/>
    <mergeCell ref="T756:W756"/>
    <mergeCell ref="L430:O430"/>
    <mergeCell ref="J460:K460"/>
    <mergeCell ref="J466:K466"/>
    <mergeCell ref="S1044:U1044"/>
    <mergeCell ref="G993:I993"/>
    <mergeCell ref="E982:F982"/>
    <mergeCell ref="G982:I982"/>
    <mergeCell ref="L982:N982"/>
    <mergeCell ref="I946:L946"/>
    <mergeCell ref="M946:P946"/>
    <mergeCell ref="I947:L947"/>
    <mergeCell ref="Q982:S982"/>
    <mergeCell ref="E983:F983"/>
    <mergeCell ref="G983:I983"/>
    <mergeCell ref="L983:N983"/>
    <mergeCell ref="Q983:S983"/>
    <mergeCell ref="N960:Q960"/>
    <mergeCell ref="Q980:S980"/>
    <mergeCell ref="Q981:S981"/>
    <mergeCell ref="W1044:X1044"/>
    <mergeCell ref="G991:I991"/>
    <mergeCell ref="L991:N991"/>
    <mergeCell ref="Q991:S991"/>
    <mergeCell ref="H966:K966"/>
  </mergeCells>
  <phoneticPr fontId="1"/>
  <dataValidations count="115">
    <dataValidation type="list" allowBlank="1" showInputMessage="1" showErrorMessage="1" sqref="G1554:K1554 G1601:K1601 G1649:K1649" xr:uid="{677E3319-7C80-41BE-A8EC-C1A91CBDDBA1}">
      <formula1>"1実施済⇒⑪⑫に入力,2未実施⇒⑬⑭⑮⑯に入力"</formula1>
    </dataValidation>
    <dataValidation type="list" allowBlank="1" showInputMessage="1" showErrorMessage="1" sqref="G1540:K1540 G1587:K1587 G1635:K1635" xr:uid="{FD0428CE-6537-4BBA-B769-A76F7E2F90AB}">
      <formula1>"1実施済⇒⑥⑦に入力,2未実施⇒⑧⑨に入力"</formula1>
    </dataValidation>
    <dataValidation type="list" allowBlank="1" showInputMessage="1" showErrorMessage="1" sqref="G833:J834" xr:uid="{BA9A4C25-B8BC-484F-8210-55783AA678B4}">
      <formula1>"1全て登記済み,2一部（全て）未登記"</formula1>
    </dataValidation>
    <dataValidation type="list" allowBlank="1" showInputMessage="1" showErrorMessage="1" sqref="N556:O556" xr:uid="{9B77F9A6-5D5F-4FFE-A70C-5BB4C5D4DC3F}">
      <formula1>"1届出有,2届出なし"</formula1>
    </dataValidation>
    <dataValidation type="list" allowBlank="1" showInputMessage="1" showErrorMessage="1" sqref="I515:K515 S523:V530" xr:uid="{DB9729DE-E73E-4221-B135-4FE551207CA4}">
      <formula1>"1計上有,2計上なし,3無料"</formula1>
    </dataValidation>
    <dataValidation type="list" allowBlank="1" showInputMessage="1" showErrorMessage="1" sqref="H1562:I1562 H1609:I1609 H1657:I1657" xr:uid="{155EB07F-2B2C-43C1-9E47-391E3CE69F57}">
      <formula1>"1改築,2補強"</formula1>
    </dataValidation>
    <dataValidation type="list" allowBlank="1" showInputMessage="1" showErrorMessage="1" sqref="H1513:K1513" xr:uid="{300E68A1-1809-4222-B08F-2E75A77ABF69}">
      <formula1>"1ブロック塀・有,2ブロック塀・なし"</formula1>
    </dataValidation>
    <dataValidation type="list" allowBlank="1" showInputMessage="1" showErrorMessage="1" sqref="M1502:O1503" xr:uid="{F59D682C-B933-4A4C-AC08-8AE70F536502}">
      <formula1>"1実施した⇒年月を入力,2実施していない"</formula1>
    </dataValidation>
    <dataValidation type="list" allowBlank="1" showInputMessage="1" showErrorMessage="1" sqref="D1490:J1490" xr:uid="{C4BEDD3E-86EF-4D86-8733-4BF9545D138E}">
      <formula1>"1電力会社に発電分を全量売電（収益事業に該当）,2電力会社に余剰電力を売電,3電力会社に売電せず全量を園で消費,4太陽光パネルを設置していない"</formula1>
    </dataValidation>
    <dataValidation type="list" allowBlank="1" showInputMessage="1" showErrorMessage="1" sqref="H1478:K1478" xr:uid="{DBD9139A-F50B-4D4E-AF54-8E16ECC16CBF}">
      <formula1>"1加入（下表に入力）,2未加入"</formula1>
    </dataValidation>
    <dataValidation type="list" allowBlank="1" showInputMessage="1" showErrorMessage="1" sqref="L1396:O1396 L1398:O1398 L1400:O1400" xr:uid="{7CD74D43-D48A-420A-8079-013F25B70069}">
      <formula1>"1毎日,2その他（下欄に入力）"</formula1>
    </dataValidation>
    <dataValidation type="list" allowBlank="1" showInputMessage="1" showErrorMessage="1" sqref="I1390:P1390" xr:uid="{D974C5D5-E537-4242-B26A-4FF1AD7D9391}">
      <formula1>"1実施している（下欄に入力）,2黒板なし（保育に使用しない）,3未実施"</formula1>
    </dataValidation>
    <dataValidation type="list" allowBlank="1" showInputMessage="1" showErrorMessage="1" sqref="I1374:L1374" xr:uid="{0F89ADA2-33CB-4825-A5AC-84892550BAA2}">
      <formula1>"1健康カード等で実施,2実施していない"</formula1>
    </dataValidation>
    <dataValidation type="list" allowBlank="1" showInputMessage="1" showErrorMessage="1" sqref="I1144:N1156 H1340:I1342 J1187:L1201 O1340:P1342 K1446:S1451" xr:uid="{0FF02E03-E215-449B-B546-374321D0CA81}">
      <formula1>"1実施,2未実施"</formula1>
    </dataValidation>
    <dataValidation type="list" allowBlank="1" showInputMessage="1" showErrorMessage="1" sqref="L1223:R1241" xr:uid="{9DB24B6E-F269-487F-BF5A-D6B0959E0308}">
      <formula1>"1確認（健康診断書の写しを保管）,2確認（その他）,3未確認,4該当なし"</formula1>
    </dataValidation>
    <dataValidation type="list" allowBlank="1" showInputMessage="1" showErrorMessage="1" sqref="H1161:K1161" xr:uid="{192E6AEC-12CC-4C98-AF09-BAB279588E32}">
      <formula1>"1通知している,2通知していない"</formula1>
    </dataValidation>
    <dataValidation type="list" allowBlank="1" showInputMessage="1" showErrorMessage="1" sqref="O1079:Q1090" xr:uid="{A797AED1-D0A5-458B-BB61-CF754D0E9D06}">
      <formula1>"1支払済み,2未払"</formula1>
    </dataValidation>
    <dataValidation type="list" allowBlank="1" showInputMessage="1" showErrorMessage="1" sqref="O1065:Q1073" xr:uid="{CAE3277A-5AAD-442B-98C3-9E26B24D2BC2}">
      <formula1>"1収納済み,2未収"</formula1>
    </dataValidation>
    <dataValidation type="list" allowBlank="1" showInputMessage="1" showErrorMessage="1" sqref="I1000:J1000 I650:K650 I1006:J1006 I652:K652" xr:uid="{E3CB2D24-8E61-4645-9CC2-D5F198B9C065}">
      <formula1>"1一致,2不一致"</formula1>
    </dataValidation>
    <dataValidation type="list" allowBlank="1" showInputMessage="1" showErrorMessage="1" sqref="G364:I364 I1377:M1377" xr:uid="{9E842F42-A763-4886-8CFA-7668EEDA5FD2}">
      <formula1>"1作成している,2作成していない"</formula1>
    </dataValidation>
    <dataValidation type="list" allowBlank="1" showInputMessage="1" showErrorMessage="1" sqref="I906:R906" xr:uid="{41052C29-4B1A-49D3-AD61-1546719B6EBD}">
      <formula1>"1管轄の警察署に届け出済み,2選任しているが管轄の警察署には届け出ていない,3選任していない⇒下のマスに入力"</formula1>
    </dataValidation>
    <dataValidation type="list" allowBlank="1" showInputMessage="1" showErrorMessage="1" sqref="K792:M793 K782:M783 K787:M788" xr:uid="{D476C75D-7480-4367-9620-C5B0E5A246AA}">
      <formula1>"1実施している,2実施していない"</formula1>
    </dataValidation>
    <dataValidation type="list" allowBlank="1" showInputMessage="1" showErrorMessage="1" sqref="O769" xr:uid="{8F3AAD90-C9E9-467E-A099-A78FA8060D63}">
      <formula1>"1加入している,2加入していない,3該当なし"</formula1>
    </dataValidation>
    <dataValidation type="list" allowBlank="1" showInputMessage="1" showErrorMessage="1" sqref="J691:R691" xr:uid="{25A18952-7375-4E10-8C92-5C2D2E94EE51}">
      <formula1>"1交付している⇒下のマスに入力,2交付していない,3該当する職員がいない"</formula1>
    </dataValidation>
    <dataValidation type="list" allowBlank="1" showInputMessage="1" showErrorMessage="1" sqref="H687:V687" xr:uid="{3E07BE3B-D1A6-4AF1-8EA9-720DDA4316ED}">
      <formula1>"1引当している,2引当していない（退職金財団給付額と同額を退職者に支給する場合を含む）"</formula1>
    </dataValidation>
    <dataValidation type="list" allowBlank="1" showInputMessage="1" showErrorMessage="1" sqref="I656:M656" xr:uid="{B0B8474F-337E-486C-AE1E-34A10E030892}">
      <formula1>"1口座払い,2現金払い（受領印あり）,3現金払い（受領印なし）"</formula1>
    </dataValidation>
    <dataValidation type="list" allowBlank="1" showInputMessage="1" showErrorMessage="1" sqref="M487:M489" xr:uid="{ED000226-D56E-4DAE-BB4B-13816824AA65}">
      <formula1>"1書面配布,2園内掲示,3インターネット,4その他"</formula1>
    </dataValidation>
    <dataValidation type="list" allowBlank="1" showInputMessage="1" showErrorMessage="1" sqref="Q1006:S1006 Q1000:S1000 I649:K649 I651:K651" xr:uid="{67641FA1-4DF5-4AB5-80F7-34031CCC010F}">
      <formula1>"1整合,2不整合"</formula1>
    </dataValidation>
    <dataValidation type="list" allowBlank="1" showInputMessage="1" showErrorMessage="1" sqref="H1475:L1475" xr:uid="{ECC1C649-21B0-48E6-8BB8-7BD997C06FEC}">
      <formula1>"1常備されている,2常備されていない"</formula1>
    </dataValidation>
    <dataValidation type="list" allowBlank="1" showInputMessage="1" showErrorMessage="1" sqref="D1475:G1475" xr:uid="{8692C20A-3B8F-4165-9CD6-6D1AD9CE4C15}">
      <formula1>"1保健室あり,2職員室に設置,3未設置"</formula1>
    </dataValidation>
    <dataValidation type="list" allowBlank="1" showInputMessage="1" showErrorMessage="1" sqref="H1162:K1162 H1212:K1212" xr:uid="{A42A260D-CFE4-4576-83BE-A2FB7B4AD320}">
      <formula1>"1講じている,2講じていない"</formula1>
    </dataValidation>
    <dataValidation type="list" allowBlank="1" showInputMessage="1" showErrorMessage="1" sqref="K1106:K1108 J1433 J548 N849 J341 Q341 J353 H1563 Q355 T1260:T1261 N1276:N1279 S1302:S1303 G1541 H1546 G1555 J350 J344 J347 Q349:Q350 Q343:Q344 Q346:Q347 N845 N847 Q352:Q353 D415:D418 H94:H95 G329 D446 H1610 G1588 H1593 G1602 H1658 G1636 H1641 G1650" xr:uid="{91D13078-DA2D-4E51-A1D9-6D3A3A5F23A0}">
      <formula1>"令和,平成,昭和"</formula1>
    </dataValidation>
    <dataValidation type="list" allowBlank="1" showInputMessage="1" showErrorMessage="1" sqref="K893:K900 R893:R900" xr:uid="{0F68DE73-F16F-4FF3-ABFB-5EB60B400CC9}">
      <formula1>"平成,令和"</formula1>
    </dataValidation>
    <dataValidation type="list" allowBlank="1" showInputMessage="1" showErrorMessage="1" sqref="G835:J835" xr:uid="{EC1D0CEE-BCBC-42A7-A197-2B718CEF99F4}">
      <formula1>"1全て登記済み,2一部（全て）未登記,3該当なし"</formula1>
    </dataValidation>
    <dataValidation type="list" allowBlank="1" showInputMessage="1" showErrorMessage="1" sqref="M385:N385" xr:uid="{3A9884B5-45E7-40B8-9752-D9D0398B7F6C}">
      <formula1>"1ある⇒下のマスに入力してください,2ない,3検討中"</formula1>
    </dataValidation>
    <dataValidation type="list" allowBlank="1" showInputMessage="1" showErrorMessage="1" sqref="J378:L378" xr:uid="{5ECAA5D1-037C-4E6E-8CF8-5C09DD9A14C8}">
      <formula1>"1適（漏れなし）,2否（漏れ有）,3該当なし"</formula1>
    </dataValidation>
    <dataValidation type="list" allowBlank="1" showInputMessage="1" showErrorMessage="1" sqref="I293:K293" xr:uid="{E785BDA4-209A-478C-BFB2-4BED7A338AA0}">
      <formula1>"1聴取した⇒下に日付を入力,2聴取していない"</formula1>
    </dataValidation>
    <dataValidation type="list" allowBlank="1" showInputMessage="1" showErrorMessage="1" sqref="M1469:N1469 W121:X122" xr:uid="{DD62789A-37F0-478F-B421-7011E2458EAE}">
      <formula1>"1有,2無"</formula1>
    </dataValidation>
    <dataValidation type="list" allowBlank="1" showInputMessage="1" showErrorMessage="1" sqref="G137:M137 G144:M144" xr:uid="{DFC1258B-ED44-4B14-A140-CD72BF943AE0}">
      <formula1>"1設置している⇒下表に入力,2設置していない"</formula1>
    </dataValidation>
    <dataValidation type="list" allowBlank="1" showInputMessage="1" showErrorMessage="1" sqref="J152:K152" xr:uid="{F3FCB1CD-6EB6-45D2-BF03-FD84852A95AC}">
      <formula1>"1提出した⇒下のマスに入力,2提出していない"</formula1>
    </dataValidation>
    <dataValidation type="list" allowBlank="1" showInputMessage="1" showErrorMessage="1" sqref="K247:Y247 K263:Y263" xr:uid="{1442C01E-2FCB-401F-8C4C-A56309B868B8}">
      <formula1>"1定時評議員会である,2定時評議員会ではない"</formula1>
    </dataValidation>
    <dataValidation type="list" allowBlank="1" showInputMessage="1" showErrorMessage="1" sqref="O378:P378" xr:uid="{D96BF39E-36E6-4A29-B99F-0545303B0C9A}">
      <formula1>"1適,2否"</formula1>
    </dataValidation>
    <dataValidation type="list" allowBlank="1" showInputMessage="1" showErrorMessage="1" sqref="J1257:P1257" xr:uid="{4E792827-0C4B-4626-A902-FEF5D4CC4CFA}">
      <formula1>"1有⇒下記２種の検査が必要・下表に入力,2なし⇒下表の入力不要"</formula1>
    </dataValidation>
    <dataValidation type="list" allowBlank="1" showInputMessage="1" showErrorMessage="1" sqref="I1311:P1311" xr:uid="{47BCA411-E07C-4AC2-9D74-809D01D5B537}">
      <formula1>"1上水道（直結給水）,2上水道（貯水槽経由）⇒別紙５を作成,3井戸水等⇒別紙６を作成"</formula1>
    </dataValidation>
    <dataValidation type="list" allowBlank="1" showInputMessage="1" showErrorMessage="1" sqref="I1316:P1316" xr:uid="{8D2C7651-CC7D-44A1-A665-DB15490A1C34}">
      <formula1>"1利用している⇒別紙７を作成,2利用していない"</formula1>
    </dataValidation>
    <dataValidation type="list" allowBlank="1" showInputMessage="1" showErrorMessage="1" sqref="I1321:P1321" xr:uid="{7134884F-8261-427D-8B48-C4B3CC13FEE9}">
      <formula1>"1放流式水洗便所,2浄化槽式水洗便所⇒別紙８を作成,3くみ取り式便所"</formula1>
    </dataValidation>
    <dataValidation type="list" allowBlank="1" showInputMessage="1" showErrorMessage="1" sqref="K519:P519" xr:uid="{58C21604-571A-4674-A3CE-6E54D75B26BD}">
      <formula1>"1実施有⇒下表に入力,2実施なし"</formula1>
    </dataValidation>
    <dataValidation type="list" allowBlank="1" showInputMessage="1" showErrorMessage="1" sqref="I537:Q537" xr:uid="{DD1C1C62-58EA-4B82-A737-23B73682C146}">
      <formula1>"1教員免許状所持(一種免許状),2教員免許状所持（専修免許状）,3教育に関する職に10年以上あった者,4その他⇒下のマスに入力"</formula1>
    </dataValidation>
    <dataValidation type="list" allowBlank="1" showInputMessage="1" showErrorMessage="1" sqref="I539:Q539" xr:uid="{418ED375-6892-4616-946D-7792BAF7EEB1}">
      <formula1>"1常勤,2非常勤⇒下表に入力"</formula1>
    </dataValidation>
    <dataValidation type="list" allowBlank="1" showInputMessage="1" showErrorMessage="1" sqref="N563:O563" xr:uid="{CF4EAC37-B358-483C-BC19-4702608A55D1}">
      <formula1>"1作成有⇒下に入力,2作成なし"</formula1>
    </dataValidation>
    <dataValidation type="list" allowBlank="1" showInputMessage="1" showErrorMessage="1" sqref="K840:O840" xr:uid="{363993B0-1D0D-459C-B92E-1EC7B880DA57}">
      <formula1>"1設定有⇒下の明細に入力,2設定なし"</formula1>
    </dataValidation>
    <dataValidation type="list" allowBlank="1" showInputMessage="1" showErrorMessage="1" sqref="I854:J854" xr:uid="{5E6305DA-1A11-43C1-8377-43FB0F4580C0}">
      <formula1>"1有⇒下の明細に入力,2変更なし"</formula1>
    </dataValidation>
    <dataValidation type="list" allowBlank="1" showInputMessage="1" showErrorMessage="1" sqref="I1330:U1330" xr:uid="{EDAAD9D8-FF9F-4D49-82E0-5037D35C6734}">
      <formula1>"1設置していない,2常設（通年利用）⇒「イ～ク」を回答,3常設（下記期間利用）⇒利用期間を入力し、「イ～ク」を回答,4簡易組立式等常設でないもの⇒設置期間を入力し、「イ～ク」を回答"</formula1>
    </dataValidation>
    <dataValidation type="list" allowBlank="1" showInputMessage="1" showErrorMessage="1" sqref="H1396:K1401" xr:uid="{B8167ECF-FBD6-49A7-AB4E-B18868F8650D}">
      <formula1>"1実施（右欄に入力）,2未実施"</formula1>
    </dataValidation>
    <dataValidation type="list" allowBlank="1" showInputMessage="1" showErrorMessage="1" sqref="D1469:F1469" xr:uid="{24C013A3-E2E7-4BF9-9C4C-19E509D0B9F0}">
      <formula1>"1有⇒右欄に入力,2なし"</formula1>
    </dataValidation>
    <dataValidation type="list" allowBlank="1" showInputMessage="1" showErrorMessage="1" sqref="J1264:P1264" xr:uid="{570D0FAA-EB19-4859-A511-8E900094B781}">
      <formula1>"1有⇒下記２種の検査が必要・下表に入力,2無⇒下表の入力不要"</formula1>
    </dataValidation>
    <dataValidation type="list" allowBlank="1" showInputMessage="1" showErrorMessage="1" sqref="K477:N477" xr:uid="{5CCE0F69-CB4B-460B-9B2B-1911D302AC7F}">
      <formula1>"1記載有⇒下に入力,2記載なし"</formula1>
    </dataValidation>
    <dataValidation type="list" allowBlank="1" showInputMessage="1" showErrorMessage="1" sqref="K478:N478" xr:uid="{53F9AD77-A63A-4D34-8252-5F4B5CD829EE}">
      <formula1>"1入園願書,2募集要項,3その他⇒下に入力"</formula1>
    </dataValidation>
    <dataValidation type="list" allowBlank="1" showInputMessage="1" showErrorMessage="1" sqref="J546:Q546" xr:uid="{54C14BFD-1357-42A8-AC85-E73DF84899AB}">
      <formula1>"1作成有⇒下の届出有無と周知方法に入力,2作成なし"</formula1>
    </dataValidation>
    <dataValidation type="list" allowBlank="1" showInputMessage="1" showErrorMessage="1" sqref="I289:O289" xr:uid="{94E2AE84-9069-47BA-82E9-506F407FD10D}">
      <formula1>"1評議員会,2評議員会以外"</formula1>
    </dataValidation>
    <dataValidation type="list" allowBlank="1" showInputMessage="1" showErrorMessage="1" sqref="M383:R383" xr:uid="{41B4E924-AC20-4404-95F8-6B14F8DDFEC5}">
      <formula1>"1有⇒下に入力,2なし"</formula1>
    </dataValidation>
    <dataValidation type="list" allowBlank="1" showInputMessage="1" showErrorMessage="1" sqref="J153:N153" xr:uid="{11ECF3C7-6FA1-4F92-8DA1-428F5583D676}">
      <formula1>"1過半数の同意有,2過半数の同意なし"</formula1>
    </dataValidation>
    <dataValidation type="list" allowBlank="1" showInputMessage="1" showErrorMessage="1" sqref="U163:V170 L415:L418 H378:I378 M378:N378 W123:X126 S698:T710 I863:J868 D966:G966 L966:N966 D971:E971 K1015:L1017 R875:S885 G1095:H1096 R1106:U1108 M1115:X1115 M1118:X1118 M1121:R1121 Q1130:R1132 J1135:K1137 Q1177:R1177 J1181:K1181 M1490:O1490 H1561:I1561 H1564:I1564 N329 P329 R329 H1608:I1608 H1611:I1611 H1592:I1592 H1545:I1545 W117:X120 L875:M885 W1040:X1055 N415:N418 H1656:I1656 H1659:I1659 H1640:I1640" xr:uid="{FEF36578-3BBA-4F2D-8C77-B921C5A6B79D}">
      <formula1>"1有,2なし"</formula1>
    </dataValidation>
    <dataValidation type="list" allowBlank="1" showInputMessage="1" showErrorMessage="1" sqref="K217:Y219 K256:Y258 K272:Y274 K863:M868 N555:O555 K232:Y234 N875:Q885" xr:uid="{7E0FE9EF-CB01-4564-AB73-E573CF82D98D}">
      <formula1>"1記載有,2記載なし"</formula1>
    </dataValidation>
    <dataValidation type="list" allowBlank="1" showInputMessage="1" showErrorMessage="1" sqref="K235:Y235 K220:Y220 K259:Y259 K275:Y275" xr:uid="{A4A7A188-1EAA-4F12-85B6-C8F4ADD6CBAD}">
      <formula1>"1記載有,2記載なし,3非該当（利害関係人含まれない）"</formula1>
    </dataValidation>
    <dataValidation type="list" allowBlank="1" showInputMessage="1" showErrorMessage="1" sqref="I336:L336 G412:J412 H422:K422" xr:uid="{CC77748D-8215-482A-8C40-77D79117C055}">
      <formula1>"1有⇒下表に入力,2なし"</formula1>
    </dataValidation>
    <dataValidation type="list" allowBlank="1" showInputMessage="1" showErrorMessage="1" sqref="X341 X353 X350 X347 X344" xr:uid="{A0224C36-6DD4-454E-B2C0-41B378CF4C3E}">
      <formula1>"1注記有,2注記なし"</formula1>
    </dataValidation>
    <dataValidation type="list" allowBlank="1" showInputMessage="1" showErrorMessage="1" sqref="J364:L364" xr:uid="{2730E395-DD30-4571-AE50-B8ABDDAEE803}">
      <formula1>"1報酬有,2報酬なし"</formula1>
    </dataValidation>
    <dataValidation type="list" allowBlank="1" showInputMessage="1" showErrorMessage="1" sqref="I542:K542 M458:N473 O468:P473" xr:uid="{CF136CFB-4775-4D2F-95E0-2228BC611E15}">
      <formula1>"1配置有,2配置なし"</formula1>
    </dataValidation>
    <dataValidation type="list" allowBlank="1" showInputMessage="1" showErrorMessage="1" sqref="G487:I489 I502:K502" xr:uid="{039B32A2-4A98-41D7-A88B-9434BB6ADCFD}">
      <formula1>"1実施有,2実施なし"</formula1>
    </dataValidation>
    <dataValidation type="list" allowBlank="1" showInputMessage="1" showErrorMessage="1" sqref="J487:L489" xr:uid="{6F22AFA2-F4C6-440B-8C50-C236DDDE65E4}">
      <formula1>"1公表有,2公表なし"</formula1>
    </dataValidation>
    <dataValidation type="list" allowBlank="1" showInputMessage="1" showErrorMessage="1" sqref="I503:K503" xr:uid="{4C62952B-8289-40F0-998B-E3003DF72D77}">
      <formula1>"1計上有,2計上なし"</formula1>
    </dataValidation>
    <dataValidation type="list" allowBlank="1" showInputMessage="1" showErrorMessage="1" sqref="K672:M672 I645:K645 G1006:H1006" xr:uid="{EA0510E3-0B92-48C1-A102-DAB9C292F63F}">
      <formula1>"1作成有,2作成なし"</formula1>
    </dataValidation>
    <dataValidation type="list" allowBlank="1" showInputMessage="1" showErrorMessage="1" sqref="I659:K659" xr:uid="{8F0A91C8-1BD7-45A2-8274-81EB8743B23D}">
      <formula1>"1規定有,2規定なし"</formula1>
    </dataValidation>
    <dataValidation type="list" allowBlank="1" showInputMessage="1" showErrorMessage="1" sqref="K673:M673" xr:uid="{86EEDE9E-2882-4E32-ADD4-2DC90C24F199}">
      <formula1>"1添付有,2添付なし"</formula1>
    </dataValidation>
    <dataValidation type="list" allowBlank="1" showInputMessage="1" showErrorMessage="1" sqref="H893:J900" xr:uid="{51310727-1FE5-4A12-AD78-C2F47291FD78}">
      <formula1>"1有償運行有,2有償運行なし"</formula1>
    </dataValidation>
    <dataValidation type="list" allowBlank="1" showInputMessage="1" showErrorMessage="1" sqref="D960:H960" xr:uid="{DBA153C4-4DC5-46F0-B3F4-346BB1DBED2B}">
      <formula1>"1現金出納簿有,2現金出納簿なし,3仕訳伝票で代替"</formula1>
    </dataValidation>
    <dataValidation type="list" allowBlank="1" showInputMessage="1" showErrorMessage="1" sqref="K1006:P1006 K1000:P1000" xr:uid="{56A6FD1C-FE8C-4BCA-A1C1-1F9B0EC3DAAF}">
      <formula1>"1記入有,2記入なし"</formula1>
    </dataValidation>
    <dataValidation type="list" allowBlank="1" showInputMessage="1" showErrorMessage="1" sqref="G1015:J1017" xr:uid="{B3287451-F72E-4A97-A1CE-50441E815CF2}">
      <formula1>"1有⇒右の２マスに入力,2受入なし"</formula1>
    </dataValidation>
    <dataValidation type="list" allowBlank="1" showInputMessage="1" showErrorMessage="1" sqref="O1144:T1156 M1187:O1201" xr:uid="{A6F2452F-1F61-4D81-96A4-EEC0976EEE2C}">
      <formula1>"1記録有,2記録なし"</formula1>
    </dataValidation>
    <dataValidation type="list" allowBlank="1" showInputMessage="1" showErrorMessage="1" sqref="H1360:J1360 H1365:J1367" xr:uid="{E8C0064E-7A8C-4544-A40F-24FE5224401B}">
      <formula1>"1有⇒右に入力,2なし"</formula1>
    </dataValidation>
    <dataValidation type="list" allowBlank="1" showInputMessage="1" showErrorMessage="1" sqref="O1438:Q1439" xr:uid="{1E606D49-DD73-4862-A2B6-7585B4A2E922}">
      <formula1>"1有⇒右と下欄に入力,2なし"</formula1>
    </dataValidation>
    <dataValidation type="list" allowBlank="1" showInputMessage="1" showErrorMessage="1" sqref="I1495:T1495" xr:uid="{0E57F59A-7E76-4B98-89CB-BFAF06F2E614}">
      <formula1>"1昭和５６年５月３１日以前に建築確認を受けた園舎がある　　　　⇒「附帯調査別紙」（下記）に入力してください,2昭和５６年６月1日以降に建築確認を受けた園舎のみである"</formula1>
    </dataValidation>
    <dataValidation type="list" allowBlank="1" showInputMessage="1" showErrorMessage="1" sqref="H1514:K1517" xr:uid="{319DCF27-1154-40DC-AB20-641E9C66B6B6}">
      <formula1>"1有⇒実施年月を入力,2なし⇒実施予定年月を入力,3不要"</formula1>
    </dataValidation>
    <dataValidation type="list" allowBlank="1" showInputMessage="1" showErrorMessage="1" sqref="J692:R692" xr:uid="{DD650923-8D3D-493C-8406-64E94C36FFA2}">
      <formula1>"1雇用契約書,2雇用通知書（辞令を含む）,3労働条件通知書等労働条件のわかるもの,4賃金規程,5その他⇒下のマスに入力"</formula1>
    </dataValidation>
    <dataValidation type="list" allowBlank="1" showInputMessage="1" showErrorMessage="1" sqref="U3:W3" xr:uid="{87248855-7DFB-47EC-9942-A8C33DED0EBB}">
      <formula1>"実　　地,書　　面"</formula1>
    </dataValidation>
    <dataValidation type="list" allowBlank="1" showInputMessage="1" showErrorMessage="1" sqref="J507:O507 I497:N497" xr:uid="{A1C5D748-DAA2-43C9-BF65-39F0AA6A2C2F}">
      <formula1>"1実施している⇒下表に入力,2実施していない"</formula1>
    </dataValidation>
    <dataValidation type="list" allowBlank="1" showInputMessage="1" showErrorMessage="1" sqref="I644:N644" xr:uid="{408CC81E-E3F0-4117-ADB8-CB8E3E0109B2}">
      <formula1>"1作成有⇒周知方法に入力,2作成なし"</formula1>
    </dataValidation>
    <dataValidation type="list" allowBlank="1" showInputMessage="1" showErrorMessage="1" sqref="M998:S998 M1004:S1004" xr:uid="{8F8595E0-F5F3-4F4E-9150-FD4B8E5DDB6E}">
      <formula1>"1該当あり⇒下のマスに入力,2該当なし"</formula1>
    </dataValidation>
    <dataValidation type="list" allowBlank="1" showInputMessage="1" showErrorMessage="1" sqref="Q1385:R1389 W1409:X1420 P1396:Q1401 Q1391:R1391" xr:uid="{2275F947-1084-4902-BE33-E8F2744E693D}">
      <formula1>"1点検表,2園日誌,3記録なし"</formula1>
    </dataValidation>
    <dataValidation type="list" allowBlank="1" showInputMessage="1" showErrorMessage="1" sqref="K250:Y254 K266:Y270" xr:uid="{468943CA-0A8B-4739-9D9C-3F78AF3BE7F0}">
      <formula1>"1予算・事業計画,2決算・事業報告,3寄附行為の変更,4多額の借財,5重要な資産の処分及び譲受け,6園則の変更,7監事等の選任,8評議員の選任（該当がある場合）,9報酬等の支給基準の策定等"</formula1>
    </dataValidation>
    <dataValidation type="list" allowBlank="1" showInputMessage="1" showErrorMessage="1" sqref="M921:U922" xr:uid="{0A008A2C-2D97-4439-A318-78D214033D4D}">
      <formula1>"1作成している,2作成していない,3作成していない（通園用バスを所有していない）"</formula1>
    </dataValidation>
    <dataValidation type="list" allowBlank="1" showInputMessage="1" showErrorMessage="1" sqref="H1427:M1427" xr:uid="{ADBCEB2F-DE28-4663-B303-83C79626F9F8}">
      <formula1>"1実施（点検表で記録）,2実施（園日誌で記録）,3実施（点検表と園日誌で記録）,4実施（記録なし）,5未実施"</formula1>
    </dataValidation>
    <dataValidation type="list" allowBlank="1" showInputMessage="1" showErrorMessage="1" sqref="J914:O914" xr:uid="{C6FFDFF3-5702-49FD-988C-FCF0B17303B3}">
      <formula1>"1実施（記録あり）,2実施（記録なし）,3未実施"</formula1>
    </dataValidation>
    <dataValidation type="list" allowBlank="1" showInputMessage="1" showErrorMessage="1" sqref="K1335" xr:uid="{B0FE10B6-AA21-499A-B170-57816C216DC7}">
      <formula1>"1水道水,2飲料水に供している井戸水等,3飲料水に供していない井戸水等⇒「別紙６（イ）」を作成"</formula1>
    </dataValidation>
    <dataValidation type="list" allowBlank="1" showInputMessage="1" showErrorMessage="1" sqref="J547:Q547" xr:uid="{E19978F9-B804-48D3-8C9F-AF45FA47604A}">
      <formula1>"1届出有⇒下の届出日に入力,2届出なし,3届出義務なし"</formula1>
    </dataValidation>
    <dataValidation type="whole" operator="greaterThanOrEqual" allowBlank="1" showInputMessage="1" showErrorMessage="1" sqref="L167:L168 H309" xr:uid="{053A92CF-9B57-449B-9611-A4CFEB88A6E9}">
      <formula1>0</formula1>
    </dataValidation>
    <dataValidation type="list" allowBlank="1" showInputMessage="1" showErrorMessage="1" sqref="I202:R202" xr:uid="{970C55A1-3E79-4E18-B93E-DAF6F5AEDB8F}">
      <formula1>"1私立学校法及び寄附行為の定めに合っている,2私立学校法及び寄附行為の定めに合っていない"</formula1>
    </dataValidation>
    <dataValidation type="list" allowBlank="1" showInputMessage="1" showErrorMessage="1" sqref="I190:J191" xr:uid="{A115D228-5F2A-41F4-902F-0E3C316AF58C}">
      <formula1>"1 有,2 なし"</formula1>
    </dataValidation>
    <dataValidation type="list" allowBlank="1" showInputMessage="1" showErrorMessage="1" sqref="K211:Y215 K226:Y230" xr:uid="{DB52A919-83A7-4CD3-AB5F-E59080ECCDF1}">
      <formula1>"1予算・事業計画,2決算・事業報告,3理事長等による職務報告,4寄附行為の変更,5多額の借財,6重要な資産の処分及び譲受け,7園則の変更,8報酬等の支給基準の策定等,9評議員会日時・議題の設定,10役員等の選任（該当がある場合）"</formula1>
    </dataValidation>
    <dataValidation type="list" allowBlank="1" showInputMessage="1" showErrorMessage="1" sqref="I303:W303" xr:uid="{B7057749-E041-4598-BD81-045993ADC732}">
      <formula1>"1園長理事とその他の理事,2園長理事のみ,3その他の理事のみ"</formula1>
    </dataValidation>
    <dataValidation type="list" allowBlank="1" showInputMessage="1" showErrorMessage="1" sqref="I400:S400" xr:uid="{1CC02C26-0C65-49A7-8B61-FD3EEA17E17E}">
      <formula1>"1保有している（元本保証有）⇒別紙３作成,2保有している（元本保証なし）⇒別紙３作成＆（８）入力,3保有していない"</formula1>
    </dataValidation>
    <dataValidation type="list" allowBlank="1" showInputMessage="1" showErrorMessage="1" sqref="H1457:R1457" xr:uid="{CF8E1601-FE41-4C58-859B-D7A831ECB3B1}">
      <formula1>"1実施していない,2給食会社等の給食を利用⇒下欄に入力,3給食設備を有し自園給食を行っている⇒「別紙９」を作成"</formula1>
    </dataValidation>
    <dataValidation imeMode="off" allowBlank="1" showInputMessage="1" showErrorMessage="1" sqref="U2:W2 J51 L51 N51 L85:L86 K91 M91 I94:I95 K94:K95 M94:M95 J101:J102 L101:L102 N101:N102 J109:J111 J113 G117:G120 G125:G126 I117:I126 K117:K124 H139:H141 J140:J141 L140:L141 H146:H147 J147 L147 S158:S160 I163:I170 N178:O178 N182:O182 K209:Y210 K224:Y225 K264:Y265 K248:Y249 I286 J294 L294 N294 I302:W302 G371:H372 J371:L371 N372:P372 R371:T372 J394:M396 E415:G418 L425:O426 L430:O432 F440 E446 G446 I446 H451:I453 K451:L453 J458:K473 J499 I500 K500 L501 N501 G510 I510 L510 N510 G512 I512 L512 N512 G514 I514 L514 N514 J524 L524 O524 Q524 J526 L526 O526 Q526 Q528 O528 L528 J528 J530 L530 O530 Q530 I541 K548 M548 O548 F677:H683 J677:L683 I716:J716 R716:S716 I719:J719 I721:J722 L719:M719 P719:Q719 T719:U719 O1385:O1389 L722:M722 P722:Q722 G824:I826 K824:M826 N844:P844 O845:T845 N846:P846 O847:T847 N848:P848 O849:T849 J853 L853 N853 L893:L900 N893:N900 P893:P900 S893:S900 U893:U900 W893:W900 I907:J907 N960:Q960 O966:Q966 G979:I995 L979:N995 Q979:S995 G1027:I1033 N1037:P1037 G1040:I1055 S1040:U1055 K1065:M1073 R1065:R1073 K1079:M1090 R1079:R1090 I1095:K1096 M1095:O1096 Q1095:S1096 L1106:L1108 N1106:N1108 P1106:P1108 S1130:S1132 F1135:H1137 T722:U722 D1167:E1167 G1167:H1167 S1177 F1181:H1181 L1181 D1216 F1216:H1216 M1331:M1332 P1331 O1332 R1332 T1332 H1345:H1350 J1345:J1350 L1345:L1350 N1345:N1350 P1345:P1350 R1345:R1350 T1345:T1350 V1345:V1350 H1354 J1354:J1355 L1354:L1355 N1354 K1360 M1360 O1360 Q1360 K1364:K1367 M1364:M1367 O1364:O1367 Q1364:Q1367 O1651:P1651 I1658 K1658 M1658 I1391 K1391 M1391 O1391 N1409:N1420 P1409:P1420 S1409:S1420 U1409:U1420 K1433 M1433 O1433 G1446:G1451 I1446:I1451 M1481:N1483 P1481:Q1483 P1490:R1490 Q1502:Q1503 S1502:S1503 L1514:L1517 N1514:N1517 G1531:I1531 Q1534 G1536:H1537 H1541 J1541 L1541 H1542:I1542 K1542:L1542 I1546 K1546 M1546 H1555 J1555 L1555 L1556:M1556 O1556:P1556 I1563 K1563 M1563 G1578:I1578 Q1581 G1583:H1584 H1588 J1588 L1588 H1589:I1589 K1589:L1589 I1593 K1593 M1593 H1602 J1602 L1602 L1603:M1603 O1603:P1603 I1610 K1610 M1610 H1636 J1636 L1636 H1637:I1637 K1637:L1637 I1641 K1641 M1641 H1650 J1650 L1650 L1651:M1651 I1385:I1389 K1385:K1389 M1385:M1389 L1135:L1137" xr:uid="{24E4EB55-D337-4D8F-9502-02CC4BCA9E55}"/>
    <dataValidation type="whole" imeMode="off" operator="greaterThanOrEqual" allowBlank="1" showInputMessage="1" showErrorMessage="1" sqref="M117:O117 Q117:S117 N118 M119:O119 Q119:S119 N120 M123:O123 Q123:S123 N124 M125:O125 Q125:S125 N126 U120:U124 K163:M163 O163:Q163 L164 K165:M165 O165:Q165 L166 K169:M169 O169:Q169 L170 S165:S169 K207:Y208 K222:Y223 K245:Y246 K261:Y262 I300:W301 J309 L309 H329 J329 L329 K341 M341 O341 R341 T341 V341 V343:V344 T343:T344 R343:R344 K344 M344 O344 K347 M347 O347 R346:R347 T346:T347 V346:V347 K350 M350 O350 R349:R350 T349:T350 V349:V350 V352:V353 T352:T353 R352:R353 O353 M353 K353 R355 T355 V355 R677:W683 F857:F858 H857:H858 J857:J858 L857:L858 N857:N858 P857:P858 G1115 I1115 K1115 K1118 I1118 G1118 G1121 I1121 K1121 J1130:J1132 H1130:H1132 F1130:F1132 F1177 H1177 J1177 G1253:R1255 G1260:R1262 G1267:R1268 G1276:L1280 U1260:W1261 O1276:Q1279 G1295:R1295 F1302:Q1303 T1302:V1303 D1438:D1439 F1438:F1439 H1438:H1439 G1469 I1469 K1469 F318:H322 O318:Q322" xr:uid="{E74F00E4-3F51-4E8E-A0A7-D28A15CE9C20}">
      <formula1>0</formula1>
    </dataValidation>
    <dataValidation type="list" allowBlank="1" showInputMessage="1" showErrorMessage="1" sqref="N554:V554" xr:uid="{6198D77A-5BA3-4A3E-9C7A-1BB81828D39B}">
      <formula1>"1_１年単位の変形労働時間制を採用⇒下に入力,2_1か月単位の変形労働時間制を採用⇒下に入力,3採用していない"</formula1>
    </dataValidation>
    <dataValidation type="list" allowBlank="1" showInputMessage="1" showErrorMessage="1" sqref="P406" xr:uid="{4B8D9A87-00B6-47B0-99F2-ED0EE701E342}">
      <formula1>"1規程有,2規程なし"</formula1>
    </dataValidation>
    <dataValidation type="list" allowBlank="1" showInputMessage="1" showErrorMessage="1" sqref="P407" xr:uid="{D21DD372-DA2B-49FB-A1B6-EF3CC838F6BF}">
      <formula1>"1承認有,2承認なし"</formula1>
    </dataValidation>
    <dataValidation type="list" allowBlank="1" showInputMessage="1" showErrorMessage="1" sqref="I318:K322 R318:T322" xr:uid="{C348C812-D7B4-49AD-A31D-1AF9D69C9DF7}">
      <formula1>"1記載有,2記載無"</formula1>
    </dataValidation>
    <dataValidation type="list" allowBlank="1" showInputMessage="1" showErrorMessage="1" sqref="G1000:H1000" xr:uid="{B31C6607-C27B-4F4B-809F-22F189CF97F2}">
      <formula1>"1作成有,2作成なし,3入園料なし"</formula1>
    </dataValidation>
    <dataValidation type="list" allowBlank="1" showInputMessage="1" showErrorMessage="1" sqref="O587:Q592 O600:Q606 O624:Q629" xr:uid="{114EA708-0F31-4E29-92DF-0E56A3684871}">
      <formula1>"1実施有⇒右に入力,2実施なし"</formula1>
    </dataValidation>
    <dataValidation type="list" allowBlank="1" showInputMessage="1" showErrorMessage="1" sqref="O593:Q599 O630:Q635" xr:uid="{8AE64F8E-10A4-4320-8FEB-F67A96E6F677}">
      <formula1>"1実施有,2実施なし,3該当する労働者がいない"</formula1>
    </dataValidation>
    <dataValidation type="list" allowBlank="1" showInputMessage="1" showErrorMessage="1" sqref="O607:Q619" xr:uid="{1FC4FBD4-ABED-45DF-90BC-97B419BA186B}">
      <formula1>"1実施有,2実施なし,3令和7年10月以降に該当する労働者がいない"</formula1>
    </dataValidation>
    <dataValidation type="list" allowBlank="1" showInputMessage="1" showErrorMessage="1" sqref="Q808:R808" xr:uid="{97E706CC-07FF-48D9-89F6-126DC80E715D}">
      <formula1>"1登録済,2未登録"</formula1>
    </dataValidation>
    <dataValidation type="list" allowBlank="1" showInputMessage="1" showErrorMessage="1" sqref="I929:O936" xr:uid="{3113844C-E3DF-4BA7-9BF7-8804BEA5D4F1}">
      <formula1>"1安全装置有,2なし（座席が2列以下のため）,3なし（通園に使用していないため）,4なし"</formula1>
    </dataValidation>
  </dataValidations>
  <hyperlinks>
    <hyperlink ref="L1010:M1010" location="別紙4!A1" display="別紙４" xr:uid="{45FCC729-017F-4268-B239-53A1B3B51903}"/>
    <hyperlink ref="F925:M925" r:id="rId1" display="送迎用バスの安全対策（こども家庭庁HP)" xr:uid="{82929361-0BC4-4637-86F7-8423B27A1FDA}"/>
    <hyperlink ref="R1313:S1313" location="別紙5・6・7・8!B27" display="別紙６" xr:uid="{C100FBC8-8012-45FD-A6A1-8D9BFEBAC4FA}"/>
    <hyperlink ref="R1317:S1317" location="別紙5・6・7・8!B74" display="別紙７" xr:uid="{F55E949D-C999-4296-83DB-F80F1C40C24C}"/>
    <hyperlink ref="T1459:U1459" location="別紙9!B4" display="別紙９" xr:uid="{047598A2-FDB3-4F7D-8E9C-EAD1831C3F53}"/>
    <hyperlink ref="T197:Y197" location="別紙１!B1" display="別紙１「役員・評議員名簿」" xr:uid="{340A396A-AB01-49A9-81CD-E53DFE00AF4E}"/>
    <hyperlink ref="E199:G199" location="別紙１参考!B1" display="別紙１参考" xr:uid="{ED2C8DCD-B3F7-4C93-A0F5-975575621A47}"/>
    <hyperlink ref="K390:L390" location="別紙2!A3" display="別紙２" xr:uid="{E76D569B-7C89-4965-8DCF-D446EEE55AE9}"/>
    <hyperlink ref="I402:J402" location="別紙3!A1" display="別紙３" xr:uid="{BFC410E2-5C3D-4C3F-A8BB-F44B264CAA26}"/>
    <hyperlink ref="R1322:S1322" location="別紙5・6・7・8!B102" display="別紙８" xr:uid="{220AFBC1-EE4A-4007-ADE8-E529DAAF0143}"/>
    <hyperlink ref="T481:W481" location="参考!C4" display="個人情報保護法等" xr:uid="{EFCE9119-3F29-46A3-B6D2-D647B656F7D8}"/>
    <hyperlink ref="T494:V494" location="参考!C38" display="学校教育法等" xr:uid="{110DCB7D-1079-4283-8523-EDE333570EB2}"/>
    <hyperlink ref="E1509:M1509" r:id="rId2" display="学校施設の非構造部材の耐震化ガイドブック" xr:uid="{F1150E62-ACD0-4422-B74B-B02B297EAA8D}"/>
    <hyperlink ref="S925:U925" location="参考!C62" display="学校教育法等" xr:uid="{7E048639-56AB-4B0B-BE10-DDE99BC01059}"/>
    <hyperlink ref="S1171:W1171" location="参考!C116" display="学校保健安全法等" xr:uid="{C31E14AF-48DA-4D8E-B340-F5F92A394DFD}"/>
    <hyperlink ref="T1248:X1248" location="参考!C267" display="学校保健安全法等【抜粋】" xr:uid="{F4C544A2-3886-4A32-A0F3-D339B1D70F9B}"/>
    <hyperlink ref="S1124:W1124" location="参考!C75" display="学校保健安全法等" xr:uid="{4652D728-85B2-4462-95F8-41248C7DBC82}"/>
    <hyperlink ref="T1403:X1403" location="参考!C315" display="学校保健安全法等【抜粋】" xr:uid="{EDBEF171-0E9A-4E21-B8BE-F616F37E1B2B}"/>
    <hyperlink ref="P799:R799" r:id="rId3" display="厚生労働省HP" xr:uid="{8FBDB7B0-0B5E-402B-ABCB-50E1AE4D77B5}"/>
    <hyperlink ref="R1339:V1339" location="参考!C214" display="学校環境衛生管理マニュアル" xr:uid="{DB4CEB24-BABE-4107-8C19-FDEB59877166}"/>
    <hyperlink ref="T1218:X1218" location="参考!C212" display="学校保健安全法等【抜粋】" xr:uid="{6E4E488E-23D3-40D5-B8E8-FB6BA807F1C9}"/>
    <hyperlink ref="N113:U113" r:id="rId4" display="私立学校法の改正に関する説明資料" xr:uid="{88334A1E-A7C1-4CBE-9F3F-5C9D3E7E1E49}"/>
    <hyperlink ref="E1288:I1288" r:id="rId5" display="学校環境衛生管理マニュアル" xr:uid="{B5E2C283-46FE-4D09-AFA4-1EEA314C7A44}"/>
    <hyperlink ref="T481:X481" location="参考!C3" display="個人情報保護法等【抜粋】" xr:uid="{66B2813B-2B94-48C0-9E73-3161A9CAEF56}"/>
    <hyperlink ref="T494:X494" location="参考!C37" display="学校教育法等【抜粋】" xr:uid="{BC257A41-A1AB-42BB-90C1-21EFEF0F6F1B}"/>
    <hyperlink ref="R1339:X1339" location="参考!C296" display="学校環境衛生管理マニュアル【抜粋】" xr:uid="{603E57EF-CB06-42AE-A77A-C723EC29C6B4}"/>
    <hyperlink ref="S925:X925" location="参考!C63" display="学校保健安全法施行規則等【抜粋】" xr:uid="{EA23F430-E22C-4BAE-B15A-2FFD69798180}"/>
    <hyperlink ref="S1124:X1124" location="参考!C90" display="学校保健安全法等【抜粋】" xr:uid="{151AFFA6-701B-44B5-AC47-35DCB439D045}"/>
    <hyperlink ref="S1171:X1171" location="参考!C134" display="学校保健安全法等【抜粋】" xr:uid="{4D3AAD13-1680-4569-802A-EBC6E7AC5ED1}"/>
    <hyperlink ref="R1312:S1312" location="別紙5・6・7・8!B3" display="別紙５" xr:uid="{58751912-A148-4E0E-9EEC-E59136D48169}"/>
    <hyperlink ref="U1336:W1336" location="別紙5・6・7・8!B27" display="別紙６（イ）" xr:uid="{B218FF3B-77C6-4908-AFCC-BB298753C4AE}"/>
  </hyperlinks>
  <printOptions horizontalCentered="1"/>
  <pageMargins left="0.11811023622047245" right="0.11811023622047245" top="0.35433070866141736" bottom="0.35433070866141736" header="0.31496062992125984" footer="0.31496062992125984"/>
  <pageSetup paperSize="9" scale="91" firstPageNumber="0" fitToHeight="0" orientation="portrait" useFirstPageNumber="1" r:id="rId6"/>
  <headerFooter differentFirst="1">
    <oddFooter>&amp;P ページ</oddFooter>
  </headerFooter>
  <rowBreaks count="37" manualBreakCount="37">
    <brk id="27" max="24" man="1"/>
    <brk id="46" max="24" man="1"/>
    <brk id="78" max="24" man="1"/>
    <brk id="133" max="24" man="1"/>
    <brk id="193" max="24" man="1"/>
    <brk id="238" max="24" man="1"/>
    <brk id="280" max="24" man="1"/>
    <brk id="324" max="24" man="1"/>
    <brk id="380" max="24" man="1"/>
    <brk id="434" max="24" man="1"/>
    <brk id="482" max="24" man="1"/>
    <brk id="532" max="24" man="1"/>
    <brk id="582" max="24" man="1"/>
    <brk id="638" max="24" man="1"/>
    <brk id="667" max="24" man="1"/>
    <brk id="712" max="24" man="1"/>
    <brk id="776" max="24" man="1"/>
    <brk id="803" max="24" man="1"/>
    <brk id="836" max="24" man="1"/>
    <brk id="888" max="24" man="1"/>
    <brk id="940" max="24" man="1"/>
    <brk id="973" max="24" man="1"/>
    <brk id="1021" max="24" man="1"/>
    <brk id="1058" max="24" man="1"/>
    <brk id="1099" max="24" man="1"/>
    <brk id="1124" max="24" man="1"/>
    <brk id="1171" max="24" man="1"/>
    <brk id="1218" max="24" man="1"/>
    <brk id="1244" max="24" man="1"/>
    <brk id="1289" max="24" man="1"/>
    <brk id="1326" max="24" man="1"/>
    <brk id="1379" max="24" man="1"/>
    <brk id="1428" max="24" man="1"/>
    <brk id="1484" max="24" man="1"/>
    <brk id="1520" max="24" man="1"/>
    <brk id="1568" max="24" man="1"/>
    <brk id="1616" max="24"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DA005-29C4-4083-8AFE-55CF0C84F938}">
  <sheetPr codeName="Sheet9"/>
  <dimension ref="B1:AD72"/>
  <sheetViews>
    <sheetView showGridLines="0" view="pageBreakPreview" zoomScale="145" zoomScaleNormal="100" zoomScaleSheetLayoutView="145" workbookViewId="0">
      <selection activeCell="Z22" sqref="Z22"/>
    </sheetView>
  </sheetViews>
  <sheetFormatPr defaultRowHeight="13" x14ac:dyDescent="0.2"/>
  <cols>
    <col min="1" max="1" width="2" customWidth="1"/>
    <col min="2" max="29" width="3.08984375" customWidth="1"/>
    <col min="30" max="30" width="1.90625" customWidth="1"/>
    <col min="31" max="34" width="3.08984375" customWidth="1"/>
  </cols>
  <sheetData>
    <row r="1" spans="2:30" ht="5.5" customHeight="1" thickBot="1" x14ac:dyDescent="0.25"/>
    <row r="2" spans="2:30" ht="5.5" customHeight="1" x14ac:dyDescent="0.2">
      <c r="B2" s="70"/>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2"/>
    </row>
    <row r="3" spans="2:30" ht="17.149999999999999" customHeight="1" x14ac:dyDescent="0.2">
      <c r="B3" s="73"/>
      <c r="C3" s="302"/>
      <c r="D3" s="302"/>
      <c r="U3" s="1" t="s">
        <v>1264</v>
      </c>
      <c r="V3" s="2761">
        <f>調書!Q11</f>
        <v>0</v>
      </c>
      <c r="W3" s="2762"/>
      <c r="X3" s="2762"/>
      <c r="Y3" s="2762"/>
      <c r="Z3" s="2762"/>
      <c r="AA3" s="2762"/>
      <c r="AB3" s="2762"/>
      <c r="AC3" s="2753"/>
      <c r="AD3" s="74"/>
    </row>
    <row r="4" spans="2:30" ht="16.5" x14ac:dyDescent="0.2">
      <c r="B4" s="371" t="s">
        <v>937</v>
      </c>
      <c r="AD4" s="74"/>
    </row>
    <row r="5" spans="2:30" ht="14" x14ac:dyDescent="0.2">
      <c r="B5" s="73"/>
      <c r="C5" s="7" t="s">
        <v>705</v>
      </c>
      <c r="AD5" s="74"/>
    </row>
    <row r="6" spans="2:30" x14ac:dyDescent="0.2">
      <c r="B6" s="73"/>
      <c r="D6" s="8" t="s">
        <v>1709</v>
      </c>
      <c r="AD6" s="74"/>
    </row>
    <row r="7" spans="2:30" ht="5.5" customHeight="1" x14ac:dyDescent="0.2">
      <c r="B7" s="73"/>
      <c r="AD7" s="74"/>
    </row>
    <row r="8" spans="2:30" ht="10.5" customHeight="1" x14ac:dyDescent="0.2">
      <c r="B8" s="73"/>
      <c r="AD8" s="74"/>
    </row>
    <row r="9" spans="2:30" x14ac:dyDescent="0.2">
      <c r="B9" s="73"/>
      <c r="C9" s="302" t="s">
        <v>706</v>
      </c>
      <c r="D9" s="302"/>
      <c r="AD9" s="74"/>
    </row>
    <row r="10" spans="2:30" x14ac:dyDescent="0.2">
      <c r="B10" s="73"/>
      <c r="C10" s="302"/>
      <c r="D10" s="302" t="s">
        <v>708</v>
      </c>
      <c r="E10" s="4"/>
      <c r="AD10" s="74"/>
    </row>
    <row r="11" spans="2:30" x14ac:dyDescent="0.2">
      <c r="B11" s="73"/>
      <c r="C11" s="302"/>
      <c r="D11" s="302" t="s">
        <v>707</v>
      </c>
      <c r="AD11" s="74"/>
    </row>
    <row r="12" spans="2:30" ht="8.5" customHeight="1" x14ac:dyDescent="0.2">
      <c r="B12" s="73"/>
      <c r="C12" s="302"/>
      <c r="D12" s="302"/>
      <c r="AD12" s="74"/>
    </row>
    <row r="13" spans="2:30" s="230" customFormat="1" ht="16" customHeight="1" x14ac:dyDescent="0.2">
      <c r="B13" s="838"/>
      <c r="C13" s="229" t="s">
        <v>2233</v>
      </c>
      <c r="AD13" s="839"/>
    </row>
    <row r="14" spans="2:30" s="230" customFormat="1" ht="16" customHeight="1" x14ac:dyDescent="0.2">
      <c r="B14" s="838"/>
      <c r="D14" s="912"/>
      <c r="E14" s="912"/>
      <c r="F14" s="912"/>
      <c r="G14" s="912"/>
      <c r="H14" s="1573" t="s">
        <v>604</v>
      </c>
      <c r="I14" s="2912"/>
      <c r="J14" s="1272"/>
      <c r="K14" s="2912"/>
      <c r="L14" s="2912"/>
      <c r="M14" s="1273"/>
      <c r="N14" s="896" t="s">
        <v>607</v>
      </c>
      <c r="O14" s="897"/>
      <c r="P14" s="897"/>
      <c r="Q14" s="897"/>
      <c r="R14" s="897"/>
      <c r="S14" s="1325"/>
      <c r="T14" s="1043" t="s">
        <v>2028</v>
      </c>
      <c r="U14" s="1044"/>
      <c r="V14" s="1044"/>
      <c r="W14" s="1045"/>
      <c r="AD14" s="839"/>
    </row>
    <row r="15" spans="2:30" s="230" customFormat="1" ht="16" customHeight="1" x14ac:dyDescent="0.2">
      <c r="B15" s="838"/>
      <c r="D15" s="912" t="str">
        <f>"令和"&amp;調書!$Y$1&amp;"年度"</f>
        <v>令和8年度</v>
      </c>
      <c r="E15" s="912"/>
      <c r="F15" s="912"/>
      <c r="G15" s="912"/>
      <c r="H15" s="1517"/>
      <c r="I15" s="1482"/>
      <c r="J15" s="472" t="s">
        <v>92</v>
      </c>
      <c r="K15" s="1481"/>
      <c r="L15" s="1482"/>
      <c r="M15" s="472" t="s">
        <v>24</v>
      </c>
      <c r="N15" s="997"/>
      <c r="O15" s="998"/>
      <c r="P15" s="998"/>
      <c r="Q15" s="998"/>
      <c r="R15" s="998"/>
      <c r="S15" s="999"/>
      <c r="T15" s="2918"/>
      <c r="U15" s="2919"/>
      <c r="V15" s="2919"/>
      <c r="W15" s="2920"/>
      <c r="AD15" s="839"/>
    </row>
    <row r="16" spans="2:30" s="230" customFormat="1" ht="16" customHeight="1" x14ac:dyDescent="0.2">
      <c r="B16" s="838"/>
      <c r="D16" s="912" t="str">
        <f>"令和"&amp;調書!$Y$1-1&amp;"年度"</f>
        <v>令和7年度</v>
      </c>
      <c r="E16" s="912"/>
      <c r="F16" s="912"/>
      <c r="G16" s="912"/>
      <c r="H16" s="1517"/>
      <c r="I16" s="1482"/>
      <c r="J16" s="472" t="s">
        <v>92</v>
      </c>
      <c r="K16" s="1481"/>
      <c r="L16" s="1482"/>
      <c r="M16" s="472" t="s">
        <v>24</v>
      </c>
      <c r="N16" s="997"/>
      <c r="O16" s="998"/>
      <c r="P16" s="998"/>
      <c r="Q16" s="998"/>
      <c r="R16" s="998"/>
      <c r="S16" s="999"/>
      <c r="T16" s="1481"/>
      <c r="U16" s="1517"/>
      <c r="V16" s="1517"/>
      <c r="W16" s="1482"/>
      <c r="AD16" s="839"/>
    </row>
    <row r="17" spans="2:30" s="230" customFormat="1" ht="6.65" customHeight="1" x14ac:dyDescent="0.2">
      <c r="B17" s="838"/>
      <c r="AD17" s="839"/>
    </row>
    <row r="18" spans="2:30" s="230" customFormat="1" ht="32.5" customHeight="1" x14ac:dyDescent="0.2">
      <c r="B18" s="838"/>
      <c r="D18" s="911" t="s">
        <v>709</v>
      </c>
      <c r="E18" s="911"/>
      <c r="F18" s="911"/>
      <c r="G18" s="911"/>
      <c r="H18" s="911"/>
      <c r="I18" s="911"/>
      <c r="J18" s="911"/>
      <c r="K18" s="1394"/>
      <c r="L18" s="2921"/>
      <c r="M18" s="2922"/>
      <c r="N18" s="2922"/>
      <c r="O18" s="2922"/>
      <c r="P18" s="2922"/>
      <c r="Q18" s="2922"/>
      <c r="R18" s="2922"/>
      <c r="S18" s="2922"/>
      <c r="T18" s="2922"/>
      <c r="U18" s="2922"/>
      <c r="V18" s="2922"/>
      <c r="W18" s="2922"/>
      <c r="X18" s="2922"/>
      <c r="Y18" s="2922"/>
      <c r="Z18" s="2923"/>
      <c r="AA18" s="2923"/>
      <c r="AB18" s="2923"/>
      <c r="AC18" s="2924"/>
      <c r="AD18" s="839"/>
    </row>
    <row r="19" spans="2:30" s="230" customFormat="1" ht="10.5" customHeight="1" x14ac:dyDescent="0.2">
      <c r="B19" s="838"/>
      <c r="AD19" s="839"/>
    </row>
    <row r="20" spans="2:30" s="230" customFormat="1" ht="15.65" customHeight="1" x14ac:dyDescent="0.2">
      <c r="B20" s="838"/>
      <c r="C20" s="229" t="s">
        <v>2234</v>
      </c>
      <c r="AD20" s="839"/>
    </row>
    <row r="21" spans="2:30" s="230" customFormat="1" ht="15.65" customHeight="1" x14ac:dyDescent="0.2">
      <c r="B21" s="838"/>
      <c r="D21" s="912"/>
      <c r="E21" s="912"/>
      <c r="F21" s="912"/>
      <c r="G21" s="912"/>
      <c r="H21" s="1573" t="s">
        <v>604</v>
      </c>
      <c r="I21" s="2912"/>
      <c r="J21" s="1272"/>
      <c r="K21" s="2912"/>
      <c r="L21" s="2912"/>
      <c r="M21" s="1273"/>
      <c r="N21" s="896" t="s">
        <v>607</v>
      </c>
      <c r="O21" s="897"/>
      <c r="P21" s="897"/>
      <c r="Q21" s="897"/>
      <c r="R21" s="897"/>
      <c r="S21" s="1325"/>
      <c r="T21" s="1043" t="s">
        <v>2028</v>
      </c>
      <c r="U21" s="1044"/>
      <c r="V21" s="1044"/>
      <c r="W21" s="1045"/>
      <c r="AD21" s="839"/>
    </row>
    <row r="22" spans="2:30" s="230" customFormat="1" ht="15.65" customHeight="1" x14ac:dyDescent="0.2">
      <c r="B22" s="838"/>
      <c r="D22" s="912" t="str">
        <f>"令和"&amp;調書!$Y$1&amp;"年度"</f>
        <v>令和8年度</v>
      </c>
      <c r="E22" s="912"/>
      <c r="F22" s="912"/>
      <c r="G22" s="912"/>
      <c r="H22" s="2914"/>
      <c r="I22" s="2909"/>
      <c r="J22" s="652" t="s">
        <v>92</v>
      </c>
      <c r="K22" s="2908"/>
      <c r="L22" s="2909"/>
      <c r="M22" s="652" t="s">
        <v>24</v>
      </c>
      <c r="N22" s="1853"/>
      <c r="O22" s="1854"/>
      <c r="P22" s="1854"/>
      <c r="Q22" s="1854"/>
      <c r="R22" s="1854"/>
      <c r="S22" s="1855"/>
      <c r="T22" s="2915"/>
      <c r="U22" s="950"/>
      <c r="V22" s="950"/>
      <c r="W22" s="950"/>
      <c r="AD22" s="839"/>
    </row>
    <row r="23" spans="2:30" s="230" customFormat="1" ht="15.65" customHeight="1" x14ac:dyDescent="0.2">
      <c r="B23" s="838"/>
      <c r="D23" s="956"/>
      <c r="E23" s="956"/>
      <c r="F23" s="956"/>
      <c r="G23" s="956"/>
      <c r="H23" s="2916"/>
      <c r="I23" s="2911"/>
      <c r="J23" s="654" t="s">
        <v>92</v>
      </c>
      <c r="K23" s="2910"/>
      <c r="L23" s="2911"/>
      <c r="M23" s="654" t="s">
        <v>24</v>
      </c>
      <c r="N23" s="1541"/>
      <c r="O23" s="1542"/>
      <c r="P23" s="1542"/>
      <c r="Q23" s="1542"/>
      <c r="R23" s="1542"/>
      <c r="S23" s="1543"/>
      <c r="T23" s="2917"/>
      <c r="U23" s="1033"/>
      <c r="V23" s="1033"/>
      <c r="W23" s="1033"/>
      <c r="AD23" s="839"/>
    </row>
    <row r="24" spans="2:30" s="230" customFormat="1" ht="15.65" customHeight="1" x14ac:dyDescent="0.2">
      <c r="B24" s="838"/>
      <c r="D24" s="956"/>
      <c r="E24" s="956"/>
      <c r="F24" s="956"/>
      <c r="G24" s="956"/>
      <c r="H24" s="2925"/>
      <c r="I24" s="2907"/>
      <c r="J24" s="656" t="s">
        <v>92</v>
      </c>
      <c r="K24" s="2906"/>
      <c r="L24" s="2907"/>
      <c r="M24" s="656" t="s">
        <v>24</v>
      </c>
      <c r="N24" s="1856"/>
      <c r="O24" s="1857"/>
      <c r="P24" s="1857"/>
      <c r="Q24" s="1857"/>
      <c r="R24" s="1857"/>
      <c r="S24" s="1858"/>
      <c r="T24" s="2913"/>
      <c r="U24" s="1056"/>
      <c r="V24" s="1056"/>
      <c r="W24" s="1056"/>
      <c r="AD24" s="839"/>
    </row>
    <row r="25" spans="2:30" s="230" customFormat="1" ht="15.65" customHeight="1" x14ac:dyDescent="0.2">
      <c r="B25" s="838"/>
      <c r="D25" s="912" t="str">
        <f>"令和"&amp;調書!$Y$1-1&amp;"年度"</f>
        <v>令和7年度</v>
      </c>
      <c r="E25" s="912"/>
      <c r="F25" s="912"/>
      <c r="G25" s="912"/>
      <c r="H25" s="2914"/>
      <c r="I25" s="2909"/>
      <c r="J25" s="652" t="s">
        <v>92</v>
      </c>
      <c r="K25" s="2908"/>
      <c r="L25" s="2909"/>
      <c r="M25" s="652" t="s">
        <v>24</v>
      </c>
      <c r="N25" s="1853"/>
      <c r="O25" s="1854"/>
      <c r="P25" s="1854"/>
      <c r="Q25" s="1854"/>
      <c r="R25" s="1854"/>
      <c r="S25" s="1855"/>
      <c r="T25" s="2915"/>
      <c r="U25" s="950"/>
      <c r="V25" s="950"/>
      <c r="W25" s="950"/>
      <c r="AD25" s="839"/>
    </row>
    <row r="26" spans="2:30" s="230" customFormat="1" ht="15.65" customHeight="1" x14ac:dyDescent="0.2">
      <c r="B26" s="838"/>
      <c r="D26" s="956"/>
      <c r="E26" s="956"/>
      <c r="F26" s="956"/>
      <c r="G26" s="956"/>
      <c r="H26" s="2916"/>
      <c r="I26" s="2911"/>
      <c r="J26" s="654" t="s">
        <v>92</v>
      </c>
      <c r="K26" s="2910"/>
      <c r="L26" s="2911"/>
      <c r="M26" s="654" t="s">
        <v>24</v>
      </c>
      <c r="N26" s="1541"/>
      <c r="O26" s="1542"/>
      <c r="P26" s="1542"/>
      <c r="Q26" s="1542"/>
      <c r="R26" s="1542"/>
      <c r="S26" s="1543"/>
      <c r="T26" s="2917"/>
      <c r="U26" s="1033"/>
      <c r="V26" s="1033"/>
      <c r="W26" s="1033"/>
      <c r="AD26" s="839"/>
    </row>
    <row r="27" spans="2:30" s="230" customFormat="1" ht="15.65" customHeight="1" x14ac:dyDescent="0.2">
      <c r="B27" s="838"/>
      <c r="D27" s="956"/>
      <c r="E27" s="956"/>
      <c r="F27" s="956"/>
      <c r="G27" s="956"/>
      <c r="H27" s="2925"/>
      <c r="I27" s="2907"/>
      <c r="J27" s="656" t="s">
        <v>92</v>
      </c>
      <c r="K27" s="2906"/>
      <c r="L27" s="2907"/>
      <c r="M27" s="656" t="s">
        <v>24</v>
      </c>
      <c r="N27" s="1856"/>
      <c r="O27" s="1857"/>
      <c r="P27" s="1857"/>
      <c r="Q27" s="1857"/>
      <c r="R27" s="1857"/>
      <c r="S27" s="1858"/>
      <c r="T27" s="2913"/>
      <c r="U27" s="1056"/>
      <c r="V27" s="1056"/>
      <c r="W27" s="1056"/>
      <c r="AD27" s="839"/>
    </row>
    <row r="28" spans="2:30" ht="6.65" customHeight="1" x14ac:dyDescent="0.2">
      <c r="B28" s="73"/>
      <c r="AD28" s="74"/>
    </row>
    <row r="29" spans="2:30" ht="32.5" customHeight="1" x14ac:dyDescent="0.2">
      <c r="B29" s="73"/>
      <c r="D29" s="1955" t="s">
        <v>709</v>
      </c>
      <c r="E29" s="1955"/>
      <c r="F29" s="1955"/>
      <c r="G29" s="1955"/>
      <c r="H29" s="1955"/>
      <c r="I29" s="1955"/>
      <c r="J29" s="1955"/>
      <c r="K29" s="1955"/>
      <c r="L29" s="2880"/>
      <c r="M29" s="2881"/>
      <c r="N29" s="2881"/>
      <c r="O29" s="2881"/>
      <c r="P29" s="2881"/>
      <c r="Q29" s="2881"/>
      <c r="R29" s="2881"/>
      <c r="S29" s="2881"/>
      <c r="T29" s="2881"/>
      <c r="U29" s="2881"/>
      <c r="V29" s="2881"/>
      <c r="W29" s="2881"/>
      <c r="X29" s="2881"/>
      <c r="Y29" s="2881"/>
      <c r="Z29" s="2903"/>
      <c r="AA29" s="2903"/>
      <c r="AB29" s="2903"/>
      <c r="AC29" s="2904"/>
      <c r="AD29" s="74"/>
    </row>
    <row r="30" spans="2:30" ht="10.5" customHeight="1" x14ac:dyDescent="0.2">
      <c r="B30" s="73"/>
      <c r="AD30" s="74"/>
    </row>
    <row r="31" spans="2:30" ht="16.5" customHeight="1" x14ac:dyDescent="0.2">
      <c r="B31" s="73"/>
      <c r="C31" s="8" t="s">
        <v>710</v>
      </c>
      <c r="AD31" s="74"/>
    </row>
    <row r="32" spans="2:30" s="230" customFormat="1" ht="16.5" customHeight="1" x14ac:dyDescent="0.2">
      <c r="B32" s="838"/>
      <c r="D32" s="229" t="s">
        <v>2235</v>
      </c>
      <c r="AD32" s="839"/>
    </row>
    <row r="33" spans="2:30" s="230" customFormat="1" ht="16.5" customHeight="1" x14ac:dyDescent="0.2">
      <c r="B33" s="838"/>
      <c r="D33" s="912"/>
      <c r="E33" s="912"/>
      <c r="F33" s="912"/>
      <c r="G33" s="912"/>
      <c r="H33" s="1043" t="s">
        <v>604</v>
      </c>
      <c r="I33" s="1272"/>
      <c r="J33" s="1272"/>
      <c r="K33" s="1272"/>
      <c r="L33" s="1272"/>
      <c r="M33" s="1273"/>
      <c r="N33" s="1345" t="s">
        <v>607</v>
      </c>
      <c r="O33" s="1346"/>
      <c r="P33" s="1346"/>
      <c r="Q33" s="1346"/>
      <c r="R33" s="1346"/>
      <c r="S33" s="1383"/>
      <c r="T33" s="1043" t="s">
        <v>2028</v>
      </c>
      <c r="U33" s="1044"/>
      <c r="V33" s="1044"/>
      <c r="W33" s="1045"/>
      <c r="AD33" s="839"/>
    </row>
    <row r="34" spans="2:30" s="230" customFormat="1" ht="16.5" customHeight="1" x14ac:dyDescent="0.2">
      <c r="B34" s="838"/>
      <c r="D34" s="912" t="str">
        <f>"令和"&amp;調書!$Y$1&amp;"年度"</f>
        <v>令和8年度</v>
      </c>
      <c r="E34" s="912"/>
      <c r="F34" s="912"/>
      <c r="G34" s="912"/>
      <c r="H34" s="2908"/>
      <c r="I34" s="2909"/>
      <c r="J34" s="652" t="s">
        <v>92</v>
      </c>
      <c r="K34" s="2908"/>
      <c r="L34" s="2909"/>
      <c r="M34" s="652" t="s">
        <v>24</v>
      </c>
      <c r="N34" s="1853"/>
      <c r="O34" s="1854"/>
      <c r="P34" s="1854"/>
      <c r="Q34" s="1854"/>
      <c r="R34" s="1854"/>
      <c r="S34" s="1855"/>
      <c r="T34" s="950"/>
      <c r="U34" s="950"/>
      <c r="V34" s="950"/>
      <c r="W34" s="950"/>
      <c r="AD34" s="839"/>
    </row>
    <row r="35" spans="2:30" s="230" customFormat="1" ht="16.5" customHeight="1" x14ac:dyDescent="0.2">
      <c r="B35" s="838"/>
      <c r="D35" s="956"/>
      <c r="E35" s="956"/>
      <c r="F35" s="956"/>
      <c r="G35" s="956"/>
      <c r="H35" s="2910"/>
      <c r="I35" s="2911"/>
      <c r="J35" s="654" t="s">
        <v>92</v>
      </c>
      <c r="K35" s="2910"/>
      <c r="L35" s="2911"/>
      <c r="M35" s="654" t="s">
        <v>24</v>
      </c>
      <c r="N35" s="1541"/>
      <c r="O35" s="1542"/>
      <c r="P35" s="1542"/>
      <c r="Q35" s="1542"/>
      <c r="R35" s="1542"/>
      <c r="S35" s="1543"/>
      <c r="T35" s="1033"/>
      <c r="U35" s="1033"/>
      <c r="V35" s="1033"/>
      <c r="W35" s="1033"/>
      <c r="AD35" s="839"/>
    </row>
    <row r="36" spans="2:30" s="230" customFormat="1" ht="16.5" customHeight="1" x14ac:dyDescent="0.2">
      <c r="B36" s="838"/>
      <c r="D36" s="956"/>
      <c r="E36" s="956"/>
      <c r="F36" s="956"/>
      <c r="G36" s="956"/>
      <c r="H36" s="2906"/>
      <c r="I36" s="2907"/>
      <c r="J36" s="656" t="s">
        <v>92</v>
      </c>
      <c r="K36" s="2906"/>
      <c r="L36" s="2907"/>
      <c r="M36" s="656" t="s">
        <v>24</v>
      </c>
      <c r="N36" s="1856"/>
      <c r="O36" s="1857"/>
      <c r="P36" s="1857"/>
      <c r="Q36" s="1857"/>
      <c r="R36" s="1857"/>
      <c r="S36" s="1858"/>
      <c r="T36" s="1056"/>
      <c r="U36" s="1056"/>
      <c r="V36" s="1056"/>
      <c r="W36" s="1056"/>
      <c r="AD36" s="839"/>
    </row>
    <row r="37" spans="2:30" s="230" customFormat="1" ht="16.5" customHeight="1" x14ac:dyDescent="0.2">
      <c r="B37" s="838"/>
      <c r="D37" s="912" t="str">
        <f>"令和"&amp;調書!$Y$1-1&amp;"年度"</f>
        <v>令和7年度</v>
      </c>
      <c r="E37" s="912"/>
      <c r="F37" s="912"/>
      <c r="G37" s="912"/>
      <c r="H37" s="2908"/>
      <c r="I37" s="2909"/>
      <c r="J37" s="652" t="s">
        <v>92</v>
      </c>
      <c r="K37" s="2908"/>
      <c r="L37" s="2909"/>
      <c r="M37" s="652" t="s">
        <v>24</v>
      </c>
      <c r="N37" s="1853"/>
      <c r="O37" s="1854"/>
      <c r="P37" s="1854"/>
      <c r="Q37" s="1854"/>
      <c r="R37" s="1854"/>
      <c r="S37" s="1855"/>
      <c r="T37" s="950"/>
      <c r="U37" s="950"/>
      <c r="V37" s="950"/>
      <c r="W37" s="950"/>
      <c r="AD37" s="839"/>
    </row>
    <row r="38" spans="2:30" s="230" customFormat="1" ht="16.5" customHeight="1" x14ac:dyDescent="0.2">
      <c r="B38" s="838"/>
      <c r="D38" s="956"/>
      <c r="E38" s="956"/>
      <c r="F38" s="956"/>
      <c r="G38" s="956"/>
      <c r="H38" s="2910"/>
      <c r="I38" s="2911"/>
      <c r="J38" s="654" t="s">
        <v>92</v>
      </c>
      <c r="K38" s="2910"/>
      <c r="L38" s="2911"/>
      <c r="M38" s="654" t="s">
        <v>24</v>
      </c>
      <c r="N38" s="1541"/>
      <c r="O38" s="1542"/>
      <c r="P38" s="1542"/>
      <c r="Q38" s="1542"/>
      <c r="R38" s="1542"/>
      <c r="S38" s="1543"/>
      <c r="T38" s="1033"/>
      <c r="U38" s="1033"/>
      <c r="V38" s="1033"/>
      <c r="W38" s="1033"/>
      <c r="AD38" s="839"/>
    </row>
    <row r="39" spans="2:30" s="230" customFormat="1" ht="16.5" customHeight="1" x14ac:dyDescent="0.2">
      <c r="B39" s="838"/>
      <c r="D39" s="956"/>
      <c r="E39" s="956"/>
      <c r="F39" s="956"/>
      <c r="G39" s="956"/>
      <c r="H39" s="2906"/>
      <c r="I39" s="2907"/>
      <c r="J39" s="656" t="s">
        <v>92</v>
      </c>
      <c r="K39" s="2906"/>
      <c r="L39" s="2907"/>
      <c r="M39" s="656" t="s">
        <v>24</v>
      </c>
      <c r="N39" s="1856"/>
      <c r="O39" s="1857"/>
      <c r="P39" s="1857"/>
      <c r="Q39" s="1857"/>
      <c r="R39" s="1857"/>
      <c r="S39" s="1858"/>
      <c r="T39" s="1056"/>
      <c r="U39" s="1056"/>
      <c r="V39" s="1056"/>
      <c r="W39" s="1056"/>
      <c r="AD39" s="839"/>
    </row>
    <row r="40" spans="2:30" ht="6.65" customHeight="1" x14ac:dyDescent="0.2">
      <c r="B40" s="73"/>
      <c r="AD40" s="74"/>
    </row>
    <row r="41" spans="2:30" ht="33.65" customHeight="1" x14ac:dyDescent="0.2">
      <c r="B41" s="73"/>
      <c r="D41" s="1955" t="s">
        <v>709</v>
      </c>
      <c r="E41" s="1955"/>
      <c r="F41" s="1955"/>
      <c r="G41" s="1955"/>
      <c r="H41" s="1955"/>
      <c r="I41" s="1955"/>
      <c r="J41" s="1955"/>
      <c r="K41" s="1955"/>
      <c r="L41" s="2880"/>
      <c r="M41" s="2881"/>
      <c r="N41" s="2881"/>
      <c r="O41" s="2881"/>
      <c r="P41" s="2881"/>
      <c r="Q41" s="2881"/>
      <c r="R41" s="2881"/>
      <c r="S41" s="2881"/>
      <c r="T41" s="2881"/>
      <c r="U41" s="2881"/>
      <c r="V41" s="2881"/>
      <c r="W41" s="2881"/>
      <c r="X41" s="2881"/>
      <c r="Y41" s="2881"/>
      <c r="Z41" s="2903"/>
      <c r="AA41" s="2903"/>
      <c r="AB41" s="2903"/>
      <c r="AC41" s="2904"/>
      <c r="AD41" s="74"/>
    </row>
    <row r="42" spans="2:30" ht="10.5" customHeight="1" x14ac:dyDescent="0.2">
      <c r="B42" s="73"/>
      <c r="AD42" s="74"/>
    </row>
    <row r="43" spans="2:30" s="230" customFormat="1" ht="16" customHeight="1" x14ac:dyDescent="0.2">
      <c r="B43" s="838"/>
      <c r="C43" s="229" t="s">
        <v>2236</v>
      </c>
      <c r="AD43" s="839"/>
    </row>
    <row r="44" spans="2:30" s="230" customFormat="1" ht="16" customHeight="1" x14ac:dyDescent="0.2">
      <c r="B44" s="838"/>
      <c r="D44" s="912"/>
      <c r="E44" s="912"/>
      <c r="F44" s="912"/>
      <c r="G44" s="912"/>
      <c r="H44" s="1573" t="s">
        <v>604</v>
      </c>
      <c r="I44" s="2912"/>
      <c r="J44" s="1272"/>
      <c r="K44" s="2912"/>
      <c r="L44" s="2912"/>
      <c r="M44" s="1273"/>
      <c r="N44" s="896" t="s">
        <v>607</v>
      </c>
      <c r="O44" s="897"/>
      <c r="P44" s="897"/>
      <c r="Q44" s="897"/>
      <c r="R44" s="897"/>
      <c r="S44" s="1325"/>
      <c r="T44" s="1043" t="s">
        <v>2028</v>
      </c>
      <c r="U44" s="1044"/>
      <c r="V44" s="1044"/>
      <c r="W44" s="1045"/>
      <c r="AD44" s="839"/>
    </row>
    <row r="45" spans="2:30" s="230" customFormat="1" ht="16" customHeight="1" x14ac:dyDescent="0.2">
      <c r="B45" s="838"/>
      <c r="D45" s="912" t="str">
        <f>"令和"&amp;調書!$Y$1&amp;"年度"</f>
        <v>令和8年度</v>
      </c>
      <c r="E45" s="912"/>
      <c r="F45" s="912"/>
      <c r="G45" s="912"/>
      <c r="H45" s="1517"/>
      <c r="I45" s="1482"/>
      <c r="J45" s="472" t="s">
        <v>92</v>
      </c>
      <c r="K45" s="1481"/>
      <c r="L45" s="1482"/>
      <c r="M45" s="472" t="s">
        <v>24</v>
      </c>
      <c r="N45" s="997"/>
      <c r="O45" s="998"/>
      <c r="P45" s="998"/>
      <c r="Q45" s="998"/>
      <c r="R45" s="998"/>
      <c r="S45" s="999"/>
      <c r="T45" s="996"/>
      <c r="U45" s="1008"/>
      <c r="V45" s="1008"/>
      <c r="W45" s="1008"/>
      <c r="AD45" s="839"/>
    </row>
    <row r="46" spans="2:30" s="230" customFormat="1" ht="16" customHeight="1" x14ac:dyDescent="0.2">
      <c r="B46" s="838"/>
      <c r="D46" s="912" t="str">
        <f>"令和"&amp;調書!$Y$1-1&amp;"年度"</f>
        <v>令和7年度</v>
      </c>
      <c r="E46" s="912"/>
      <c r="F46" s="912"/>
      <c r="G46" s="912"/>
      <c r="H46" s="1517"/>
      <c r="I46" s="1482"/>
      <c r="J46" s="472" t="s">
        <v>92</v>
      </c>
      <c r="K46" s="1481"/>
      <c r="L46" s="1482"/>
      <c r="M46" s="472" t="s">
        <v>24</v>
      </c>
      <c r="N46" s="997"/>
      <c r="O46" s="998"/>
      <c r="P46" s="998"/>
      <c r="Q46" s="998"/>
      <c r="R46" s="998"/>
      <c r="S46" s="999"/>
      <c r="T46" s="996"/>
      <c r="U46" s="1008"/>
      <c r="V46" s="1008"/>
      <c r="W46" s="1008"/>
      <c r="AD46" s="839"/>
    </row>
    <row r="47" spans="2:30" ht="6.65" customHeight="1" x14ac:dyDescent="0.2">
      <c r="B47" s="73"/>
      <c r="AD47" s="74"/>
    </row>
    <row r="48" spans="2:30" ht="32.5" customHeight="1" x14ac:dyDescent="0.2">
      <c r="B48" s="73"/>
      <c r="D48" s="1955" t="s">
        <v>709</v>
      </c>
      <c r="E48" s="1955"/>
      <c r="F48" s="1955"/>
      <c r="G48" s="1955"/>
      <c r="H48" s="1955"/>
      <c r="I48" s="1955"/>
      <c r="J48" s="1955"/>
      <c r="K48" s="1955"/>
      <c r="L48" s="2880"/>
      <c r="M48" s="2881"/>
      <c r="N48" s="2881"/>
      <c r="O48" s="2881"/>
      <c r="P48" s="2881"/>
      <c r="Q48" s="2881"/>
      <c r="R48" s="2881"/>
      <c r="S48" s="2881"/>
      <c r="T48" s="2881"/>
      <c r="U48" s="2881"/>
      <c r="V48" s="2881"/>
      <c r="W48" s="2881"/>
      <c r="X48" s="2881"/>
      <c r="Y48" s="2881"/>
      <c r="Z48" s="2903"/>
      <c r="AA48" s="2903"/>
      <c r="AB48" s="2903"/>
      <c r="AC48" s="2904"/>
      <c r="AD48" s="74"/>
    </row>
    <row r="49" spans="2:30" ht="10.5" customHeight="1" x14ac:dyDescent="0.2">
      <c r="B49" s="73"/>
      <c r="AD49" s="74"/>
    </row>
    <row r="50" spans="2:30" s="230" customFormat="1" ht="16.5" customHeight="1" x14ac:dyDescent="0.2">
      <c r="B50" s="838"/>
      <c r="C50" s="229" t="s">
        <v>2237</v>
      </c>
      <c r="AD50" s="839"/>
    </row>
    <row r="51" spans="2:30" s="230" customFormat="1" ht="16.5" customHeight="1" x14ac:dyDescent="0.2">
      <c r="B51" s="838"/>
      <c r="D51" s="912"/>
      <c r="E51" s="912"/>
      <c r="F51" s="912"/>
      <c r="G51" s="912"/>
      <c r="H51" s="1043" t="s">
        <v>604</v>
      </c>
      <c r="I51" s="1272"/>
      <c r="J51" s="1272"/>
      <c r="K51" s="1272"/>
      <c r="L51" s="1272"/>
      <c r="M51" s="1273"/>
      <c r="N51" s="1345" t="s">
        <v>607</v>
      </c>
      <c r="O51" s="1346"/>
      <c r="P51" s="1346"/>
      <c r="Q51" s="1346"/>
      <c r="R51" s="1346"/>
      <c r="S51" s="1383"/>
      <c r="T51" s="1043" t="s">
        <v>2028</v>
      </c>
      <c r="U51" s="1044"/>
      <c r="V51" s="1044"/>
      <c r="W51" s="1045"/>
      <c r="AD51" s="839"/>
    </row>
    <row r="52" spans="2:30" s="230" customFormat="1" ht="16.5" customHeight="1" x14ac:dyDescent="0.2">
      <c r="B52" s="838"/>
      <c r="D52" s="912" t="str">
        <f>"令和"&amp;調書!$Y$1&amp;"年度"</f>
        <v>令和8年度</v>
      </c>
      <c r="E52" s="912"/>
      <c r="F52" s="912"/>
      <c r="G52" s="912"/>
      <c r="H52" s="2908"/>
      <c r="I52" s="2909"/>
      <c r="J52" s="652" t="s">
        <v>92</v>
      </c>
      <c r="K52" s="2908"/>
      <c r="L52" s="2909"/>
      <c r="M52" s="652" t="s">
        <v>24</v>
      </c>
      <c r="N52" s="1853"/>
      <c r="O52" s="1854"/>
      <c r="P52" s="1854"/>
      <c r="Q52" s="1854"/>
      <c r="R52" s="1854"/>
      <c r="S52" s="1855"/>
      <c r="T52" s="950"/>
      <c r="U52" s="950"/>
      <c r="V52" s="950"/>
      <c r="W52" s="950"/>
      <c r="AD52" s="839"/>
    </row>
    <row r="53" spans="2:30" s="230" customFormat="1" ht="16.5" customHeight="1" x14ac:dyDescent="0.2">
      <c r="B53" s="838"/>
      <c r="D53" s="956"/>
      <c r="E53" s="956"/>
      <c r="F53" s="956"/>
      <c r="G53" s="956"/>
      <c r="H53" s="2910"/>
      <c r="I53" s="2911"/>
      <c r="J53" s="654" t="s">
        <v>92</v>
      </c>
      <c r="K53" s="2910"/>
      <c r="L53" s="2911"/>
      <c r="M53" s="654" t="s">
        <v>24</v>
      </c>
      <c r="N53" s="1541"/>
      <c r="O53" s="1542"/>
      <c r="P53" s="1542"/>
      <c r="Q53" s="1542"/>
      <c r="R53" s="1542"/>
      <c r="S53" s="1543"/>
      <c r="T53" s="1033"/>
      <c r="U53" s="1033"/>
      <c r="V53" s="1033"/>
      <c r="W53" s="1033"/>
      <c r="AD53" s="839"/>
    </row>
    <row r="54" spans="2:30" s="230" customFormat="1" ht="16.5" customHeight="1" x14ac:dyDescent="0.2">
      <c r="B54" s="838"/>
      <c r="D54" s="956"/>
      <c r="E54" s="956"/>
      <c r="F54" s="956"/>
      <c r="G54" s="956"/>
      <c r="H54" s="2906"/>
      <c r="I54" s="2907"/>
      <c r="J54" s="656" t="s">
        <v>92</v>
      </c>
      <c r="K54" s="2906"/>
      <c r="L54" s="2907"/>
      <c r="M54" s="656" t="s">
        <v>24</v>
      </c>
      <c r="N54" s="1856"/>
      <c r="O54" s="1857"/>
      <c r="P54" s="1857"/>
      <c r="Q54" s="1857"/>
      <c r="R54" s="1857"/>
      <c r="S54" s="1858"/>
      <c r="T54" s="1056"/>
      <c r="U54" s="1056"/>
      <c r="V54" s="1056"/>
      <c r="W54" s="1056"/>
      <c r="AD54" s="839"/>
    </row>
    <row r="55" spans="2:30" s="230" customFormat="1" ht="16.5" customHeight="1" x14ac:dyDescent="0.2">
      <c r="B55" s="838"/>
      <c r="D55" s="912" t="str">
        <f>"令和"&amp;調書!$Y$1-1&amp;"年度"</f>
        <v>令和7年度</v>
      </c>
      <c r="E55" s="912"/>
      <c r="F55" s="912"/>
      <c r="G55" s="912"/>
      <c r="H55" s="2908"/>
      <c r="I55" s="2909"/>
      <c r="J55" s="652" t="s">
        <v>92</v>
      </c>
      <c r="K55" s="2908"/>
      <c r="L55" s="2909"/>
      <c r="M55" s="652" t="s">
        <v>24</v>
      </c>
      <c r="N55" s="1853"/>
      <c r="O55" s="1854"/>
      <c r="P55" s="1854"/>
      <c r="Q55" s="1854"/>
      <c r="R55" s="1854"/>
      <c r="S55" s="1855"/>
      <c r="T55" s="950"/>
      <c r="U55" s="950"/>
      <c r="V55" s="950"/>
      <c r="W55" s="950"/>
      <c r="AD55" s="839"/>
    </row>
    <row r="56" spans="2:30" s="230" customFormat="1" ht="16.5" customHeight="1" x14ac:dyDescent="0.2">
      <c r="B56" s="838"/>
      <c r="D56" s="956"/>
      <c r="E56" s="956"/>
      <c r="F56" s="956"/>
      <c r="G56" s="956"/>
      <c r="H56" s="2910"/>
      <c r="I56" s="2911"/>
      <c r="J56" s="654" t="s">
        <v>92</v>
      </c>
      <c r="K56" s="2910"/>
      <c r="L56" s="2911"/>
      <c r="M56" s="654" t="s">
        <v>24</v>
      </c>
      <c r="N56" s="1541"/>
      <c r="O56" s="1542"/>
      <c r="P56" s="1542"/>
      <c r="Q56" s="1542"/>
      <c r="R56" s="1542"/>
      <c r="S56" s="1543"/>
      <c r="T56" s="1033"/>
      <c r="U56" s="1033"/>
      <c r="V56" s="1033"/>
      <c r="W56" s="1033"/>
      <c r="AD56" s="839"/>
    </row>
    <row r="57" spans="2:30" s="230" customFormat="1" ht="16.5" customHeight="1" x14ac:dyDescent="0.2">
      <c r="B57" s="838"/>
      <c r="D57" s="956"/>
      <c r="E57" s="956"/>
      <c r="F57" s="956"/>
      <c r="G57" s="956"/>
      <c r="H57" s="2906"/>
      <c r="I57" s="2907"/>
      <c r="J57" s="656" t="s">
        <v>92</v>
      </c>
      <c r="K57" s="2906"/>
      <c r="L57" s="2907"/>
      <c r="M57" s="656" t="s">
        <v>24</v>
      </c>
      <c r="N57" s="1856"/>
      <c r="O57" s="1857"/>
      <c r="P57" s="1857"/>
      <c r="Q57" s="1857"/>
      <c r="R57" s="1857"/>
      <c r="S57" s="1858"/>
      <c r="T57" s="1056"/>
      <c r="U57" s="1056"/>
      <c r="V57" s="1056"/>
      <c r="W57" s="1056"/>
      <c r="AD57" s="839"/>
    </row>
    <row r="58" spans="2:30" ht="6.65" customHeight="1" x14ac:dyDescent="0.2">
      <c r="B58" s="73"/>
      <c r="AD58" s="74"/>
    </row>
    <row r="59" spans="2:30" ht="33.65" customHeight="1" x14ac:dyDescent="0.2">
      <c r="B59" s="73"/>
      <c r="D59" s="1955" t="s">
        <v>709</v>
      </c>
      <c r="E59" s="1955"/>
      <c r="F59" s="1955"/>
      <c r="G59" s="1955"/>
      <c r="H59" s="1955"/>
      <c r="I59" s="1955"/>
      <c r="J59" s="1955"/>
      <c r="K59" s="1955"/>
      <c r="L59" s="2880"/>
      <c r="M59" s="2881"/>
      <c r="N59" s="2881"/>
      <c r="O59" s="2881"/>
      <c r="P59" s="2881"/>
      <c r="Q59" s="2881"/>
      <c r="R59" s="2881"/>
      <c r="S59" s="2881"/>
      <c r="T59" s="2881"/>
      <c r="U59" s="2881"/>
      <c r="V59" s="2881"/>
      <c r="W59" s="2881"/>
      <c r="X59" s="2881"/>
      <c r="Y59" s="2881"/>
      <c r="Z59" s="2903"/>
      <c r="AA59" s="2903"/>
      <c r="AB59" s="2903"/>
      <c r="AC59" s="2904"/>
      <c r="AD59" s="74"/>
    </row>
    <row r="60" spans="2:30" ht="11.15" customHeight="1" x14ac:dyDescent="0.2">
      <c r="B60" s="73"/>
      <c r="AD60" s="74"/>
    </row>
    <row r="61" spans="2:30" s="230" customFormat="1" ht="15.65" customHeight="1" x14ac:dyDescent="0.2">
      <c r="B61" s="838"/>
      <c r="C61" s="229" t="s">
        <v>2238</v>
      </c>
      <c r="AD61" s="839"/>
    </row>
    <row r="62" spans="2:30" s="230" customFormat="1" ht="15.65" customHeight="1" x14ac:dyDescent="0.2">
      <c r="B62" s="838"/>
      <c r="D62" s="912"/>
      <c r="E62" s="912"/>
      <c r="F62" s="912"/>
      <c r="G62" s="912"/>
      <c r="H62" s="1043" t="s">
        <v>604</v>
      </c>
      <c r="I62" s="1272"/>
      <c r="J62" s="1272"/>
      <c r="K62" s="1272"/>
      <c r="L62" s="1272"/>
      <c r="M62" s="1273"/>
      <c r="N62" s="1345" t="s">
        <v>607</v>
      </c>
      <c r="O62" s="1346"/>
      <c r="P62" s="1346"/>
      <c r="Q62" s="1346"/>
      <c r="R62" s="1346"/>
      <c r="S62" s="1383"/>
      <c r="T62" s="1043" t="s">
        <v>2028</v>
      </c>
      <c r="U62" s="1044"/>
      <c r="V62" s="1044"/>
      <c r="W62" s="1045"/>
      <c r="AD62" s="839"/>
    </row>
    <row r="63" spans="2:30" s="230" customFormat="1" ht="15.65" customHeight="1" x14ac:dyDescent="0.2">
      <c r="B63" s="838"/>
      <c r="D63" s="912" t="str">
        <f>"令和"&amp;調書!$Y$1&amp;"年度"</f>
        <v>令和8年度</v>
      </c>
      <c r="E63" s="912"/>
      <c r="F63" s="912"/>
      <c r="G63" s="912"/>
      <c r="H63" s="1481"/>
      <c r="I63" s="1482"/>
      <c r="J63" s="472" t="s">
        <v>92</v>
      </c>
      <c r="K63" s="1481"/>
      <c r="L63" s="1482"/>
      <c r="M63" s="472" t="s">
        <v>24</v>
      </c>
      <c r="N63" s="997"/>
      <c r="O63" s="998"/>
      <c r="P63" s="998"/>
      <c r="Q63" s="998"/>
      <c r="R63" s="998"/>
      <c r="S63" s="999"/>
      <c r="T63" s="1008"/>
      <c r="U63" s="1008"/>
      <c r="V63" s="1008"/>
      <c r="W63" s="1008"/>
      <c r="AD63" s="839"/>
    </row>
    <row r="64" spans="2:30" s="230" customFormat="1" ht="15.65" customHeight="1" x14ac:dyDescent="0.2">
      <c r="B64" s="838"/>
      <c r="D64" s="912" t="str">
        <f>"令和"&amp;調書!$Y$1-1&amp;"年度"</f>
        <v>令和7年度</v>
      </c>
      <c r="E64" s="912"/>
      <c r="F64" s="912"/>
      <c r="G64" s="912"/>
      <c r="H64" s="1481"/>
      <c r="I64" s="1482"/>
      <c r="J64" s="472" t="s">
        <v>92</v>
      </c>
      <c r="K64" s="1481"/>
      <c r="L64" s="1482"/>
      <c r="M64" s="472" t="s">
        <v>24</v>
      </c>
      <c r="N64" s="997"/>
      <c r="O64" s="998"/>
      <c r="P64" s="998"/>
      <c r="Q64" s="998"/>
      <c r="R64" s="998"/>
      <c r="S64" s="999"/>
      <c r="T64" s="1008"/>
      <c r="U64" s="1008"/>
      <c r="V64" s="1008"/>
      <c r="W64" s="1008"/>
      <c r="AD64" s="839"/>
    </row>
    <row r="65" spans="2:30" ht="6.65" customHeight="1" x14ac:dyDescent="0.2">
      <c r="B65" s="73"/>
      <c r="AD65" s="74"/>
    </row>
    <row r="66" spans="2:30" ht="32.5" customHeight="1" x14ac:dyDescent="0.2">
      <c r="B66" s="73"/>
      <c r="D66" s="1955" t="s">
        <v>709</v>
      </c>
      <c r="E66" s="1955"/>
      <c r="F66" s="1955"/>
      <c r="G66" s="1955"/>
      <c r="H66" s="1955"/>
      <c r="I66" s="1955"/>
      <c r="J66" s="1955"/>
      <c r="K66" s="1955"/>
      <c r="L66" s="2880"/>
      <c r="M66" s="2881"/>
      <c r="N66" s="2881"/>
      <c r="O66" s="2881"/>
      <c r="P66" s="2881"/>
      <c r="Q66" s="2881"/>
      <c r="R66" s="2881"/>
      <c r="S66" s="2881"/>
      <c r="T66" s="2881"/>
      <c r="U66" s="2881"/>
      <c r="V66" s="2881"/>
      <c r="W66" s="2881"/>
      <c r="X66" s="2881"/>
      <c r="Y66" s="2881"/>
      <c r="Z66" s="2903"/>
      <c r="AA66" s="2903"/>
      <c r="AB66" s="2903"/>
      <c r="AC66" s="2904"/>
      <c r="AD66" s="74"/>
    </row>
    <row r="67" spans="2:30" x14ac:dyDescent="0.2">
      <c r="B67" s="73"/>
      <c r="AD67" s="74"/>
    </row>
    <row r="68" spans="2:30" x14ac:dyDescent="0.2">
      <c r="B68" s="73"/>
      <c r="C68" s="8" t="s">
        <v>1528</v>
      </c>
      <c r="AD68" s="74"/>
    </row>
    <row r="69" spans="2:30" x14ac:dyDescent="0.2">
      <c r="B69" s="73"/>
      <c r="D69" s="2901" t="s">
        <v>1771</v>
      </c>
      <c r="E69" s="2901"/>
      <c r="F69" s="2901"/>
      <c r="G69" s="2901"/>
      <c r="H69" s="2901"/>
      <c r="I69" s="2901"/>
      <c r="J69" s="1918" t="s">
        <v>1772</v>
      </c>
      <c r="K69" s="1919"/>
      <c r="L69" s="1919"/>
      <c r="M69" s="1919"/>
      <c r="N69" s="1919"/>
      <c r="O69" s="1919"/>
      <c r="P69" s="1919"/>
      <c r="Q69" s="1920"/>
      <c r="R69" s="1918" t="s">
        <v>608</v>
      </c>
      <c r="S69" s="1919"/>
      <c r="T69" s="1919"/>
      <c r="U69" s="1919"/>
      <c r="V69" s="1919"/>
      <c r="W69" s="1919"/>
      <c r="X69" s="1919"/>
      <c r="Y69" s="1919"/>
      <c r="Z69" s="1919"/>
      <c r="AA69" s="1919"/>
      <c r="AB69" s="1919"/>
      <c r="AC69" s="1920"/>
      <c r="AD69" s="74"/>
    </row>
    <row r="70" spans="2:30" ht="57" customHeight="1" x14ac:dyDescent="0.2">
      <c r="B70" s="73"/>
      <c r="D70" s="2902"/>
      <c r="E70" s="2902"/>
      <c r="F70" s="2902"/>
      <c r="G70" s="2902"/>
      <c r="H70" s="2902"/>
      <c r="I70" s="2902"/>
      <c r="J70" s="2870"/>
      <c r="K70" s="2905"/>
      <c r="L70" s="381"/>
      <c r="M70" s="199" t="s">
        <v>22</v>
      </c>
      <c r="N70" s="381"/>
      <c r="O70" s="199" t="s">
        <v>23</v>
      </c>
      <c r="P70" s="381"/>
      <c r="Q70" s="373" t="s">
        <v>24</v>
      </c>
      <c r="R70" s="2898"/>
      <c r="S70" s="2899"/>
      <c r="T70" s="2899"/>
      <c r="U70" s="2899"/>
      <c r="V70" s="2899"/>
      <c r="W70" s="2899"/>
      <c r="X70" s="2899"/>
      <c r="Y70" s="2899"/>
      <c r="Z70" s="2899"/>
      <c r="AA70" s="2899"/>
      <c r="AB70" s="2899"/>
      <c r="AC70" s="2900"/>
      <c r="AD70" s="74"/>
    </row>
    <row r="71" spans="2:30" x14ac:dyDescent="0.2">
      <c r="B71" s="73"/>
      <c r="K71" s="497" t="s">
        <v>1420</v>
      </c>
      <c r="AD71" s="74"/>
    </row>
    <row r="72" spans="2:30" ht="9" customHeight="1" thickBot="1" x14ac:dyDescent="0.25">
      <c r="B72" s="75"/>
      <c r="C72" s="58"/>
      <c r="D72" s="58"/>
      <c r="E72" s="58"/>
      <c r="F72" s="58"/>
      <c r="G72" s="58"/>
      <c r="H72" s="58"/>
      <c r="I72" s="58"/>
      <c r="J72" s="58"/>
      <c r="K72" s="303"/>
      <c r="L72" s="58"/>
      <c r="M72" s="58"/>
      <c r="N72" s="58"/>
      <c r="O72" s="58"/>
      <c r="P72" s="58"/>
      <c r="Q72" s="58"/>
      <c r="R72" s="58"/>
      <c r="S72" s="58"/>
      <c r="T72" s="58"/>
      <c r="U72" s="58"/>
      <c r="V72" s="58"/>
      <c r="W72" s="58"/>
      <c r="X72" s="58"/>
      <c r="Y72" s="58"/>
      <c r="Z72" s="58"/>
      <c r="AA72" s="58"/>
      <c r="AB72" s="58"/>
      <c r="AC72" s="58"/>
      <c r="AD72" s="78"/>
    </row>
  </sheetData>
  <sheetProtection algorithmName="SHA-512" hashValue="zzlQxgRENWogRccEXOa9t1dIEz43ogjpUT9urXdkk8KS2myFOmBoepkhPedzWwP0TU84LTeRcx2qvna+hxzZTw==" saltValue="v2UhMHNOJwCTE0WqGlV9Wg==" spinCount="100000" sheet="1" objects="1" scenarios="1"/>
  <mergeCells count="151">
    <mergeCell ref="V3:AC3"/>
    <mergeCell ref="D34:G36"/>
    <mergeCell ref="H35:I35"/>
    <mergeCell ref="K35:L35"/>
    <mergeCell ref="N35:S35"/>
    <mergeCell ref="D21:G21"/>
    <mergeCell ref="D29:K29"/>
    <mergeCell ref="D33:G33"/>
    <mergeCell ref="H22:I22"/>
    <mergeCell ref="D22:G24"/>
    <mergeCell ref="D25:G27"/>
    <mergeCell ref="H24:I24"/>
    <mergeCell ref="K24:L24"/>
    <mergeCell ref="N24:S24"/>
    <mergeCell ref="L29:AC29"/>
    <mergeCell ref="H33:M33"/>
    <mergeCell ref="N33:S33"/>
    <mergeCell ref="T33:W33"/>
    <mergeCell ref="H34:I34"/>
    <mergeCell ref="K34:L34"/>
    <mergeCell ref="N34:S34"/>
    <mergeCell ref="T34:W34"/>
    <mergeCell ref="H26:I26"/>
    <mergeCell ref="K26:L26"/>
    <mergeCell ref="N26:S26"/>
    <mergeCell ref="H46:I46"/>
    <mergeCell ref="K46:L46"/>
    <mergeCell ref="N46:S46"/>
    <mergeCell ref="T46:W46"/>
    <mergeCell ref="D41:K41"/>
    <mergeCell ref="D37:G39"/>
    <mergeCell ref="H38:I38"/>
    <mergeCell ref="K38:L38"/>
    <mergeCell ref="N38:S38"/>
    <mergeCell ref="L41:AC41"/>
    <mergeCell ref="T26:W26"/>
    <mergeCell ref="H27:I27"/>
    <mergeCell ref="K27:L27"/>
    <mergeCell ref="N27:S27"/>
    <mergeCell ref="T27:W27"/>
    <mergeCell ref="T38:W38"/>
    <mergeCell ref="H39:I39"/>
    <mergeCell ref="K39:L39"/>
    <mergeCell ref="N39:S39"/>
    <mergeCell ref="T39:W39"/>
    <mergeCell ref="T35:W35"/>
    <mergeCell ref="H36:I36"/>
    <mergeCell ref="K36:L36"/>
    <mergeCell ref="T14:W14"/>
    <mergeCell ref="N15:S15"/>
    <mergeCell ref="N16:S16"/>
    <mergeCell ref="T15:W15"/>
    <mergeCell ref="T16:W16"/>
    <mergeCell ref="H21:M21"/>
    <mergeCell ref="N21:S21"/>
    <mergeCell ref="T21:W21"/>
    <mergeCell ref="L18:AC18"/>
    <mergeCell ref="D18:K18"/>
    <mergeCell ref="H14:M14"/>
    <mergeCell ref="H15:I15"/>
    <mergeCell ref="H16:I16"/>
    <mergeCell ref="K15:L15"/>
    <mergeCell ref="D15:G15"/>
    <mergeCell ref="D16:G16"/>
    <mergeCell ref="D14:G14"/>
    <mergeCell ref="K16:L16"/>
    <mergeCell ref="N14:S14"/>
    <mergeCell ref="T24:W24"/>
    <mergeCell ref="H25:I25"/>
    <mergeCell ref="K25:L25"/>
    <mergeCell ref="N25:S25"/>
    <mergeCell ref="T25:W25"/>
    <mergeCell ref="K22:L22"/>
    <mergeCell ref="N22:S22"/>
    <mergeCell ref="T22:W22"/>
    <mergeCell ref="H23:I23"/>
    <mergeCell ref="K23:L23"/>
    <mergeCell ref="N23:S23"/>
    <mergeCell ref="T23:W23"/>
    <mergeCell ref="N36:S36"/>
    <mergeCell ref="T36:W36"/>
    <mergeCell ref="H37:I37"/>
    <mergeCell ref="K37:L37"/>
    <mergeCell ref="N37:S37"/>
    <mergeCell ref="T37:W37"/>
    <mergeCell ref="D51:G51"/>
    <mergeCell ref="H51:M51"/>
    <mergeCell ref="N51:S51"/>
    <mergeCell ref="T51:W51"/>
    <mergeCell ref="H52:I52"/>
    <mergeCell ref="K52:L52"/>
    <mergeCell ref="N52:S52"/>
    <mergeCell ref="T52:W52"/>
    <mergeCell ref="D44:G44"/>
    <mergeCell ref="H44:M44"/>
    <mergeCell ref="N44:S44"/>
    <mergeCell ref="T44:W44"/>
    <mergeCell ref="H45:I45"/>
    <mergeCell ref="K45:L45"/>
    <mergeCell ref="N45:S45"/>
    <mergeCell ref="T45:W45"/>
    <mergeCell ref="D52:G54"/>
    <mergeCell ref="H53:I53"/>
    <mergeCell ref="K53:L53"/>
    <mergeCell ref="N53:S53"/>
    <mergeCell ref="D48:K48"/>
    <mergeCell ref="L48:AC48"/>
    <mergeCell ref="D45:G45"/>
    <mergeCell ref="D46:G46"/>
    <mergeCell ref="T56:W56"/>
    <mergeCell ref="H57:I57"/>
    <mergeCell ref="K57:L57"/>
    <mergeCell ref="N57:S57"/>
    <mergeCell ref="T57:W57"/>
    <mergeCell ref="L59:AC59"/>
    <mergeCell ref="T53:W53"/>
    <mergeCell ref="H54:I54"/>
    <mergeCell ref="K54:L54"/>
    <mergeCell ref="N54:S54"/>
    <mergeCell ref="T54:W54"/>
    <mergeCell ref="H55:I55"/>
    <mergeCell ref="K55:L55"/>
    <mergeCell ref="N55:S55"/>
    <mergeCell ref="T55:W55"/>
    <mergeCell ref="D59:K59"/>
    <mergeCell ref="D55:G57"/>
    <mergeCell ref="H56:I56"/>
    <mergeCell ref="K56:L56"/>
    <mergeCell ref="N56:S56"/>
    <mergeCell ref="J69:Q69"/>
    <mergeCell ref="R69:AC69"/>
    <mergeCell ref="R70:AC70"/>
    <mergeCell ref="D62:G62"/>
    <mergeCell ref="H62:M62"/>
    <mergeCell ref="N62:S62"/>
    <mergeCell ref="T62:W62"/>
    <mergeCell ref="H63:I63"/>
    <mergeCell ref="K63:L63"/>
    <mergeCell ref="N63:S63"/>
    <mergeCell ref="T63:W63"/>
    <mergeCell ref="D66:K66"/>
    <mergeCell ref="D69:I69"/>
    <mergeCell ref="D70:I70"/>
    <mergeCell ref="L66:AC66"/>
    <mergeCell ref="D63:G63"/>
    <mergeCell ref="D64:G64"/>
    <mergeCell ref="H64:I64"/>
    <mergeCell ref="K64:L64"/>
    <mergeCell ref="N64:S64"/>
    <mergeCell ref="T64:W64"/>
    <mergeCell ref="J70:K70"/>
  </mergeCells>
  <phoneticPr fontId="1"/>
  <dataValidations count="4">
    <dataValidation type="list" allowBlank="1" showInputMessage="1" showErrorMessage="1" sqref="T63:V64 T22:V27 T34:V39 T45:V46 T52:V57 T15:T16" xr:uid="{28B23A6E-BC7F-4F5D-8CC9-50DABDACF94E}">
      <formula1>"1適,2不適"</formula1>
    </dataValidation>
    <dataValidation type="list" allowBlank="1" showInputMessage="1" showErrorMessage="1" sqref="D70:I70" xr:uid="{CA8210EC-5393-4126-AFBB-C3E8C64ACE01}">
      <formula1>"1立ち入り検査有,2立ち入り検査無"</formula1>
    </dataValidation>
    <dataValidation type="list" allowBlank="1" showInputMessage="1" showErrorMessage="1" sqref="J70" xr:uid="{FD2041C5-A8CF-47BC-8E38-0B7D63818C20}">
      <formula1>"令和,平成,昭和"</formula1>
    </dataValidation>
    <dataValidation imeMode="off" allowBlank="1" showInputMessage="1" showErrorMessage="1" sqref="H15:I16 K15:L16 H22:I27 K22:L27 H34:I39 K34:L39 H45:I46 K45:L46 K52:L57 H52:I57 H63:I64 K63:L64 L70 N70 P70" xr:uid="{96B25D3D-0DAF-4C15-AAFD-88AC9C4C0601}"/>
  </dataValidations>
  <printOptions horizontalCentered="1"/>
  <pageMargins left="0.31496062992125984" right="0.31496062992125984" top="0.74803149606299213" bottom="0.74803149606299213" header="0.31496062992125984" footer="0.31496062992125984"/>
  <pageSetup paperSize="9" orientation="portrait" r:id="rId1"/>
  <rowBreaks count="1" manualBreakCount="1">
    <brk id="49"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2D5AC-3E2A-4B9E-8DC5-696DA1B7942D}">
  <sheetPr codeName="Sheet10"/>
  <dimension ref="B1:E369"/>
  <sheetViews>
    <sheetView showGridLines="0" view="pageBreakPreview" zoomScale="115" zoomScaleNormal="100" zoomScaleSheetLayoutView="115" workbookViewId="0">
      <selection activeCell="D13" sqref="D13"/>
    </sheetView>
  </sheetViews>
  <sheetFormatPr defaultRowHeight="13" x14ac:dyDescent="0.2"/>
  <cols>
    <col min="1" max="1" width="2.453125" customWidth="1"/>
    <col min="2" max="2" width="1.7265625" customWidth="1"/>
    <col min="3" max="3" width="12.26953125" customWidth="1"/>
    <col min="4" max="4" width="116.90625" customWidth="1"/>
    <col min="5" max="5" width="1.7265625" customWidth="1"/>
    <col min="6" max="6" width="1.6328125" customWidth="1"/>
  </cols>
  <sheetData>
    <row r="1" spans="2:5" ht="10.5" customHeight="1" thickBot="1" x14ac:dyDescent="0.25">
      <c r="C1" s="59"/>
      <c r="D1" s="3"/>
    </row>
    <row r="2" spans="2:5" ht="6" customHeight="1" x14ac:dyDescent="0.2">
      <c r="B2" s="70"/>
      <c r="C2" s="71"/>
      <c r="D2" s="71"/>
      <c r="E2" s="72"/>
    </row>
    <row r="3" spans="2:5" ht="14" x14ac:dyDescent="0.2">
      <c r="B3" s="73"/>
      <c r="C3" s="7" t="s">
        <v>1457</v>
      </c>
      <c r="E3" s="74"/>
    </row>
    <row r="4" spans="2:5" ht="6.65" customHeight="1" x14ac:dyDescent="0.2">
      <c r="B4" s="73"/>
      <c r="C4" s="7"/>
      <c r="E4" s="74"/>
    </row>
    <row r="5" spans="2:5" ht="18.649999999999999" customHeight="1" x14ac:dyDescent="0.2">
      <c r="B5" s="73"/>
      <c r="C5" s="8" t="s">
        <v>902</v>
      </c>
      <c r="E5" s="74"/>
    </row>
    <row r="6" spans="2:5" ht="16.5" customHeight="1" x14ac:dyDescent="0.2">
      <c r="B6" s="73"/>
      <c r="C6" s="56" t="s">
        <v>880</v>
      </c>
      <c r="D6" s="41"/>
      <c r="E6" s="74"/>
    </row>
    <row r="7" spans="2:5" ht="31.5" customHeight="1" x14ac:dyDescent="0.2">
      <c r="B7" s="73"/>
      <c r="C7" s="61" t="s">
        <v>882</v>
      </c>
      <c r="D7" s="55" t="s">
        <v>883</v>
      </c>
      <c r="E7" s="74"/>
    </row>
    <row r="8" spans="2:5" ht="15.65" customHeight="1" x14ac:dyDescent="0.2">
      <c r="B8" s="73"/>
      <c r="C8" s="6"/>
      <c r="D8" s="81" t="s">
        <v>884</v>
      </c>
      <c r="E8" s="74"/>
    </row>
    <row r="9" spans="2:5" ht="16.5" customHeight="1" x14ac:dyDescent="0.2">
      <c r="B9" s="73"/>
      <c r="C9" s="56" t="s">
        <v>881</v>
      </c>
      <c r="D9" s="41"/>
      <c r="E9" s="74"/>
    </row>
    <row r="10" spans="2:5" ht="33" customHeight="1" x14ac:dyDescent="0.2">
      <c r="B10" s="73"/>
      <c r="C10" s="61" t="s">
        <v>885</v>
      </c>
      <c r="D10" s="55" t="s">
        <v>886</v>
      </c>
      <c r="E10" s="74"/>
    </row>
    <row r="11" spans="2:5" x14ac:dyDescent="0.2">
      <c r="B11" s="73"/>
      <c r="C11" s="6"/>
      <c r="D11" s="81" t="s">
        <v>884</v>
      </c>
      <c r="E11" s="74"/>
    </row>
    <row r="12" spans="2:5" ht="19" customHeight="1" x14ac:dyDescent="0.2">
      <c r="B12" s="73"/>
      <c r="C12" s="56" t="s">
        <v>876</v>
      </c>
      <c r="D12" s="41"/>
      <c r="E12" s="74"/>
    </row>
    <row r="13" spans="2:5" ht="32.15" customHeight="1" x14ac:dyDescent="0.2">
      <c r="B13" s="73"/>
      <c r="C13" s="61" t="s">
        <v>877</v>
      </c>
      <c r="D13" s="82" t="s">
        <v>878</v>
      </c>
      <c r="E13" s="74"/>
    </row>
    <row r="14" spans="2:5" ht="59.5" customHeight="1" x14ac:dyDescent="0.2">
      <c r="B14" s="73"/>
      <c r="C14" s="61">
        <v>2</v>
      </c>
      <c r="D14" s="83" t="s">
        <v>879</v>
      </c>
      <c r="E14" s="74"/>
    </row>
    <row r="15" spans="2:5" ht="19.5" customHeight="1" x14ac:dyDescent="0.2">
      <c r="B15" s="73"/>
      <c r="C15" s="65">
        <v>3</v>
      </c>
      <c r="D15" s="83" t="s">
        <v>899</v>
      </c>
      <c r="E15" s="74"/>
    </row>
    <row r="16" spans="2:5" ht="17.5" customHeight="1" x14ac:dyDescent="0.2">
      <c r="B16" s="73"/>
      <c r="C16" s="66"/>
      <c r="D16" s="84" t="s">
        <v>1427</v>
      </c>
      <c r="E16" s="74"/>
    </row>
    <row r="17" spans="2:5" x14ac:dyDescent="0.2">
      <c r="B17" s="73"/>
      <c r="E17" s="74"/>
    </row>
    <row r="18" spans="2:5" x14ac:dyDescent="0.2">
      <c r="B18" s="73"/>
      <c r="C18" s="8" t="s">
        <v>903</v>
      </c>
      <c r="E18" s="74"/>
    </row>
    <row r="19" spans="2:5" x14ac:dyDescent="0.2">
      <c r="B19" s="73"/>
      <c r="C19" t="s">
        <v>1417</v>
      </c>
      <c r="E19" s="74"/>
    </row>
    <row r="20" spans="2:5" ht="61.5" customHeight="1" x14ac:dyDescent="0.2">
      <c r="B20" s="73"/>
      <c r="C20" s="63" t="s">
        <v>889</v>
      </c>
      <c r="D20" s="55" t="s">
        <v>887</v>
      </c>
      <c r="E20" s="74"/>
    </row>
    <row r="21" spans="2:5" ht="45" customHeight="1" x14ac:dyDescent="0.2">
      <c r="B21" s="73"/>
      <c r="C21" s="5"/>
      <c r="D21" s="85" t="s">
        <v>888</v>
      </c>
      <c r="E21" s="74"/>
    </row>
    <row r="22" spans="2:5" ht="46" customHeight="1" x14ac:dyDescent="0.2">
      <c r="B22" s="73"/>
      <c r="C22" s="6"/>
      <c r="D22" s="81" t="s">
        <v>900</v>
      </c>
      <c r="E22" s="74"/>
    </row>
    <row r="23" spans="2:5" ht="55.5" customHeight="1" x14ac:dyDescent="0.2">
      <c r="B23" s="73"/>
      <c r="C23" s="2926" t="s">
        <v>1425</v>
      </c>
      <c r="D23" s="82" t="s">
        <v>1426</v>
      </c>
      <c r="E23" s="74"/>
    </row>
    <row r="24" spans="2:5" ht="46" customHeight="1" x14ac:dyDescent="0.2">
      <c r="B24" s="73"/>
      <c r="C24" s="2926"/>
      <c r="D24" s="84" t="s">
        <v>1428</v>
      </c>
      <c r="E24" s="74"/>
    </row>
    <row r="25" spans="2:5" x14ac:dyDescent="0.2">
      <c r="B25" s="73"/>
      <c r="E25" s="74"/>
    </row>
    <row r="26" spans="2:5" ht="16" customHeight="1" x14ac:dyDescent="0.2">
      <c r="B26" s="73"/>
      <c r="C26" s="8" t="s">
        <v>904</v>
      </c>
      <c r="E26" s="74"/>
    </row>
    <row r="27" spans="2:5" x14ac:dyDescent="0.2">
      <c r="B27" s="73"/>
      <c r="C27" t="s">
        <v>1418</v>
      </c>
      <c r="E27" s="74"/>
    </row>
    <row r="28" spans="2:5" x14ac:dyDescent="0.2">
      <c r="B28" s="73"/>
      <c r="C28" s="33" t="s">
        <v>890</v>
      </c>
      <c r="D28" s="35"/>
      <c r="E28" s="74"/>
    </row>
    <row r="29" spans="2:5" ht="35.5" customHeight="1" x14ac:dyDescent="0.2">
      <c r="B29" s="73"/>
      <c r="C29" s="68" t="s">
        <v>894</v>
      </c>
      <c r="D29" s="86" t="s">
        <v>891</v>
      </c>
      <c r="E29" s="74"/>
    </row>
    <row r="30" spans="2:5" ht="114" customHeight="1" x14ac:dyDescent="0.2">
      <c r="B30" s="73"/>
      <c r="C30" s="69" t="s">
        <v>893</v>
      </c>
      <c r="D30" s="87" t="s">
        <v>892</v>
      </c>
      <c r="E30" s="74"/>
    </row>
    <row r="31" spans="2:5" x14ac:dyDescent="0.2">
      <c r="B31" s="73"/>
      <c r="C31" s="33" t="s">
        <v>890</v>
      </c>
      <c r="D31" s="35"/>
      <c r="E31" s="74"/>
    </row>
    <row r="32" spans="2:5" ht="33" customHeight="1" x14ac:dyDescent="0.2">
      <c r="B32" s="73"/>
      <c r="C32" s="68" t="s">
        <v>897</v>
      </c>
      <c r="D32" s="86" t="s">
        <v>895</v>
      </c>
      <c r="E32" s="74"/>
    </row>
    <row r="33" spans="2:5" ht="60" customHeight="1" x14ac:dyDescent="0.2">
      <c r="B33" s="73"/>
      <c r="C33" s="69" t="s">
        <v>898</v>
      </c>
      <c r="D33" s="87" t="s">
        <v>896</v>
      </c>
      <c r="E33" s="74"/>
    </row>
    <row r="34" spans="2:5" ht="5.15" customHeight="1" thickBot="1" x14ac:dyDescent="0.25">
      <c r="B34" s="75"/>
      <c r="C34" s="58"/>
      <c r="D34" s="58"/>
      <c r="E34" s="78"/>
    </row>
    <row r="35" spans="2:5" ht="11.15" customHeight="1" thickBot="1" x14ac:dyDescent="0.25"/>
    <row r="36" spans="2:5" ht="5.5" customHeight="1" x14ac:dyDescent="0.2">
      <c r="B36" s="70"/>
      <c r="C36" s="71"/>
      <c r="D36" s="71"/>
      <c r="E36" s="72"/>
    </row>
    <row r="37" spans="2:5" ht="14" x14ac:dyDescent="0.2">
      <c r="B37" s="73"/>
      <c r="C37" s="7" t="s">
        <v>1456</v>
      </c>
      <c r="E37" s="74"/>
    </row>
    <row r="38" spans="2:5" ht="6.65" customHeight="1" x14ac:dyDescent="0.2">
      <c r="B38" s="73"/>
      <c r="C38" s="7"/>
      <c r="E38" s="74"/>
    </row>
    <row r="39" spans="2:5" x14ac:dyDescent="0.2">
      <c r="B39" s="73"/>
      <c r="C39" s="8" t="s">
        <v>908</v>
      </c>
      <c r="E39" s="74"/>
    </row>
    <row r="40" spans="2:5" ht="19" customHeight="1" x14ac:dyDescent="0.2">
      <c r="B40" s="73"/>
      <c r="C40" s="67" t="s">
        <v>909</v>
      </c>
      <c r="D40" s="53" t="s">
        <v>910</v>
      </c>
      <c r="E40" s="74"/>
    </row>
    <row r="41" spans="2:5" ht="32.15" customHeight="1" x14ac:dyDescent="0.2">
      <c r="B41" s="73"/>
      <c r="C41" s="67" t="s">
        <v>911</v>
      </c>
      <c r="D41" s="53" t="s">
        <v>912</v>
      </c>
      <c r="E41" s="74"/>
    </row>
    <row r="42" spans="2:5" ht="32.15" customHeight="1" x14ac:dyDescent="0.2">
      <c r="B42" s="73"/>
      <c r="C42" s="67" t="s">
        <v>1492</v>
      </c>
      <c r="D42" s="53" t="s">
        <v>1544</v>
      </c>
      <c r="E42" s="74"/>
    </row>
    <row r="43" spans="2:5" ht="16" customHeight="1" x14ac:dyDescent="0.2">
      <c r="B43" s="73"/>
      <c r="C43" s="64"/>
      <c r="D43" s="3"/>
      <c r="E43" s="74"/>
    </row>
    <row r="44" spans="2:5" x14ac:dyDescent="0.2">
      <c r="B44" s="73"/>
      <c r="C44" s="8" t="s">
        <v>901</v>
      </c>
      <c r="E44" s="74"/>
    </row>
    <row r="45" spans="2:5" ht="19" customHeight="1" x14ac:dyDescent="0.2">
      <c r="B45" s="73"/>
      <c r="C45" s="51" t="s">
        <v>840</v>
      </c>
      <c r="D45" s="51" t="s">
        <v>841</v>
      </c>
      <c r="E45" s="74"/>
    </row>
    <row r="46" spans="2:5" ht="19" customHeight="1" x14ac:dyDescent="0.2">
      <c r="B46" s="73"/>
      <c r="C46" s="32" t="s">
        <v>842</v>
      </c>
      <c r="D46" s="88" t="s">
        <v>843</v>
      </c>
      <c r="E46" s="74"/>
    </row>
    <row r="47" spans="2:5" ht="19" customHeight="1" x14ac:dyDescent="0.2">
      <c r="B47" s="73"/>
      <c r="C47" s="54">
        <v>2</v>
      </c>
      <c r="D47" s="89" t="s">
        <v>844</v>
      </c>
      <c r="E47" s="74"/>
    </row>
    <row r="48" spans="2:5" ht="33" customHeight="1" x14ac:dyDescent="0.2">
      <c r="B48" s="73"/>
      <c r="C48" s="60" t="s">
        <v>845</v>
      </c>
      <c r="D48" s="53" t="s">
        <v>846</v>
      </c>
      <c r="E48" s="74"/>
    </row>
    <row r="49" spans="2:5" ht="34" customHeight="1" x14ac:dyDescent="0.2">
      <c r="B49" s="73"/>
      <c r="C49" s="60" t="s">
        <v>847</v>
      </c>
      <c r="D49" s="53" t="s">
        <v>848</v>
      </c>
      <c r="E49" s="74"/>
    </row>
    <row r="50" spans="2:5" ht="16.5" customHeight="1" x14ac:dyDescent="0.2">
      <c r="B50" s="73"/>
      <c r="C50" s="59"/>
      <c r="D50" s="3"/>
      <c r="E50" s="74"/>
    </row>
    <row r="51" spans="2:5" ht="16.5" customHeight="1" x14ac:dyDescent="0.2">
      <c r="B51" s="73"/>
      <c r="C51" s="8" t="s">
        <v>906</v>
      </c>
      <c r="D51" s="3"/>
      <c r="E51" s="74"/>
    </row>
    <row r="52" spans="2:5" ht="16.5" customHeight="1" x14ac:dyDescent="0.2">
      <c r="B52" s="73"/>
      <c r="C52" s="59" t="s">
        <v>907</v>
      </c>
      <c r="D52" s="79" t="s">
        <v>1574</v>
      </c>
      <c r="E52" s="74"/>
    </row>
    <row r="53" spans="2:5" ht="16.5" customHeight="1" x14ac:dyDescent="0.2">
      <c r="B53" s="73"/>
      <c r="C53" s="80" t="s">
        <v>913</v>
      </c>
      <c r="D53" s="57"/>
      <c r="E53" s="74"/>
    </row>
    <row r="54" spans="2:5" ht="47.5" customHeight="1" x14ac:dyDescent="0.2">
      <c r="B54" s="73"/>
      <c r="C54" s="62"/>
      <c r="D54" s="53" t="s">
        <v>914</v>
      </c>
      <c r="E54" s="74"/>
    </row>
    <row r="55" spans="2:5" ht="16.5" customHeight="1" x14ac:dyDescent="0.2">
      <c r="B55" s="73"/>
      <c r="C55" s="277" t="s">
        <v>915</v>
      </c>
      <c r="D55" s="41"/>
      <c r="E55" s="74"/>
    </row>
    <row r="56" spans="2:5" ht="71.150000000000006" customHeight="1" x14ac:dyDescent="0.2">
      <c r="B56" s="73"/>
      <c r="C56" s="62"/>
      <c r="D56" s="53" t="s">
        <v>1573</v>
      </c>
      <c r="E56" s="74"/>
    </row>
    <row r="57" spans="2:5" ht="16.5" customHeight="1" x14ac:dyDescent="0.2">
      <c r="B57" s="73"/>
      <c r="C57" s="80" t="s">
        <v>916</v>
      </c>
      <c r="D57" s="41"/>
      <c r="E57" s="74"/>
    </row>
    <row r="58" spans="2:5" ht="73.5" customHeight="1" x14ac:dyDescent="0.2">
      <c r="B58" s="73"/>
      <c r="C58" s="62"/>
      <c r="D58" s="53" t="s">
        <v>2039</v>
      </c>
      <c r="E58" s="74"/>
    </row>
    <row r="59" spans="2:5" ht="20.5" customHeight="1" x14ac:dyDescent="0.2">
      <c r="B59" s="73"/>
      <c r="C59" s="272" t="s">
        <v>1372</v>
      </c>
      <c r="D59" s="280" t="s">
        <v>1570</v>
      </c>
      <c r="E59" s="74"/>
    </row>
    <row r="60" spans="2:5" ht="5.15" customHeight="1" thickBot="1" x14ac:dyDescent="0.25">
      <c r="B60" s="75"/>
      <c r="C60" s="76"/>
      <c r="D60" s="77"/>
      <c r="E60" s="78"/>
    </row>
    <row r="61" spans="2:5" ht="13.5" thickBot="1" x14ac:dyDescent="0.25"/>
    <row r="62" spans="2:5" ht="6" customHeight="1" x14ac:dyDescent="0.2">
      <c r="B62" s="70"/>
      <c r="C62" s="71"/>
      <c r="D62" s="71"/>
      <c r="E62" s="72"/>
    </row>
    <row r="63" spans="2:5" ht="14" x14ac:dyDescent="0.2">
      <c r="B63" s="73"/>
      <c r="C63" s="7" t="s">
        <v>1458</v>
      </c>
      <c r="E63" s="74"/>
    </row>
    <row r="64" spans="2:5" ht="6.65" customHeight="1" x14ac:dyDescent="0.2">
      <c r="B64" s="73"/>
      <c r="C64" s="7"/>
      <c r="E64" s="74"/>
    </row>
    <row r="65" spans="2:5" x14ac:dyDescent="0.2">
      <c r="B65" s="73"/>
      <c r="C65" s="8" t="s">
        <v>1319</v>
      </c>
      <c r="E65" s="74"/>
    </row>
    <row r="66" spans="2:5" x14ac:dyDescent="0.2">
      <c r="B66" s="73"/>
      <c r="C66" t="s">
        <v>1309</v>
      </c>
      <c r="E66" s="74"/>
    </row>
    <row r="67" spans="2:5" ht="16.5" customHeight="1" x14ac:dyDescent="0.2">
      <c r="B67" s="73"/>
      <c r="C67" s="56" t="s">
        <v>1315</v>
      </c>
      <c r="D67" s="41"/>
      <c r="E67" s="74"/>
    </row>
    <row r="68" spans="2:5" ht="16.5" customHeight="1" x14ac:dyDescent="0.2">
      <c r="B68" s="73"/>
      <c r="C68" s="5" t="s">
        <v>1316</v>
      </c>
      <c r="D68" s="224"/>
      <c r="E68" s="74"/>
    </row>
    <row r="69" spans="2:5" ht="42" customHeight="1" x14ac:dyDescent="0.2">
      <c r="B69" s="73"/>
      <c r="C69" s="5"/>
      <c r="D69" s="82" t="s">
        <v>1317</v>
      </c>
      <c r="E69" s="74"/>
    </row>
    <row r="70" spans="2:5" ht="58" customHeight="1" x14ac:dyDescent="0.2">
      <c r="B70" s="73"/>
      <c r="C70" s="62">
        <v>2</v>
      </c>
      <c r="D70" s="279" t="s">
        <v>1429</v>
      </c>
      <c r="E70" s="74"/>
    </row>
    <row r="71" spans="2:5" ht="20.5" customHeight="1" x14ac:dyDescent="0.2">
      <c r="B71" s="73"/>
      <c r="C71" s="272" t="s">
        <v>1372</v>
      </c>
      <c r="D71" s="280" t="s">
        <v>1571</v>
      </c>
      <c r="E71" s="74"/>
    </row>
    <row r="72" spans="2:5" ht="7.5" customHeight="1" x14ac:dyDescent="0.2">
      <c r="B72" s="73"/>
      <c r="E72" s="74"/>
    </row>
    <row r="73" spans="2:5" ht="16" customHeight="1" x14ac:dyDescent="0.2">
      <c r="B73" s="73"/>
      <c r="C73" s="7" t="s">
        <v>1710</v>
      </c>
      <c r="E73" s="74"/>
    </row>
    <row r="74" spans="2:5" ht="16" customHeight="1" x14ac:dyDescent="0.2">
      <c r="B74" s="73"/>
      <c r="C74" t="s">
        <v>1711</v>
      </c>
      <c r="E74" s="74"/>
    </row>
    <row r="75" spans="2:5" ht="16" customHeight="1" x14ac:dyDescent="0.2">
      <c r="B75" s="73"/>
      <c r="C75" s="56" t="s">
        <v>1712</v>
      </c>
      <c r="D75" s="41"/>
      <c r="E75" s="74"/>
    </row>
    <row r="76" spans="2:5" ht="16" customHeight="1" x14ac:dyDescent="0.2">
      <c r="B76" s="73"/>
      <c r="C76" s="5" t="s">
        <v>1713</v>
      </c>
      <c r="D76" s="224"/>
      <c r="E76" s="74"/>
    </row>
    <row r="77" spans="2:5" ht="39.65" customHeight="1" x14ac:dyDescent="0.2">
      <c r="B77" s="73"/>
      <c r="C77" s="62">
        <v>2</v>
      </c>
      <c r="D77" s="53" t="s">
        <v>1714</v>
      </c>
      <c r="E77" s="74"/>
    </row>
    <row r="78" spans="2:5" ht="6" customHeight="1" x14ac:dyDescent="0.2">
      <c r="B78" s="73"/>
      <c r="E78" s="74"/>
    </row>
    <row r="79" spans="2:5" ht="16" customHeight="1" x14ac:dyDescent="0.2">
      <c r="B79" s="73"/>
      <c r="C79" s="7" t="s">
        <v>1695</v>
      </c>
      <c r="E79" s="74"/>
    </row>
    <row r="80" spans="2:5" ht="16" customHeight="1" x14ac:dyDescent="0.2">
      <c r="B80" s="73"/>
      <c r="C80" t="s">
        <v>1696</v>
      </c>
      <c r="E80" s="74"/>
    </row>
    <row r="81" spans="2:5" ht="16" customHeight="1" x14ac:dyDescent="0.2">
      <c r="B81" s="73"/>
      <c r="C81" s="56" t="s">
        <v>1697</v>
      </c>
      <c r="D81" s="41"/>
      <c r="E81" s="74"/>
    </row>
    <row r="82" spans="2:5" ht="16" customHeight="1" x14ac:dyDescent="0.2">
      <c r="B82" s="73"/>
      <c r="C82" s="5" t="s">
        <v>1698</v>
      </c>
      <c r="D82" s="32" t="s">
        <v>1699</v>
      </c>
      <c r="E82" s="74"/>
    </row>
    <row r="83" spans="2:5" ht="16" customHeight="1" x14ac:dyDescent="0.2">
      <c r="B83" s="73"/>
      <c r="C83" s="5"/>
      <c r="D83" s="234" t="s">
        <v>1700</v>
      </c>
      <c r="E83" s="74"/>
    </row>
    <row r="84" spans="2:5" ht="44.5" customHeight="1" x14ac:dyDescent="0.2">
      <c r="B84" s="73"/>
      <c r="C84" s="304" t="s">
        <v>1701</v>
      </c>
      <c r="D84" s="683" t="s">
        <v>1702</v>
      </c>
      <c r="E84" s="74"/>
    </row>
    <row r="85" spans="2:5" ht="18" customHeight="1" x14ac:dyDescent="0.2">
      <c r="B85" s="73"/>
      <c r="C85" s="269" t="s">
        <v>1703</v>
      </c>
      <c r="D85" s="234" t="s">
        <v>1704</v>
      </c>
      <c r="E85" s="74"/>
    </row>
    <row r="86" spans="2:5" ht="16" customHeight="1" x14ac:dyDescent="0.2">
      <c r="B86" s="73"/>
      <c r="C86" s="6"/>
      <c r="D86" s="54" t="s">
        <v>1427</v>
      </c>
      <c r="E86" s="74"/>
    </row>
    <row r="87" spans="2:5" ht="9" customHeight="1" thickBot="1" x14ac:dyDescent="0.25">
      <c r="B87" s="75"/>
      <c r="C87" s="58"/>
      <c r="D87" s="58"/>
      <c r="E87" s="78"/>
    </row>
    <row r="88" spans="2:5" ht="13.5" thickBot="1" x14ac:dyDescent="0.25"/>
    <row r="89" spans="2:5" ht="4.5" customHeight="1" x14ac:dyDescent="0.2">
      <c r="B89" s="70"/>
      <c r="C89" s="71"/>
      <c r="D89" s="71"/>
      <c r="E89" s="72"/>
    </row>
    <row r="90" spans="2:5" ht="14" x14ac:dyDescent="0.2">
      <c r="B90" s="73"/>
      <c r="C90" s="7" t="s">
        <v>1459</v>
      </c>
      <c r="E90" s="74"/>
    </row>
    <row r="91" spans="2:5" ht="6.65" customHeight="1" x14ac:dyDescent="0.2">
      <c r="B91" s="73"/>
      <c r="C91" s="7"/>
      <c r="E91" s="74"/>
    </row>
    <row r="92" spans="2:5" x14ac:dyDescent="0.2">
      <c r="B92" s="73"/>
      <c r="C92" s="8" t="s">
        <v>1318</v>
      </c>
      <c r="E92" s="74"/>
    </row>
    <row r="93" spans="2:5" x14ac:dyDescent="0.2">
      <c r="B93" s="73"/>
      <c r="C93" t="s">
        <v>918</v>
      </c>
      <c r="E93" s="74"/>
    </row>
    <row r="94" spans="2:5" x14ac:dyDescent="0.2">
      <c r="B94" s="73"/>
      <c r="C94" s="56" t="s">
        <v>1624</v>
      </c>
      <c r="D94" s="41"/>
      <c r="E94" s="74"/>
    </row>
    <row r="95" spans="2:5" ht="39.65" customHeight="1" x14ac:dyDescent="0.2">
      <c r="B95" s="73"/>
      <c r="C95" s="61" t="s">
        <v>1625</v>
      </c>
      <c r="D95" s="53" t="s">
        <v>1627</v>
      </c>
      <c r="E95" s="74"/>
    </row>
    <row r="96" spans="2:5" ht="17.149999999999999" customHeight="1" x14ac:dyDescent="0.2">
      <c r="B96" s="73"/>
      <c r="C96" s="6">
        <v>2</v>
      </c>
      <c r="D96" s="54" t="s">
        <v>1626</v>
      </c>
      <c r="E96" s="74"/>
    </row>
    <row r="97" spans="2:5" ht="17.149999999999999" customHeight="1" x14ac:dyDescent="0.2">
      <c r="B97" s="73"/>
      <c r="C97" s="56" t="s">
        <v>1559</v>
      </c>
      <c r="D97" s="41"/>
      <c r="E97" s="74"/>
    </row>
    <row r="98" spans="2:5" ht="32.15" customHeight="1" x14ac:dyDescent="0.2">
      <c r="B98" s="73"/>
      <c r="C98" s="62" t="s">
        <v>920</v>
      </c>
      <c r="D98" s="53" t="s">
        <v>921</v>
      </c>
      <c r="E98" s="74"/>
    </row>
    <row r="99" spans="2:5" ht="17.149999999999999" customHeight="1" x14ac:dyDescent="0.2">
      <c r="B99" s="73"/>
      <c r="C99" s="56" t="s">
        <v>1382</v>
      </c>
      <c r="D99" s="41"/>
      <c r="E99" s="74"/>
    </row>
    <row r="100" spans="2:5" ht="16" customHeight="1" x14ac:dyDescent="0.2">
      <c r="B100" s="73"/>
      <c r="C100" s="5" t="s">
        <v>1383</v>
      </c>
      <c r="D100" s="88" t="s">
        <v>1384</v>
      </c>
      <c r="E100" s="74"/>
    </row>
    <row r="101" spans="2:5" ht="16" customHeight="1" x14ac:dyDescent="0.2">
      <c r="B101" s="73"/>
      <c r="C101" s="5">
        <v>2</v>
      </c>
      <c r="D101" s="270" t="s">
        <v>1385</v>
      </c>
      <c r="E101" s="74"/>
    </row>
    <row r="102" spans="2:5" ht="16" customHeight="1" x14ac:dyDescent="0.2">
      <c r="B102" s="73"/>
      <c r="C102" s="5">
        <v>3</v>
      </c>
      <c r="D102" s="270" t="s">
        <v>1386</v>
      </c>
      <c r="E102" s="74"/>
    </row>
    <row r="103" spans="2:5" ht="16" customHeight="1" x14ac:dyDescent="0.2">
      <c r="B103" s="73"/>
      <c r="C103" s="5">
        <v>4</v>
      </c>
      <c r="D103" s="270" t="s">
        <v>1387</v>
      </c>
      <c r="E103" s="74"/>
    </row>
    <row r="104" spans="2:5" ht="16" customHeight="1" x14ac:dyDescent="0.2">
      <c r="B104" s="73"/>
      <c r="C104" s="6">
        <v>5</v>
      </c>
      <c r="D104" s="89" t="s">
        <v>1560</v>
      </c>
      <c r="E104" s="74"/>
    </row>
    <row r="105" spans="2:5" ht="17.149999999999999" customHeight="1" x14ac:dyDescent="0.2">
      <c r="B105" s="73"/>
      <c r="C105" s="5" t="s">
        <v>1561</v>
      </c>
      <c r="D105" s="224"/>
      <c r="E105" s="74"/>
    </row>
    <row r="106" spans="2:5" ht="42" customHeight="1" x14ac:dyDescent="0.2">
      <c r="B106" s="73"/>
      <c r="C106" s="62" t="s">
        <v>923</v>
      </c>
      <c r="D106" s="53" t="s">
        <v>924</v>
      </c>
      <c r="E106" s="74"/>
    </row>
    <row r="107" spans="2:5" ht="16.5" customHeight="1" x14ac:dyDescent="0.2">
      <c r="B107" s="73"/>
      <c r="C107" s="80" t="s">
        <v>1320</v>
      </c>
      <c r="D107" s="57"/>
      <c r="E107" s="74"/>
    </row>
    <row r="108" spans="2:5" ht="32.5" customHeight="1" x14ac:dyDescent="0.2">
      <c r="B108" s="73"/>
      <c r="C108" s="61" t="s">
        <v>1321</v>
      </c>
      <c r="D108" s="82" t="s">
        <v>1322</v>
      </c>
      <c r="E108" s="74"/>
    </row>
    <row r="109" spans="2:5" ht="30.65" customHeight="1" x14ac:dyDescent="0.2">
      <c r="B109" s="73"/>
      <c r="C109" s="61">
        <v>2</v>
      </c>
      <c r="D109" s="83" t="s">
        <v>1323</v>
      </c>
      <c r="E109" s="74"/>
    </row>
    <row r="110" spans="2:5" ht="16" customHeight="1" x14ac:dyDescent="0.2">
      <c r="B110" s="73"/>
      <c r="C110" s="62"/>
      <c r="D110" s="84" t="s">
        <v>884</v>
      </c>
      <c r="E110" s="74"/>
    </row>
    <row r="111" spans="2:5" ht="7" customHeight="1" x14ac:dyDescent="0.2">
      <c r="B111" s="73"/>
      <c r="E111" s="74"/>
    </row>
    <row r="112" spans="2:5" x14ac:dyDescent="0.2">
      <c r="B112" s="73"/>
      <c r="C112" s="8" t="s">
        <v>1319</v>
      </c>
      <c r="E112" s="74"/>
    </row>
    <row r="113" spans="2:5" x14ac:dyDescent="0.2">
      <c r="B113" s="73"/>
      <c r="C113" t="s">
        <v>1309</v>
      </c>
      <c r="E113" s="74"/>
    </row>
    <row r="114" spans="2:5" ht="16" customHeight="1" x14ac:dyDescent="0.2">
      <c r="B114" s="73"/>
      <c r="C114" s="56" t="s">
        <v>1357</v>
      </c>
      <c r="D114" s="41"/>
      <c r="E114" s="74"/>
    </row>
    <row r="115" spans="2:5" ht="16" customHeight="1" x14ac:dyDescent="0.2">
      <c r="B115" s="73"/>
      <c r="C115" s="5" t="s">
        <v>1358</v>
      </c>
      <c r="D115" s="88" t="s">
        <v>1359</v>
      </c>
      <c r="E115" s="74"/>
    </row>
    <row r="116" spans="2:5" ht="17.5" customHeight="1" x14ac:dyDescent="0.2">
      <c r="B116" s="73"/>
      <c r="C116" s="269" t="s">
        <v>1348</v>
      </c>
      <c r="D116" s="309" t="s">
        <v>1545</v>
      </c>
      <c r="E116" s="74"/>
    </row>
    <row r="117" spans="2:5" ht="17.5" customHeight="1" x14ac:dyDescent="0.2">
      <c r="B117" s="73"/>
      <c r="C117" s="269" t="s">
        <v>1349</v>
      </c>
      <c r="D117" s="270" t="s">
        <v>1360</v>
      </c>
      <c r="E117" s="74"/>
    </row>
    <row r="118" spans="2:5" ht="17.5" customHeight="1" x14ac:dyDescent="0.2">
      <c r="B118" s="73"/>
      <c r="C118" s="5"/>
      <c r="D118" s="270" t="s">
        <v>1368</v>
      </c>
      <c r="E118" s="74"/>
    </row>
    <row r="119" spans="2:5" ht="17.5" customHeight="1" x14ac:dyDescent="0.2">
      <c r="B119" s="73"/>
      <c r="C119" s="5">
        <v>2</v>
      </c>
      <c r="D119" s="89" t="s">
        <v>1562</v>
      </c>
      <c r="E119" s="74"/>
    </row>
    <row r="120" spans="2:5" ht="17.5" customHeight="1" x14ac:dyDescent="0.2">
      <c r="B120" s="73"/>
      <c r="C120" s="56" t="s">
        <v>1361</v>
      </c>
      <c r="D120" s="41"/>
      <c r="E120" s="74"/>
    </row>
    <row r="121" spans="2:5" ht="17.5" customHeight="1" x14ac:dyDescent="0.2">
      <c r="B121" s="73"/>
      <c r="C121" s="5" t="s">
        <v>1362</v>
      </c>
      <c r="D121" s="32" t="s">
        <v>1363</v>
      </c>
      <c r="E121" s="74"/>
    </row>
    <row r="122" spans="2:5" ht="17.5" customHeight="1" x14ac:dyDescent="0.2">
      <c r="B122" s="73"/>
      <c r="C122" s="269" t="s">
        <v>1348</v>
      </c>
      <c r="D122" s="310" t="s">
        <v>1545</v>
      </c>
      <c r="E122" s="74"/>
    </row>
    <row r="123" spans="2:5" ht="17.5" customHeight="1" x14ac:dyDescent="0.2">
      <c r="B123" s="73"/>
      <c r="C123" s="269"/>
      <c r="D123" s="234" t="s">
        <v>1368</v>
      </c>
      <c r="E123" s="74"/>
    </row>
    <row r="124" spans="2:5" ht="17.5" customHeight="1" x14ac:dyDescent="0.2">
      <c r="B124" s="73"/>
      <c r="C124" s="6">
        <v>2</v>
      </c>
      <c r="D124" s="54" t="s">
        <v>1563</v>
      </c>
      <c r="E124" s="74"/>
    </row>
    <row r="125" spans="2:5" ht="17.5" customHeight="1" x14ac:dyDescent="0.2">
      <c r="B125" s="73"/>
      <c r="C125" s="5" t="s">
        <v>1364</v>
      </c>
      <c r="D125" s="224"/>
      <c r="E125" s="74"/>
    </row>
    <row r="126" spans="2:5" ht="17.5" customHeight="1" x14ac:dyDescent="0.2">
      <c r="B126" s="73"/>
      <c r="C126" s="5" t="s">
        <v>1365</v>
      </c>
      <c r="D126" s="32" t="s">
        <v>1366</v>
      </c>
      <c r="E126" s="74"/>
    </row>
    <row r="127" spans="2:5" ht="17.5" customHeight="1" x14ac:dyDescent="0.2">
      <c r="B127" s="73"/>
      <c r="C127" s="269" t="s">
        <v>1348</v>
      </c>
      <c r="D127" s="310" t="s">
        <v>1545</v>
      </c>
      <c r="E127" s="74"/>
    </row>
    <row r="128" spans="2:5" ht="17.5" customHeight="1" x14ac:dyDescent="0.2">
      <c r="B128" s="73"/>
      <c r="C128" s="269" t="s">
        <v>1349</v>
      </c>
      <c r="D128" s="234" t="s">
        <v>1367</v>
      </c>
      <c r="E128" s="74"/>
    </row>
    <row r="129" spans="2:5" ht="17.5" customHeight="1" x14ac:dyDescent="0.2">
      <c r="B129" s="73"/>
      <c r="C129" s="5"/>
      <c r="D129" s="234" t="s">
        <v>1368</v>
      </c>
      <c r="E129" s="74"/>
    </row>
    <row r="130" spans="2:5" ht="17.5" customHeight="1" x14ac:dyDescent="0.2">
      <c r="B130" s="73"/>
      <c r="C130" s="6">
        <v>2</v>
      </c>
      <c r="D130" s="54" t="s">
        <v>1564</v>
      </c>
      <c r="E130" s="74"/>
    </row>
    <row r="131" spans="2:5" ht="5.5" customHeight="1" thickBot="1" x14ac:dyDescent="0.25">
      <c r="B131" s="75"/>
      <c r="C131" s="58"/>
      <c r="D131" s="58"/>
      <c r="E131" s="78"/>
    </row>
    <row r="132" spans="2:5" ht="8.5" customHeight="1" thickBot="1" x14ac:dyDescent="0.25">
      <c r="C132" s="59"/>
      <c r="D132" s="3"/>
    </row>
    <row r="133" spans="2:5" ht="5.5" customHeight="1" x14ac:dyDescent="0.2">
      <c r="B133" s="70"/>
      <c r="C133" s="71"/>
      <c r="D133" s="71"/>
      <c r="E133" s="72"/>
    </row>
    <row r="134" spans="2:5" ht="14" x14ac:dyDescent="0.2">
      <c r="B134" s="73"/>
      <c r="C134" s="7" t="s">
        <v>1460</v>
      </c>
      <c r="E134" s="74"/>
    </row>
    <row r="135" spans="2:5" ht="6.65" customHeight="1" x14ac:dyDescent="0.2">
      <c r="B135" s="73"/>
      <c r="C135" s="7"/>
      <c r="E135" s="74"/>
    </row>
    <row r="136" spans="2:5" x14ac:dyDescent="0.2">
      <c r="B136" s="73"/>
      <c r="C136" s="8" t="s">
        <v>1318</v>
      </c>
      <c r="E136" s="74"/>
    </row>
    <row r="137" spans="2:5" x14ac:dyDescent="0.2">
      <c r="B137" s="73"/>
      <c r="C137" t="s">
        <v>918</v>
      </c>
      <c r="E137" s="74"/>
    </row>
    <row r="138" spans="2:5" x14ac:dyDescent="0.2">
      <c r="B138" s="73"/>
      <c r="C138" s="56" t="s">
        <v>1624</v>
      </c>
      <c r="D138" s="41"/>
      <c r="E138" s="74"/>
    </row>
    <row r="139" spans="2:5" ht="39.65" customHeight="1" x14ac:dyDescent="0.2">
      <c r="B139" s="73"/>
      <c r="C139" s="61" t="s">
        <v>1625</v>
      </c>
      <c r="D139" s="53" t="s">
        <v>1628</v>
      </c>
      <c r="E139" s="74"/>
    </row>
    <row r="140" spans="2:5" ht="17.149999999999999" customHeight="1" x14ac:dyDescent="0.2">
      <c r="B140" s="73"/>
      <c r="C140" s="6">
        <v>2</v>
      </c>
      <c r="D140" s="54" t="s">
        <v>1629</v>
      </c>
      <c r="E140" s="74"/>
    </row>
    <row r="141" spans="2:5" ht="16" customHeight="1" x14ac:dyDescent="0.2">
      <c r="B141" s="73"/>
      <c r="C141" s="80" t="s">
        <v>1328</v>
      </c>
      <c r="D141" s="57"/>
      <c r="E141" s="74"/>
    </row>
    <row r="142" spans="2:5" ht="16" customHeight="1" x14ac:dyDescent="0.2">
      <c r="B142" s="73"/>
      <c r="C142" s="61" t="s">
        <v>1329</v>
      </c>
      <c r="D142" s="55" t="s">
        <v>1330</v>
      </c>
      <c r="E142" s="74"/>
    </row>
    <row r="143" spans="2:5" ht="16" customHeight="1" x14ac:dyDescent="0.2">
      <c r="B143" s="73"/>
      <c r="C143" s="61">
        <v>2</v>
      </c>
      <c r="D143" s="81" t="s">
        <v>1331</v>
      </c>
      <c r="E143" s="74"/>
    </row>
    <row r="144" spans="2:5" ht="30.65" customHeight="1" x14ac:dyDescent="0.2">
      <c r="B144" s="73"/>
      <c r="C144" s="60" t="s">
        <v>1332</v>
      </c>
      <c r="D144" s="53" t="s">
        <v>1333</v>
      </c>
      <c r="E144" s="74"/>
    </row>
    <row r="145" spans="2:5" ht="15.65" customHeight="1" x14ac:dyDescent="0.2">
      <c r="B145" s="73"/>
      <c r="C145" s="80" t="s">
        <v>1472</v>
      </c>
      <c r="D145" s="57"/>
      <c r="E145" s="74"/>
    </row>
    <row r="146" spans="2:5" ht="15.65" customHeight="1" x14ac:dyDescent="0.2">
      <c r="B146" s="73"/>
      <c r="C146" s="61" t="s">
        <v>1473</v>
      </c>
      <c r="D146" s="281" t="s">
        <v>1474</v>
      </c>
      <c r="E146" s="74"/>
    </row>
    <row r="147" spans="2:5" ht="44.15" customHeight="1" x14ac:dyDescent="0.2">
      <c r="B147" s="73"/>
      <c r="C147" s="62">
        <v>2</v>
      </c>
      <c r="D147" s="53" t="s">
        <v>1587</v>
      </c>
      <c r="E147" s="74"/>
    </row>
    <row r="148" spans="2:5" ht="7" customHeight="1" x14ac:dyDescent="0.2">
      <c r="B148" s="73"/>
      <c r="E148" s="74"/>
    </row>
    <row r="149" spans="2:5" x14ac:dyDescent="0.2">
      <c r="B149" s="73"/>
      <c r="C149" s="8" t="s">
        <v>1319</v>
      </c>
      <c r="E149" s="74"/>
    </row>
    <row r="150" spans="2:5" x14ac:dyDescent="0.2">
      <c r="B150" s="73"/>
      <c r="C150" t="s">
        <v>1309</v>
      </c>
      <c r="E150" s="74"/>
    </row>
    <row r="151" spans="2:5" x14ac:dyDescent="0.2">
      <c r="B151" s="73"/>
      <c r="C151" s="56" t="s">
        <v>1334</v>
      </c>
      <c r="D151" s="41"/>
      <c r="E151" s="74"/>
    </row>
    <row r="152" spans="2:5" ht="28.5" customHeight="1" x14ac:dyDescent="0.2">
      <c r="B152" s="73"/>
      <c r="C152" s="62" t="s">
        <v>1335</v>
      </c>
      <c r="D152" s="274" t="s">
        <v>1464</v>
      </c>
      <c r="E152" s="74"/>
    </row>
    <row r="153" spans="2:5" ht="16.5" customHeight="1" x14ac:dyDescent="0.2">
      <c r="B153" s="73"/>
      <c r="C153" s="80" t="s">
        <v>1478</v>
      </c>
      <c r="D153" s="311"/>
      <c r="E153" s="74"/>
    </row>
    <row r="154" spans="2:5" ht="16.5" customHeight="1" x14ac:dyDescent="0.2">
      <c r="B154" s="73"/>
      <c r="C154" s="61" t="s">
        <v>1588</v>
      </c>
      <c r="D154" s="273" t="s">
        <v>1589</v>
      </c>
      <c r="E154" s="74"/>
    </row>
    <row r="155" spans="2:5" ht="16.5" customHeight="1" x14ac:dyDescent="0.2">
      <c r="B155" s="73"/>
      <c r="C155" s="304" t="s">
        <v>1590</v>
      </c>
      <c r="D155" s="312" t="s">
        <v>1591</v>
      </c>
      <c r="E155" s="74"/>
    </row>
    <row r="156" spans="2:5" ht="16.5" customHeight="1" x14ac:dyDescent="0.2">
      <c r="B156" s="73"/>
      <c r="C156" s="304" t="s">
        <v>1592</v>
      </c>
      <c r="D156" s="312" t="s">
        <v>1593</v>
      </c>
      <c r="E156" s="74"/>
    </row>
    <row r="157" spans="2:5" ht="16.5" customHeight="1" x14ac:dyDescent="0.2">
      <c r="B157" s="73"/>
      <c r="C157" s="304" t="s">
        <v>1594</v>
      </c>
      <c r="D157" s="312" t="s">
        <v>1595</v>
      </c>
      <c r="E157" s="74"/>
    </row>
    <row r="158" spans="2:5" ht="16.5" customHeight="1" x14ac:dyDescent="0.2">
      <c r="B158" s="73"/>
      <c r="C158" s="304" t="s">
        <v>1596</v>
      </c>
      <c r="D158" s="312" t="s">
        <v>1597</v>
      </c>
      <c r="E158" s="74"/>
    </row>
    <row r="159" spans="2:5" ht="16.5" customHeight="1" x14ac:dyDescent="0.2">
      <c r="B159" s="73"/>
      <c r="C159" s="304" t="s">
        <v>1598</v>
      </c>
      <c r="D159" s="312" t="s">
        <v>1599</v>
      </c>
      <c r="E159" s="74"/>
    </row>
    <row r="160" spans="2:5" ht="16.5" customHeight="1" x14ac:dyDescent="0.2">
      <c r="B160" s="73"/>
      <c r="C160" s="304" t="s">
        <v>1600</v>
      </c>
      <c r="D160" s="312" t="s">
        <v>1601</v>
      </c>
      <c r="E160" s="74"/>
    </row>
    <row r="161" spans="2:5" ht="16.5" customHeight="1" x14ac:dyDescent="0.2">
      <c r="B161" s="73"/>
      <c r="C161" s="304" t="s">
        <v>1602</v>
      </c>
      <c r="D161" s="312" t="s">
        <v>1603</v>
      </c>
      <c r="E161" s="74"/>
    </row>
    <row r="162" spans="2:5" ht="16.5" customHeight="1" x14ac:dyDescent="0.2">
      <c r="B162" s="73"/>
      <c r="C162" s="304" t="s">
        <v>1604</v>
      </c>
      <c r="D162" s="312" t="s">
        <v>1605</v>
      </c>
      <c r="E162" s="74"/>
    </row>
    <row r="163" spans="2:5" ht="16.5" customHeight="1" x14ac:dyDescent="0.2">
      <c r="B163" s="73"/>
      <c r="C163" s="304" t="s">
        <v>1606</v>
      </c>
      <c r="D163" s="312" t="s">
        <v>1607</v>
      </c>
      <c r="E163" s="74"/>
    </row>
    <row r="164" spans="2:5" ht="16.5" customHeight="1" x14ac:dyDescent="0.2">
      <c r="B164" s="73"/>
      <c r="C164" s="304" t="s">
        <v>1608</v>
      </c>
      <c r="D164" s="312" t="s">
        <v>1609</v>
      </c>
      <c r="E164" s="74"/>
    </row>
    <row r="165" spans="2:5" ht="16.5" customHeight="1" x14ac:dyDescent="0.2">
      <c r="B165" s="73"/>
      <c r="C165" s="304" t="s">
        <v>1610</v>
      </c>
      <c r="D165" s="313" t="s">
        <v>1611</v>
      </c>
      <c r="E165" s="74"/>
    </row>
    <row r="166" spans="2:5" ht="16.5" customHeight="1" x14ac:dyDescent="0.2">
      <c r="B166" s="73"/>
      <c r="C166" s="61">
        <v>2</v>
      </c>
      <c r="D166" s="274" t="s">
        <v>1612</v>
      </c>
      <c r="E166" s="74"/>
    </row>
    <row r="167" spans="2:5" ht="16.5" customHeight="1" x14ac:dyDescent="0.2">
      <c r="B167" s="73"/>
      <c r="C167" s="61">
        <v>3</v>
      </c>
      <c r="D167" s="273" t="s">
        <v>1647</v>
      </c>
      <c r="E167" s="74"/>
    </row>
    <row r="168" spans="2:5" ht="16" customHeight="1" x14ac:dyDescent="0.2">
      <c r="B168" s="73"/>
      <c r="C168" s="304" t="s">
        <v>1590</v>
      </c>
      <c r="D168" s="320" t="s">
        <v>1648</v>
      </c>
      <c r="E168" s="74"/>
    </row>
    <row r="169" spans="2:5" ht="30" customHeight="1" x14ac:dyDescent="0.2">
      <c r="B169" s="73"/>
      <c r="C169" s="304" t="s">
        <v>1592</v>
      </c>
      <c r="D169" s="320" t="s">
        <v>1649</v>
      </c>
      <c r="E169" s="74"/>
    </row>
    <row r="170" spans="2:5" ht="30" customHeight="1" x14ac:dyDescent="0.2">
      <c r="B170" s="73"/>
      <c r="C170" s="304" t="s">
        <v>1594</v>
      </c>
      <c r="D170" s="320" t="s">
        <v>1650</v>
      </c>
      <c r="E170" s="74"/>
    </row>
    <row r="171" spans="2:5" ht="16.5" customHeight="1" x14ac:dyDescent="0.2">
      <c r="B171" s="73"/>
      <c r="C171" s="304" t="s">
        <v>1596</v>
      </c>
      <c r="D171" s="321" t="s">
        <v>1651</v>
      </c>
      <c r="E171" s="74"/>
    </row>
    <row r="172" spans="2:5" ht="16.5" customHeight="1" x14ac:dyDescent="0.2">
      <c r="B172" s="73"/>
      <c r="C172" s="61"/>
      <c r="D172" s="314" t="s">
        <v>1623</v>
      </c>
      <c r="E172" s="74"/>
    </row>
    <row r="173" spans="2:5" ht="17.5" customHeight="1" x14ac:dyDescent="0.2">
      <c r="B173" s="73"/>
      <c r="C173" s="80" t="s">
        <v>1613</v>
      </c>
      <c r="D173" s="311"/>
      <c r="E173" s="74"/>
    </row>
    <row r="174" spans="2:5" ht="44.15" customHeight="1" x14ac:dyDescent="0.2">
      <c r="B174" s="73"/>
      <c r="C174" s="61" t="s">
        <v>1614</v>
      </c>
      <c r="D174" s="273" t="s">
        <v>1615</v>
      </c>
      <c r="E174" s="74"/>
    </row>
    <row r="175" spans="2:5" ht="58.5" customHeight="1" x14ac:dyDescent="0.2">
      <c r="B175" s="73"/>
      <c r="C175" s="304">
        <v>6</v>
      </c>
      <c r="D175" s="312" t="s">
        <v>1630</v>
      </c>
      <c r="E175" s="74"/>
    </row>
    <row r="176" spans="2:5" ht="45.65" customHeight="1" x14ac:dyDescent="0.2">
      <c r="B176" s="73"/>
      <c r="C176" s="315">
        <v>8</v>
      </c>
      <c r="D176" s="279" t="s">
        <v>1616</v>
      </c>
      <c r="E176" s="74"/>
    </row>
    <row r="177" spans="2:5" ht="15.65" customHeight="1" x14ac:dyDescent="0.2">
      <c r="B177" s="73"/>
      <c r="C177" s="316" t="s">
        <v>1617</v>
      </c>
      <c r="D177" s="311"/>
      <c r="E177" s="74"/>
    </row>
    <row r="178" spans="2:5" ht="15.65" customHeight="1" x14ac:dyDescent="0.2">
      <c r="B178" s="73"/>
      <c r="C178" s="304" t="s">
        <v>1618</v>
      </c>
      <c r="D178" s="274" t="s">
        <v>1619</v>
      </c>
      <c r="E178" s="74"/>
    </row>
    <row r="179" spans="2:5" ht="27" customHeight="1" x14ac:dyDescent="0.2">
      <c r="B179" s="73"/>
      <c r="C179" s="304">
        <v>2</v>
      </c>
      <c r="D179" s="274" t="s">
        <v>1620</v>
      </c>
      <c r="E179" s="74"/>
    </row>
    <row r="180" spans="2:5" ht="27.65" customHeight="1" x14ac:dyDescent="0.2">
      <c r="B180" s="73"/>
      <c r="C180" s="304">
        <v>3</v>
      </c>
      <c r="D180" s="274" t="s">
        <v>1621</v>
      </c>
      <c r="E180" s="74"/>
    </row>
    <row r="181" spans="2:5" ht="30.65" customHeight="1" x14ac:dyDescent="0.2">
      <c r="B181" s="73"/>
      <c r="C181" s="315">
        <v>4</v>
      </c>
      <c r="D181" s="274" t="s">
        <v>1622</v>
      </c>
      <c r="E181" s="74"/>
    </row>
    <row r="182" spans="2:5" x14ac:dyDescent="0.2">
      <c r="B182" s="73"/>
      <c r="C182" s="5" t="s">
        <v>1336</v>
      </c>
      <c r="D182" s="224"/>
      <c r="E182" s="74"/>
    </row>
    <row r="183" spans="2:5" ht="44.15" customHeight="1" x14ac:dyDescent="0.2">
      <c r="B183" s="73"/>
      <c r="C183" s="61" t="s">
        <v>1337</v>
      </c>
      <c r="D183" s="273" t="s">
        <v>1378</v>
      </c>
      <c r="E183" s="74"/>
    </row>
    <row r="184" spans="2:5" ht="16" customHeight="1" x14ac:dyDescent="0.2">
      <c r="B184" s="73"/>
      <c r="C184" s="269" t="s">
        <v>1348</v>
      </c>
      <c r="D184" s="270" t="s">
        <v>1338</v>
      </c>
      <c r="E184" s="74"/>
    </row>
    <row r="185" spans="2:5" ht="16" customHeight="1" x14ac:dyDescent="0.2">
      <c r="B185" s="73"/>
      <c r="C185" s="269" t="s">
        <v>1349</v>
      </c>
      <c r="D185" s="270" t="s">
        <v>1339</v>
      </c>
      <c r="E185" s="74"/>
    </row>
    <row r="186" spans="2:5" ht="16" customHeight="1" x14ac:dyDescent="0.2">
      <c r="B186" s="73"/>
      <c r="C186" s="269" t="s">
        <v>1350</v>
      </c>
      <c r="D186" s="270" t="s">
        <v>1340</v>
      </c>
      <c r="E186" s="74"/>
    </row>
    <row r="187" spans="2:5" ht="16" customHeight="1" x14ac:dyDescent="0.2">
      <c r="B187" s="73"/>
      <c r="C187" s="269" t="s">
        <v>1351</v>
      </c>
      <c r="D187" s="270" t="s">
        <v>1341</v>
      </c>
      <c r="E187" s="74"/>
    </row>
    <row r="188" spans="2:5" ht="16" customHeight="1" x14ac:dyDescent="0.2">
      <c r="B188" s="73"/>
      <c r="C188" s="269" t="s">
        <v>1352</v>
      </c>
      <c r="D188" s="270" t="s">
        <v>1342</v>
      </c>
      <c r="E188" s="74"/>
    </row>
    <row r="189" spans="2:5" ht="16" customHeight="1" x14ac:dyDescent="0.2">
      <c r="B189" s="73"/>
      <c r="C189" s="269" t="s">
        <v>1353</v>
      </c>
      <c r="D189" s="270" t="s">
        <v>1343</v>
      </c>
      <c r="E189" s="74"/>
    </row>
    <row r="190" spans="2:5" ht="16" customHeight="1" x14ac:dyDescent="0.2">
      <c r="B190" s="73"/>
      <c r="C190" s="269" t="s">
        <v>1354</v>
      </c>
      <c r="D190" s="270" t="s">
        <v>1344</v>
      </c>
      <c r="E190" s="74"/>
    </row>
    <row r="191" spans="2:5" ht="16" customHeight="1" x14ac:dyDescent="0.2">
      <c r="B191" s="73"/>
      <c r="C191" s="269" t="s">
        <v>1355</v>
      </c>
      <c r="D191" s="270" t="s">
        <v>1345</v>
      </c>
      <c r="E191" s="74"/>
    </row>
    <row r="192" spans="2:5" ht="16" customHeight="1" x14ac:dyDescent="0.2">
      <c r="B192" s="73"/>
      <c r="C192" s="269" t="s">
        <v>1356</v>
      </c>
      <c r="D192" s="271" t="s">
        <v>1346</v>
      </c>
      <c r="E192" s="74"/>
    </row>
    <row r="193" spans="2:5" ht="32.15" customHeight="1" x14ac:dyDescent="0.2">
      <c r="B193" s="73"/>
      <c r="C193" s="62">
        <v>2</v>
      </c>
      <c r="D193" s="53" t="s">
        <v>1347</v>
      </c>
      <c r="E193" s="74"/>
    </row>
    <row r="194" spans="2:5" ht="16" customHeight="1" x14ac:dyDescent="0.2">
      <c r="B194" s="73"/>
      <c r="C194" s="61" t="s">
        <v>1631</v>
      </c>
      <c r="D194" s="57"/>
      <c r="E194" s="74"/>
    </row>
    <row r="195" spans="2:5" ht="38.15" customHeight="1" x14ac:dyDescent="0.2">
      <c r="B195" s="73"/>
      <c r="C195" s="61" t="s">
        <v>1632</v>
      </c>
      <c r="D195" s="53" t="s">
        <v>1633</v>
      </c>
      <c r="E195" s="74"/>
    </row>
    <row r="196" spans="2:5" x14ac:dyDescent="0.2">
      <c r="B196" s="73"/>
      <c r="C196" s="56" t="s">
        <v>1357</v>
      </c>
      <c r="D196" s="41"/>
      <c r="E196" s="74"/>
    </row>
    <row r="197" spans="2:5" ht="16" customHeight="1" x14ac:dyDescent="0.2">
      <c r="B197" s="73"/>
      <c r="C197" s="5" t="s">
        <v>1358</v>
      </c>
      <c r="D197" s="88" t="s">
        <v>1359</v>
      </c>
      <c r="E197" s="74"/>
    </row>
    <row r="198" spans="2:5" ht="16" customHeight="1" x14ac:dyDescent="0.2">
      <c r="B198" s="73"/>
      <c r="C198" s="304" t="s">
        <v>1348</v>
      </c>
      <c r="D198" s="305" t="s">
        <v>1545</v>
      </c>
      <c r="E198" s="74"/>
    </row>
    <row r="199" spans="2:5" ht="16" customHeight="1" x14ac:dyDescent="0.2">
      <c r="B199" s="73"/>
      <c r="C199" s="304" t="s">
        <v>1349</v>
      </c>
      <c r="D199" s="305" t="s">
        <v>1360</v>
      </c>
      <c r="E199" s="74"/>
    </row>
    <row r="200" spans="2:5" ht="16" customHeight="1" x14ac:dyDescent="0.2">
      <c r="B200" s="73"/>
      <c r="C200" s="304" t="s">
        <v>1350</v>
      </c>
      <c r="D200" s="305" t="s">
        <v>1546</v>
      </c>
      <c r="E200" s="74"/>
    </row>
    <row r="201" spans="2:5" ht="16" customHeight="1" x14ac:dyDescent="0.2">
      <c r="B201" s="73"/>
      <c r="C201" s="304" t="s">
        <v>1351</v>
      </c>
      <c r="D201" s="305" t="s">
        <v>1547</v>
      </c>
      <c r="E201" s="74"/>
    </row>
    <row r="202" spans="2:5" ht="18.649999999999999" customHeight="1" x14ac:dyDescent="0.2">
      <c r="B202" s="73"/>
      <c r="C202" s="304" t="s">
        <v>1352</v>
      </c>
      <c r="D202" s="306" t="s">
        <v>1548</v>
      </c>
      <c r="E202" s="74"/>
    </row>
    <row r="203" spans="2:5" ht="18.649999999999999" customHeight="1" x14ac:dyDescent="0.2">
      <c r="B203" s="73"/>
      <c r="C203" s="304" t="s">
        <v>1353</v>
      </c>
      <c r="D203" s="306" t="s">
        <v>1549</v>
      </c>
      <c r="E203" s="74"/>
    </row>
    <row r="204" spans="2:5" ht="16" customHeight="1" x14ac:dyDescent="0.2">
      <c r="B204" s="73"/>
      <c r="C204" s="304" t="s">
        <v>1354</v>
      </c>
      <c r="D204" s="305" t="s">
        <v>1550</v>
      </c>
      <c r="E204" s="74"/>
    </row>
    <row r="205" spans="2:5" ht="16" customHeight="1" x14ac:dyDescent="0.2">
      <c r="B205" s="73"/>
      <c r="C205" s="304" t="s">
        <v>1355</v>
      </c>
      <c r="D205" s="305" t="s">
        <v>1551</v>
      </c>
      <c r="E205" s="74"/>
    </row>
    <row r="206" spans="2:5" ht="16" customHeight="1" x14ac:dyDescent="0.2">
      <c r="B206" s="73"/>
      <c r="C206" s="304" t="s">
        <v>1356</v>
      </c>
      <c r="D206" s="305" t="s">
        <v>1552</v>
      </c>
      <c r="E206" s="74"/>
    </row>
    <row r="207" spans="2:5" ht="16" customHeight="1" x14ac:dyDescent="0.2">
      <c r="B207" s="73"/>
      <c r="C207" s="304" t="s">
        <v>1553</v>
      </c>
      <c r="D207" s="305" t="s">
        <v>1554</v>
      </c>
      <c r="E207" s="74"/>
    </row>
    <row r="208" spans="2:5" ht="16" customHeight="1" x14ac:dyDescent="0.2">
      <c r="B208" s="73"/>
      <c r="C208" s="307">
        <v>2</v>
      </c>
      <c r="D208" s="308" t="s">
        <v>1555</v>
      </c>
      <c r="E208" s="74"/>
    </row>
    <row r="209" spans="2:5" ht="7" customHeight="1" thickBot="1" x14ac:dyDescent="0.25">
      <c r="B209" s="75"/>
      <c r="C209" s="76"/>
      <c r="D209" s="77"/>
      <c r="E209" s="78"/>
    </row>
    <row r="210" spans="2:5" ht="8.15" customHeight="1" thickBot="1" x14ac:dyDescent="0.25">
      <c r="C210" s="59"/>
      <c r="D210" s="3"/>
    </row>
    <row r="211" spans="2:5" ht="5.5" customHeight="1" x14ac:dyDescent="0.2">
      <c r="B211" s="70"/>
      <c r="C211" s="71"/>
      <c r="D211" s="71"/>
      <c r="E211" s="72"/>
    </row>
    <row r="212" spans="2:5" ht="14" x14ac:dyDescent="0.2">
      <c r="B212" s="73"/>
      <c r="C212" s="7" t="s">
        <v>1465</v>
      </c>
      <c r="E212" s="74"/>
    </row>
    <row r="213" spans="2:5" ht="6.65" customHeight="1" x14ac:dyDescent="0.2">
      <c r="B213" s="73"/>
      <c r="C213" s="7"/>
      <c r="E213" s="74"/>
    </row>
    <row r="214" spans="2:5" x14ac:dyDescent="0.2">
      <c r="B214" s="73"/>
      <c r="C214" s="8" t="s">
        <v>1318</v>
      </c>
      <c r="E214" s="74"/>
    </row>
    <row r="215" spans="2:5" x14ac:dyDescent="0.2">
      <c r="B215" s="73"/>
      <c r="C215" t="s">
        <v>918</v>
      </c>
      <c r="E215" s="74"/>
    </row>
    <row r="216" spans="2:5" ht="16" customHeight="1" x14ac:dyDescent="0.2">
      <c r="B216" s="73"/>
      <c r="C216" s="80" t="s">
        <v>1466</v>
      </c>
      <c r="D216" s="57"/>
      <c r="E216" s="74"/>
    </row>
    <row r="217" spans="2:5" ht="16" customHeight="1" x14ac:dyDescent="0.2">
      <c r="B217" s="73"/>
      <c r="C217" s="61" t="s">
        <v>1467</v>
      </c>
      <c r="D217" s="55" t="s">
        <v>1468</v>
      </c>
      <c r="E217" s="74"/>
    </row>
    <row r="218" spans="2:5" ht="16" customHeight="1" x14ac:dyDescent="0.2">
      <c r="B218" s="73"/>
      <c r="C218" s="61">
        <v>2</v>
      </c>
      <c r="D218" s="81" t="s">
        <v>1469</v>
      </c>
      <c r="E218" s="74"/>
    </row>
    <row r="219" spans="2:5" ht="17.5" customHeight="1" x14ac:dyDescent="0.2">
      <c r="B219" s="73"/>
      <c r="C219" s="60" t="s">
        <v>1470</v>
      </c>
      <c r="D219" s="53" t="s">
        <v>1471</v>
      </c>
      <c r="E219" s="74"/>
    </row>
    <row r="220" spans="2:5" ht="17.149999999999999" customHeight="1" x14ac:dyDescent="0.2">
      <c r="B220" s="73"/>
      <c r="C220" s="80" t="s">
        <v>1472</v>
      </c>
      <c r="D220" s="57"/>
      <c r="E220" s="74"/>
    </row>
    <row r="221" spans="2:5" ht="17.149999999999999" customHeight="1" x14ac:dyDescent="0.2">
      <c r="B221" s="73"/>
      <c r="C221" s="61" t="s">
        <v>1473</v>
      </c>
      <c r="D221" s="82" t="s">
        <v>1474</v>
      </c>
      <c r="E221" s="74"/>
    </row>
    <row r="222" spans="2:5" ht="44.5" customHeight="1" x14ac:dyDescent="0.2">
      <c r="B222" s="73"/>
      <c r="C222" s="61">
        <v>2</v>
      </c>
      <c r="D222" s="83" t="s">
        <v>1475</v>
      </c>
      <c r="E222" s="74"/>
    </row>
    <row r="223" spans="2:5" ht="17.149999999999999" customHeight="1" x14ac:dyDescent="0.2">
      <c r="B223" s="73"/>
      <c r="C223" s="62"/>
      <c r="D223" s="84" t="s">
        <v>884</v>
      </c>
      <c r="E223" s="74"/>
    </row>
    <row r="224" spans="2:5" ht="8.15" customHeight="1" x14ac:dyDescent="0.2">
      <c r="B224" s="73"/>
      <c r="C224" s="59"/>
      <c r="D224" s="3"/>
      <c r="E224" s="74"/>
    </row>
    <row r="225" spans="2:5" x14ac:dyDescent="0.2">
      <c r="B225" s="73"/>
      <c r="C225" s="8" t="s">
        <v>1319</v>
      </c>
      <c r="E225" s="74"/>
    </row>
    <row r="226" spans="2:5" x14ac:dyDescent="0.2">
      <c r="B226" s="73"/>
      <c r="C226" t="s">
        <v>1309</v>
      </c>
      <c r="E226" s="74"/>
    </row>
    <row r="227" spans="2:5" ht="17.149999999999999" customHeight="1" x14ac:dyDescent="0.2">
      <c r="B227" s="73"/>
      <c r="C227" s="56" t="s">
        <v>1334</v>
      </c>
      <c r="D227" s="41"/>
      <c r="E227" s="74"/>
    </row>
    <row r="228" spans="2:5" ht="33" customHeight="1" x14ac:dyDescent="0.2">
      <c r="B228" s="73"/>
      <c r="C228" s="62" t="s">
        <v>1476</v>
      </c>
      <c r="D228" s="274" t="s">
        <v>1477</v>
      </c>
      <c r="E228" s="74"/>
    </row>
    <row r="229" spans="2:5" ht="17.149999999999999" customHeight="1" x14ac:dyDescent="0.2">
      <c r="B229" s="73"/>
      <c r="C229" s="56" t="s">
        <v>1478</v>
      </c>
      <c r="D229" s="41"/>
      <c r="E229" s="74"/>
    </row>
    <row r="230" spans="2:5" ht="17.149999999999999" customHeight="1" x14ac:dyDescent="0.2">
      <c r="B230" s="73"/>
      <c r="C230" s="65" t="s">
        <v>1479</v>
      </c>
      <c r="D230" s="289" t="s">
        <v>1634</v>
      </c>
      <c r="E230" s="74"/>
    </row>
    <row r="231" spans="2:5" ht="15" customHeight="1" x14ac:dyDescent="0.2">
      <c r="B231" s="73"/>
      <c r="C231" s="318" t="s">
        <v>1590</v>
      </c>
      <c r="D231" s="317" t="s">
        <v>1635</v>
      </c>
      <c r="E231" s="74"/>
    </row>
    <row r="232" spans="2:5" ht="15" customHeight="1" x14ac:dyDescent="0.2">
      <c r="B232" s="73"/>
      <c r="C232" s="318" t="s">
        <v>1592</v>
      </c>
      <c r="D232" s="317" t="s">
        <v>1597</v>
      </c>
      <c r="E232" s="74"/>
    </row>
    <row r="233" spans="2:5" ht="15" customHeight="1" x14ac:dyDescent="0.2">
      <c r="B233" s="73"/>
      <c r="C233" s="318" t="s">
        <v>1594</v>
      </c>
      <c r="D233" s="317" t="s">
        <v>1605</v>
      </c>
      <c r="E233" s="74"/>
    </row>
    <row r="234" spans="2:5" ht="15" customHeight="1" x14ac:dyDescent="0.2">
      <c r="B234" s="73"/>
      <c r="C234" s="318" t="s">
        <v>1596</v>
      </c>
      <c r="D234" s="317" t="s">
        <v>1636</v>
      </c>
      <c r="E234" s="74"/>
    </row>
    <row r="235" spans="2:5" ht="15" customHeight="1" x14ac:dyDescent="0.2">
      <c r="B235" s="73"/>
      <c r="C235" s="318" t="s">
        <v>1598</v>
      </c>
      <c r="D235" s="317" t="s">
        <v>1609</v>
      </c>
      <c r="E235" s="74"/>
    </row>
    <row r="236" spans="2:5" ht="15" customHeight="1" x14ac:dyDescent="0.2">
      <c r="B236" s="73"/>
      <c r="C236" s="318" t="s">
        <v>1600</v>
      </c>
      <c r="D236" s="317" t="s">
        <v>1637</v>
      </c>
      <c r="E236" s="74"/>
    </row>
    <row r="237" spans="2:5" ht="15" customHeight="1" x14ac:dyDescent="0.2">
      <c r="B237" s="73"/>
      <c r="C237" s="318" t="s">
        <v>1602</v>
      </c>
      <c r="D237" s="317" t="s">
        <v>1638</v>
      </c>
      <c r="E237" s="74"/>
    </row>
    <row r="238" spans="2:5" ht="15" customHeight="1" x14ac:dyDescent="0.2">
      <c r="B238" s="73"/>
      <c r="C238" s="318" t="s">
        <v>1604</v>
      </c>
      <c r="D238" s="317" t="s">
        <v>1639</v>
      </c>
      <c r="E238" s="74"/>
    </row>
    <row r="239" spans="2:5" ht="15" customHeight="1" x14ac:dyDescent="0.2">
      <c r="B239" s="73"/>
      <c r="C239" s="318" t="s">
        <v>1606</v>
      </c>
      <c r="D239" s="317" t="s">
        <v>1640</v>
      </c>
      <c r="E239" s="74"/>
    </row>
    <row r="240" spans="2:5" ht="15" customHeight="1" x14ac:dyDescent="0.2">
      <c r="B240" s="73"/>
      <c r="C240" s="318" t="s">
        <v>1608</v>
      </c>
      <c r="D240" s="317" t="s">
        <v>1641</v>
      </c>
      <c r="E240" s="74"/>
    </row>
    <row r="241" spans="2:5" ht="15" customHeight="1" x14ac:dyDescent="0.2">
      <c r="B241" s="73"/>
      <c r="C241" s="318" t="s">
        <v>1610</v>
      </c>
      <c r="D241" s="317" t="s">
        <v>1642</v>
      </c>
      <c r="E241" s="74"/>
    </row>
    <row r="242" spans="2:5" ht="15" customHeight="1" x14ac:dyDescent="0.2">
      <c r="B242" s="73"/>
      <c r="C242" s="318" t="s">
        <v>1643</v>
      </c>
      <c r="D242" s="319" t="s">
        <v>1611</v>
      </c>
      <c r="E242" s="74"/>
    </row>
    <row r="243" spans="2:5" ht="17.149999999999999" customHeight="1" x14ac:dyDescent="0.2">
      <c r="B243" s="73"/>
      <c r="C243" s="65">
        <v>2</v>
      </c>
      <c r="D243" s="83" t="s">
        <v>1480</v>
      </c>
      <c r="E243" s="74"/>
    </row>
    <row r="244" spans="2:5" ht="124.5" customHeight="1" x14ac:dyDescent="0.2">
      <c r="B244" s="73"/>
      <c r="C244" s="290">
        <v>3</v>
      </c>
      <c r="D244" s="279" t="s">
        <v>2047</v>
      </c>
      <c r="E244" s="74"/>
    </row>
    <row r="245" spans="2:5" ht="17.149999999999999" customHeight="1" x14ac:dyDescent="0.2">
      <c r="B245" s="73"/>
      <c r="C245" s="80" t="s">
        <v>1336</v>
      </c>
      <c r="D245" s="278"/>
      <c r="E245" s="74"/>
    </row>
    <row r="246" spans="2:5" ht="42" customHeight="1" x14ac:dyDescent="0.2">
      <c r="B246" s="73"/>
      <c r="C246" s="61" t="s">
        <v>1481</v>
      </c>
      <c r="D246" s="82" t="s">
        <v>1482</v>
      </c>
      <c r="E246" s="74"/>
    </row>
    <row r="247" spans="2:5" ht="17.149999999999999" customHeight="1" x14ac:dyDescent="0.2">
      <c r="B247" s="73"/>
      <c r="C247" s="61">
        <v>2</v>
      </c>
      <c r="D247" s="291" t="s">
        <v>1483</v>
      </c>
      <c r="E247" s="74"/>
    </row>
    <row r="248" spans="2:5" ht="17.149999999999999" customHeight="1" x14ac:dyDescent="0.2">
      <c r="B248" s="73"/>
      <c r="C248" s="61"/>
      <c r="D248" s="85" t="s">
        <v>1484</v>
      </c>
      <c r="E248" s="74"/>
    </row>
    <row r="249" spans="2:5" ht="32.15" customHeight="1" x14ac:dyDescent="0.2">
      <c r="B249" s="73"/>
      <c r="C249" s="61"/>
      <c r="D249" s="85" t="s">
        <v>1490</v>
      </c>
      <c r="E249" s="74"/>
    </row>
    <row r="250" spans="2:5" ht="17.149999999999999" customHeight="1" x14ac:dyDescent="0.2">
      <c r="B250" s="73"/>
      <c r="C250" s="61"/>
      <c r="D250" s="85" t="s">
        <v>1485</v>
      </c>
      <c r="E250" s="74"/>
    </row>
    <row r="251" spans="2:5" ht="17.149999999999999" customHeight="1" x14ac:dyDescent="0.2">
      <c r="B251" s="73"/>
      <c r="C251" s="61"/>
      <c r="D251" s="85" t="s">
        <v>1486</v>
      </c>
      <c r="E251" s="74"/>
    </row>
    <row r="252" spans="2:5" ht="17.149999999999999" customHeight="1" x14ac:dyDescent="0.2">
      <c r="B252" s="73"/>
      <c r="C252" s="61"/>
      <c r="D252" s="85" t="s">
        <v>1487</v>
      </c>
      <c r="E252" s="74"/>
    </row>
    <row r="253" spans="2:5" ht="17.149999999999999" customHeight="1" x14ac:dyDescent="0.2">
      <c r="B253" s="73"/>
      <c r="C253" s="61"/>
      <c r="D253" s="85" t="s">
        <v>1488</v>
      </c>
      <c r="E253" s="74"/>
    </row>
    <row r="254" spans="2:5" ht="17.149999999999999" customHeight="1" x14ac:dyDescent="0.2">
      <c r="B254" s="73"/>
      <c r="C254" s="61"/>
      <c r="D254" s="85" t="s">
        <v>1489</v>
      </c>
      <c r="E254" s="74"/>
    </row>
    <row r="255" spans="2:5" ht="17.149999999999999" customHeight="1" x14ac:dyDescent="0.2">
      <c r="B255" s="73"/>
      <c r="C255" s="65"/>
      <c r="D255" s="85"/>
      <c r="E255" s="74"/>
    </row>
    <row r="256" spans="2:5" ht="17.149999999999999" customHeight="1" x14ac:dyDescent="0.2">
      <c r="B256" s="73"/>
      <c r="C256" s="65"/>
      <c r="D256" s="85"/>
      <c r="E256" s="74"/>
    </row>
    <row r="257" spans="2:5" ht="17.149999999999999" customHeight="1" x14ac:dyDescent="0.2">
      <c r="B257" s="73"/>
      <c r="C257" s="290"/>
      <c r="D257" s="81"/>
      <c r="E257" s="74"/>
    </row>
    <row r="258" spans="2:5" ht="9.65" customHeight="1" x14ac:dyDescent="0.2">
      <c r="B258" s="73"/>
      <c r="C258" s="59"/>
      <c r="D258" s="3"/>
      <c r="E258" s="74"/>
    </row>
    <row r="259" spans="2:5" ht="17.149999999999999" customHeight="1" x14ac:dyDescent="0.2">
      <c r="B259" s="73"/>
      <c r="C259" s="292" t="s">
        <v>1644</v>
      </c>
      <c r="D259" s="3"/>
      <c r="E259" s="74"/>
    </row>
    <row r="260" spans="2:5" ht="17.149999999999999" customHeight="1" x14ac:dyDescent="0.2">
      <c r="B260" s="73"/>
      <c r="C260" s="293" t="s">
        <v>1493</v>
      </c>
      <c r="D260" s="3"/>
      <c r="E260" s="74"/>
    </row>
    <row r="261" spans="2:5" ht="17.149999999999999" customHeight="1" x14ac:dyDescent="0.2">
      <c r="B261" s="73"/>
      <c r="C261" s="80" t="s">
        <v>1491</v>
      </c>
      <c r="D261" s="57"/>
      <c r="E261" s="74"/>
    </row>
    <row r="262" spans="2:5" ht="216.65" customHeight="1" x14ac:dyDescent="0.2">
      <c r="B262" s="73"/>
      <c r="C262" s="62" t="s">
        <v>1492</v>
      </c>
      <c r="D262" s="274" t="s">
        <v>2048</v>
      </c>
      <c r="E262" s="74"/>
    </row>
    <row r="263" spans="2:5" ht="7" customHeight="1" thickBot="1" x14ac:dyDescent="0.25">
      <c r="B263" s="75"/>
      <c r="C263" s="76"/>
      <c r="D263" s="77"/>
      <c r="E263" s="78"/>
    </row>
    <row r="264" spans="2:5" ht="8.15" customHeight="1" x14ac:dyDescent="0.2">
      <c r="C264" s="59"/>
      <c r="D264" s="3"/>
    </row>
    <row r="265" spans="2:5" ht="8.15" customHeight="1" thickBot="1" x14ac:dyDescent="0.25">
      <c r="C265" s="59"/>
      <c r="D265" s="3"/>
    </row>
    <row r="266" spans="2:5" ht="5.5" customHeight="1" x14ac:dyDescent="0.2">
      <c r="B266" s="70"/>
      <c r="C266" s="71"/>
      <c r="D266" s="71"/>
      <c r="E266" s="72"/>
    </row>
    <row r="267" spans="2:5" ht="14" x14ac:dyDescent="0.2">
      <c r="B267" s="73"/>
      <c r="C267" s="7" t="s">
        <v>1461</v>
      </c>
      <c r="E267" s="74"/>
    </row>
    <row r="268" spans="2:5" ht="6.65" customHeight="1" x14ac:dyDescent="0.2">
      <c r="B268" s="73"/>
      <c r="C268" s="7"/>
      <c r="E268" s="74"/>
    </row>
    <row r="269" spans="2:5" x14ac:dyDescent="0.2">
      <c r="B269" s="73"/>
      <c r="C269" s="8" t="s">
        <v>1318</v>
      </c>
      <c r="E269" s="74"/>
    </row>
    <row r="270" spans="2:5" x14ac:dyDescent="0.2">
      <c r="B270" s="73"/>
      <c r="C270" t="s">
        <v>918</v>
      </c>
      <c r="E270" s="74"/>
    </row>
    <row r="271" spans="2:5" ht="17.149999999999999" customHeight="1" x14ac:dyDescent="0.2">
      <c r="B271" s="73"/>
      <c r="C271" s="56" t="s">
        <v>919</v>
      </c>
      <c r="D271" s="41"/>
      <c r="E271" s="74"/>
    </row>
    <row r="272" spans="2:5" ht="32.15" customHeight="1" x14ac:dyDescent="0.2">
      <c r="B272" s="73"/>
      <c r="C272" s="62" t="s">
        <v>920</v>
      </c>
      <c r="D272" s="53" t="s">
        <v>921</v>
      </c>
      <c r="E272" s="74"/>
    </row>
    <row r="273" spans="2:5" ht="16" customHeight="1" x14ac:dyDescent="0.2">
      <c r="B273" s="73"/>
      <c r="C273" s="80" t="s">
        <v>1324</v>
      </c>
      <c r="D273" s="57"/>
      <c r="E273" s="74"/>
    </row>
    <row r="274" spans="2:5" ht="71.150000000000006" customHeight="1" x14ac:dyDescent="0.2">
      <c r="B274" s="73"/>
      <c r="C274" s="61" t="s">
        <v>1325</v>
      </c>
      <c r="D274" s="273" t="s">
        <v>1380</v>
      </c>
      <c r="E274" s="74"/>
    </row>
    <row r="275" spans="2:5" ht="17.149999999999999" customHeight="1" x14ac:dyDescent="0.2">
      <c r="B275" s="73"/>
      <c r="C275" s="61">
        <v>2</v>
      </c>
      <c r="D275" s="83" t="s">
        <v>1326</v>
      </c>
      <c r="E275" s="74"/>
    </row>
    <row r="276" spans="2:5" ht="29.15" customHeight="1" x14ac:dyDescent="0.2">
      <c r="B276" s="73"/>
      <c r="C276" s="62">
        <v>3</v>
      </c>
      <c r="D276" s="84" t="s">
        <v>1327</v>
      </c>
      <c r="E276" s="74"/>
    </row>
    <row r="277" spans="2:5" ht="8.5" customHeight="1" x14ac:dyDescent="0.2">
      <c r="B277" s="73"/>
      <c r="C277" s="59"/>
      <c r="D277" s="3"/>
      <c r="E277" s="74"/>
    </row>
    <row r="278" spans="2:5" x14ac:dyDescent="0.2">
      <c r="B278" s="73"/>
      <c r="C278" s="8" t="s">
        <v>1319</v>
      </c>
      <c r="E278" s="74"/>
    </row>
    <row r="279" spans="2:5" x14ac:dyDescent="0.2">
      <c r="B279" s="73"/>
      <c r="C279" t="s">
        <v>1309</v>
      </c>
      <c r="E279" s="74"/>
    </row>
    <row r="280" spans="2:5" x14ac:dyDescent="0.2">
      <c r="B280" s="73"/>
      <c r="C280" s="56" t="s">
        <v>1373</v>
      </c>
      <c r="D280" s="41"/>
      <c r="E280" s="74"/>
    </row>
    <row r="281" spans="2:5" ht="26" x14ac:dyDescent="0.2">
      <c r="B281" s="73"/>
      <c r="C281" s="62" t="s">
        <v>1374</v>
      </c>
      <c r="D281" s="53" t="s">
        <v>1375</v>
      </c>
      <c r="E281" s="74"/>
    </row>
    <row r="282" spans="2:5" ht="17.149999999999999" customHeight="1" x14ac:dyDescent="0.2">
      <c r="B282" s="73"/>
      <c r="C282" s="56" t="s">
        <v>1376</v>
      </c>
      <c r="D282" s="41"/>
      <c r="E282" s="74"/>
    </row>
    <row r="283" spans="2:5" ht="21" customHeight="1" x14ac:dyDescent="0.2">
      <c r="B283" s="73"/>
      <c r="C283" s="62" t="s">
        <v>1377</v>
      </c>
      <c r="D283" s="53" t="s">
        <v>1381</v>
      </c>
      <c r="E283" s="74"/>
    </row>
    <row r="284" spans="2:5" ht="10" customHeight="1" x14ac:dyDescent="0.2">
      <c r="B284" s="73"/>
      <c r="C284" s="59"/>
      <c r="D284" s="3"/>
      <c r="E284" s="74"/>
    </row>
    <row r="285" spans="2:5" x14ac:dyDescent="0.2">
      <c r="B285" s="73"/>
      <c r="C285" s="8" t="s">
        <v>1397</v>
      </c>
      <c r="E285" s="74"/>
    </row>
    <row r="286" spans="2:5" ht="39.65" customHeight="1" x14ac:dyDescent="0.2">
      <c r="B286" s="73"/>
      <c r="C286" s="294" t="s">
        <v>1445</v>
      </c>
      <c r="D286" s="295" t="s">
        <v>1447</v>
      </c>
      <c r="E286" s="74"/>
    </row>
    <row r="287" spans="2:5" ht="45" customHeight="1" x14ac:dyDescent="0.2">
      <c r="B287" s="73"/>
      <c r="C287" s="297" t="s">
        <v>1446</v>
      </c>
      <c r="D287" s="296" t="s">
        <v>1455</v>
      </c>
      <c r="E287" s="74"/>
    </row>
    <row r="288" spans="2:5" ht="207" customHeight="1" x14ac:dyDescent="0.2">
      <c r="B288" s="73"/>
      <c r="C288" s="298" t="s">
        <v>1448</v>
      </c>
      <c r="D288" s="283" t="s">
        <v>2040</v>
      </c>
      <c r="E288" s="74"/>
    </row>
    <row r="289" spans="2:5" ht="122.15" customHeight="1" x14ac:dyDescent="0.2">
      <c r="B289" s="73"/>
      <c r="C289" s="284" t="s">
        <v>1450</v>
      </c>
      <c r="D289" s="285" t="s">
        <v>1452</v>
      </c>
      <c r="E289" s="74"/>
    </row>
    <row r="290" spans="2:5" ht="34" customHeight="1" x14ac:dyDescent="0.2">
      <c r="B290" s="73"/>
      <c r="C290" s="284" t="s">
        <v>1451</v>
      </c>
      <c r="D290" s="283" t="s">
        <v>1453</v>
      </c>
      <c r="E290" s="74"/>
    </row>
    <row r="291" spans="2:5" ht="155.15" customHeight="1" x14ac:dyDescent="0.2">
      <c r="B291" s="73"/>
      <c r="C291" s="288" t="s">
        <v>1441</v>
      </c>
      <c r="D291" s="287" t="s">
        <v>1454</v>
      </c>
      <c r="E291" s="74"/>
    </row>
    <row r="292" spans="2:5" ht="23.15" customHeight="1" x14ac:dyDescent="0.2">
      <c r="B292" s="73"/>
      <c r="C292" s="272" t="s">
        <v>1372</v>
      </c>
      <c r="D292" s="274" t="s">
        <v>1379</v>
      </c>
      <c r="E292" s="74"/>
    </row>
    <row r="293" spans="2:5" ht="5.5" customHeight="1" thickBot="1" x14ac:dyDescent="0.25">
      <c r="B293" s="75"/>
      <c r="C293" s="76"/>
      <c r="D293" s="77"/>
      <c r="E293" s="78"/>
    </row>
    <row r="294" spans="2:5" ht="6" customHeight="1" thickBot="1" x14ac:dyDescent="0.25"/>
    <row r="295" spans="2:5" ht="4.5" customHeight="1" x14ac:dyDescent="0.2">
      <c r="B295" s="70"/>
      <c r="C295" s="71"/>
      <c r="D295" s="71"/>
      <c r="E295" s="72"/>
    </row>
    <row r="296" spans="2:5" ht="14" x14ac:dyDescent="0.2">
      <c r="B296" s="73"/>
      <c r="C296" s="7" t="s">
        <v>1463</v>
      </c>
      <c r="E296" s="74"/>
    </row>
    <row r="297" spans="2:5" ht="7" customHeight="1" x14ac:dyDescent="0.2">
      <c r="B297" s="73"/>
      <c r="E297" s="74"/>
    </row>
    <row r="298" spans="2:5" x14ac:dyDescent="0.2">
      <c r="B298" s="73"/>
      <c r="C298" s="8" t="s">
        <v>1397</v>
      </c>
      <c r="E298" s="74"/>
    </row>
    <row r="299" spans="2:5" ht="17.149999999999999" customHeight="1" x14ac:dyDescent="0.2">
      <c r="B299" s="73"/>
      <c r="C299" s="56" t="s">
        <v>1433</v>
      </c>
      <c r="D299" s="35"/>
      <c r="E299" s="74"/>
    </row>
    <row r="300" spans="2:5" ht="45" customHeight="1" x14ac:dyDescent="0.2">
      <c r="B300" s="73"/>
      <c r="C300" s="5">
        <v>2</v>
      </c>
      <c r="D300" s="296" t="s">
        <v>2049</v>
      </c>
      <c r="E300" s="74"/>
    </row>
    <row r="301" spans="2:5" ht="115" customHeight="1" x14ac:dyDescent="0.2">
      <c r="B301" s="73"/>
      <c r="C301" s="282" t="s">
        <v>1434</v>
      </c>
      <c r="D301" s="283" t="s">
        <v>1435</v>
      </c>
      <c r="E301" s="74"/>
    </row>
    <row r="302" spans="2:5" ht="43" customHeight="1" x14ac:dyDescent="0.2">
      <c r="B302" s="73"/>
      <c r="C302" s="2927" t="s">
        <v>1436</v>
      </c>
      <c r="D302" s="285" t="s">
        <v>1437</v>
      </c>
      <c r="E302" s="74"/>
    </row>
    <row r="303" spans="2:5" ht="55" customHeight="1" x14ac:dyDescent="0.2">
      <c r="B303" s="73"/>
      <c r="C303" s="2928"/>
      <c r="D303" s="286" t="s">
        <v>1438</v>
      </c>
      <c r="E303" s="74"/>
    </row>
    <row r="304" spans="2:5" ht="43" customHeight="1" x14ac:dyDescent="0.2">
      <c r="B304" s="73"/>
      <c r="C304" s="2928"/>
      <c r="D304" s="286" t="s">
        <v>1439</v>
      </c>
      <c r="E304" s="74"/>
    </row>
    <row r="305" spans="2:5" ht="56.15" customHeight="1" x14ac:dyDescent="0.2">
      <c r="B305" s="73"/>
      <c r="C305" s="2928"/>
      <c r="D305" s="86" t="s">
        <v>1440</v>
      </c>
      <c r="E305" s="74"/>
    </row>
    <row r="306" spans="2:5" ht="66.650000000000006" customHeight="1" x14ac:dyDescent="0.2">
      <c r="B306" s="73"/>
      <c r="C306" s="288" t="s">
        <v>1441</v>
      </c>
      <c r="D306" s="287" t="s">
        <v>1449</v>
      </c>
      <c r="E306" s="74"/>
    </row>
    <row r="307" spans="2:5" ht="9" customHeight="1" x14ac:dyDescent="0.2">
      <c r="B307" s="73"/>
      <c r="C307" s="5"/>
      <c r="D307" s="224"/>
      <c r="E307" s="74"/>
    </row>
    <row r="308" spans="2:5" ht="17.149999999999999" customHeight="1" x14ac:dyDescent="0.2">
      <c r="B308" s="73"/>
      <c r="C308" s="5" t="s">
        <v>1442</v>
      </c>
      <c r="D308" s="224"/>
      <c r="E308" s="74"/>
    </row>
    <row r="309" spans="2:5" ht="87" customHeight="1" x14ac:dyDescent="0.2">
      <c r="B309" s="73"/>
      <c r="C309" s="5"/>
      <c r="D309" s="82" t="s">
        <v>1443</v>
      </c>
      <c r="E309" s="74"/>
    </row>
    <row r="310" spans="2:5" ht="44.5" customHeight="1" x14ac:dyDescent="0.2">
      <c r="B310" s="73"/>
      <c r="C310" s="6"/>
      <c r="D310" s="84" t="s">
        <v>1444</v>
      </c>
      <c r="E310" s="74"/>
    </row>
    <row r="311" spans="2:5" ht="23.15" customHeight="1" x14ac:dyDescent="0.2">
      <c r="B311" s="73"/>
      <c r="C311" s="272" t="s">
        <v>1372</v>
      </c>
      <c r="D311" s="274" t="s">
        <v>1379</v>
      </c>
      <c r="E311" s="74"/>
    </row>
    <row r="312" spans="2:5" ht="6" customHeight="1" thickBot="1" x14ac:dyDescent="0.25">
      <c r="B312" s="75"/>
      <c r="C312" s="58"/>
      <c r="D312" s="58"/>
      <c r="E312" s="78"/>
    </row>
    <row r="313" spans="2:5" ht="6" customHeight="1" thickBot="1" x14ac:dyDescent="0.25"/>
    <row r="314" spans="2:5" ht="5.5" customHeight="1" x14ac:dyDescent="0.2">
      <c r="B314" s="70"/>
      <c r="C314" s="71"/>
      <c r="D314" s="71"/>
      <c r="E314" s="72"/>
    </row>
    <row r="315" spans="2:5" ht="13" customHeight="1" x14ac:dyDescent="0.2">
      <c r="B315" s="73"/>
      <c r="C315" s="8" t="s">
        <v>1462</v>
      </c>
      <c r="D315" s="3"/>
      <c r="E315" s="74"/>
    </row>
    <row r="316" spans="2:5" ht="6.65" customHeight="1" x14ac:dyDescent="0.2">
      <c r="B316" s="73"/>
      <c r="C316" s="7"/>
      <c r="E316" s="74"/>
    </row>
    <row r="317" spans="2:5" x14ac:dyDescent="0.2">
      <c r="B317" s="73"/>
      <c r="C317" s="8" t="s">
        <v>1318</v>
      </c>
      <c r="E317" s="74"/>
    </row>
    <row r="318" spans="2:5" x14ac:dyDescent="0.2">
      <c r="B318" s="73"/>
      <c r="C318" t="s">
        <v>918</v>
      </c>
      <c r="E318" s="74"/>
    </row>
    <row r="319" spans="2:5" ht="17.149999999999999" customHeight="1" x14ac:dyDescent="0.2">
      <c r="B319" s="73"/>
      <c r="C319" s="56" t="s">
        <v>919</v>
      </c>
      <c r="D319" s="41"/>
      <c r="E319" s="74"/>
    </row>
    <row r="320" spans="2:5" ht="32.15" customHeight="1" x14ac:dyDescent="0.2">
      <c r="B320" s="73"/>
      <c r="C320" s="62" t="s">
        <v>920</v>
      </c>
      <c r="D320" s="53" t="s">
        <v>921</v>
      </c>
      <c r="E320" s="74"/>
    </row>
    <row r="321" spans="2:5" ht="16.5" customHeight="1" x14ac:dyDescent="0.2">
      <c r="B321" s="73"/>
      <c r="C321" s="61" t="s">
        <v>1324</v>
      </c>
      <c r="D321" s="281"/>
      <c r="E321" s="74"/>
    </row>
    <row r="322" spans="2:5" ht="69" customHeight="1" x14ac:dyDescent="0.2">
      <c r="B322" s="73"/>
      <c r="C322" s="61" t="s">
        <v>1325</v>
      </c>
      <c r="D322" s="82" t="s">
        <v>1506</v>
      </c>
      <c r="E322" s="74"/>
    </row>
    <row r="323" spans="2:5" ht="19" customHeight="1" x14ac:dyDescent="0.2">
      <c r="B323" s="73"/>
      <c r="C323" s="61">
        <v>2</v>
      </c>
      <c r="D323" s="83" t="s">
        <v>1326</v>
      </c>
      <c r="E323" s="74"/>
    </row>
    <row r="324" spans="2:5" ht="35.15" customHeight="1" x14ac:dyDescent="0.2">
      <c r="B324" s="73"/>
      <c r="C324" s="62">
        <v>3</v>
      </c>
      <c r="D324" s="84" t="s">
        <v>1327</v>
      </c>
      <c r="E324" s="74"/>
    </row>
    <row r="325" spans="2:5" ht="17.149999999999999" customHeight="1" x14ac:dyDescent="0.2">
      <c r="B325" s="73"/>
      <c r="C325" s="5" t="s">
        <v>922</v>
      </c>
      <c r="D325" s="224"/>
      <c r="E325" s="74"/>
    </row>
    <row r="326" spans="2:5" ht="42" customHeight="1" x14ac:dyDescent="0.2">
      <c r="B326" s="73"/>
      <c r="C326" s="62" t="s">
        <v>923</v>
      </c>
      <c r="D326" s="53" t="s">
        <v>924</v>
      </c>
      <c r="E326" s="74"/>
    </row>
    <row r="327" spans="2:5" x14ac:dyDescent="0.2">
      <c r="B327" s="73"/>
      <c r="E327" s="74"/>
    </row>
    <row r="328" spans="2:5" x14ac:dyDescent="0.2">
      <c r="B328" s="73"/>
      <c r="C328" s="8" t="s">
        <v>1319</v>
      </c>
      <c r="E328" s="74"/>
    </row>
    <row r="329" spans="2:5" x14ac:dyDescent="0.2">
      <c r="B329" s="73"/>
      <c r="C329" t="s">
        <v>1309</v>
      </c>
      <c r="E329" s="74"/>
    </row>
    <row r="330" spans="2:5" ht="17.149999999999999" customHeight="1" x14ac:dyDescent="0.2">
      <c r="B330" s="73"/>
      <c r="C330" s="56" t="s">
        <v>1373</v>
      </c>
      <c r="D330" s="41"/>
      <c r="E330" s="74"/>
    </row>
    <row r="331" spans="2:5" ht="34.5" customHeight="1" x14ac:dyDescent="0.2">
      <c r="B331" s="73"/>
      <c r="C331" s="62" t="s">
        <v>1374</v>
      </c>
      <c r="D331" s="53" t="s">
        <v>1504</v>
      </c>
      <c r="E331" s="74"/>
    </row>
    <row r="332" spans="2:5" ht="17.149999999999999" customHeight="1" x14ac:dyDescent="0.2">
      <c r="B332" s="73"/>
      <c r="C332" s="56" t="s">
        <v>1376</v>
      </c>
      <c r="D332" s="41"/>
      <c r="E332" s="74"/>
    </row>
    <row r="333" spans="2:5" ht="21" customHeight="1" x14ac:dyDescent="0.2">
      <c r="B333" s="73"/>
      <c r="C333" s="62" t="s">
        <v>1377</v>
      </c>
      <c r="D333" s="53" t="s">
        <v>1381</v>
      </c>
      <c r="E333" s="74"/>
    </row>
    <row r="334" spans="2:5" x14ac:dyDescent="0.2">
      <c r="B334" s="73"/>
      <c r="C334" s="56" t="s">
        <v>1310</v>
      </c>
      <c r="D334" s="41"/>
      <c r="E334" s="74"/>
    </row>
    <row r="335" spans="2:5" ht="36" customHeight="1" x14ac:dyDescent="0.2">
      <c r="B335" s="73"/>
      <c r="C335" s="61" t="s">
        <v>1311</v>
      </c>
      <c r="D335" s="82" t="s">
        <v>1505</v>
      </c>
      <c r="E335" s="74"/>
    </row>
    <row r="336" spans="2:5" ht="17.149999999999999" customHeight="1" x14ac:dyDescent="0.2">
      <c r="B336" s="73"/>
      <c r="C336" s="6">
        <v>2</v>
      </c>
      <c r="D336" s="89" t="s">
        <v>1312</v>
      </c>
      <c r="E336" s="74"/>
    </row>
    <row r="337" spans="2:5" ht="17.149999999999999" customHeight="1" x14ac:dyDescent="0.2">
      <c r="B337" s="73"/>
      <c r="C337" s="56" t="s">
        <v>1313</v>
      </c>
      <c r="D337" s="41"/>
      <c r="E337" s="74"/>
    </row>
    <row r="338" spans="2:5" ht="20.149999999999999" customHeight="1" x14ac:dyDescent="0.2">
      <c r="B338" s="73"/>
      <c r="C338" s="6" t="s">
        <v>1314</v>
      </c>
      <c r="D338" s="51" t="s">
        <v>1503</v>
      </c>
      <c r="E338" s="74"/>
    </row>
    <row r="339" spans="2:5" ht="10" customHeight="1" x14ac:dyDescent="0.2">
      <c r="B339" s="73"/>
      <c r="E339" s="74"/>
    </row>
    <row r="340" spans="2:5" x14ac:dyDescent="0.2">
      <c r="B340" s="73"/>
      <c r="C340" s="8" t="s">
        <v>1397</v>
      </c>
      <c r="E340" s="74"/>
    </row>
    <row r="341" spans="2:5" ht="17.149999999999999" customHeight="1" x14ac:dyDescent="0.2">
      <c r="B341" s="73"/>
      <c r="C341" s="56" t="s">
        <v>1390</v>
      </c>
      <c r="D341" s="41"/>
      <c r="E341" s="74"/>
    </row>
    <row r="342" spans="2:5" ht="31.5" customHeight="1" x14ac:dyDescent="0.2">
      <c r="B342" s="73"/>
      <c r="C342" s="54"/>
      <c r="D342" s="53" t="s">
        <v>1388</v>
      </c>
      <c r="E342" s="74"/>
    </row>
    <row r="343" spans="2:5" ht="17.149999999999999" customHeight="1" x14ac:dyDescent="0.2">
      <c r="B343" s="73"/>
      <c r="C343" s="5" t="s">
        <v>1391</v>
      </c>
      <c r="D343" s="224"/>
      <c r="E343" s="74"/>
    </row>
    <row r="344" spans="2:5" ht="71.150000000000006" customHeight="1" x14ac:dyDescent="0.2">
      <c r="B344" s="73"/>
      <c r="C344" s="54"/>
      <c r="D344" s="53" t="s">
        <v>1389</v>
      </c>
      <c r="E344" s="74"/>
    </row>
    <row r="345" spans="2:5" ht="17.149999999999999" customHeight="1" x14ac:dyDescent="0.2">
      <c r="B345" s="73"/>
      <c r="C345" s="5" t="s">
        <v>1392</v>
      </c>
      <c r="D345" s="224"/>
      <c r="E345" s="74"/>
    </row>
    <row r="346" spans="2:5" ht="17.149999999999999" customHeight="1" x14ac:dyDescent="0.2">
      <c r="B346" s="73"/>
      <c r="C346" s="275" t="s">
        <v>1393</v>
      </c>
      <c r="D346" s="224" t="s">
        <v>1394</v>
      </c>
      <c r="E346" s="74"/>
    </row>
    <row r="347" spans="2:5" ht="17.149999999999999" customHeight="1" x14ac:dyDescent="0.2">
      <c r="B347" s="73"/>
      <c r="C347" s="275"/>
      <c r="D347" s="88" t="s">
        <v>1405</v>
      </c>
      <c r="E347" s="74"/>
    </row>
    <row r="348" spans="2:5" ht="17.149999999999999" customHeight="1" x14ac:dyDescent="0.2">
      <c r="B348" s="73"/>
      <c r="C348" s="5"/>
      <c r="D348" s="270" t="s">
        <v>1395</v>
      </c>
      <c r="E348" s="74"/>
    </row>
    <row r="349" spans="2:5" ht="17.149999999999999" customHeight="1" x14ac:dyDescent="0.2">
      <c r="B349" s="73"/>
      <c r="C349" s="5"/>
      <c r="D349" s="89" t="s">
        <v>1401</v>
      </c>
      <c r="E349" s="74"/>
    </row>
    <row r="350" spans="2:5" ht="17.149999999999999" customHeight="1" x14ac:dyDescent="0.2">
      <c r="B350" s="73"/>
      <c r="C350" s="275" t="s">
        <v>1396</v>
      </c>
      <c r="D350" s="224" t="s">
        <v>1399</v>
      </c>
      <c r="E350" s="74"/>
    </row>
    <row r="351" spans="2:5" ht="17.149999999999999" customHeight="1" x14ac:dyDescent="0.2">
      <c r="B351" s="73"/>
      <c r="C351" s="5"/>
      <c r="D351" s="276" t="s">
        <v>1406</v>
      </c>
      <c r="E351" s="74"/>
    </row>
    <row r="352" spans="2:5" ht="17.149999999999999" customHeight="1" x14ac:dyDescent="0.2">
      <c r="B352" s="73"/>
      <c r="C352" s="5"/>
      <c r="D352" s="270" t="s">
        <v>1398</v>
      </c>
      <c r="E352" s="74"/>
    </row>
    <row r="353" spans="2:5" ht="17.149999999999999" customHeight="1" x14ac:dyDescent="0.2">
      <c r="B353" s="73"/>
      <c r="C353" s="5"/>
      <c r="D353" s="270" t="s">
        <v>1400</v>
      </c>
      <c r="E353" s="74"/>
    </row>
    <row r="354" spans="2:5" ht="17.149999999999999" customHeight="1" x14ac:dyDescent="0.2">
      <c r="B354" s="73"/>
      <c r="C354" s="5"/>
      <c r="D354" s="89" t="s">
        <v>1402</v>
      </c>
      <c r="E354" s="74"/>
    </row>
    <row r="355" spans="2:5" ht="17.149999999999999" customHeight="1" x14ac:dyDescent="0.2">
      <c r="B355" s="73"/>
      <c r="C355" s="269" t="s">
        <v>1404</v>
      </c>
      <c r="D355" s="224" t="s">
        <v>1403</v>
      </c>
      <c r="E355" s="74"/>
    </row>
    <row r="356" spans="2:5" ht="17.149999999999999" customHeight="1" x14ac:dyDescent="0.2">
      <c r="B356" s="73"/>
      <c r="C356" s="5"/>
      <c r="D356" s="88" t="s">
        <v>1407</v>
      </c>
      <c r="E356" s="74"/>
    </row>
    <row r="357" spans="2:5" ht="44.5" customHeight="1" x14ac:dyDescent="0.2">
      <c r="B357" s="73"/>
      <c r="C357" s="5"/>
      <c r="D357" s="83" t="s">
        <v>1408</v>
      </c>
      <c r="E357" s="74"/>
    </row>
    <row r="358" spans="2:5" ht="17.149999999999999" customHeight="1" x14ac:dyDescent="0.2">
      <c r="B358" s="73"/>
      <c r="C358" s="5"/>
      <c r="D358" s="270" t="s">
        <v>1409</v>
      </c>
      <c r="E358" s="74"/>
    </row>
    <row r="359" spans="2:5" ht="17.149999999999999" customHeight="1" x14ac:dyDescent="0.2">
      <c r="B359" s="73"/>
      <c r="C359" s="5"/>
      <c r="D359" s="89" t="s">
        <v>884</v>
      </c>
      <c r="E359" s="74"/>
    </row>
    <row r="360" spans="2:5" ht="17.149999999999999" customHeight="1" x14ac:dyDescent="0.2">
      <c r="B360" s="73"/>
      <c r="C360" s="269" t="s">
        <v>1411</v>
      </c>
      <c r="D360" s="224" t="s">
        <v>1410</v>
      </c>
      <c r="E360" s="74"/>
    </row>
    <row r="361" spans="2:5" ht="30" customHeight="1" x14ac:dyDescent="0.2">
      <c r="B361" s="73"/>
      <c r="C361" s="5"/>
      <c r="D361" s="82" t="s">
        <v>1412</v>
      </c>
      <c r="E361" s="74"/>
    </row>
    <row r="362" spans="2:5" ht="17.149999999999999" customHeight="1" x14ac:dyDescent="0.2">
      <c r="B362" s="73"/>
      <c r="C362" s="5"/>
      <c r="D362" s="270" t="s">
        <v>1413</v>
      </c>
      <c r="E362" s="74"/>
    </row>
    <row r="363" spans="2:5" ht="17.149999999999999" customHeight="1" x14ac:dyDescent="0.2">
      <c r="B363" s="73"/>
      <c r="C363" s="5"/>
      <c r="D363" s="270" t="s">
        <v>1414</v>
      </c>
      <c r="E363" s="74"/>
    </row>
    <row r="364" spans="2:5" ht="17.149999999999999" customHeight="1" x14ac:dyDescent="0.2">
      <c r="B364" s="73"/>
      <c r="C364" s="5"/>
      <c r="D364" s="270" t="s">
        <v>1415</v>
      </c>
      <c r="E364" s="74"/>
    </row>
    <row r="365" spans="2:5" ht="29.15" customHeight="1" x14ac:dyDescent="0.2">
      <c r="B365" s="73"/>
      <c r="C365" s="6"/>
      <c r="D365" s="84" t="s">
        <v>1416</v>
      </c>
      <c r="E365" s="74"/>
    </row>
    <row r="366" spans="2:5" ht="23.15" customHeight="1" x14ac:dyDescent="0.2">
      <c r="B366" s="73"/>
      <c r="C366" s="272" t="s">
        <v>1372</v>
      </c>
      <c r="D366" s="274" t="s">
        <v>1379</v>
      </c>
      <c r="E366" s="74"/>
    </row>
    <row r="367" spans="2:5" ht="23.15" customHeight="1" x14ac:dyDescent="0.2">
      <c r="B367" s="73"/>
      <c r="C367" s="272" t="s">
        <v>1372</v>
      </c>
      <c r="D367" s="274" t="s">
        <v>1507</v>
      </c>
      <c r="E367" s="74"/>
    </row>
    <row r="368" spans="2:5" ht="6" customHeight="1" thickBot="1" x14ac:dyDescent="0.25">
      <c r="B368" s="75"/>
      <c r="C368" s="58"/>
      <c r="D368" s="58"/>
      <c r="E368" s="78"/>
    </row>
    <row r="369" ht="6" customHeight="1" x14ac:dyDescent="0.2"/>
  </sheetData>
  <sheetProtection algorithmName="SHA-512" hashValue="cUhTSXjqlcgq/laLAz2Fa4iCy0h1T8aIdDvsAsL8Dd+cEqDlqslCX0E1NvGvLm/0Ggg638sNJe5aFWb2khhgaA==" saltValue="GHhHofpO7fdlXA3bi1UeGQ==" spinCount="100000" sheet="1" objects="1" scenarios="1"/>
  <mergeCells count="2">
    <mergeCell ref="C23:C24"/>
    <mergeCell ref="C302:C305"/>
  </mergeCells>
  <phoneticPr fontId="1"/>
  <hyperlinks>
    <hyperlink ref="C292" r:id="rId1" display="右記リンク" xr:uid="{83E8D24B-EB92-4B06-9F6E-0F0F5FAE4DDA}"/>
    <hyperlink ref="C367" r:id="rId2" xr:uid="{E8038716-014E-42ED-98FE-2EFB800D5AD2}"/>
    <hyperlink ref="C71" r:id="rId3" xr:uid="{AFBEBED8-7D02-4D77-A630-7EC8202E2BF3}"/>
    <hyperlink ref="C311" r:id="rId4" display="右記リンク" xr:uid="{2B7AFA1A-54E7-4C0B-AC86-15F12BCF9314}"/>
    <hyperlink ref="C366" r:id="rId5" display="右記リンク" xr:uid="{CDA5615D-FB9F-4623-BF99-7394A0703E5E}"/>
    <hyperlink ref="C59" r:id="rId6" xr:uid="{BDBC4886-B2CA-46BC-B766-2F9137890185}"/>
  </hyperlinks>
  <printOptions horizontalCentered="1"/>
  <pageMargins left="0.11811023622047245" right="0.11811023622047245" top="0.35433070866141736" bottom="0.35433070866141736" header="0.31496062992125984" footer="0.31496062992125984"/>
  <pageSetup paperSize="9" scale="75" orientation="portrait" r:id="rId7"/>
  <ignoredErrors>
    <ignoredError sqref="C346 C350" numberStoredAsText="1"/>
  </ignoredErrors>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7C116-C5A1-4A7E-B437-0852CFFE7B9B}">
  <sheetPr codeName="Sheet3"/>
  <dimension ref="A1:Y1"/>
  <sheetViews>
    <sheetView view="pageBreakPreview" zoomScale="60" zoomScaleNormal="100" workbookViewId="0">
      <selection activeCell="M23" sqref="M23"/>
    </sheetView>
  </sheetViews>
  <sheetFormatPr defaultColWidth="4.6328125" defaultRowHeight="13" x14ac:dyDescent="0.2"/>
  <cols>
    <col min="1" max="16384" width="4.6328125" style="235"/>
  </cols>
  <sheetData>
    <row r="1" spans="1:25" x14ac:dyDescent="0.2">
      <c r="A1" s="1861" t="s">
        <v>1773</v>
      </c>
      <c r="B1" s="1861"/>
      <c r="C1" s="1861"/>
      <c r="D1" s="1861"/>
      <c r="E1" s="1861"/>
      <c r="F1" s="1861"/>
      <c r="G1" s="1861"/>
      <c r="H1" s="1861"/>
      <c r="I1" s="1861"/>
      <c r="J1" s="1861"/>
      <c r="K1" s="1861"/>
      <c r="L1" s="1861"/>
      <c r="M1" s="1861"/>
      <c r="N1" s="1861"/>
      <c r="O1" s="1861"/>
      <c r="P1" s="1861"/>
      <c r="Q1" s="1861"/>
      <c r="R1" s="1861"/>
      <c r="S1" s="1861"/>
      <c r="T1" s="1861"/>
      <c r="U1" s="1861"/>
      <c r="V1" s="1861"/>
      <c r="W1" s="1861"/>
      <c r="X1" s="1861"/>
      <c r="Y1" s="1861"/>
    </row>
  </sheetData>
  <mergeCells count="1">
    <mergeCell ref="A1:Y1"/>
  </mergeCells>
  <phoneticPr fontId="1"/>
  <pageMargins left="0.70866141732283472" right="0.70866141732283472" top="0.74803149606299213" bottom="0.74803149606299213" header="0.31496062992125984" footer="0.31496062992125984"/>
  <pageSetup paperSize="9" scale="7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F8B63-1E21-49AC-B048-ABA0A55DBB09}">
  <sheetPr codeName="Sheet13">
    <pageSetUpPr fitToPage="1"/>
  </sheetPr>
  <dimension ref="A1:AK1587"/>
  <sheetViews>
    <sheetView showGridLines="0" view="pageBreakPreview" topLeftCell="A809" zoomScale="85" zoomScaleNormal="100" zoomScaleSheetLayoutView="85" workbookViewId="0">
      <selection activeCell="S821" sqref="S821"/>
    </sheetView>
  </sheetViews>
  <sheetFormatPr defaultRowHeight="13" x14ac:dyDescent="0.2"/>
  <cols>
    <col min="1" max="1" width="2.90625" style="431" customWidth="1"/>
    <col min="2" max="2" width="3.6328125" customWidth="1"/>
    <col min="3" max="3" width="4.08984375" customWidth="1"/>
    <col min="4" max="25" width="4.6328125" customWidth="1"/>
    <col min="26" max="26" width="146.90625" style="494" customWidth="1"/>
    <col min="27" max="38" width="4.6328125" customWidth="1"/>
  </cols>
  <sheetData>
    <row r="1" spans="1:26" s="427" customFormat="1" ht="44.5" customHeight="1" thickTop="1" x14ac:dyDescent="0.2">
      <c r="A1" s="1862" t="s">
        <v>1776</v>
      </c>
      <c r="B1" s="1863"/>
      <c r="C1" s="1863"/>
      <c r="D1" s="1863"/>
      <c r="E1" s="1863"/>
      <c r="F1" s="1863"/>
      <c r="G1" s="1863"/>
      <c r="H1" s="1863"/>
      <c r="I1" s="1863"/>
      <c r="J1" s="1863"/>
      <c r="K1" s="1863"/>
      <c r="L1" s="1863"/>
      <c r="M1" s="1863"/>
      <c r="N1" s="1863"/>
      <c r="O1" s="1863"/>
      <c r="P1" s="1863"/>
      <c r="Q1" s="1863"/>
      <c r="R1" s="1863"/>
      <c r="S1" s="1863"/>
      <c r="T1" s="1863"/>
      <c r="U1" s="1863"/>
      <c r="V1" s="1863"/>
      <c r="W1" s="1863"/>
      <c r="X1" s="1863"/>
      <c r="Y1" s="1864"/>
      <c r="Z1" s="426" t="s">
        <v>1777</v>
      </c>
    </row>
    <row r="2" spans="1:26" ht="13" customHeight="1" x14ac:dyDescent="0.2">
      <c r="A2" s="428"/>
      <c r="B2" s="429"/>
      <c r="C2" s="429"/>
      <c r="D2" s="429"/>
      <c r="E2" s="429"/>
      <c r="F2" s="429"/>
      <c r="G2" s="429"/>
      <c r="H2" s="429"/>
      <c r="I2" s="429"/>
      <c r="J2" s="429"/>
      <c r="K2" s="429"/>
      <c r="L2" s="429"/>
      <c r="M2" s="429"/>
      <c r="N2" s="429"/>
      <c r="O2" s="429"/>
      <c r="P2" s="429"/>
      <c r="Q2" s="429"/>
      <c r="R2" s="429"/>
      <c r="S2" s="429"/>
      <c r="T2" s="429"/>
      <c r="U2" s="429"/>
      <c r="V2" s="429"/>
      <c r="W2" s="429"/>
      <c r="X2" s="429"/>
      <c r="Y2" s="429"/>
      <c r="Z2" s="430"/>
    </row>
    <row r="3" spans="1:26" ht="23.5" customHeight="1" x14ac:dyDescent="0.2">
      <c r="R3" s="1873" t="s">
        <v>716</v>
      </c>
      <c r="S3" s="1886"/>
      <c r="T3" s="1887"/>
      <c r="U3" s="2693">
        <v>12345</v>
      </c>
      <c r="V3" s="2694"/>
      <c r="W3" s="2695"/>
      <c r="Z3" s="430"/>
    </row>
    <row r="4" spans="1:26" ht="22.5" customHeight="1" x14ac:dyDescent="0.2">
      <c r="R4" s="1865" t="s">
        <v>772</v>
      </c>
      <c r="S4" s="1865"/>
      <c r="T4" s="1865"/>
      <c r="U4" s="2696"/>
      <c r="V4" s="2696"/>
      <c r="W4" s="2696"/>
      <c r="Z4" s="430"/>
    </row>
    <row r="5" spans="1:26" ht="22.5" customHeight="1" x14ac:dyDescent="0.2">
      <c r="R5" s="1865" t="s">
        <v>765</v>
      </c>
      <c r="S5" s="1865"/>
      <c r="T5" s="1865"/>
      <c r="U5" s="1946"/>
      <c r="V5" s="1946"/>
      <c r="W5" s="1946"/>
      <c r="Z5" s="430"/>
    </row>
    <row r="6" spans="1:26" ht="59.15" customHeight="1" x14ac:dyDescent="0.2">
      <c r="Z6" s="430"/>
    </row>
    <row r="7" spans="1:26" ht="41.5" x14ac:dyDescent="0.2">
      <c r="C7" s="1307" t="s">
        <v>2102</v>
      </c>
      <c r="D7" s="1308"/>
      <c r="E7" s="1308"/>
      <c r="F7" s="1308"/>
      <c r="G7" s="1308"/>
      <c r="H7" s="1308"/>
      <c r="I7" s="1308"/>
      <c r="J7" s="1308"/>
      <c r="K7" s="1308"/>
      <c r="L7" s="1308"/>
      <c r="M7" s="1308"/>
      <c r="N7" s="1308"/>
      <c r="O7" s="1308"/>
      <c r="P7" s="1308"/>
      <c r="Q7" s="1308"/>
      <c r="R7" s="1308"/>
      <c r="S7" s="1308"/>
      <c r="T7" s="1308"/>
      <c r="U7" s="1308"/>
      <c r="V7" s="1308"/>
      <c r="W7" s="1308"/>
      <c r="Z7" s="430"/>
    </row>
    <row r="8" spans="1:26" x14ac:dyDescent="0.2">
      <c r="Z8" s="430"/>
    </row>
    <row r="9" spans="1:26" ht="127" customHeight="1" x14ac:dyDescent="0.2">
      <c r="Z9" s="430"/>
    </row>
    <row r="10" spans="1:26" ht="29.15" customHeight="1" x14ac:dyDescent="0.2">
      <c r="M10" s="2687" t="s">
        <v>34</v>
      </c>
      <c r="N10" s="2687"/>
      <c r="O10" s="2687"/>
      <c r="P10" s="2697"/>
      <c r="Q10" s="2698" t="s">
        <v>1213</v>
      </c>
      <c r="R10" s="2699"/>
      <c r="S10" s="2699"/>
      <c r="T10" s="2699"/>
      <c r="U10" s="2699"/>
      <c r="V10" s="2699"/>
      <c r="W10" s="2699"/>
      <c r="X10" s="2700"/>
      <c r="Z10" s="430"/>
    </row>
    <row r="11" spans="1:26" ht="29.15" customHeight="1" x14ac:dyDescent="0.2">
      <c r="M11" s="2687" t="s">
        <v>766</v>
      </c>
      <c r="N11" s="2687"/>
      <c r="O11" s="2687"/>
      <c r="P11" s="2697"/>
      <c r="Q11" s="2698" t="s">
        <v>1874</v>
      </c>
      <c r="R11" s="2699"/>
      <c r="S11" s="2699"/>
      <c r="T11" s="2699"/>
      <c r="U11" s="2699"/>
      <c r="V11" s="2699"/>
      <c r="W11" s="2699"/>
      <c r="X11" s="2700"/>
      <c r="Z11" s="430"/>
    </row>
    <row r="12" spans="1:26" ht="29.15" customHeight="1" x14ac:dyDescent="0.2">
      <c r="M12" s="2701" t="s">
        <v>771</v>
      </c>
      <c r="N12" s="2687" t="s">
        <v>767</v>
      </c>
      <c r="O12" s="2687"/>
      <c r="P12" s="2697"/>
      <c r="Q12" s="2698" t="s">
        <v>1214</v>
      </c>
      <c r="R12" s="2699"/>
      <c r="S12" s="2699"/>
      <c r="T12" s="2699"/>
      <c r="U12" s="2699"/>
      <c r="V12" s="2699"/>
      <c r="W12" s="2699"/>
      <c r="X12" s="2700"/>
      <c r="Z12" s="430"/>
    </row>
    <row r="13" spans="1:26" ht="29.15" customHeight="1" x14ac:dyDescent="0.2">
      <c r="M13" s="2701"/>
      <c r="N13" s="2687" t="s">
        <v>768</v>
      </c>
      <c r="O13" s="2687"/>
      <c r="P13" s="2697"/>
      <c r="Q13" s="2698" t="s">
        <v>2035</v>
      </c>
      <c r="R13" s="2699"/>
      <c r="S13" s="2699"/>
      <c r="T13" s="2699"/>
      <c r="U13" s="2699"/>
      <c r="V13" s="2699"/>
      <c r="W13" s="2699"/>
      <c r="X13" s="2700"/>
      <c r="Z13" s="430"/>
    </row>
    <row r="14" spans="1:26" ht="29.15" customHeight="1" x14ac:dyDescent="0.2">
      <c r="M14" s="2701"/>
      <c r="N14" s="2687" t="s">
        <v>769</v>
      </c>
      <c r="O14" s="2687"/>
      <c r="P14" s="2697"/>
      <c r="Q14" s="2698" t="s">
        <v>2036</v>
      </c>
      <c r="R14" s="2699"/>
      <c r="S14" s="2699"/>
      <c r="T14" s="2699"/>
      <c r="U14" s="2699"/>
      <c r="V14" s="2699"/>
      <c r="W14" s="2699"/>
      <c r="X14" s="2700"/>
      <c r="Z14" s="430"/>
    </row>
    <row r="15" spans="1:26" ht="29.15" customHeight="1" x14ac:dyDescent="0.2">
      <c r="M15" s="2701"/>
      <c r="N15" s="2687" t="s">
        <v>770</v>
      </c>
      <c r="O15" s="2687"/>
      <c r="P15" s="2697"/>
      <c r="Q15" s="2698" t="s">
        <v>1874</v>
      </c>
      <c r="R15" s="2699"/>
      <c r="S15" s="2699"/>
      <c r="T15" s="2699"/>
      <c r="U15" s="2699"/>
      <c r="V15" s="2699"/>
      <c r="W15" s="2699"/>
      <c r="X15" s="2700"/>
      <c r="Z15" s="430"/>
    </row>
    <row r="16" spans="1:26" ht="32.15" customHeight="1" x14ac:dyDescent="0.2">
      <c r="M16" s="2686" t="s">
        <v>1717</v>
      </c>
      <c r="N16" s="2687"/>
      <c r="O16" s="2687"/>
      <c r="P16" s="2687"/>
      <c r="Q16" s="201" t="s">
        <v>773</v>
      </c>
      <c r="R16" s="2698" t="s">
        <v>949</v>
      </c>
      <c r="S16" s="2700"/>
      <c r="T16" s="202" t="s">
        <v>520</v>
      </c>
      <c r="U16" s="2698" t="s">
        <v>1873</v>
      </c>
      <c r="V16" s="2699"/>
      <c r="W16" s="2699"/>
      <c r="X16" s="2700"/>
      <c r="Z16" s="430"/>
    </row>
    <row r="17" spans="2:26" ht="5.15" customHeight="1" x14ac:dyDescent="0.2">
      <c r="M17" s="203"/>
      <c r="N17" s="204"/>
      <c r="O17" s="204"/>
      <c r="P17" s="204"/>
      <c r="Q17" s="204"/>
      <c r="R17" s="204"/>
      <c r="S17" s="204"/>
      <c r="T17" s="204"/>
      <c r="U17" s="204"/>
      <c r="V17" s="204"/>
      <c r="W17" s="204"/>
      <c r="X17" s="204"/>
      <c r="Z17" s="430"/>
    </row>
    <row r="18" spans="2:26" ht="20.5" customHeight="1" x14ac:dyDescent="0.2">
      <c r="M18" s="205" t="s">
        <v>774</v>
      </c>
      <c r="N18" s="204"/>
      <c r="O18" s="204"/>
      <c r="P18" s="204"/>
      <c r="Q18" s="204"/>
      <c r="R18" s="204"/>
      <c r="S18" s="204"/>
      <c r="T18" s="204"/>
      <c r="U18" s="204"/>
      <c r="V18" s="204"/>
      <c r="W18" s="204"/>
      <c r="X18" s="204"/>
      <c r="Z18" s="430"/>
    </row>
    <row r="19" spans="2:26" ht="27.65" customHeight="1" x14ac:dyDescent="0.2">
      <c r="M19" s="2686" t="s">
        <v>1718</v>
      </c>
      <c r="N19" s="2686"/>
      <c r="O19" s="2686"/>
      <c r="P19" s="2686"/>
      <c r="Q19" s="206" t="s">
        <v>773</v>
      </c>
      <c r="R19" s="2690" t="s">
        <v>949</v>
      </c>
      <c r="S19" s="2691"/>
      <c r="T19" s="207" t="s">
        <v>520</v>
      </c>
      <c r="U19" s="2690" t="s">
        <v>1873</v>
      </c>
      <c r="V19" s="2692"/>
      <c r="W19" s="2692"/>
      <c r="X19" s="2691"/>
      <c r="Z19" s="430"/>
    </row>
    <row r="20" spans="2:26" ht="27.65" customHeight="1" x14ac:dyDescent="0.2">
      <c r="M20" s="2687"/>
      <c r="N20" s="2687"/>
      <c r="O20" s="2687"/>
      <c r="P20" s="2687"/>
      <c r="Q20" s="206" t="s">
        <v>773</v>
      </c>
      <c r="R20" s="2690"/>
      <c r="S20" s="2691"/>
      <c r="T20" s="207" t="s">
        <v>520</v>
      </c>
      <c r="U20" s="2690"/>
      <c r="V20" s="2692"/>
      <c r="W20" s="2692"/>
      <c r="X20" s="2691"/>
      <c r="Z20" s="430"/>
    </row>
    <row r="21" spans="2:26" ht="27.65" customHeight="1" x14ac:dyDescent="0.2">
      <c r="M21" s="2687"/>
      <c r="N21" s="2687"/>
      <c r="O21" s="2687"/>
      <c r="P21" s="2687"/>
      <c r="Q21" s="206" t="s">
        <v>773</v>
      </c>
      <c r="R21" s="2690"/>
      <c r="S21" s="2691"/>
      <c r="T21" s="207" t="s">
        <v>520</v>
      </c>
      <c r="U21" s="2690"/>
      <c r="V21" s="2692"/>
      <c r="W21" s="2692"/>
      <c r="X21" s="2691"/>
      <c r="Z21" s="430"/>
    </row>
    <row r="22" spans="2:26" ht="27.65" customHeight="1" x14ac:dyDescent="0.2">
      <c r="M22" s="204"/>
      <c r="N22" s="204"/>
      <c r="O22" s="204"/>
      <c r="P22" s="204"/>
      <c r="Q22" s="208"/>
      <c r="R22" s="204"/>
      <c r="S22" s="204"/>
      <c r="T22" s="204"/>
      <c r="U22" s="204"/>
      <c r="V22" s="204"/>
      <c r="W22" s="204"/>
      <c r="X22" s="204"/>
      <c r="Z22" s="430"/>
    </row>
    <row r="23" spans="2:26" ht="27.65" customHeight="1" x14ac:dyDescent="0.2">
      <c r="M23" s="2686" t="s">
        <v>791</v>
      </c>
      <c r="N23" s="2686"/>
      <c r="O23" s="2686"/>
      <c r="P23" s="2686"/>
      <c r="Q23" s="2688"/>
      <c r="R23" s="2687"/>
      <c r="S23" s="2687"/>
      <c r="T23" s="2687"/>
      <c r="U23" s="2687"/>
      <c r="V23" s="2687"/>
      <c r="W23" s="2687"/>
      <c r="X23" s="2687"/>
      <c r="Z23" s="430"/>
    </row>
    <row r="24" spans="2:26" ht="27.65" customHeight="1" x14ac:dyDescent="0.2">
      <c r="M24" s="2687"/>
      <c r="N24" s="2687"/>
      <c r="O24" s="2687"/>
      <c r="P24" s="2687"/>
      <c r="Q24" s="2688"/>
      <c r="R24" s="2687"/>
      <c r="S24" s="2687"/>
      <c r="T24" s="2687"/>
      <c r="U24" s="2687"/>
      <c r="V24" s="2687"/>
      <c r="W24" s="2687"/>
      <c r="X24" s="2687"/>
      <c r="Z24" s="430"/>
    </row>
    <row r="25" spans="2:26" ht="27.65" customHeight="1" x14ac:dyDescent="0.2">
      <c r="M25" s="2687"/>
      <c r="N25" s="2687"/>
      <c r="O25" s="2687"/>
      <c r="P25" s="2687"/>
      <c r="Q25" s="2688"/>
      <c r="R25" s="2687"/>
      <c r="S25" s="2687"/>
      <c r="T25" s="2687"/>
      <c r="U25" s="2687"/>
      <c r="V25" s="2687"/>
      <c r="W25" s="2687"/>
      <c r="X25" s="2687"/>
      <c r="Z25" s="430"/>
    </row>
    <row r="26" spans="2:26" x14ac:dyDescent="0.2">
      <c r="Z26" s="430"/>
    </row>
    <row r="27" spans="2:26" ht="14" x14ac:dyDescent="0.2">
      <c r="M27" s="209" t="s">
        <v>1257</v>
      </c>
      <c r="Z27" s="430"/>
    </row>
    <row r="28" spans="2:26" x14ac:dyDescent="0.2">
      <c r="Z28" s="430"/>
    </row>
    <row r="29" spans="2:26" x14ac:dyDescent="0.2">
      <c r="Z29" s="430"/>
    </row>
    <row r="30" spans="2:26" ht="14" x14ac:dyDescent="0.2">
      <c r="B30" s="7" t="s">
        <v>775</v>
      </c>
      <c r="Z30" s="430"/>
    </row>
    <row r="31" spans="2:26" ht="14" x14ac:dyDescent="0.2">
      <c r="B31" s="7"/>
      <c r="C31" s="374" t="s">
        <v>1984</v>
      </c>
      <c r="Z31" s="430"/>
    </row>
    <row r="32" spans="2:26" ht="14" x14ac:dyDescent="0.2">
      <c r="B32" s="7"/>
      <c r="Z32" s="430"/>
    </row>
    <row r="33" spans="3:26" ht="17.5" customHeight="1" x14ac:dyDescent="0.2">
      <c r="C33" s="230" t="s">
        <v>1985</v>
      </c>
      <c r="Z33" s="430"/>
    </row>
    <row r="34" spans="3:26" ht="17.5" customHeight="1" x14ac:dyDescent="0.2">
      <c r="C34" s="230" t="s">
        <v>1986</v>
      </c>
      <c r="Z34" s="430"/>
    </row>
    <row r="35" spans="3:26" ht="23.5" customHeight="1" x14ac:dyDescent="0.2">
      <c r="Z35" s="430"/>
    </row>
    <row r="36" spans="3:26" ht="22" customHeight="1" x14ac:dyDescent="0.2">
      <c r="D36" s="210"/>
      <c r="E36" s="210"/>
      <c r="F36" t="s">
        <v>776</v>
      </c>
      <c r="J36" s="230" t="s">
        <v>1719</v>
      </c>
      <c r="Z36" s="430"/>
    </row>
    <row r="37" spans="3:26" ht="7.5" customHeight="1" x14ac:dyDescent="0.2">
      <c r="J37" s="230"/>
      <c r="Z37" s="430"/>
    </row>
    <row r="38" spans="3:26" ht="22" customHeight="1" x14ac:dyDescent="0.2">
      <c r="D38" s="211"/>
      <c r="E38" s="211"/>
      <c r="F38" t="s">
        <v>1051</v>
      </c>
      <c r="J38" s="230" t="s">
        <v>1720</v>
      </c>
      <c r="Z38" s="430"/>
    </row>
    <row r="39" spans="3:26" ht="7.5" customHeight="1" x14ac:dyDescent="0.2">
      <c r="J39" s="230"/>
      <c r="Z39" s="430"/>
    </row>
    <row r="40" spans="3:26" ht="22" customHeight="1" x14ac:dyDescent="0.2">
      <c r="D40" s="212"/>
      <c r="E40" s="15"/>
      <c r="F40" t="s">
        <v>777</v>
      </c>
      <c r="J40" s="230" t="s">
        <v>1721</v>
      </c>
      <c r="Z40" s="430"/>
    </row>
    <row r="41" spans="3:26" ht="7.5" customHeight="1" x14ac:dyDescent="0.2">
      <c r="J41" s="230"/>
      <c r="Z41" s="430"/>
    </row>
    <row r="42" spans="3:26" ht="22" customHeight="1" x14ac:dyDescent="0.2">
      <c r="D42" s="213"/>
      <c r="E42" s="214"/>
      <c r="F42" t="s">
        <v>778</v>
      </c>
      <c r="J42" s="230" t="s">
        <v>1722</v>
      </c>
      <c r="Z42" s="430"/>
    </row>
    <row r="43" spans="3:26" ht="7" customHeight="1" x14ac:dyDescent="0.2">
      <c r="Z43" s="430"/>
    </row>
    <row r="44" spans="3:26" ht="22" customHeight="1" x14ac:dyDescent="0.2">
      <c r="D44" s="1312" t="s">
        <v>875</v>
      </c>
      <c r="E44" s="2689"/>
      <c r="F44" t="s">
        <v>1052</v>
      </c>
      <c r="J44" t="s">
        <v>826</v>
      </c>
      <c r="K44" t="s">
        <v>1723</v>
      </c>
      <c r="Z44" s="430"/>
    </row>
    <row r="45" spans="3:26" ht="22" customHeight="1" x14ac:dyDescent="0.2">
      <c r="E45" s="299"/>
      <c r="K45" s="2" t="s">
        <v>1511</v>
      </c>
      <c r="Z45" s="430"/>
    </row>
    <row r="46" spans="3:26" ht="22" customHeight="1" x14ac:dyDescent="0.2">
      <c r="E46" s="299"/>
      <c r="K46" s="4" t="s">
        <v>1516</v>
      </c>
      <c r="Z46" s="430"/>
    </row>
    <row r="47" spans="3:26" x14ac:dyDescent="0.2">
      <c r="Z47" s="430"/>
    </row>
    <row r="48" spans="3:26" x14ac:dyDescent="0.2">
      <c r="Z48" s="430"/>
    </row>
    <row r="49" spans="1:26" ht="16.5" x14ac:dyDescent="0.2">
      <c r="A49" s="432" t="s">
        <v>1172</v>
      </c>
      <c r="Z49" s="430"/>
    </row>
    <row r="50" spans="1:26" ht="16" customHeight="1" x14ac:dyDescent="0.2">
      <c r="P50" s="1925" t="s">
        <v>34</v>
      </c>
      <c r="Q50" s="1925"/>
      <c r="R50" s="1925"/>
      <c r="S50" s="1947" t="str">
        <f>$Q$10</f>
        <v>学校法人○△学園</v>
      </c>
      <c r="T50" s="1947"/>
      <c r="U50" s="1947"/>
      <c r="V50" s="1947"/>
      <c r="W50" s="1947"/>
      <c r="X50" s="1947"/>
      <c r="Z50" s="430"/>
    </row>
    <row r="51" spans="1:26" x14ac:dyDescent="0.2">
      <c r="Z51" s="430"/>
    </row>
    <row r="52" spans="1:26" ht="17.5" customHeight="1" x14ac:dyDescent="0.2">
      <c r="C52" t="s">
        <v>1173</v>
      </c>
      <c r="I52" t="s">
        <v>21</v>
      </c>
      <c r="J52" s="433"/>
      <c r="K52" t="s">
        <v>22</v>
      </c>
      <c r="L52" s="433"/>
      <c r="M52" t="s">
        <v>23</v>
      </c>
      <c r="N52" s="433"/>
      <c r="O52" t="s">
        <v>24</v>
      </c>
      <c r="Z52" s="430"/>
    </row>
    <row r="53" spans="1:26" ht="4.5" customHeight="1" x14ac:dyDescent="0.2">
      <c r="Z53" s="430"/>
    </row>
    <row r="54" spans="1:26" x14ac:dyDescent="0.2">
      <c r="C54" t="s">
        <v>1174</v>
      </c>
      <c r="Z54" s="430"/>
    </row>
    <row r="55" spans="1:26" x14ac:dyDescent="0.2">
      <c r="Z55" s="430"/>
    </row>
    <row r="56" spans="1:26" x14ac:dyDescent="0.2">
      <c r="C56" s="1927" t="s">
        <v>1175</v>
      </c>
      <c r="D56" s="1927"/>
      <c r="E56" s="1927"/>
      <c r="F56" s="1927"/>
      <c r="G56" s="1927"/>
      <c r="H56" s="1927"/>
      <c r="I56" s="1927"/>
      <c r="J56" s="1927" t="s">
        <v>1176</v>
      </c>
      <c r="K56" s="1927"/>
      <c r="L56" s="1927"/>
      <c r="M56" s="1927"/>
      <c r="N56" s="1927"/>
      <c r="O56" s="1927"/>
      <c r="P56" s="1927"/>
      <c r="Q56" s="1927"/>
      <c r="R56" s="1927"/>
      <c r="S56" s="1927"/>
      <c r="T56" s="1927"/>
      <c r="U56" s="1927"/>
      <c r="V56" s="1927"/>
      <c r="W56" s="1927"/>
      <c r="X56" s="1927"/>
      <c r="Z56" s="430"/>
    </row>
    <row r="57" spans="1:26" ht="71.150000000000006" customHeight="1" x14ac:dyDescent="0.2">
      <c r="C57" s="2685"/>
      <c r="D57" s="2685"/>
      <c r="E57" s="2685"/>
      <c r="F57" s="2685"/>
      <c r="G57" s="2685"/>
      <c r="H57" s="2685"/>
      <c r="I57" s="2685"/>
      <c r="J57" s="2685"/>
      <c r="K57" s="2685"/>
      <c r="L57" s="2685"/>
      <c r="M57" s="2685"/>
      <c r="N57" s="2685"/>
      <c r="O57" s="2685"/>
      <c r="P57" s="2685"/>
      <c r="Q57" s="2685"/>
      <c r="R57" s="2685"/>
      <c r="S57" s="2685"/>
      <c r="T57" s="2685"/>
      <c r="U57" s="2685"/>
      <c r="V57" s="2685"/>
      <c r="W57" s="2685"/>
      <c r="X57" s="2685"/>
      <c r="Z57" s="430"/>
    </row>
    <row r="58" spans="1:26" ht="71.150000000000006" customHeight="1" x14ac:dyDescent="0.2">
      <c r="C58" s="2685"/>
      <c r="D58" s="2685"/>
      <c r="E58" s="2685"/>
      <c r="F58" s="2685"/>
      <c r="G58" s="2685"/>
      <c r="H58" s="2685"/>
      <c r="I58" s="2685"/>
      <c r="J58" s="2685"/>
      <c r="K58" s="2685"/>
      <c r="L58" s="2685"/>
      <c r="M58" s="2685"/>
      <c r="N58" s="2685"/>
      <c r="O58" s="2685"/>
      <c r="P58" s="2685"/>
      <c r="Q58" s="2685"/>
      <c r="R58" s="2685"/>
      <c r="S58" s="2685"/>
      <c r="T58" s="2685"/>
      <c r="U58" s="2685"/>
      <c r="V58" s="2685"/>
      <c r="W58" s="2685"/>
      <c r="X58" s="2685"/>
      <c r="Z58" s="430"/>
    </row>
    <row r="59" spans="1:26" ht="71.150000000000006" customHeight="1" x14ac:dyDescent="0.2">
      <c r="C59" s="2685"/>
      <c r="D59" s="2685"/>
      <c r="E59" s="2685"/>
      <c r="F59" s="2685"/>
      <c r="G59" s="2685"/>
      <c r="H59" s="2685"/>
      <c r="I59" s="2685"/>
      <c r="J59" s="2685"/>
      <c r="K59" s="2685"/>
      <c r="L59" s="2685"/>
      <c r="M59" s="2685"/>
      <c r="N59" s="2685"/>
      <c r="O59" s="2685"/>
      <c r="P59" s="2685"/>
      <c r="Q59" s="2685"/>
      <c r="R59" s="2685"/>
      <c r="S59" s="2685"/>
      <c r="T59" s="2685"/>
      <c r="U59" s="2685"/>
      <c r="V59" s="2685"/>
      <c r="W59" s="2685"/>
      <c r="X59" s="2685"/>
      <c r="Z59" s="430"/>
    </row>
    <row r="60" spans="1:26" ht="71.150000000000006" customHeight="1" x14ac:dyDescent="0.2">
      <c r="C60" s="2685"/>
      <c r="D60" s="2685"/>
      <c r="E60" s="2685"/>
      <c r="F60" s="2685"/>
      <c r="G60" s="2685"/>
      <c r="H60" s="2685"/>
      <c r="I60" s="2685"/>
      <c r="J60" s="2685"/>
      <c r="K60" s="2685"/>
      <c r="L60" s="2685"/>
      <c r="M60" s="2685"/>
      <c r="N60" s="2685"/>
      <c r="O60" s="2685"/>
      <c r="P60" s="2685"/>
      <c r="Q60" s="2685"/>
      <c r="R60" s="2685"/>
      <c r="S60" s="2685"/>
      <c r="T60" s="2685"/>
      <c r="U60" s="2685"/>
      <c r="V60" s="2685"/>
      <c r="W60" s="2685"/>
      <c r="X60" s="2685"/>
      <c r="Z60" s="430"/>
    </row>
    <row r="61" spans="1:26" ht="71.150000000000006" customHeight="1" x14ac:dyDescent="0.2">
      <c r="C61" s="2685"/>
      <c r="D61" s="2685"/>
      <c r="E61" s="2685"/>
      <c r="F61" s="2685"/>
      <c r="G61" s="2685"/>
      <c r="H61" s="2685"/>
      <c r="I61" s="2685"/>
      <c r="J61" s="2685"/>
      <c r="K61" s="2685"/>
      <c r="L61" s="2685"/>
      <c r="M61" s="2685"/>
      <c r="N61" s="2685"/>
      <c r="O61" s="2685"/>
      <c r="P61" s="2685"/>
      <c r="Q61" s="2685"/>
      <c r="R61" s="2685"/>
      <c r="S61" s="2685"/>
      <c r="T61" s="2685"/>
      <c r="U61" s="2685"/>
      <c r="V61" s="2685"/>
      <c r="W61" s="2685"/>
      <c r="X61" s="2685"/>
      <c r="Z61" s="430"/>
    </row>
    <row r="62" spans="1:26" ht="71.150000000000006" customHeight="1" x14ac:dyDescent="0.2">
      <c r="C62" s="2685"/>
      <c r="D62" s="2685"/>
      <c r="E62" s="2685"/>
      <c r="F62" s="2685"/>
      <c r="G62" s="2685"/>
      <c r="H62" s="2685"/>
      <c r="I62" s="2685"/>
      <c r="J62" s="2685"/>
      <c r="K62" s="2685"/>
      <c r="L62" s="2685"/>
      <c r="M62" s="2685"/>
      <c r="N62" s="2685"/>
      <c r="O62" s="2685"/>
      <c r="P62" s="2685"/>
      <c r="Q62" s="2685"/>
      <c r="R62" s="2685"/>
      <c r="S62" s="2685"/>
      <c r="T62" s="2685"/>
      <c r="U62" s="2685"/>
      <c r="V62" s="2685"/>
      <c r="W62" s="2685"/>
      <c r="X62" s="2685"/>
      <c r="Z62" s="430"/>
    </row>
    <row r="63" spans="1:26" ht="71.150000000000006" customHeight="1" x14ac:dyDescent="0.2">
      <c r="C63" s="2685"/>
      <c r="D63" s="2685"/>
      <c r="E63" s="2685"/>
      <c r="F63" s="2685"/>
      <c r="G63" s="2685"/>
      <c r="H63" s="2685"/>
      <c r="I63" s="2685"/>
      <c r="J63" s="2685"/>
      <c r="K63" s="2685"/>
      <c r="L63" s="2685"/>
      <c r="M63" s="2685"/>
      <c r="N63" s="2685"/>
      <c r="O63" s="2685"/>
      <c r="P63" s="2685"/>
      <c r="Q63" s="2685"/>
      <c r="R63" s="2685"/>
      <c r="S63" s="2685"/>
      <c r="T63" s="2685"/>
      <c r="U63" s="2685"/>
      <c r="V63" s="2685"/>
      <c r="W63" s="2685"/>
      <c r="X63" s="2685"/>
      <c r="Z63" s="430"/>
    </row>
    <row r="64" spans="1:26" ht="71.150000000000006" customHeight="1" x14ac:dyDescent="0.2">
      <c r="C64" s="2685"/>
      <c r="D64" s="2685"/>
      <c r="E64" s="2685"/>
      <c r="F64" s="2685"/>
      <c r="G64" s="2685"/>
      <c r="H64" s="2685"/>
      <c r="I64" s="2685"/>
      <c r="J64" s="2685"/>
      <c r="K64" s="2685"/>
      <c r="L64" s="2685"/>
      <c r="M64" s="2685"/>
      <c r="N64" s="2685"/>
      <c r="O64" s="2685"/>
      <c r="P64" s="2685"/>
      <c r="Q64" s="2685"/>
      <c r="R64" s="2685"/>
      <c r="S64" s="2685"/>
      <c r="T64" s="2685"/>
      <c r="U64" s="2685"/>
      <c r="V64" s="2685"/>
      <c r="W64" s="2685"/>
      <c r="X64" s="2685"/>
      <c r="Z64" s="430"/>
    </row>
    <row r="65" spans="3:26" ht="71.150000000000006" customHeight="1" x14ac:dyDescent="0.2">
      <c r="C65" s="2685"/>
      <c r="D65" s="2685"/>
      <c r="E65" s="2685"/>
      <c r="F65" s="2685"/>
      <c r="G65" s="2685"/>
      <c r="H65" s="2685"/>
      <c r="I65" s="2685"/>
      <c r="J65" s="2685"/>
      <c r="K65" s="2685"/>
      <c r="L65" s="2685"/>
      <c r="M65" s="2685"/>
      <c r="N65" s="2685"/>
      <c r="O65" s="2685"/>
      <c r="P65" s="2685"/>
      <c r="Q65" s="2685"/>
      <c r="R65" s="2685"/>
      <c r="S65" s="2685"/>
      <c r="T65" s="2685"/>
      <c r="U65" s="2685"/>
      <c r="V65" s="2685"/>
      <c r="W65" s="2685"/>
      <c r="X65" s="2685"/>
      <c r="Z65" s="430"/>
    </row>
    <row r="66" spans="3:26" ht="71.150000000000006" customHeight="1" x14ac:dyDescent="0.2">
      <c r="C66" s="2685"/>
      <c r="D66" s="2685"/>
      <c r="E66" s="2685"/>
      <c r="F66" s="2685"/>
      <c r="G66" s="2685"/>
      <c r="H66" s="2685"/>
      <c r="I66" s="2685"/>
      <c r="J66" s="2685"/>
      <c r="K66" s="2685"/>
      <c r="L66" s="2685"/>
      <c r="M66" s="2685"/>
      <c r="N66" s="2685"/>
      <c r="O66" s="2685"/>
      <c r="P66" s="2685"/>
      <c r="Q66" s="2685"/>
      <c r="R66" s="2685"/>
      <c r="S66" s="2685"/>
      <c r="T66" s="2685"/>
      <c r="U66" s="2685"/>
      <c r="V66" s="2685"/>
      <c r="W66" s="2685"/>
      <c r="X66" s="2685"/>
      <c r="Z66" s="430"/>
    </row>
    <row r="67" spans="3:26" ht="71.150000000000006" customHeight="1" x14ac:dyDescent="0.2">
      <c r="C67" s="2685"/>
      <c r="D67" s="2685"/>
      <c r="E67" s="2685"/>
      <c r="F67" s="2685"/>
      <c r="G67" s="2685"/>
      <c r="H67" s="2685"/>
      <c r="I67" s="2685"/>
      <c r="J67" s="2685"/>
      <c r="K67" s="2685"/>
      <c r="L67" s="2685"/>
      <c r="M67" s="2685"/>
      <c r="N67" s="2685"/>
      <c r="O67" s="2685"/>
      <c r="P67" s="2685"/>
      <c r="Q67" s="2685"/>
      <c r="R67" s="2685"/>
      <c r="S67" s="2685"/>
      <c r="T67" s="2685"/>
      <c r="U67" s="2685"/>
      <c r="V67" s="2685"/>
      <c r="W67" s="2685"/>
      <c r="X67" s="2685"/>
      <c r="Z67" s="430"/>
    </row>
    <row r="68" spans="3:26" ht="71.150000000000006" customHeight="1" x14ac:dyDescent="0.2">
      <c r="C68" s="2685"/>
      <c r="D68" s="2685"/>
      <c r="E68" s="2685"/>
      <c r="F68" s="2685"/>
      <c r="G68" s="2685"/>
      <c r="H68" s="2685"/>
      <c r="I68" s="2685"/>
      <c r="J68" s="2685"/>
      <c r="K68" s="2685"/>
      <c r="L68" s="2685"/>
      <c r="M68" s="2685"/>
      <c r="N68" s="2685"/>
      <c r="O68" s="2685"/>
      <c r="P68" s="2685"/>
      <c r="Q68" s="2685"/>
      <c r="R68" s="2685"/>
      <c r="S68" s="2685"/>
      <c r="T68" s="2685"/>
      <c r="U68" s="2685"/>
      <c r="V68" s="2685"/>
      <c r="W68" s="2685"/>
      <c r="X68" s="2685"/>
      <c r="Z68" s="430"/>
    </row>
    <row r="69" spans="3:26" ht="71.150000000000006" customHeight="1" x14ac:dyDescent="0.2">
      <c r="C69" s="2685"/>
      <c r="D69" s="2685"/>
      <c r="E69" s="2685"/>
      <c r="F69" s="2685"/>
      <c r="G69" s="2685"/>
      <c r="H69" s="2685"/>
      <c r="I69" s="2685"/>
      <c r="J69" s="2685"/>
      <c r="K69" s="2685"/>
      <c r="L69" s="2685"/>
      <c r="M69" s="2685"/>
      <c r="N69" s="2685"/>
      <c r="O69" s="2685"/>
      <c r="P69" s="2685"/>
      <c r="Q69" s="2685"/>
      <c r="R69" s="2685"/>
      <c r="S69" s="2685"/>
      <c r="T69" s="2685"/>
      <c r="U69" s="2685"/>
      <c r="V69" s="2685"/>
      <c r="W69" s="2685"/>
      <c r="X69" s="2685"/>
      <c r="Z69" s="430"/>
    </row>
    <row r="70" spans="3:26" ht="71.150000000000006" customHeight="1" x14ac:dyDescent="0.2">
      <c r="C70" s="2685"/>
      <c r="D70" s="2685"/>
      <c r="E70" s="2685"/>
      <c r="F70" s="2685"/>
      <c r="G70" s="2685"/>
      <c r="H70" s="2685"/>
      <c r="I70" s="2685"/>
      <c r="J70" s="2685"/>
      <c r="K70" s="2685"/>
      <c r="L70" s="2685"/>
      <c r="M70" s="2685"/>
      <c r="N70" s="2685"/>
      <c r="O70" s="2685"/>
      <c r="P70" s="2685"/>
      <c r="Q70" s="2685"/>
      <c r="R70" s="2685"/>
      <c r="S70" s="2685"/>
      <c r="T70" s="2685"/>
      <c r="U70" s="2685"/>
      <c r="V70" s="2685"/>
      <c r="W70" s="2685"/>
      <c r="X70" s="2685"/>
      <c r="Z70" s="430"/>
    </row>
    <row r="71" spans="3:26" ht="71.150000000000006" customHeight="1" x14ac:dyDescent="0.2">
      <c r="C71" s="2685"/>
      <c r="D71" s="2685"/>
      <c r="E71" s="2685"/>
      <c r="F71" s="2685"/>
      <c r="G71" s="2685"/>
      <c r="H71" s="2685"/>
      <c r="I71" s="2685"/>
      <c r="J71" s="2685"/>
      <c r="K71" s="2685"/>
      <c r="L71" s="2685"/>
      <c r="M71" s="2685"/>
      <c r="N71" s="2685"/>
      <c r="O71" s="2685"/>
      <c r="P71" s="2685"/>
      <c r="Q71" s="2685"/>
      <c r="R71" s="2685"/>
      <c r="S71" s="2685"/>
      <c r="T71" s="2685"/>
      <c r="U71" s="2685"/>
      <c r="V71" s="2685"/>
      <c r="W71" s="2685"/>
      <c r="X71" s="2685"/>
      <c r="Z71" s="430"/>
    </row>
    <row r="72" spans="3:26" ht="71.150000000000006" customHeight="1" x14ac:dyDescent="0.2">
      <c r="C72" s="2685"/>
      <c r="D72" s="2685"/>
      <c r="E72" s="2685"/>
      <c r="F72" s="2685"/>
      <c r="G72" s="2685"/>
      <c r="H72" s="2685"/>
      <c r="I72" s="2685"/>
      <c r="J72" s="2685"/>
      <c r="K72" s="2685"/>
      <c r="L72" s="2685"/>
      <c r="M72" s="2685"/>
      <c r="N72" s="2685"/>
      <c r="O72" s="2685"/>
      <c r="P72" s="2685"/>
      <c r="Q72" s="2685"/>
      <c r="R72" s="2685"/>
      <c r="S72" s="2685"/>
      <c r="T72" s="2685"/>
      <c r="U72" s="2685"/>
      <c r="V72" s="2685"/>
      <c r="W72" s="2685"/>
      <c r="X72" s="2685"/>
      <c r="Z72" s="430"/>
    </row>
    <row r="73" spans="3:26" ht="71.150000000000006" customHeight="1" x14ac:dyDescent="0.2">
      <c r="C73" s="2685"/>
      <c r="D73" s="2685"/>
      <c r="E73" s="2685"/>
      <c r="F73" s="2685"/>
      <c r="G73" s="2685"/>
      <c r="H73" s="2685"/>
      <c r="I73" s="2685"/>
      <c r="J73" s="2685"/>
      <c r="K73" s="2685"/>
      <c r="L73" s="2685"/>
      <c r="M73" s="2685"/>
      <c r="N73" s="2685"/>
      <c r="O73" s="2685"/>
      <c r="P73" s="2685"/>
      <c r="Q73" s="2685"/>
      <c r="R73" s="2685"/>
      <c r="S73" s="2685"/>
      <c r="T73" s="2685"/>
      <c r="U73" s="2685"/>
      <c r="V73" s="2685"/>
      <c r="W73" s="2685"/>
      <c r="X73" s="2685"/>
      <c r="Z73" s="430"/>
    </row>
    <row r="74" spans="3:26" ht="71.150000000000006" customHeight="1" x14ac:dyDescent="0.2">
      <c r="C74" s="2685"/>
      <c r="D74" s="2685"/>
      <c r="E74" s="2685"/>
      <c r="F74" s="2685"/>
      <c r="G74" s="2685"/>
      <c r="H74" s="2685"/>
      <c r="I74" s="2685"/>
      <c r="J74" s="2685"/>
      <c r="K74" s="2685"/>
      <c r="L74" s="2685"/>
      <c r="M74" s="2685"/>
      <c r="N74" s="2685"/>
      <c r="O74" s="2685"/>
      <c r="P74" s="2685"/>
      <c r="Q74" s="2685"/>
      <c r="R74" s="2685"/>
      <c r="S74" s="2685"/>
      <c r="T74" s="2685"/>
      <c r="U74" s="2685"/>
      <c r="V74" s="2685"/>
      <c r="W74" s="2685"/>
      <c r="X74" s="2685"/>
      <c r="Z74" s="430"/>
    </row>
    <row r="75" spans="3:26" ht="71.150000000000006" customHeight="1" x14ac:dyDescent="0.2">
      <c r="C75" s="2685"/>
      <c r="D75" s="2685"/>
      <c r="E75" s="2685"/>
      <c r="F75" s="2685"/>
      <c r="G75" s="2685"/>
      <c r="H75" s="2685"/>
      <c r="I75" s="2685"/>
      <c r="J75" s="2685"/>
      <c r="K75" s="2685"/>
      <c r="L75" s="2685"/>
      <c r="M75" s="2685"/>
      <c r="N75" s="2685"/>
      <c r="O75" s="2685"/>
      <c r="P75" s="2685"/>
      <c r="Q75" s="2685"/>
      <c r="R75" s="2685"/>
      <c r="S75" s="2685"/>
      <c r="T75" s="2685"/>
      <c r="U75" s="2685"/>
      <c r="V75" s="2685"/>
      <c r="W75" s="2685"/>
      <c r="X75" s="2685"/>
      <c r="Z75" s="430"/>
    </row>
    <row r="76" spans="3:26" ht="71.150000000000006" customHeight="1" x14ac:dyDescent="0.2">
      <c r="C76" s="2685"/>
      <c r="D76" s="2685"/>
      <c r="E76" s="2685"/>
      <c r="F76" s="2685"/>
      <c r="G76" s="2685"/>
      <c r="H76" s="2685"/>
      <c r="I76" s="2685"/>
      <c r="J76" s="2685"/>
      <c r="K76" s="2685"/>
      <c r="L76" s="2685"/>
      <c r="M76" s="2685"/>
      <c r="N76" s="2685"/>
      <c r="O76" s="2685"/>
      <c r="P76" s="2685"/>
      <c r="Q76" s="2685"/>
      <c r="R76" s="2685"/>
      <c r="S76" s="2685"/>
      <c r="T76" s="2685"/>
      <c r="U76" s="2685"/>
      <c r="V76" s="2685"/>
      <c r="W76" s="2685"/>
      <c r="X76" s="2685"/>
      <c r="Z76" s="430"/>
    </row>
    <row r="77" spans="3:26" ht="71.150000000000006" customHeight="1" x14ac:dyDescent="0.2">
      <c r="C77" s="2685"/>
      <c r="D77" s="2685"/>
      <c r="E77" s="2685"/>
      <c r="F77" s="2685"/>
      <c r="G77" s="2685"/>
      <c r="H77" s="2685"/>
      <c r="I77" s="2685"/>
      <c r="J77" s="2685"/>
      <c r="K77" s="2685"/>
      <c r="L77" s="2685"/>
      <c r="M77" s="2685"/>
      <c r="N77" s="2685"/>
      <c r="O77" s="2685"/>
      <c r="P77" s="2685"/>
      <c r="Q77" s="2685"/>
      <c r="R77" s="2685"/>
      <c r="S77" s="2685"/>
      <c r="T77" s="2685"/>
      <c r="U77" s="2685"/>
      <c r="V77" s="2685"/>
      <c r="W77" s="2685"/>
      <c r="X77" s="2685"/>
      <c r="Z77" s="430"/>
    </row>
    <row r="78" spans="3:26" ht="71.150000000000006" customHeight="1" x14ac:dyDescent="0.2">
      <c r="C78" s="2685"/>
      <c r="D78" s="2685"/>
      <c r="E78" s="2685"/>
      <c r="F78" s="2685"/>
      <c r="G78" s="2685"/>
      <c r="H78" s="2685"/>
      <c r="I78" s="2685"/>
      <c r="J78" s="2685"/>
      <c r="K78" s="2685"/>
      <c r="L78" s="2685"/>
      <c r="M78" s="2685"/>
      <c r="N78" s="2685"/>
      <c r="O78" s="2685"/>
      <c r="P78" s="2685"/>
      <c r="Q78" s="2685"/>
      <c r="R78" s="2685"/>
      <c r="S78" s="2685"/>
      <c r="T78" s="2685"/>
      <c r="U78" s="2685"/>
      <c r="V78" s="2685"/>
      <c r="W78" s="2685"/>
      <c r="X78" s="2685"/>
      <c r="Z78" s="430"/>
    </row>
    <row r="79" spans="3:26" x14ac:dyDescent="0.2">
      <c r="Z79" s="430"/>
    </row>
    <row r="80" spans="3:26" ht="13" customHeight="1" x14ac:dyDescent="0.2">
      <c r="Z80" s="430"/>
    </row>
    <row r="81" spans="1:26" ht="15.65" customHeight="1" x14ac:dyDescent="0.2">
      <c r="P81" s="1925" t="s">
        <v>34</v>
      </c>
      <c r="Q81" s="1925"/>
      <c r="R81" s="1925"/>
      <c r="S81" s="1947" t="str">
        <f>$Q$10</f>
        <v>学校法人○△学園</v>
      </c>
      <c r="T81" s="1947"/>
      <c r="U81" s="1947"/>
      <c r="V81" s="1947"/>
      <c r="W81" s="1947"/>
      <c r="X81" s="1947"/>
      <c r="Z81" s="430"/>
    </row>
    <row r="82" spans="1:26" ht="16.5" x14ac:dyDescent="0.2">
      <c r="A82" s="432" t="s">
        <v>35</v>
      </c>
      <c r="Z82" s="430"/>
    </row>
    <row r="83" spans="1:26" ht="16.5" customHeight="1" x14ac:dyDescent="0.2">
      <c r="B83" s="7" t="s">
        <v>14</v>
      </c>
      <c r="Z83" s="430"/>
    </row>
    <row r="84" spans="1:26" ht="16.5" customHeight="1" x14ac:dyDescent="0.2">
      <c r="C84" s="8" t="s">
        <v>1006</v>
      </c>
      <c r="Z84" s="430"/>
    </row>
    <row r="85" spans="1:26" ht="16.5" customHeight="1" x14ac:dyDescent="0.2">
      <c r="D85" t="s">
        <v>1153</v>
      </c>
      <c r="Z85" s="430"/>
    </row>
    <row r="86" spans="1:26" ht="16.5" customHeight="1" x14ac:dyDescent="0.2">
      <c r="D86" s="1098" t="s">
        <v>1154</v>
      </c>
      <c r="E86" s="1874"/>
      <c r="F86" s="1874"/>
      <c r="G86" s="1942"/>
      <c r="H86" s="212" t="s">
        <v>17</v>
      </c>
      <c r="I86" s="16"/>
      <c r="J86" s="16"/>
      <c r="K86" s="16"/>
      <c r="L86" s="433">
        <v>3</v>
      </c>
      <c r="M86" s="16" t="s">
        <v>18</v>
      </c>
      <c r="N86" s="15"/>
      <c r="Z86" s="430"/>
    </row>
    <row r="87" spans="1:26" ht="16.5" customHeight="1" x14ac:dyDescent="0.2">
      <c r="D87" s="1098" t="s">
        <v>16</v>
      </c>
      <c r="E87" s="1874"/>
      <c r="F87" s="1874"/>
      <c r="G87" s="1942"/>
      <c r="H87" s="212" t="s">
        <v>286</v>
      </c>
      <c r="I87" s="16"/>
      <c r="J87" s="16"/>
      <c r="K87" s="215"/>
      <c r="L87" s="433">
        <v>63</v>
      </c>
      <c r="M87" s="216" t="s">
        <v>20</v>
      </c>
      <c r="N87" s="15"/>
      <c r="Z87" s="430"/>
    </row>
    <row r="88" spans="1:26" ht="9.65" customHeight="1" x14ac:dyDescent="0.2">
      <c r="G88" s="217"/>
      <c r="Z88" s="430"/>
    </row>
    <row r="89" spans="1:26" ht="16.5" customHeight="1" x14ac:dyDescent="0.2">
      <c r="D89" t="s">
        <v>15</v>
      </c>
      <c r="Z89" s="430"/>
    </row>
    <row r="90" spans="1:26" ht="16.5" customHeight="1" x14ac:dyDescent="0.2">
      <c r="E90" s="230" t="s">
        <v>2110</v>
      </c>
      <c r="H90" s="199"/>
      <c r="I90" s="199"/>
      <c r="J90" s="199"/>
      <c r="K90" s="199"/>
      <c r="L90" s="199"/>
      <c r="M90" s="199"/>
      <c r="N90" s="199"/>
      <c r="Z90" s="430"/>
    </row>
    <row r="91" spans="1:26" ht="16.5" customHeight="1" x14ac:dyDescent="0.2">
      <c r="D91" s="1072" t="s">
        <v>0</v>
      </c>
      <c r="E91" s="1072"/>
      <c r="F91" s="1072"/>
      <c r="G91" s="1072"/>
      <c r="H91" s="5" t="s">
        <v>21</v>
      </c>
      <c r="I91" s="452" t="s">
        <v>2103</v>
      </c>
      <c r="J91" s="200" t="s">
        <v>22</v>
      </c>
      <c r="K91" s="200">
        <v>3</v>
      </c>
      <c r="L91" s="16" t="s">
        <v>23</v>
      </c>
      <c r="M91" s="200">
        <v>31</v>
      </c>
      <c r="N91" s="15" t="s">
        <v>24</v>
      </c>
      <c r="Z91" s="430"/>
    </row>
    <row r="92" spans="1:26" ht="16.5" customHeight="1" x14ac:dyDescent="0.2">
      <c r="D92" s="1072" t="s">
        <v>1</v>
      </c>
      <c r="E92" s="1072"/>
      <c r="F92" s="1072"/>
      <c r="G92" s="1072"/>
      <c r="H92" s="212" t="s">
        <v>21</v>
      </c>
      <c r="I92" s="437" t="s">
        <v>2103</v>
      </c>
      <c r="J92" s="16" t="s">
        <v>22</v>
      </c>
      <c r="K92" s="433">
        <v>6</v>
      </c>
      <c r="L92" s="219" t="s">
        <v>23</v>
      </c>
      <c r="M92" s="433">
        <v>10</v>
      </c>
      <c r="N92" s="220" t="s">
        <v>24</v>
      </c>
      <c r="Z92" s="430"/>
    </row>
    <row r="93" spans="1:26" ht="6" customHeight="1" x14ac:dyDescent="0.2">
      <c r="D93" s="221"/>
      <c r="E93" s="221"/>
      <c r="F93" s="221"/>
      <c r="G93" s="221"/>
      <c r="Z93" s="430"/>
    </row>
    <row r="94" spans="1:26" ht="16.5" customHeight="1" x14ac:dyDescent="0.2">
      <c r="E94" t="s">
        <v>2</v>
      </c>
      <c r="Z94" s="430"/>
    </row>
    <row r="95" spans="1:26" ht="16.5" customHeight="1" x14ac:dyDescent="0.2">
      <c r="D95" s="1072" t="s">
        <v>0</v>
      </c>
      <c r="E95" s="1072"/>
      <c r="F95" s="1072"/>
      <c r="G95" s="1072"/>
      <c r="H95" s="433" t="s">
        <v>984</v>
      </c>
      <c r="I95" s="819" t="s">
        <v>2103</v>
      </c>
      <c r="J95" s="219" t="s">
        <v>22</v>
      </c>
      <c r="K95" s="433">
        <v>6</v>
      </c>
      <c r="L95" s="219" t="s">
        <v>23</v>
      </c>
      <c r="M95" s="433">
        <v>1</v>
      </c>
      <c r="N95" s="220" t="s">
        <v>24</v>
      </c>
      <c r="Z95" s="430" t="s">
        <v>1809</v>
      </c>
    </row>
    <row r="96" spans="1:26" ht="16.5" customHeight="1" x14ac:dyDescent="0.2">
      <c r="D96" s="1072" t="s">
        <v>1</v>
      </c>
      <c r="E96" s="1072"/>
      <c r="F96" s="1072"/>
      <c r="G96" s="1072"/>
      <c r="H96" s="433" t="s">
        <v>984</v>
      </c>
      <c r="I96" s="819" t="s">
        <v>2103</v>
      </c>
      <c r="J96" s="219" t="s">
        <v>22</v>
      </c>
      <c r="K96" s="433">
        <v>6</v>
      </c>
      <c r="L96" s="219" t="s">
        <v>23</v>
      </c>
      <c r="M96" s="433">
        <v>10</v>
      </c>
      <c r="N96" s="220" t="s">
        <v>24</v>
      </c>
      <c r="Z96" s="430" t="s">
        <v>1809</v>
      </c>
    </row>
    <row r="97" spans="2:26" ht="16.5" customHeight="1" x14ac:dyDescent="0.2">
      <c r="D97" s="4"/>
      <c r="E97" s="226" t="s">
        <v>1875</v>
      </c>
      <c r="Z97" s="430"/>
    </row>
    <row r="98" spans="2:26" ht="16.5" customHeight="1" x14ac:dyDescent="0.2">
      <c r="D98" s="4"/>
      <c r="E98" s="4" t="s">
        <v>1724</v>
      </c>
      <c r="Z98" s="430"/>
    </row>
    <row r="99" spans="2:26" ht="16.5" customHeight="1" x14ac:dyDescent="0.2">
      <c r="D99" s="4"/>
      <c r="E99" s="226" t="s">
        <v>1876</v>
      </c>
      <c r="Z99" s="430"/>
    </row>
    <row r="100" spans="2:26" ht="10" customHeight="1" x14ac:dyDescent="0.2">
      <c r="C100" s="4" t="s">
        <v>163</v>
      </c>
      <c r="D100" s="4"/>
      <c r="Z100" s="430"/>
    </row>
    <row r="101" spans="2:26" ht="16.5" customHeight="1" x14ac:dyDescent="0.2">
      <c r="C101" s="229" t="s">
        <v>1877</v>
      </c>
      <c r="Z101" s="430"/>
    </row>
    <row r="102" spans="2:26" ht="16.5" customHeight="1" x14ac:dyDescent="0.2">
      <c r="D102" s="1072" t="s">
        <v>3</v>
      </c>
      <c r="E102" s="1072"/>
      <c r="F102" s="1072"/>
      <c r="G102" s="1072"/>
      <c r="H102" s="1072"/>
      <c r="I102" s="218" t="s">
        <v>21</v>
      </c>
      <c r="J102" s="819">
        <v>7</v>
      </c>
      <c r="K102" s="219" t="s">
        <v>22</v>
      </c>
      <c r="L102" s="433">
        <v>4</v>
      </c>
      <c r="M102" s="219" t="s">
        <v>23</v>
      </c>
      <c r="N102" s="433">
        <v>1</v>
      </c>
      <c r="O102" s="220" t="s">
        <v>24</v>
      </c>
      <c r="Z102" s="430"/>
    </row>
    <row r="103" spans="2:26" ht="16.5" customHeight="1" x14ac:dyDescent="0.2">
      <c r="D103" s="1072" t="s">
        <v>4</v>
      </c>
      <c r="E103" s="1072"/>
      <c r="F103" s="1072"/>
      <c r="G103" s="1072"/>
      <c r="H103" s="1072"/>
      <c r="I103" s="218" t="s">
        <v>21</v>
      </c>
      <c r="J103" s="819">
        <v>7</v>
      </c>
      <c r="K103" s="219" t="s">
        <v>22</v>
      </c>
      <c r="L103" s="433">
        <v>2</v>
      </c>
      <c r="M103" s="219" t="s">
        <v>23</v>
      </c>
      <c r="N103" s="433">
        <v>1</v>
      </c>
      <c r="O103" s="220" t="s">
        <v>24</v>
      </c>
      <c r="Z103" s="430"/>
    </row>
    <row r="104" spans="2:26" ht="16.5" customHeight="1" x14ac:dyDescent="0.2">
      <c r="E104" s="2" t="s">
        <v>1155</v>
      </c>
      <c r="Z104" s="430"/>
    </row>
    <row r="105" spans="2:26" ht="16.5" customHeight="1" x14ac:dyDescent="0.2">
      <c r="E105" s="4" t="s">
        <v>1093</v>
      </c>
      <c r="Z105" s="430"/>
    </row>
    <row r="106" spans="2:26" ht="16.5" customHeight="1" x14ac:dyDescent="0.2">
      <c r="E106" s="226" t="s">
        <v>1725</v>
      </c>
      <c r="Z106" s="430"/>
    </row>
    <row r="107" spans="2:26" ht="16.5" customHeight="1" x14ac:dyDescent="0.2">
      <c r="Z107" s="430"/>
    </row>
    <row r="108" spans="2:26" ht="16.5" customHeight="1" x14ac:dyDescent="0.2">
      <c r="B108" s="7" t="s">
        <v>5</v>
      </c>
      <c r="C108" s="8"/>
      <c r="Z108" s="430"/>
    </row>
    <row r="109" spans="2:26" ht="16.5" customHeight="1" x14ac:dyDescent="0.2">
      <c r="B109" s="8"/>
      <c r="C109" s="229" t="s">
        <v>49</v>
      </c>
      <c r="D109" s="230"/>
      <c r="E109" s="230"/>
      <c r="F109" s="230"/>
      <c r="G109" s="230"/>
      <c r="H109" s="230"/>
      <c r="I109" s="230"/>
      <c r="J109" s="230"/>
      <c r="K109" s="230"/>
      <c r="Z109" s="430"/>
    </row>
    <row r="110" spans="2:26" ht="16.5" customHeight="1" x14ac:dyDescent="0.2">
      <c r="C110" s="230"/>
      <c r="D110" s="434" t="s">
        <v>684</v>
      </c>
      <c r="E110" s="222"/>
      <c r="F110" s="435"/>
      <c r="G110" s="436"/>
      <c r="H110" s="437" t="s">
        <v>26</v>
      </c>
      <c r="I110" s="438" t="s">
        <v>28</v>
      </c>
      <c r="J110" s="439">
        <v>9</v>
      </c>
      <c r="K110" s="440" t="s">
        <v>19</v>
      </c>
      <c r="Z110" s="430"/>
    </row>
    <row r="111" spans="2:26" ht="16.5" customHeight="1" x14ac:dyDescent="0.2">
      <c r="C111" s="230"/>
      <c r="D111" s="434" t="s">
        <v>685</v>
      </c>
      <c r="E111" s="222"/>
      <c r="F111" s="435"/>
      <c r="G111" s="436"/>
      <c r="H111" s="437" t="s">
        <v>26</v>
      </c>
      <c r="I111" s="438" t="s">
        <v>28</v>
      </c>
      <c r="J111" s="439">
        <v>24</v>
      </c>
      <c r="K111" s="440" t="s">
        <v>19</v>
      </c>
      <c r="Z111" s="430"/>
    </row>
    <row r="112" spans="2:26" ht="16.5" customHeight="1" x14ac:dyDescent="0.2">
      <c r="C112" s="230"/>
      <c r="D112" s="434" t="s">
        <v>686</v>
      </c>
      <c r="E112" s="222"/>
      <c r="F112" s="435"/>
      <c r="G112" s="436"/>
      <c r="H112" s="437" t="s">
        <v>26</v>
      </c>
      <c r="I112" s="438" t="s">
        <v>28</v>
      </c>
      <c r="J112" s="439">
        <v>33</v>
      </c>
      <c r="K112" s="440" t="s">
        <v>19</v>
      </c>
      <c r="Z112" s="430"/>
    </row>
    <row r="113" spans="3:37" ht="16.5" customHeight="1" x14ac:dyDescent="0.2">
      <c r="C113" s="230"/>
      <c r="D113" s="268" t="s">
        <v>1130</v>
      </c>
      <c r="E113" s="230"/>
      <c r="F113" s="230"/>
      <c r="G113" s="230"/>
      <c r="H113" s="230"/>
      <c r="I113" s="230"/>
      <c r="J113" s="230"/>
      <c r="K113" s="230"/>
      <c r="Z113" s="430"/>
    </row>
    <row r="114" spans="3:37" ht="16.5" customHeight="1" x14ac:dyDescent="0.2">
      <c r="C114" s="230"/>
      <c r="D114" s="230"/>
      <c r="E114" s="1098" t="s">
        <v>687</v>
      </c>
      <c r="F114" s="1276"/>
      <c r="G114" s="436"/>
      <c r="H114" s="437" t="s">
        <v>1152</v>
      </c>
      <c r="I114" s="438" t="s">
        <v>28</v>
      </c>
      <c r="J114" s="441">
        <v>4</v>
      </c>
      <c r="K114" s="440" t="s">
        <v>1683</v>
      </c>
      <c r="N114" s="1124" t="s">
        <v>1517</v>
      </c>
      <c r="O114" s="1915"/>
      <c r="P114" s="1915"/>
      <c r="Q114" s="1915"/>
      <c r="R114" s="1915"/>
      <c r="S114" s="1915"/>
      <c r="T114" s="1915"/>
      <c r="U114" s="1915"/>
      <c r="V114" s="1874"/>
      <c r="W114" s="1942"/>
      <c r="Z114" s="430"/>
    </row>
    <row r="115" spans="3:37" ht="9.65" customHeight="1" x14ac:dyDescent="0.2">
      <c r="L115" s="223"/>
      <c r="N115" s="226" t="s">
        <v>1518</v>
      </c>
      <c r="V115" s="233"/>
      <c r="Z115" s="430"/>
    </row>
    <row r="116" spans="3:37" ht="16.5" customHeight="1" x14ac:dyDescent="0.2">
      <c r="C116" s="229" t="s">
        <v>1878</v>
      </c>
      <c r="D116" s="230"/>
      <c r="E116" s="230"/>
      <c r="F116" s="230"/>
      <c r="G116" s="230"/>
      <c r="H116" s="230"/>
      <c r="I116" s="230"/>
      <c r="J116" s="230"/>
      <c r="K116" s="230"/>
      <c r="L116" s="230"/>
      <c r="M116" s="230"/>
      <c r="N116" s="230"/>
      <c r="O116" s="230"/>
      <c r="P116" s="230"/>
      <c r="Q116" s="230"/>
      <c r="R116" s="230"/>
      <c r="S116" s="230"/>
      <c r="T116" s="230"/>
      <c r="U116" s="230"/>
      <c r="V116" s="230"/>
      <c r="W116" s="230"/>
      <c r="X116" s="230"/>
      <c r="Z116" s="430"/>
    </row>
    <row r="117" spans="3:37" ht="40" customHeight="1" x14ac:dyDescent="0.2">
      <c r="C117" s="230"/>
      <c r="D117" s="434" t="s">
        <v>29</v>
      </c>
      <c r="E117" s="222"/>
      <c r="F117" s="435"/>
      <c r="G117" s="1021" t="s">
        <v>6</v>
      </c>
      <c r="H117" s="981"/>
      <c r="I117" s="1021" t="s">
        <v>45</v>
      </c>
      <c r="J117" s="981"/>
      <c r="K117" s="1583" t="s">
        <v>1879</v>
      </c>
      <c r="L117" s="1396"/>
      <c r="M117" s="1287" t="s">
        <v>1880</v>
      </c>
      <c r="N117" s="897"/>
      <c r="O117" s="897"/>
      <c r="P117" s="897"/>
      <c r="Q117" s="897"/>
      <c r="R117" s="897"/>
      <c r="S117" s="898"/>
      <c r="T117" s="1043" t="s">
        <v>1495</v>
      </c>
      <c r="U117" s="1272"/>
      <c r="V117" s="1273"/>
      <c r="W117" s="1287" t="s">
        <v>32</v>
      </c>
      <c r="X117" s="1654"/>
      <c r="Z117" s="430"/>
    </row>
    <row r="118" spans="3:37" ht="16.5" customHeight="1" x14ac:dyDescent="0.2">
      <c r="C118" s="230"/>
      <c r="D118" s="1269" t="s">
        <v>37</v>
      </c>
      <c r="E118" s="442" t="s">
        <v>7</v>
      </c>
      <c r="F118" s="442"/>
      <c r="G118" s="2679">
        <v>1</v>
      </c>
      <c r="H118" s="230" t="s">
        <v>33</v>
      </c>
      <c r="I118" s="2679">
        <v>1</v>
      </c>
      <c r="J118" s="230" t="s">
        <v>33</v>
      </c>
      <c r="K118" s="2681">
        <v>2</v>
      </c>
      <c r="L118" s="1276" t="s">
        <v>33</v>
      </c>
      <c r="M118" s="820">
        <v>7</v>
      </c>
      <c r="N118" s="443">
        <v>6</v>
      </c>
      <c r="O118" s="444">
        <v>1</v>
      </c>
      <c r="P118" s="445" t="s">
        <v>30</v>
      </c>
      <c r="Q118" s="446"/>
      <c r="R118" s="447"/>
      <c r="S118" s="448"/>
      <c r="T118" s="449" t="s">
        <v>40</v>
      </c>
      <c r="U118" s="409"/>
      <c r="V118" s="409"/>
      <c r="W118" s="2044" t="s">
        <v>970</v>
      </c>
      <c r="X118" s="2044"/>
      <c r="Z118" s="430" t="s">
        <v>1778</v>
      </c>
    </row>
    <row r="119" spans="3:37" ht="16.5" customHeight="1" x14ac:dyDescent="0.2">
      <c r="C119" s="230"/>
      <c r="D119" s="1269"/>
      <c r="E119" s="450"/>
      <c r="F119" s="450"/>
      <c r="G119" s="2680"/>
      <c r="H119" s="451"/>
      <c r="I119" s="2680"/>
      <c r="J119" s="451"/>
      <c r="K119" s="2682"/>
      <c r="L119" s="1276"/>
      <c r="M119" s="452" t="s">
        <v>31</v>
      </c>
      <c r="N119" s="821">
        <v>11</v>
      </c>
      <c r="O119" s="453" t="s">
        <v>36</v>
      </c>
      <c r="P119" s="451"/>
      <c r="Q119" s="451"/>
      <c r="R119" s="451"/>
      <c r="S119" s="454"/>
      <c r="T119" s="455" t="s">
        <v>41</v>
      </c>
      <c r="U119" s="230"/>
      <c r="V119" s="230"/>
      <c r="W119" s="2044"/>
      <c r="X119" s="2044"/>
      <c r="Z119" s="430"/>
    </row>
    <row r="120" spans="3:37" ht="16.5" customHeight="1" x14ac:dyDescent="0.2">
      <c r="C120" s="230"/>
      <c r="D120" s="1269"/>
      <c r="E120" s="442" t="s">
        <v>1094</v>
      </c>
      <c r="F120" s="442"/>
      <c r="G120" s="2677">
        <v>5</v>
      </c>
      <c r="H120" s="230" t="s">
        <v>33</v>
      </c>
      <c r="I120" s="2677">
        <v>5</v>
      </c>
      <c r="J120" s="230" t="s">
        <v>33</v>
      </c>
      <c r="K120" s="2683"/>
      <c r="L120" s="1185"/>
      <c r="M120" s="820">
        <v>7</v>
      </c>
      <c r="N120" s="456">
        <v>6</v>
      </c>
      <c r="O120" s="439">
        <v>1</v>
      </c>
      <c r="P120" s="445" t="s">
        <v>30</v>
      </c>
      <c r="Q120" s="446"/>
      <c r="R120" s="447"/>
      <c r="S120" s="448"/>
      <c r="T120" s="362"/>
      <c r="U120" s="230"/>
      <c r="V120" s="230"/>
      <c r="W120" s="2044" t="s">
        <v>970</v>
      </c>
      <c r="X120" s="2044"/>
      <c r="Z120" s="430" t="s">
        <v>1778</v>
      </c>
    </row>
    <row r="121" spans="3:37" ht="16.5" customHeight="1" x14ac:dyDescent="0.2">
      <c r="C121" s="230"/>
      <c r="D121" s="1269"/>
      <c r="E121" s="450" t="s">
        <v>1095</v>
      </c>
      <c r="F121" s="450"/>
      <c r="G121" s="2678"/>
      <c r="H121" s="451"/>
      <c r="I121" s="2678"/>
      <c r="J121" s="451"/>
      <c r="K121" s="2683"/>
      <c r="L121" s="1276"/>
      <c r="M121" s="457" t="s">
        <v>31</v>
      </c>
      <c r="N121" s="821">
        <v>11</v>
      </c>
      <c r="O121" s="458" t="s">
        <v>36</v>
      </c>
      <c r="P121" s="451"/>
      <c r="Q121" s="451"/>
      <c r="R121" s="451"/>
      <c r="S121" s="454"/>
      <c r="T121" s="362"/>
      <c r="U121" s="822">
        <v>7</v>
      </c>
      <c r="V121" s="230" t="s">
        <v>22</v>
      </c>
      <c r="W121" s="2044"/>
      <c r="X121" s="2044"/>
      <c r="Z121" s="430"/>
    </row>
    <row r="122" spans="3:37" ht="16.5" hidden="1" customHeight="1" x14ac:dyDescent="0.2">
      <c r="C122" s="230"/>
      <c r="D122" s="1269"/>
      <c r="E122" s="459"/>
      <c r="F122" s="459"/>
      <c r="G122" s="1796"/>
      <c r="H122" s="459"/>
      <c r="I122" s="1796"/>
      <c r="J122" s="459"/>
      <c r="K122" s="2683"/>
      <c r="L122" s="1276"/>
      <c r="M122" s="460"/>
      <c r="N122" s="461"/>
      <c r="O122" s="462"/>
      <c r="P122" s="463"/>
      <c r="Q122" s="460"/>
      <c r="R122" s="461"/>
      <c r="S122" s="462"/>
      <c r="T122" s="362"/>
      <c r="U122" s="230"/>
      <c r="V122" s="230"/>
      <c r="W122" s="955"/>
      <c r="X122" s="955"/>
      <c r="Z122" s="430" t="s">
        <v>1779</v>
      </c>
    </row>
    <row r="123" spans="3:37" ht="16.5" hidden="1" customHeight="1" x14ac:dyDescent="0.2">
      <c r="C123" s="230"/>
      <c r="D123" s="1816"/>
      <c r="E123" s="464"/>
      <c r="F123" s="464"/>
      <c r="G123" s="1797"/>
      <c r="H123" s="464"/>
      <c r="I123" s="1797"/>
      <c r="J123" s="464"/>
      <c r="K123" s="2683"/>
      <c r="L123" s="1276"/>
      <c r="M123" s="465"/>
      <c r="N123" s="466"/>
      <c r="O123" s="467"/>
      <c r="P123" s="464"/>
      <c r="Q123" s="464"/>
      <c r="R123" s="464"/>
      <c r="S123" s="468"/>
      <c r="T123" s="362"/>
      <c r="U123" s="230"/>
      <c r="V123" s="230"/>
      <c r="W123" s="955"/>
      <c r="X123" s="955"/>
      <c r="Z123" s="430"/>
    </row>
    <row r="124" spans="3:37" ht="16.5" customHeight="1" x14ac:dyDescent="0.2">
      <c r="C124" s="230"/>
      <c r="D124" s="896" t="s">
        <v>38</v>
      </c>
      <c r="E124" s="1324"/>
      <c r="F124" s="1325"/>
      <c r="G124" s="1302" t="s">
        <v>42</v>
      </c>
      <c r="H124" s="1280"/>
      <c r="I124" s="2677">
        <v>1</v>
      </c>
      <c r="J124" s="230" t="s">
        <v>33</v>
      </c>
      <c r="K124" s="2683"/>
      <c r="L124" s="1185"/>
      <c r="M124" s="820">
        <v>7</v>
      </c>
      <c r="N124" s="456">
        <v>6</v>
      </c>
      <c r="O124" s="439">
        <v>1</v>
      </c>
      <c r="P124" s="445" t="s">
        <v>30</v>
      </c>
      <c r="Q124" s="446"/>
      <c r="R124" s="447"/>
      <c r="S124" s="448"/>
      <c r="T124" s="362"/>
      <c r="U124" s="439">
        <v>6</v>
      </c>
      <c r="V124" s="230" t="s">
        <v>23</v>
      </c>
      <c r="W124" s="2044" t="s">
        <v>970</v>
      </c>
      <c r="X124" s="2044"/>
      <c r="Z124" s="430" t="s">
        <v>1778</v>
      </c>
      <c r="AE124" s="225"/>
      <c r="AK124" s="225"/>
    </row>
    <row r="125" spans="3:37" ht="16.5" customHeight="1" x14ac:dyDescent="0.2">
      <c r="C125" s="230"/>
      <c r="D125" s="1326"/>
      <c r="E125" s="1327"/>
      <c r="F125" s="1328"/>
      <c r="G125" s="1281"/>
      <c r="H125" s="1282"/>
      <c r="I125" s="2678"/>
      <c r="J125" s="451"/>
      <c r="K125" s="2684"/>
      <c r="L125" s="1276"/>
      <c r="M125" s="452" t="s">
        <v>31</v>
      </c>
      <c r="N125" s="821">
        <v>11</v>
      </c>
      <c r="O125" s="453" t="s">
        <v>36</v>
      </c>
      <c r="P125" s="451"/>
      <c r="Q125" s="451"/>
      <c r="R125" s="451"/>
      <c r="S125" s="454"/>
      <c r="T125" s="362"/>
      <c r="U125" s="439">
        <v>8</v>
      </c>
      <c r="V125" s="230" t="s">
        <v>24</v>
      </c>
      <c r="W125" s="2044"/>
      <c r="X125" s="2044"/>
      <c r="Z125" s="430"/>
    </row>
    <row r="126" spans="3:37" ht="16.5" customHeight="1" x14ac:dyDescent="0.2">
      <c r="C126" s="230"/>
      <c r="D126" s="896" t="s">
        <v>39</v>
      </c>
      <c r="E126" s="1324"/>
      <c r="F126" s="1325"/>
      <c r="G126" s="2677">
        <v>2</v>
      </c>
      <c r="H126" s="230" t="s">
        <v>33</v>
      </c>
      <c r="I126" s="2677">
        <v>2</v>
      </c>
      <c r="J126" s="230" t="s">
        <v>33</v>
      </c>
      <c r="K126" s="1279" t="s">
        <v>1096</v>
      </c>
      <c r="L126" s="1280"/>
      <c r="M126" s="820">
        <v>7</v>
      </c>
      <c r="N126" s="456">
        <v>6</v>
      </c>
      <c r="O126" s="439">
        <v>1</v>
      </c>
      <c r="P126" s="445" t="s">
        <v>30</v>
      </c>
      <c r="Q126" s="446"/>
      <c r="R126" s="447"/>
      <c r="S126" s="448"/>
      <c r="T126" s="362"/>
      <c r="U126" s="230"/>
      <c r="V126" s="230"/>
      <c r="W126" s="2044" t="s">
        <v>970</v>
      </c>
      <c r="X126" s="2044"/>
      <c r="Z126" s="430" t="s">
        <v>1778</v>
      </c>
    </row>
    <row r="127" spans="3:37" ht="16.5" customHeight="1" x14ac:dyDescent="0.2">
      <c r="C127" s="230"/>
      <c r="D127" s="1326"/>
      <c r="E127" s="1327"/>
      <c r="F127" s="1328"/>
      <c r="G127" s="2678"/>
      <c r="H127" s="451"/>
      <c r="I127" s="2678"/>
      <c r="J127" s="451"/>
      <c r="K127" s="1281"/>
      <c r="L127" s="1282"/>
      <c r="M127" s="457" t="s">
        <v>31</v>
      </c>
      <c r="N127" s="821">
        <v>11</v>
      </c>
      <c r="O127" s="458" t="s">
        <v>36</v>
      </c>
      <c r="P127" s="451"/>
      <c r="Q127" s="451"/>
      <c r="R127" s="451"/>
      <c r="S127" s="454"/>
      <c r="T127" s="469"/>
      <c r="U127" s="451"/>
      <c r="V127" s="451"/>
      <c r="W127" s="2044"/>
      <c r="X127" s="2044"/>
      <c r="Z127" s="430"/>
    </row>
    <row r="128" spans="3:37" ht="16.5" customHeight="1" x14ac:dyDescent="0.2">
      <c r="C128" s="230"/>
      <c r="D128" s="230"/>
      <c r="E128" s="226" t="s">
        <v>1881</v>
      </c>
      <c r="F128" s="230"/>
      <c r="G128" s="230"/>
      <c r="H128" s="230"/>
      <c r="I128" s="230"/>
      <c r="J128" s="230"/>
      <c r="K128" s="230"/>
      <c r="L128" s="230"/>
      <c r="M128" s="230"/>
      <c r="N128" s="230"/>
      <c r="O128" s="230"/>
      <c r="P128" s="230"/>
      <c r="Q128" s="230"/>
      <c r="R128" s="230"/>
      <c r="S128" s="230"/>
      <c r="T128" s="230"/>
      <c r="U128" s="230"/>
      <c r="V128" s="230"/>
      <c r="W128" s="230"/>
      <c r="X128" s="230"/>
      <c r="Z128" s="430"/>
    </row>
    <row r="129" spans="3:26" ht="16.5" customHeight="1" x14ac:dyDescent="0.2">
      <c r="C129" s="230"/>
      <c r="D129" s="230"/>
      <c r="E129" s="226"/>
      <c r="F129" s="226" t="s">
        <v>1225</v>
      </c>
      <c r="G129" s="230"/>
      <c r="H129" s="230"/>
      <c r="I129" s="230"/>
      <c r="J129" s="230"/>
      <c r="K129" s="230"/>
      <c r="L129" s="230"/>
      <c r="M129" s="230"/>
      <c r="N129" s="230"/>
      <c r="O129" s="230"/>
      <c r="P129" s="230"/>
      <c r="Q129" s="230"/>
      <c r="R129" s="230"/>
      <c r="S129" s="230"/>
      <c r="T129" s="230"/>
      <c r="U129" s="230"/>
      <c r="V129" s="230"/>
      <c r="W129" s="230"/>
      <c r="X129" s="230"/>
      <c r="Z129" s="430"/>
    </row>
    <row r="130" spans="3:26" ht="16.5" customHeight="1" x14ac:dyDescent="0.2">
      <c r="C130" s="230"/>
      <c r="D130" s="230"/>
      <c r="E130" s="226" t="s">
        <v>1882</v>
      </c>
      <c r="F130" s="230"/>
      <c r="G130" s="230"/>
      <c r="H130" s="230"/>
      <c r="I130" s="230"/>
      <c r="J130" s="230"/>
      <c r="K130" s="230"/>
      <c r="L130" s="230"/>
      <c r="M130" s="230"/>
      <c r="N130" s="230"/>
      <c r="O130" s="230"/>
      <c r="P130" s="230"/>
      <c r="Q130" s="230"/>
      <c r="R130" s="230"/>
      <c r="S130" s="230"/>
      <c r="T130" s="230"/>
      <c r="U130" s="230"/>
      <c r="V130" s="230"/>
      <c r="W130" s="230"/>
      <c r="X130" s="230"/>
      <c r="Z130" s="430"/>
    </row>
    <row r="131" spans="3:26" ht="16.5" customHeight="1" x14ac:dyDescent="0.2">
      <c r="C131" s="230"/>
      <c r="D131" s="230"/>
      <c r="E131" s="226"/>
      <c r="F131" s="226" t="s">
        <v>1215</v>
      </c>
      <c r="G131" s="230"/>
      <c r="H131" s="230"/>
      <c r="I131" s="230"/>
      <c r="J131" s="230"/>
      <c r="K131" s="230"/>
      <c r="L131" s="230"/>
      <c r="M131" s="230"/>
      <c r="N131" s="230"/>
      <c r="O131" s="230"/>
      <c r="P131" s="230"/>
      <c r="Q131" s="230"/>
      <c r="R131" s="230"/>
      <c r="S131" s="230"/>
      <c r="T131" s="230"/>
      <c r="U131" s="230"/>
      <c r="V131" s="230"/>
      <c r="W131" s="230"/>
      <c r="X131" s="230"/>
      <c r="Z131" s="430"/>
    </row>
    <row r="132" spans="3:26" ht="16.5" customHeight="1" x14ac:dyDescent="0.2">
      <c r="C132" s="230"/>
      <c r="D132" s="230"/>
      <c r="E132" s="226" t="s">
        <v>1097</v>
      </c>
      <c r="F132" s="230"/>
      <c r="G132" s="230"/>
      <c r="H132" s="230"/>
      <c r="I132" s="230"/>
      <c r="J132" s="230"/>
      <c r="K132" s="230"/>
      <c r="L132" s="230"/>
      <c r="M132" s="230"/>
      <c r="N132" s="230"/>
      <c r="O132" s="230"/>
      <c r="P132" s="230"/>
      <c r="Q132" s="230"/>
      <c r="R132" s="230"/>
      <c r="S132" s="230"/>
      <c r="T132" s="230"/>
      <c r="U132" s="230"/>
      <c r="V132" s="230"/>
      <c r="W132" s="230"/>
      <c r="X132" s="230"/>
      <c r="Z132" s="430"/>
    </row>
    <row r="133" spans="3:26" ht="16.5" customHeight="1" x14ac:dyDescent="0.2">
      <c r="C133" s="230"/>
      <c r="D133" s="230"/>
      <c r="E133" s="226" t="s">
        <v>1726</v>
      </c>
      <c r="F133" s="230"/>
      <c r="G133" s="230"/>
      <c r="H133" s="230"/>
      <c r="I133" s="230"/>
      <c r="J133" s="230"/>
      <c r="K133" s="230"/>
      <c r="L133" s="230"/>
      <c r="M133" s="230"/>
      <c r="N133" s="230"/>
      <c r="O133" s="230"/>
      <c r="P133" s="230"/>
      <c r="Q133" s="230"/>
      <c r="R133" s="230"/>
      <c r="S133" s="230"/>
      <c r="T133" s="230"/>
      <c r="U133" s="230"/>
      <c r="V133" s="230"/>
      <c r="W133" s="230"/>
      <c r="X133" s="230"/>
      <c r="Z133" s="430"/>
    </row>
    <row r="134" spans="3:26" ht="9.65" customHeight="1" x14ac:dyDescent="0.2">
      <c r="Z134" s="430"/>
    </row>
    <row r="135" spans="3:26" ht="16" customHeight="1" x14ac:dyDescent="0.2">
      <c r="P135" s="1925" t="s">
        <v>34</v>
      </c>
      <c r="Q135" s="1925"/>
      <c r="R135" s="1925"/>
      <c r="S135" s="1947" t="str">
        <f>$Q$10</f>
        <v>学校法人○△学園</v>
      </c>
      <c r="T135" s="1947"/>
      <c r="U135" s="1947"/>
      <c r="V135" s="1947"/>
      <c r="W135" s="1947"/>
      <c r="X135" s="1947"/>
      <c r="Z135" s="430"/>
    </row>
    <row r="136" spans="3:26" ht="16.5" customHeight="1" x14ac:dyDescent="0.2">
      <c r="C136" s="229" t="s">
        <v>1098</v>
      </c>
      <c r="D136" s="230"/>
      <c r="E136" s="230"/>
      <c r="F136" s="230"/>
      <c r="G136" s="230"/>
      <c r="H136" s="230"/>
      <c r="I136" s="230"/>
      <c r="J136" s="230"/>
      <c r="K136" s="230"/>
      <c r="L136" s="230"/>
      <c r="M136" s="230"/>
      <c r="N136" s="230"/>
      <c r="O136" s="230"/>
      <c r="P136" s="230"/>
      <c r="Q136" s="230"/>
      <c r="R136" s="230"/>
      <c r="S136" s="230"/>
      <c r="T136" s="230"/>
      <c r="U136" s="230"/>
      <c r="V136" s="230"/>
      <c r="W136" s="230"/>
      <c r="X136" s="230"/>
      <c r="Y136" s="230"/>
      <c r="Z136" s="430"/>
    </row>
    <row r="137" spans="3:26" ht="15" customHeight="1" x14ac:dyDescent="0.2">
      <c r="C137" s="230"/>
      <c r="D137" s="470" t="s">
        <v>43</v>
      </c>
      <c r="E137" s="230"/>
      <c r="F137" s="230"/>
      <c r="G137" s="230"/>
      <c r="H137" s="230"/>
      <c r="I137" s="230"/>
      <c r="J137" s="230"/>
      <c r="K137" s="230"/>
      <c r="L137" s="230"/>
      <c r="M137" s="230"/>
      <c r="N137" s="230"/>
      <c r="O137" s="230"/>
      <c r="P137" s="230"/>
      <c r="Q137" s="230"/>
      <c r="R137" s="230"/>
      <c r="S137" s="230"/>
      <c r="T137" s="230"/>
      <c r="U137" s="230"/>
      <c r="V137" s="230"/>
      <c r="W137" s="230"/>
      <c r="X137" s="230"/>
      <c r="Y137" s="230"/>
      <c r="Z137" s="430"/>
    </row>
    <row r="138" spans="3:26" ht="19" customHeight="1" x14ac:dyDescent="0.2">
      <c r="C138" s="230"/>
      <c r="D138" s="1073" t="s">
        <v>1131</v>
      </c>
      <c r="E138" s="1602"/>
      <c r="F138" s="1799"/>
      <c r="G138" s="1049" t="s">
        <v>1226</v>
      </c>
      <c r="H138" s="2079"/>
      <c r="I138" s="2079"/>
      <c r="J138" s="2079"/>
      <c r="K138" s="2079"/>
      <c r="L138" s="2079"/>
      <c r="M138" s="2185"/>
      <c r="N138" s="230"/>
      <c r="O138" s="230"/>
      <c r="P138" s="230"/>
      <c r="Q138" s="230"/>
      <c r="R138" s="230"/>
      <c r="S138" s="230"/>
      <c r="T138" s="230"/>
      <c r="U138" s="230"/>
      <c r="V138" s="230"/>
      <c r="W138" s="230"/>
      <c r="X138" s="230"/>
      <c r="Y138" s="230"/>
      <c r="Z138" s="430" t="s">
        <v>1780</v>
      </c>
    </row>
    <row r="139" spans="3:26" ht="15" customHeight="1" x14ac:dyDescent="0.2">
      <c r="C139" s="230"/>
      <c r="D139" s="230"/>
      <c r="E139" s="268" t="s">
        <v>1525</v>
      </c>
      <c r="F139" s="230"/>
      <c r="G139" s="230"/>
      <c r="H139" s="230"/>
      <c r="I139" s="230"/>
      <c r="J139" s="230"/>
      <c r="K139" s="230"/>
      <c r="L139" s="230"/>
      <c r="M139" s="230"/>
      <c r="N139" s="230"/>
      <c r="O139" s="230"/>
      <c r="P139" s="230"/>
      <c r="Q139" s="230"/>
      <c r="R139" s="230"/>
      <c r="S139" s="230"/>
      <c r="T139" s="230"/>
      <c r="U139" s="230"/>
      <c r="V139" s="230"/>
      <c r="W139" s="230"/>
      <c r="X139" s="230"/>
      <c r="Y139" s="230"/>
      <c r="Z139" s="430"/>
    </row>
    <row r="140" spans="3:26" ht="16.5" customHeight="1" x14ac:dyDescent="0.2">
      <c r="C140" s="230"/>
      <c r="D140" s="1098" t="s">
        <v>27</v>
      </c>
      <c r="E140" s="1144"/>
      <c r="F140" s="1303"/>
      <c r="G140" s="471" t="s">
        <v>28</v>
      </c>
      <c r="H140" s="441">
        <v>14</v>
      </c>
      <c r="I140" s="472" t="s">
        <v>20</v>
      </c>
      <c r="J140" s="409"/>
      <c r="K140" s="472"/>
      <c r="L140" s="409"/>
      <c r="M140" s="473"/>
      <c r="N140" s="230"/>
      <c r="O140" s="230"/>
      <c r="P140" s="230"/>
      <c r="Q140" s="230"/>
      <c r="R140" s="230"/>
      <c r="S140" s="230"/>
      <c r="T140" s="230"/>
      <c r="U140" s="230"/>
      <c r="V140" s="230"/>
      <c r="W140" s="230"/>
      <c r="X140" s="230"/>
      <c r="Y140" s="230"/>
      <c r="Z140" s="430"/>
    </row>
    <row r="141" spans="3:26" ht="16.5" customHeight="1" x14ac:dyDescent="0.2">
      <c r="C141" s="230"/>
      <c r="D141" s="1098" t="s">
        <v>1962</v>
      </c>
      <c r="E141" s="1144"/>
      <c r="F141" s="1303"/>
      <c r="G141" s="436" t="s">
        <v>21</v>
      </c>
      <c r="H141" s="821">
        <v>7</v>
      </c>
      <c r="I141" s="472" t="s">
        <v>22</v>
      </c>
      <c r="J141" s="441">
        <v>6</v>
      </c>
      <c r="K141" s="472" t="s">
        <v>23</v>
      </c>
      <c r="L141" s="441">
        <v>1</v>
      </c>
      <c r="M141" s="473" t="s">
        <v>24</v>
      </c>
      <c r="N141" s="230"/>
      <c r="O141" s="230"/>
      <c r="P141" s="230"/>
      <c r="Q141" s="230"/>
      <c r="R141" s="230"/>
      <c r="S141" s="230"/>
      <c r="T141" s="230"/>
      <c r="U141" s="230"/>
      <c r="V141" s="230"/>
      <c r="W141" s="230"/>
      <c r="X141" s="230"/>
      <c r="Y141" s="230"/>
      <c r="Z141" s="430"/>
    </row>
    <row r="142" spans="3:26" ht="16.5" customHeight="1" x14ac:dyDescent="0.2">
      <c r="C142" s="230"/>
      <c r="D142" s="1098" t="s">
        <v>287</v>
      </c>
      <c r="E142" s="1144"/>
      <c r="F142" s="1303"/>
      <c r="G142" s="436" t="s">
        <v>21</v>
      </c>
      <c r="H142" s="821">
        <v>7</v>
      </c>
      <c r="I142" s="472" t="s">
        <v>22</v>
      </c>
      <c r="J142" s="441">
        <v>6</v>
      </c>
      <c r="K142" s="472" t="s">
        <v>23</v>
      </c>
      <c r="L142" s="441">
        <v>10</v>
      </c>
      <c r="M142" s="473" t="s">
        <v>24</v>
      </c>
      <c r="N142" s="230"/>
      <c r="O142" s="230"/>
      <c r="P142" s="230"/>
      <c r="Q142" s="230"/>
      <c r="R142" s="230"/>
      <c r="S142" s="230"/>
      <c r="T142" s="230"/>
      <c r="U142" s="230"/>
      <c r="V142" s="230"/>
      <c r="W142" s="230"/>
      <c r="X142" s="230"/>
      <c r="Y142" s="230"/>
      <c r="Z142" s="430"/>
    </row>
    <row r="143" spans="3:26" ht="9.65" customHeight="1" x14ac:dyDescent="0.2">
      <c r="C143" s="230"/>
      <c r="D143" s="230"/>
      <c r="E143" s="230"/>
      <c r="F143" s="230"/>
      <c r="G143" s="230"/>
      <c r="H143" s="230"/>
      <c r="I143" s="230"/>
      <c r="J143" s="229"/>
      <c r="K143" s="230"/>
      <c r="L143" s="230"/>
      <c r="M143" s="230"/>
      <c r="N143" s="230"/>
      <c r="O143" s="230"/>
      <c r="P143" s="230"/>
      <c r="Q143" s="230"/>
      <c r="R143" s="230"/>
      <c r="S143" s="230"/>
      <c r="T143" s="230"/>
      <c r="U143" s="230"/>
      <c r="V143" s="230"/>
      <c r="W143" s="230"/>
      <c r="X143" s="230"/>
      <c r="Y143" s="230"/>
      <c r="Z143" s="430"/>
    </row>
    <row r="144" spans="3:26" ht="15" customHeight="1" x14ac:dyDescent="0.2">
      <c r="C144" s="230"/>
      <c r="D144" s="470" t="s">
        <v>44</v>
      </c>
      <c r="E144" s="230"/>
      <c r="F144" s="230"/>
      <c r="G144" s="230"/>
      <c r="H144" s="230"/>
      <c r="I144" s="230"/>
      <c r="J144" s="230"/>
      <c r="K144" s="230"/>
      <c r="L144" s="230"/>
      <c r="M144" s="230"/>
      <c r="N144" s="230"/>
      <c r="O144" s="230"/>
      <c r="P144" s="230"/>
      <c r="Q144" s="230"/>
      <c r="R144" s="230"/>
      <c r="S144" s="230"/>
      <c r="T144" s="230"/>
      <c r="U144" s="230"/>
      <c r="V144" s="230"/>
      <c r="W144" s="230"/>
      <c r="X144" s="230"/>
      <c r="Y144" s="230"/>
      <c r="Z144" s="430"/>
    </row>
    <row r="145" spans="1:26" ht="19" customHeight="1" x14ac:dyDescent="0.2">
      <c r="C145" s="230"/>
      <c r="D145" s="1098" t="s">
        <v>1132</v>
      </c>
      <c r="E145" s="1144"/>
      <c r="F145" s="1303"/>
      <c r="G145" s="1049" t="s">
        <v>1226</v>
      </c>
      <c r="H145" s="2079"/>
      <c r="I145" s="2079"/>
      <c r="J145" s="2079"/>
      <c r="K145" s="2079"/>
      <c r="L145" s="2079"/>
      <c r="M145" s="2185"/>
      <c r="N145" s="230"/>
      <c r="O145" s="230"/>
      <c r="P145" s="230"/>
      <c r="Q145" s="230"/>
      <c r="R145" s="230"/>
      <c r="S145" s="230"/>
      <c r="T145" s="230"/>
      <c r="U145" s="230"/>
      <c r="V145" s="230"/>
      <c r="W145" s="230"/>
      <c r="X145" s="230"/>
      <c r="Y145" s="230"/>
      <c r="Z145" s="430" t="s">
        <v>1780</v>
      </c>
    </row>
    <row r="146" spans="1:26" ht="15" customHeight="1" x14ac:dyDescent="0.2">
      <c r="C146" s="230"/>
      <c r="D146" s="230"/>
      <c r="E146" s="268" t="s">
        <v>1494</v>
      </c>
      <c r="F146" s="230"/>
      <c r="G146" s="230"/>
      <c r="H146" s="230"/>
      <c r="I146" s="230"/>
      <c r="J146" s="230"/>
      <c r="K146" s="230"/>
      <c r="L146" s="230"/>
      <c r="M146" s="230"/>
      <c r="N146" s="230"/>
      <c r="O146" s="230"/>
      <c r="P146" s="230"/>
      <c r="Q146" s="230"/>
      <c r="R146" s="230"/>
      <c r="S146" s="230"/>
      <c r="T146" s="230"/>
      <c r="U146" s="230"/>
      <c r="V146" s="230"/>
      <c r="W146" s="230"/>
      <c r="X146" s="230"/>
      <c r="Y146" s="230"/>
      <c r="Z146" s="430"/>
    </row>
    <row r="147" spans="1:26" ht="16.5" customHeight="1" x14ac:dyDescent="0.2">
      <c r="C147" s="230"/>
      <c r="D147" s="1098" t="s">
        <v>27</v>
      </c>
      <c r="E147" s="1144"/>
      <c r="F147" s="1303"/>
      <c r="G147" s="471" t="s">
        <v>28</v>
      </c>
      <c r="H147" s="441">
        <v>14</v>
      </c>
      <c r="I147" s="472" t="s">
        <v>20</v>
      </c>
      <c r="J147" s="409"/>
      <c r="K147" s="472"/>
      <c r="L147" s="409"/>
      <c r="M147" s="473"/>
      <c r="N147" s="230"/>
      <c r="O147" s="230"/>
      <c r="P147" s="230"/>
      <c r="Q147" s="230"/>
      <c r="R147" s="230"/>
      <c r="S147" s="230"/>
      <c r="T147" s="230"/>
      <c r="U147" s="230"/>
      <c r="V147" s="230"/>
      <c r="W147" s="230"/>
      <c r="X147" s="230"/>
      <c r="Y147" s="230"/>
      <c r="Z147" s="430"/>
    </row>
    <row r="148" spans="1:26" ht="16.5" customHeight="1" x14ac:dyDescent="0.2">
      <c r="C148" s="230"/>
      <c r="D148" s="1098" t="s">
        <v>1962</v>
      </c>
      <c r="E148" s="1144"/>
      <c r="F148" s="1303"/>
      <c r="G148" s="436" t="s">
        <v>21</v>
      </c>
      <c r="H148" s="821">
        <v>7</v>
      </c>
      <c r="I148" s="472" t="s">
        <v>22</v>
      </c>
      <c r="J148" s="441">
        <v>6</v>
      </c>
      <c r="K148" s="472" t="s">
        <v>23</v>
      </c>
      <c r="L148" s="441">
        <v>1</v>
      </c>
      <c r="M148" s="473" t="s">
        <v>24</v>
      </c>
      <c r="N148" s="230"/>
      <c r="O148" s="230"/>
      <c r="P148" s="230"/>
      <c r="Q148" s="230"/>
      <c r="R148" s="230"/>
      <c r="S148" s="230"/>
      <c r="T148" s="230"/>
      <c r="U148" s="230"/>
      <c r="V148" s="230"/>
      <c r="W148" s="230"/>
      <c r="X148" s="230"/>
      <c r="Y148" s="230"/>
      <c r="Z148" s="430"/>
    </row>
    <row r="149" spans="1:26" ht="13.5" customHeight="1" x14ac:dyDescent="0.2">
      <c r="C149" s="230"/>
      <c r="D149" s="230"/>
      <c r="E149" s="226" t="s">
        <v>1293</v>
      </c>
      <c r="F149" s="230"/>
      <c r="G149" s="230"/>
      <c r="H149" s="230"/>
      <c r="I149" s="230"/>
      <c r="J149" s="230"/>
      <c r="K149" s="230"/>
      <c r="L149" s="230"/>
      <c r="M149" s="230"/>
      <c r="N149" s="230"/>
      <c r="O149" s="230"/>
      <c r="P149" s="230"/>
      <c r="Q149" s="230"/>
      <c r="R149" s="230"/>
      <c r="S149" s="230"/>
      <c r="T149" s="230"/>
      <c r="U149" s="230"/>
      <c r="V149" s="230"/>
      <c r="W149" s="230"/>
      <c r="X149" s="230"/>
      <c r="Y149" s="230"/>
      <c r="Z149" s="430"/>
    </row>
    <row r="150" spans="1:26" ht="13.5" customHeight="1" x14ac:dyDescent="0.2">
      <c r="C150" s="230"/>
      <c r="D150" s="230"/>
      <c r="E150" s="226" t="s">
        <v>1716</v>
      </c>
      <c r="F150" s="230"/>
      <c r="G150" s="230"/>
      <c r="H150" s="230"/>
      <c r="I150" s="230"/>
      <c r="J150" s="230"/>
      <c r="K150" s="230"/>
      <c r="L150" s="230"/>
      <c r="M150" s="230"/>
      <c r="N150" s="230"/>
      <c r="O150" s="230"/>
      <c r="P150" s="230"/>
      <c r="Q150" s="230"/>
      <c r="R150" s="230"/>
      <c r="S150" s="230"/>
      <c r="T150" s="230"/>
      <c r="U150" s="230"/>
      <c r="V150" s="230"/>
      <c r="W150" s="230"/>
      <c r="X150" s="230"/>
      <c r="Y150" s="230"/>
      <c r="Z150" s="430"/>
    </row>
    <row r="151" spans="1:26" ht="13.5" customHeight="1" x14ac:dyDescent="0.2">
      <c r="C151" s="230"/>
      <c r="D151" s="230"/>
      <c r="E151" s="226" t="s">
        <v>1099</v>
      </c>
      <c r="F151" s="230"/>
      <c r="G151" s="230"/>
      <c r="H151" s="230"/>
      <c r="I151" s="230"/>
      <c r="J151" s="230"/>
      <c r="K151" s="230"/>
      <c r="L151" s="230"/>
      <c r="M151" s="230"/>
      <c r="N151" s="230"/>
      <c r="O151" s="230"/>
      <c r="P151" s="230"/>
      <c r="Q151" s="230"/>
      <c r="R151" s="230"/>
      <c r="S151" s="230"/>
      <c r="T151" s="230"/>
      <c r="U151" s="230"/>
      <c r="V151" s="230"/>
      <c r="W151" s="230"/>
      <c r="X151" s="230"/>
      <c r="Y151" s="230"/>
      <c r="Z151" s="430"/>
    </row>
    <row r="152" spans="1:26" ht="9.65" customHeight="1" x14ac:dyDescent="0.2">
      <c r="C152" s="230"/>
      <c r="D152" s="230"/>
      <c r="E152" s="230"/>
      <c r="F152" s="230"/>
      <c r="G152" s="230"/>
      <c r="H152" s="230"/>
      <c r="I152" s="230"/>
      <c r="J152" s="230"/>
      <c r="K152" s="230"/>
      <c r="L152" s="230"/>
      <c r="M152" s="230"/>
      <c r="N152" s="230"/>
      <c r="O152" s="230"/>
      <c r="P152" s="230"/>
      <c r="Q152" s="230"/>
      <c r="R152" s="230"/>
      <c r="S152" s="230"/>
      <c r="T152" s="230"/>
      <c r="U152" s="230"/>
      <c r="V152" s="230"/>
      <c r="W152" s="230"/>
      <c r="X152" s="230"/>
      <c r="Y152" s="230"/>
      <c r="Z152" s="430"/>
    </row>
    <row r="153" spans="1:26" ht="16.5" customHeight="1" x14ac:dyDescent="0.2">
      <c r="C153" s="229" t="s">
        <v>1727</v>
      </c>
      <c r="D153" s="230"/>
      <c r="E153" s="230"/>
      <c r="F153" s="230"/>
      <c r="G153" s="230"/>
      <c r="H153" s="230"/>
      <c r="I153" s="230"/>
      <c r="J153" s="230"/>
      <c r="K153" s="230"/>
      <c r="L153" s="230"/>
      <c r="M153" s="230"/>
      <c r="N153" s="230"/>
      <c r="O153" s="230"/>
      <c r="P153" s="230"/>
      <c r="Q153" s="230"/>
      <c r="R153" s="230"/>
      <c r="S153" s="230"/>
      <c r="T153" s="230"/>
      <c r="U153" s="230"/>
      <c r="V153" s="230"/>
      <c r="W153" s="230"/>
      <c r="X153" s="230"/>
      <c r="Y153" s="230"/>
      <c r="Z153" s="430"/>
    </row>
    <row r="154" spans="1:26" ht="19" customHeight="1" x14ac:dyDescent="0.2">
      <c r="C154" s="230"/>
      <c r="D154" s="1072" t="s">
        <v>1991</v>
      </c>
      <c r="E154" s="890"/>
      <c r="F154" s="890"/>
      <c r="G154" s="890"/>
      <c r="H154" s="890"/>
      <c r="I154" s="890"/>
      <c r="J154" s="1049" t="s">
        <v>1100</v>
      </c>
      <c r="K154" s="2079"/>
      <c r="L154" s="2079"/>
      <c r="M154" s="2079"/>
      <c r="N154" s="2185"/>
      <c r="O154" s="230"/>
      <c r="P154" s="230"/>
      <c r="Q154" s="230"/>
      <c r="R154" s="230"/>
      <c r="S154" s="230"/>
      <c r="T154" s="230"/>
      <c r="U154" s="230"/>
      <c r="V154" s="230"/>
      <c r="W154" s="230"/>
      <c r="X154" s="230"/>
      <c r="Y154" s="230"/>
      <c r="Z154" s="430" t="s">
        <v>1781</v>
      </c>
    </row>
    <row r="155" spans="1:26" ht="19" customHeight="1" x14ac:dyDescent="0.2">
      <c r="C155" s="230"/>
      <c r="D155" s="1072" t="s">
        <v>288</v>
      </c>
      <c r="E155" s="890"/>
      <c r="F155" s="890"/>
      <c r="G155" s="890"/>
      <c r="H155" s="890"/>
      <c r="I155" s="890"/>
      <c r="J155" s="2045" t="s">
        <v>1101</v>
      </c>
      <c r="K155" s="1272"/>
      <c r="L155" s="1050"/>
      <c r="M155" s="1050"/>
      <c r="N155" s="1051"/>
      <c r="O155" s="230"/>
      <c r="P155" s="230"/>
      <c r="Q155" s="230"/>
      <c r="R155" s="230"/>
      <c r="S155" s="230"/>
      <c r="T155" s="230"/>
      <c r="U155" s="230"/>
      <c r="V155" s="230"/>
      <c r="W155" s="230"/>
      <c r="X155" s="230"/>
      <c r="Y155" s="230"/>
      <c r="Z155" s="430" t="s">
        <v>1782</v>
      </c>
    </row>
    <row r="156" spans="1:26" ht="15" customHeight="1" x14ac:dyDescent="0.2">
      <c r="C156" s="230"/>
      <c r="D156" s="230"/>
      <c r="E156" s="226" t="s">
        <v>1963</v>
      </c>
      <c r="F156" s="230"/>
      <c r="G156" s="230"/>
      <c r="H156" s="230"/>
      <c r="I156" s="230"/>
      <c r="J156" s="230"/>
      <c r="K156" s="230"/>
      <c r="L156" s="230"/>
      <c r="M156" s="230"/>
      <c r="N156" s="230"/>
      <c r="O156" s="230"/>
      <c r="P156" s="230"/>
      <c r="Q156" s="230"/>
      <c r="R156" s="230"/>
      <c r="S156" s="230"/>
      <c r="T156" s="230"/>
      <c r="U156" s="230"/>
      <c r="V156" s="230"/>
      <c r="W156" s="230"/>
      <c r="X156" s="230"/>
      <c r="Y156" s="230"/>
      <c r="Z156" s="430"/>
    </row>
    <row r="157" spans="1:26" ht="15" customHeight="1" x14ac:dyDescent="0.2">
      <c r="C157" s="230"/>
      <c r="D157" s="230"/>
      <c r="E157" s="1246" t="s">
        <v>1728</v>
      </c>
      <c r="F157" s="1247"/>
      <c r="G157" s="1247"/>
      <c r="H157" s="1247"/>
      <c r="I157" s="1247"/>
      <c r="J157" s="1247"/>
      <c r="K157" s="1247"/>
      <c r="L157" s="1247"/>
      <c r="M157" s="1247"/>
      <c r="N157" s="1247"/>
      <c r="O157" s="1247"/>
      <c r="P157" s="1247"/>
      <c r="Q157" s="1247"/>
      <c r="R157" s="1247"/>
      <c r="S157" s="1247"/>
      <c r="T157" s="1247"/>
      <c r="U157" s="1247"/>
      <c r="V157" s="1053"/>
      <c r="W157" s="230"/>
      <c r="X157" s="230"/>
      <c r="Y157" s="230"/>
      <c r="Z157" s="430"/>
    </row>
    <row r="158" spans="1:26" ht="9.65" customHeight="1" x14ac:dyDescent="0.2">
      <c r="C158" s="230"/>
      <c r="D158" s="230"/>
      <c r="E158" s="230"/>
      <c r="F158" s="230"/>
      <c r="G158" s="230"/>
      <c r="H158" s="230"/>
      <c r="I158" s="230"/>
      <c r="J158" s="230"/>
      <c r="K158" s="230"/>
      <c r="L158" s="230"/>
      <c r="M158" s="230"/>
      <c r="N158" s="230"/>
      <c r="O158" s="230"/>
      <c r="P158" s="230"/>
      <c r="Q158" s="230"/>
      <c r="R158" s="230"/>
      <c r="S158" s="230"/>
      <c r="T158" s="230"/>
      <c r="U158" s="230"/>
      <c r="V158" s="230"/>
      <c r="W158" s="230"/>
      <c r="X158" s="230"/>
      <c r="Y158" s="230"/>
      <c r="Z158" s="430"/>
    </row>
    <row r="159" spans="1:26" ht="16.5" customHeight="1" x14ac:dyDescent="0.2">
      <c r="C159" s="229" t="s">
        <v>1274</v>
      </c>
      <c r="D159" s="230"/>
      <c r="E159" s="230"/>
      <c r="F159" s="230"/>
      <c r="G159" s="230"/>
      <c r="H159" s="230"/>
      <c r="I159" s="230"/>
      <c r="J159" s="230"/>
      <c r="K159" s="230"/>
      <c r="L159" s="230"/>
      <c r="M159" s="230"/>
      <c r="N159" s="230"/>
      <c r="O159" s="230"/>
      <c r="P159" s="230"/>
      <c r="Q159" s="230"/>
      <c r="R159" s="230"/>
      <c r="S159" s="230"/>
      <c r="T159" s="230"/>
      <c r="U159" s="230"/>
      <c r="V159" s="230"/>
      <c r="W159" s="230"/>
      <c r="X159" s="230"/>
      <c r="Y159" s="230"/>
      <c r="Z159" s="430"/>
    </row>
    <row r="160" spans="1:26" s="230" customFormat="1" ht="16.5" customHeight="1" x14ac:dyDescent="0.2">
      <c r="A160" s="474"/>
      <c r="C160" s="229"/>
      <c r="D160" s="1163" t="s">
        <v>1964</v>
      </c>
      <c r="E160" s="1163"/>
      <c r="F160" s="1163"/>
      <c r="G160" s="1163"/>
      <c r="H160" s="1163"/>
      <c r="I160" s="1163"/>
      <c r="J160" s="1163"/>
      <c r="K160" s="1163"/>
      <c r="L160" s="1163"/>
      <c r="M160" s="1163"/>
      <c r="N160" s="1163"/>
      <c r="O160" s="1163"/>
      <c r="P160" s="1163"/>
      <c r="Q160" s="1163"/>
      <c r="R160" s="988"/>
      <c r="S160" s="439">
        <v>2</v>
      </c>
      <c r="T160" s="473" t="s">
        <v>33</v>
      </c>
      <c r="Z160" s="475"/>
    </row>
    <row r="161" spans="1:26" s="230" customFormat="1" ht="16.5" customHeight="1" x14ac:dyDescent="0.2">
      <c r="A161" s="474"/>
      <c r="C161" s="229"/>
      <c r="D161" s="1163" t="s">
        <v>1965</v>
      </c>
      <c r="E161" s="1163"/>
      <c r="F161" s="1163"/>
      <c r="G161" s="1163"/>
      <c r="H161" s="1163"/>
      <c r="I161" s="1163"/>
      <c r="J161" s="1163"/>
      <c r="K161" s="1163"/>
      <c r="L161" s="1163"/>
      <c r="M161" s="1163"/>
      <c r="N161" s="1163"/>
      <c r="O161" s="1163"/>
      <c r="P161" s="1163"/>
      <c r="Q161" s="1163"/>
      <c r="R161" s="988"/>
      <c r="S161" s="439">
        <v>2</v>
      </c>
      <c r="T161" s="473" t="s">
        <v>33</v>
      </c>
      <c r="Z161" s="475"/>
    </row>
    <row r="162" spans="1:26" s="230" customFormat="1" ht="16.5" customHeight="1" x14ac:dyDescent="0.2">
      <c r="A162" s="474"/>
      <c r="C162" s="229"/>
      <c r="D162" s="1163" t="s">
        <v>2015</v>
      </c>
      <c r="E162" s="1163"/>
      <c r="F162" s="1163"/>
      <c r="G162" s="1163"/>
      <c r="H162" s="1163"/>
      <c r="I162" s="1163"/>
      <c r="J162" s="1163"/>
      <c r="K162" s="1163"/>
      <c r="L162" s="1163"/>
      <c r="M162" s="1163"/>
      <c r="N162" s="1163"/>
      <c r="O162" s="1163"/>
      <c r="P162" s="1163"/>
      <c r="Q162" s="1163"/>
      <c r="R162" s="988"/>
      <c r="S162" s="439">
        <v>2</v>
      </c>
      <c r="T162" s="473" t="s">
        <v>33</v>
      </c>
      <c r="Z162" s="475"/>
    </row>
    <row r="163" spans="1:26" s="230" customFormat="1" ht="16.5" customHeight="1" x14ac:dyDescent="0.2">
      <c r="A163" s="474"/>
      <c r="C163" s="229"/>
      <c r="Z163" s="475"/>
    </row>
    <row r="164" spans="1:26" ht="37" customHeight="1" x14ac:dyDescent="0.2">
      <c r="C164" s="230"/>
      <c r="D164" s="434" t="s">
        <v>48</v>
      </c>
      <c r="E164" s="222"/>
      <c r="F164" s="222"/>
      <c r="G164" s="222"/>
      <c r="H164" s="222"/>
      <c r="I164" s="1287" t="s">
        <v>45</v>
      </c>
      <c r="J164" s="1288"/>
      <c r="K164" s="1287" t="s">
        <v>1883</v>
      </c>
      <c r="L164" s="897"/>
      <c r="M164" s="897"/>
      <c r="N164" s="897"/>
      <c r="O164" s="897"/>
      <c r="P164" s="897"/>
      <c r="Q164" s="898"/>
      <c r="R164" s="1043" t="s">
        <v>1495</v>
      </c>
      <c r="S164" s="1272"/>
      <c r="T164" s="1273"/>
      <c r="U164" s="1287" t="s">
        <v>32</v>
      </c>
      <c r="V164" s="1654"/>
      <c r="W164" s="230"/>
      <c r="Z164" s="430"/>
    </row>
    <row r="165" spans="1:26" ht="15" customHeight="1" x14ac:dyDescent="0.2">
      <c r="C165" s="230"/>
      <c r="D165" s="1269" t="s">
        <v>47</v>
      </c>
      <c r="E165" s="442" t="s">
        <v>2023</v>
      </c>
      <c r="F165" s="442"/>
      <c r="G165" s="442"/>
      <c r="H165" s="442"/>
      <c r="I165" s="2676">
        <v>2</v>
      </c>
      <c r="J165" s="476" t="s">
        <v>33</v>
      </c>
      <c r="K165" s="820">
        <v>7</v>
      </c>
      <c r="L165" s="443">
        <v>6</v>
      </c>
      <c r="M165" s="444">
        <v>1</v>
      </c>
      <c r="N165" s="445" t="s">
        <v>30</v>
      </c>
      <c r="O165" s="446"/>
      <c r="P165" s="447"/>
      <c r="Q165" s="448"/>
      <c r="R165" s="449" t="s">
        <v>40</v>
      </c>
      <c r="S165" s="409"/>
      <c r="T165" s="409"/>
      <c r="U165" s="2044" t="s">
        <v>970</v>
      </c>
      <c r="V165" s="2044"/>
      <c r="W165" s="230"/>
      <c r="X165" s="230"/>
      <c r="Y165" s="230"/>
      <c r="Z165" s="430" t="s">
        <v>1778</v>
      </c>
    </row>
    <row r="166" spans="1:26" ht="15" customHeight="1" x14ac:dyDescent="0.2">
      <c r="C166" s="230"/>
      <c r="D166" s="1269"/>
      <c r="E166" s="477" t="s">
        <v>2042</v>
      </c>
      <c r="F166" s="450"/>
      <c r="G166" s="450"/>
      <c r="H166" s="450"/>
      <c r="I166" s="2676"/>
      <c r="J166" s="454"/>
      <c r="K166" s="457" t="s">
        <v>31</v>
      </c>
      <c r="L166" s="821">
        <v>11</v>
      </c>
      <c r="M166" s="458" t="s">
        <v>36</v>
      </c>
      <c r="N166" s="451"/>
      <c r="O166" s="451"/>
      <c r="P166" s="451"/>
      <c r="Q166" s="454"/>
      <c r="R166" s="455" t="s">
        <v>41</v>
      </c>
      <c r="S166" s="230"/>
      <c r="T166" s="230"/>
      <c r="U166" s="2044"/>
      <c r="V166" s="2044"/>
      <c r="W166" s="230"/>
      <c r="X166" s="230"/>
      <c r="Y166" s="230"/>
      <c r="Z166" s="430"/>
    </row>
    <row r="167" spans="1:26" ht="15" customHeight="1" x14ac:dyDescent="0.2">
      <c r="C167" s="230"/>
      <c r="D167" s="1269"/>
      <c r="E167" s="478"/>
      <c r="F167" s="479"/>
      <c r="G167" s="480"/>
      <c r="H167" s="480"/>
      <c r="I167" s="481">
        <v>2</v>
      </c>
      <c r="J167" s="476" t="s">
        <v>33</v>
      </c>
      <c r="K167" s="820">
        <v>7</v>
      </c>
      <c r="L167" s="443">
        <v>6</v>
      </c>
      <c r="M167" s="444">
        <v>1</v>
      </c>
      <c r="N167" s="445" t="s">
        <v>30</v>
      </c>
      <c r="O167" s="446"/>
      <c r="P167" s="447"/>
      <c r="Q167" s="448"/>
      <c r="R167" s="362"/>
      <c r="S167" s="822">
        <v>7</v>
      </c>
      <c r="T167" s="230" t="s">
        <v>22</v>
      </c>
      <c r="U167" s="2044" t="s">
        <v>970</v>
      </c>
      <c r="V167" s="2044"/>
      <c r="W167" s="230"/>
      <c r="X167" s="230"/>
      <c r="Y167" s="230"/>
      <c r="Z167" s="430" t="s">
        <v>1778</v>
      </c>
    </row>
    <row r="168" spans="1:26" ht="15" customHeight="1" x14ac:dyDescent="0.2">
      <c r="C168" s="230"/>
      <c r="D168" s="1269"/>
      <c r="E168" s="477" t="s">
        <v>46</v>
      </c>
      <c r="F168" s="482"/>
      <c r="G168" s="450"/>
      <c r="H168" s="450"/>
      <c r="I168" s="483"/>
      <c r="J168" s="454"/>
      <c r="K168" s="457" t="s">
        <v>31</v>
      </c>
      <c r="L168" s="821">
        <v>11</v>
      </c>
      <c r="M168" s="458" t="s">
        <v>36</v>
      </c>
      <c r="N168" s="451"/>
      <c r="O168" s="451"/>
      <c r="P168" s="451"/>
      <c r="Q168" s="454"/>
      <c r="R168" s="362"/>
      <c r="S168" s="439">
        <v>6</v>
      </c>
      <c r="T168" s="230" t="s">
        <v>23</v>
      </c>
      <c r="U168" s="2044"/>
      <c r="V168" s="2044"/>
      <c r="W168" s="230"/>
      <c r="X168" s="230"/>
      <c r="Y168" s="230"/>
      <c r="Z168" s="430"/>
    </row>
    <row r="169" spans="1:26" ht="15" hidden="1" customHeight="1" x14ac:dyDescent="0.2">
      <c r="C169" s="230"/>
      <c r="D169" s="1269"/>
      <c r="E169" s="484" t="s">
        <v>8</v>
      </c>
      <c r="F169" s="485"/>
      <c r="G169" s="484"/>
      <c r="H169" s="484"/>
      <c r="I169" s="2676"/>
      <c r="J169" s="476" t="s">
        <v>33</v>
      </c>
      <c r="K169" s="460"/>
      <c r="L169" s="461"/>
      <c r="M169" s="462"/>
      <c r="N169" s="463"/>
      <c r="O169" s="460"/>
      <c r="P169" s="461"/>
      <c r="Q169" s="462"/>
      <c r="R169" s="362"/>
      <c r="S169" s="230"/>
      <c r="T169" s="230"/>
      <c r="U169" s="2044" t="s">
        <v>970</v>
      </c>
      <c r="V169" s="2044"/>
      <c r="W169" s="230"/>
      <c r="X169" s="230"/>
      <c r="Y169" s="230"/>
      <c r="Z169" s="430" t="s">
        <v>1778</v>
      </c>
    </row>
    <row r="170" spans="1:26" ht="15" hidden="1" customHeight="1" x14ac:dyDescent="0.2">
      <c r="C170" s="230"/>
      <c r="D170" s="1269"/>
      <c r="E170" s="486"/>
      <c r="F170" s="487"/>
      <c r="G170" s="487"/>
      <c r="H170" s="487"/>
      <c r="I170" s="2676"/>
      <c r="J170" s="454"/>
      <c r="K170" s="488"/>
      <c r="L170" s="466"/>
      <c r="M170" s="489"/>
      <c r="N170" s="464"/>
      <c r="O170" s="464"/>
      <c r="P170" s="464"/>
      <c r="Q170" s="468"/>
      <c r="R170" s="362"/>
      <c r="S170" s="439">
        <v>6</v>
      </c>
      <c r="T170" s="230" t="s">
        <v>23</v>
      </c>
      <c r="U170" s="2044"/>
      <c r="V170" s="2044"/>
      <c r="W170" s="230"/>
      <c r="X170" s="230"/>
      <c r="Y170" s="230"/>
      <c r="Z170" s="430"/>
    </row>
    <row r="171" spans="1:26" ht="15" customHeight="1" x14ac:dyDescent="0.2">
      <c r="C171" s="230"/>
      <c r="D171" s="1270"/>
      <c r="E171" s="442" t="s">
        <v>9</v>
      </c>
      <c r="F171" s="490"/>
      <c r="G171" s="442"/>
      <c r="H171" s="442"/>
      <c r="I171" s="2676">
        <v>2</v>
      </c>
      <c r="J171" s="476" t="s">
        <v>33</v>
      </c>
      <c r="K171" s="820">
        <v>7</v>
      </c>
      <c r="L171" s="443">
        <v>6</v>
      </c>
      <c r="M171" s="444">
        <v>1</v>
      </c>
      <c r="N171" s="445" t="s">
        <v>30</v>
      </c>
      <c r="O171" s="446"/>
      <c r="P171" s="447"/>
      <c r="Q171" s="448"/>
      <c r="R171" s="362"/>
      <c r="S171" s="439">
        <v>8</v>
      </c>
      <c r="T171" s="230" t="s">
        <v>24</v>
      </c>
      <c r="U171" s="2044" t="s">
        <v>970</v>
      </c>
      <c r="V171" s="2044"/>
      <c r="W171" s="230"/>
      <c r="X171" s="230"/>
      <c r="Y171" s="230"/>
      <c r="Z171" s="430" t="s">
        <v>1778</v>
      </c>
    </row>
    <row r="172" spans="1:26" ht="15" customHeight="1" x14ac:dyDescent="0.2">
      <c r="C172" s="230"/>
      <c r="D172" s="1271"/>
      <c r="E172" s="477"/>
      <c r="F172" s="450"/>
      <c r="G172" s="450"/>
      <c r="H172" s="450"/>
      <c r="I172" s="2676"/>
      <c r="J172" s="454"/>
      <c r="K172" s="457" t="s">
        <v>31</v>
      </c>
      <c r="L172" s="821">
        <v>11</v>
      </c>
      <c r="M172" s="458" t="s">
        <v>36</v>
      </c>
      <c r="N172" s="451"/>
      <c r="O172" s="451"/>
      <c r="P172" s="451"/>
      <c r="Q172" s="454"/>
      <c r="R172" s="469"/>
      <c r="S172" s="451"/>
      <c r="T172" s="454"/>
      <c r="U172" s="2044"/>
      <c r="V172" s="2044"/>
      <c r="W172" s="230"/>
      <c r="X172" s="230"/>
      <c r="Y172" s="230"/>
      <c r="Z172" s="430"/>
    </row>
    <row r="173" spans="1:26" ht="13.5" customHeight="1" x14ac:dyDescent="0.2">
      <c r="C173" s="230"/>
      <c r="D173" s="230"/>
      <c r="E173" s="1268" t="s">
        <v>1966</v>
      </c>
      <c r="F173" s="1268"/>
      <c r="G173" s="1268"/>
      <c r="H173" s="1268"/>
      <c r="I173" s="1268"/>
      <c r="J173" s="1268"/>
      <c r="K173" s="1268"/>
      <c r="L173" s="1268"/>
      <c r="M173" s="1268"/>
      <c r="N173" s="1268"/>
      <c r="O173" s="1268"/>
      <c r="P173" s="1268"/>
      <c r="Q173" s="1268"/>
      <c r="R173" s="1268"/>
      <c r="S173" s="1268"/>
      <c r="T173" s="1268"/>
      <c r="U173" s="1268"/>
      <c r="V173" s="1268"/>
      <c r="W173" s="1268"/>
      <c r="X173" s="1268"/>
      <c r="Y173" s="1268"/>
      <c r="Z173" s="430"/>
    </row>
    <row r="174" spans="1:26" ht="13.5" customHeight="1" x14ac:dyDescent="0.2">
      <c r="C174" s="230"/>
      <c r="D174" s="230"/>
      <c r="E174" s="226" t="s">
        <v>1729</v>
      </c>
      <c r="F174" s="230"/>
      <c r="G174" s="230"/>
      <c r="H174" s="230"/>
      <c r="I174" s="230"/>
      <c r="J174" s="230"/>
      <c r="K174" s="230"/>
      <c r="L174" s="230"/>
      <c r="M174" s="230"/>
      <c r="N174" s="230"/>
      <c r="O174" s="230"/>
      <c r="P174" s="230"/>
      <c r="Q174" s="230"/>
      <c r="R174" s="230"/>
      <c r="S174" s="230"/>
      <c r="T174" s="230"/>
      <c r="U174" s="230"/>
      <c r="V174" s="230"/>
      <c r="W174" s="230"/>
      <c r="X174" s="230"/>
      <c r="Y174" s="230"/>
      <c r="Z174" s="430"/>
    </row>
    <row r="175" spans="1:26" ht="13.5" customHeight="1" x14ac:dyDescent="0.2">
      <c r="C175" s="230"/>
      <c r="D175" s="230"/>
      <c r="E175" s="226" t="s">
        <v>1216</v>
      </c>
      <c r="F175" s="230"/>
      <c r="G175" s="230"/>
      <c r="H175" s="230"/>
      <c r="I175" s="230"/>
      <c r="J175" s="230"/>
      <c r="K175" s="230"/>
      <c r="L175" s="230"/>
      <c r="M175" s="230"/>
      <c r="N175" s="230"/>
      <c r="O175" s="230"/>
      <c r="P175" s="230"/>
      <c r="Q175" s="230"/>
      <c r="R175" s="230"/>
      <c r="S175" s="230"/>
      <c r="T175" s="230"/>
      <c r="U175" s="230"/>
      <c r="V175" s="230"/>
      <c r="W175" s="230"/>
      <c r="X175" s="230"/>
      <c r="Y175" s="230"/>
      <c r="Z175" s="430"/>
    </row>
    <row r="176" spans="1:26" ht="13.5" customHeight="1" x14ac:dyDescent="0.2">
      <c r="C176" s="230"/>
      <c r="D176" s="230"/>
      <c r="E176" s="226" t="s">
        <v>1730</v>
      </c>
      <c r="F176" s="230"/>
      <c r="G176" s="230"/>
      <c r="H176" s="230"/>
      <c r="I176" s="230"/>
      <c r="J176" s="230"/>
      <c r="K176" s="230"/>
      <c r="L176" s="230"/>
      <c r="M176" s="230"/>
      <c r="N176" s="230"/>
      <c r="O176" s="230"/>
      <c r="P176" s="230"/>
      <c r="Q176" s="230"/>
      <c r="R176" s="230"/>
      <c r="S176" s="230"/>
      <c r="T176" s="230"/>
      <c r="U176" s="230"/>
      <c r="V176" s="230"/>
      <c r="W176" s="230"/>
      <c r="X176" s="230"/>
      <c r="Y176" s="230"/>
      <c r="Z176" s="430"/>
    </row>
    <row r="177" spans="3:26" ht="10" customHeight="1" x14ac:dyDescent="0.2">
      <c r="C177" s="230"/>
      <c r="D177" s="230"/>
      <c r="E177" s="230"/>
      <c r="F177" s="230"/>
      <c r="G177" s="230"/>
      <c r="H177" s="230"/>
      <c r="I177" s="230"/>
      <c r="J177" s="230"/>
      <c r="K177" s="230"/>
      <c r="L177" s="230"/>
      <c r="M177" s="230"/>
      <c r="N177" s="230"/>
      <c r="O177" s="230"/>
      <c r="P177" s="230"/>
      <c r="Q177" s="230"/>
      <c r="R177" s="230"/>
      <c r="S177" s="230"/>
      <c r="T177" s="230"/>
      <c r="U177" s="230"/>
      <c r="V177" s="230"/>
      <c r="W177" s="230"/>
      <c r="X177" s="230"/>
      <c r="Y177" s="230"/>
      <c r="Z177" s="430"/>
    </row>
    <row r="178" spans="3:26" ht="16.5" customHeight="1" x14ac:dyDescent="0.2">
      <c r="C178" s="229" t="s">
        <v>1287</v>
      </c>
      <c r="D178" s="230"/>
      <c r="E178" s="230"/>
      <c r="F178" s="230"/>
      <c r="G178" s="230"/>
      <c r="H178" s="230"/>
      <c r="I178" s="230"/>
      <c r="J178" s="230"/>
      <c r="K178" s="230"/>
      <c r="L178" s="230"/>
      <c r="M178" s="230"/>
      <c r="N178" s="230"/>
      <c r="O178" s="230"/>
      <c r="P178" s="230"/>
      <c r="Q178" s="230"/>
      <c r="R178" s="230"/>
      <c r="S178" s="230"/>
      <c r="T178" s="230"/>
      <c r="U178" s="230"/>
      <c r="V178" s="230"/>
      <c r="W178" s="230"/>
      <c r="X178" s="230"/>
      <c r="Y178" s="230"/>
      <c r="Z178" s="430"/>
    </row>
    <row r="179" spans="3:26" ht="15.65" customHeight="1" x14ac:dyDescent="0.2">
      <c r="C179" s="229"/>
      <c r="D179" s="470" t="s">
        <v>1715</v>
      </c>
      <c r="E179" s="230"/>
      <c r="F179" s="230"/>
      <c r="G179" s="230"/>
      <c r="H179" s="230"/>
      <c r="I179" s="230"/>
      <c r="J179" s="230"/>
      <c r="K179" s="230"/>
      <c r="L179" s="230"/>
      <c r="M179" s="230"/>
      <c r="N179" s="230"/>
      <c r="O179" s="230"/>
      <c r="P179" s="230"/>
      <c r="Q179" s="230"/>
      <c r="R179" s="230"/>
      <c r="S179" s="230"/>
      <c r="T179" s="230"/>
      <c r="U179" s="230"/>
      <c r="V179" s="230"/>
      <c r="W179" s="230"/>
      <c r="X179" s="230"/>
      <c r="Y179" s="230"/>
      <c r="Z179" s="430"/>
    </row>
    <row r="180" spans="3:26" ht="16.5" customHeight="1" x14ac:dyDescent="0.2">
      <c r="C180" s="230"/>
      <c r="D180" s="434" t="s">
        <v>2044</v>
      </c>
      <c r="E180" s="222"/>
      <c r="F180" s="222"/>
      <c r="G180" s="222"/>
      <c r="H180" s="222"/>
      <c r="I180" s="222"/>
      <c r="J180" s="222"/>
      <c r="K180" s="222"/>
      <c r="L180" s="222"/>
      <c r="M180" s="491"/>
      <c r="N180" s="2674">
        <v>2</v>
      </c>
      <c r="O180" s="2675"/>
      <c r="P180" s="473" t="s">
        <v>50</v>
      </c>
      <c r="Q180" s="230"/>
      <c r="R180" s="230"/>
      <c r="S180" s="230"/>
      <c r="T180" s="230"/>
      <c r="U180" s="230"/>
      <c r="V180" s="230"/>
      <c r="W180" s="230"/>
      <c r="X180" s="230"/>
      <c r="Y180" s="230"/>
      <c r="Z180" s="430"/>
    </row>
    <row r="181" spans="3:26" ht="16.5" customHeight="1" x14ac:dyDescent="0.2">
      <c r="C181" s="230"/>
      <c r="D181" s="434" t="s">
        <v>1884</v>
      </c>
      <c r="E181" s="222"/>
      <c r="F181" s="222"/>
      <c r="G181" s="222"/>
      <c r="H181" s="222"/>
      <c r="I181" s="222"/>
      <c r="J181" s="222"/>
      <c r="K181" s="222"/>
      <c r="L181" s="222"/>
      <c r="M181" s="492"/>
      <c r="N181" s="1184">
        <f>I165+I167+I168+I171</f>
        <v>6</v>
      </c>
      <c r="O181" s="1185"/>
      <c r="P181" s="473" t="s">
        <v>50</v>
      </c>
      <c r="Q181" s="230"/>
      <c r="R181" s="230"/>
      <c r="S181" s="230"/>
      <c r="T181" s="230"/>
      <c r="U181" s="230"/>
      <c r="V181" s="230"/>
      <c r="W181" s="230"/>
      <c r="X181" s="230"/>
      <c r="Y181" s="230"/>
      <c r="Z181" s="430"/>
    </row>
    <row r="182" spans="3:26" ht="16.5" customHeight="1" x14ac:dyDescent="0.2">
      <c r="C182" s="230"/>
      <c r="D182" s="434" t="s">
        <v>1671</v>
      </c>
      <c r="E182" s="222"/>
      <c r="F182" s="222"/>
      <c r="G182" s="222"/>
      <c r="H182" s="222"/>
      <c r="I182" s="222"/>
      <c r="J182" s="222"/>
      <c r="K182" s="222"/>
      <c r="L182" s="222"/>
      <c r="M182" s="492"/>
      <c r="N182" s="1277">
        <f>N180/N181</f>
        <v>0.33333333333333331</v>
      </c>
      <c r="O182" s="1278"/>
      <c r="P182" s="493" t="str">
        <f>IF(N182&lt;=1/3,"○","×")</f>
        <v>○</v>
      </c>
      <c r="Q182" s="230"/>
      <c r="R182" s="230"/>
      <c r="S182" s="230"/>
      <c r="T182" s="230"/>
      <c r="U182" s="230"/>
      <c r="V182" s="230"/>
      <c r="W182" s="230"/>
      <c r="X182" s="230"/>
      <c r="Y182" s="230"/>
      <c r="Z182" s="430"/>
    </row>
    <row r="183" spans="3:26" ht="16" customHeight="1" x14ac:dyDescent="0.2">
      <c r="C183" s="229"/>
      <c r="D183" s="470" t="s">
        <v>1673</v>
      </c>
      <c r="E183" s="230"/>
      <c r="F183" s="230"/>
      <c r="G183" s="230"/>
      <c r="H183" s="230"/>
      <c r="I183" s="230"/>
      <c r="J183" s="230"/>
      <c r="K183" s="230"/>
      <c r="L183" s="230"/>
      <c r="M183" s="230"/>
      <c r="N183" s="230"/>
      <c r="O183" s="230"/>
      <c r="P183" s="230"/>
      <c r="Q183" s="230"/>
      <c r="R183" s="230"/>
      <c r="S183" s="230"/>
      <c r="T183" s="230"/>
      <c r="U183" s="230"/>
      <c r="V183" s="230"/>
      <c r="W183" s="230"/>
      <c r="X183" s="230"/>
      <c r="Y183" s="230"/>
      <c r="Z183" s="430"/>
    </row>
    <row r="184" spans="3:26" ht="16.5" customHeight="1" x14ac:dyDescent="0.2">
      <c r="C184" s="230"/>
      <c r="D184" s="434" t="s">
        <v>1731</v>
      </c>
      <c r="E184" s="222"/>
      <c r="F184" s="222"/>
      <c r="G184" s="222"/>
      <c r="H184" s="222"/>
      <c r="I184" s="222"/>
      <c r="J184" s="222"/>
      <c r="K184" s="222"/>
      <c r="L184" s="222"/>
      <c r="M184" s="491"/>
      <c r="N184" s="2674">
        <v>3</v>
      </c>
      <c r="O184" s="2675"/>
      <c r="P184" s="473" t="s">
        <v>50</v>
      </c>
      <c r="Q184" s="230"/>
      <c r="R184" s="230"/>
      <c r="S184" s="230"/>
      <c r="T184" s="230"/>
      <c r="U184" s="230"/>
      <c r="V184" s="230"/>
      <c r="W184" s="230"/>
      <c r="X184" s="230"/>
      <c r="Y184" s="230"/>
      <c r="Z184" s="430"/>
    </row>
    <row r="185" spans="3:26" ht="16.5" customHeight="1" x14ac:dyDescent="0.2">
      <c r="C185" s="230"/>
      <c r="D185" s="434" t="s">
        <v>1884</v>
      </c>
      <c r="E185" s="222"/>
      <c r="F185" s="222"/>
      <c r="G185" s="222"/>
      <c r="H185" s="222"/>
      <c r="I185" s="222"/>
      <c r="J185" s="222"/>
      <c r="K185" s="222"/>
      <c r="L185" s="222"/>
      <c r="M185" s="492"/>
      <c r="N185" s="1184">
        <f>I165+I167+I168+I171</f>
        <v>6</v>
      </c>
      <c r="O185" s="1185"/>
      <c r="P185" s="473" t="s">
        <v>50</v>
      </c>
      <c r="Q185" s="230"/>
      <c r="R185" s="230"/>
      <c r="S185" s="230"/>
      <c r="T185" s="230"/>
      <c r="U185" s="230"/>
      <c r="V185" s="230"/>
      <c r="W185" s="230"/>
      <c r="X185" s="230"/>
      <c r="Y185" s="230"/>
      <c r="Z185" s="430"/>
    </row>
    <row r="186" spans="3:26" ht="16.5" customHeight="1" x14ac:dyDescent="0.2">
      <c r="C186" s="230"/>
      <c r="D186" s="434" t="s">
        <v>1732</v>
      </c>
      <c r="E186" s="222"/>
      <c r="F186" s="222"/>
      <c r="G186" s="222"/>
      <c r="H186" s="222"/>
      <c r="I186" s="222"/>
      <c r="J186" s="222"/>
      <c r="K186" s="222"/>
      <c r="L186" s="222"/>
      <c r="M186" s="492"/>
      <c r="N186" s="1277">
        <f>N184/N185</f>
        <v>0.5</v>
      </c>
      <c r="O186" s="1278"/>
      <c r="P186" s="493" t="str">
        <f>IF(N186&lt;=0.5,"○","×")</f>
        <v>○</v>
      </c>
      <c r="Q186" s="230"/>
      <c r="R186" s="230"/>
      <c r="S186" s="230"/>
      <c r="T186" s="230"/>
      <c r="U186" s="230"/>
      <c r="V186" s="230"/>
      <c r="W186" s="230"/>
      <c r="X186" s="230"/>
      <c r="Y186" s="230"/>
      <c r="Z186" s="430"/>
    </row>
    <row r="187" spans="3:26" ht="16.5" customHeight="1" x14ac:dyDescent="0.2">
      <c r="C187" s="230"/>
      <c r="D187" s="230"/>
      <c r="E187" s="1246" t="s">
        <v>1967</v>
      </c>
      <c r="F187" s="1247"/>
      <c r="G187" s="1247"/>
      <c r="H187" s="1247"/>
      <c r="I187" s="1247"/>
      <c r="J187" s="1247"/>
      <c r="K187" s="1247"/>
      <c r="L187" s="1247"/>
      <c r="M187" s="1247"/>
      <c r="N187" s="1247"/>
      <c r="O187" s="1247"/>
      <c r="P187" s="1247"/>
      <c r="Q187" s="1247"/>
      <c r="R187" s="1247"/>
      <c r="S187" s="1247"/>
      <c r="T187" s="1247"/>
      <c r="U187" s="1247"/>
      <c r="V187" s="1247"/>
      <c r="W187" s="1247"/>
      <c r="X187" s="1247"/>
      <c r="Y187" s="230"/>
      <c r="Z187" s="430"/>
    </row>
    <row r="188" spans="3:26" ht="16.5" customHeight="1" x14ac:dyDescent="0.2">
      <c r="C188" s="230"/>
      <c r="D188" s="230"/>
      <c r="E188" s="1246" t="s">
        <v>2046</v>
      </c>
      <c r="F188" s="1247"/>
      <c r="G188" s="1247"/>
      <c r="H188" s="1247"/>
      <c r="I188" s="1247"/>
      <c r="J188" s="1247"/>
      <c r="K188" s="1247"/>
      <c r="L188" s="1247"/>
      <c r="M188" s="1247"/>
      <c r="N188" s="1247"/>
      <c r="O188" s="1247"/>
      <c r="P188" s="1247"/>
      <c r="Q188" s="1247"/>
      <c r="R188" s="1247"/>
      <c r="S188" s="1247"/>
      <c r="T188" s="1247"/>
      <c r="U188" s="1247"/>
      <c r="V188" s="1247"/>
      <c r="W188" s="1247"/>
      <c r="X188" s="1247"/>
      <c r="Y188" s="1053"/>
      <c r="Z188" s="430"/>
    </row>
    <row r="189" spans="3:26" ht="16.5" customHeight="1" x14ac:dyDescent="0.2">
      <c r="C189" s="230"/>
      <c r="D189" s="230"/>
      <c r="E189" s="1246" t="s">
        <v>2045</v>
      </c>
      <c r="F189" s="1247"/>
      <c r="G189" s="1247"/>
      <c r="H189" s="1247"/>
      <c r="I189" s="1247"/>
      <c r="J189" s="1247"/>
      <c r="K189" s="1247"/>
      <c r="L189" s="1247"/>
      <c r="M189" s="1247"/>
      <c r="N189" s="1247"/>
      <c r="O189" s="1247"/>
      <c r="P189" s="1247"/>
      <c r="Q189" s="1247"/>
      <c r="R189" s="1247"/>
      <c r="S189" s="1247"/>
      <c r="T189" s="1247"/>
      <c r="U189" s="1247"/>
      <c r="V189" s="1247"/>
      <c r="W189" s="1247"/>
      <c r="X189" s="1247"/>
      <c r="Y189" s="1053"/>
      <c r="Z189" s="430"/>
    </row>
    <row r="190" spans="3:26" ht="10" customHeight="1" x14ac:dyDescent="0.2">
      <c r="C190" s="230"/>
      <c r="D190" s="230"/>
      <c r="E190" s="230"/>
      <c r="F190" s="230"/>
      <c r="G190" s="230"/>
      <c r="H190" s="230"/>
      <c r="I190" s="230"/>
      <c r="J190" s="230"/>
      <c r="K190" s="230"/>
      <c r="L190" s="230"/>
      <c r="M190" s="230"/>
      <c r="N190" s="230"/>
      <c r="O190" s="230"/>
      <c r="P190" s="230"/>
      <c r="Q190" s="230"/>
      <c r="R190" s="230"/>
      <c r="S190" s="230"/>
      <c r="T190" s="230"/>
      <c r="U190" s="230"/>
      <c r="V190" s="230"/>
      <c r="W190" s="230"/>
      <c r="X190" s="230"/>
      <c r="Y190" s="230"/>
      <c r="Z190" s="430"/>
    </row>
    <row r="191" spans="3:26" ht="16.5" customHeight="1" x14ac:dyDescent="0.2">
      <c r="C191" s="229" t="s">
        <v>1970</v>
      </c>
      <c r="D191" s="230"/>
      <c r="E191" s="230"/>
      <c r="F191" s="230"/>
      <c r="G191" s="230"/>
      <c r="H191" s="230"/>
      <c r="I191" s="230"/>
      <c r="J191" s="230"/>
      <c r="K191" s="230"/>
      <c r="L191" s="230"/>
      <c r="M191" s="230"/>
      <c r="N191" s="230"/>
    </row>
    <row r="192" spans="3:26" ht="16.5" customHeight="1" x14ac:dyDescent="0.2">
      <c r="C192" s="230"/>
      <c r="D192" s="1163" t="s">
        <v>1971</v>
      </c>
      <c r="E192" s="1163"/>
      <c r="F192" s="1163"/>
      <c r="G192" s="1163"/>
      <c r="H192" s="1163"/>
      <c r="I192" s="1091" t="s">
        <v>2104</v>
      </c>
      <c r="J192" s="1091"/>
      <c r="K192" s="230"/>
      <c r="L192" s="230"/>
      <c r="M192" s="230"/>
      <c r="N192" s="230"/>
      <c r="Z192" s="430" t="s">
        <v>1778</v>
      </c>
    </row>
    <row r="193" spans="2:26" ht="16.5" customHeight="1" x14ac:dyDescent="0.2">
      <c r="C193" s="230"/>
      <c r="D193" s="1163" t="s">
        <v>1972</v>
      </c>
      <c r="E193" s="1163"/>
      <c r="F193" s="1163"/>
      <c r="G193" s="1163"/>
      <c r="H193" s="1163"/>
      <c r="I193" s="1091" t="s">
        <v>2104</v>
      </c>
      <c r="J193" s="1091"/>
      <c r="K193" s="230"/>
      <c r="L193" s="230"/>
      <c r="M193" s="230"/>
      <c r="N193" s="230"/>
      <c r="Z193" s="430" t="s">
        <v>1778</v>
      </c>
    </row>
    <row r="194" spans="2:26" ht="16.5" customHeight="1" x14ac:dyDescent="0.2">
      <c r="C194" s="230"/>
      <c r="D194" s="495"/>
      <c r="E194" s="495" t="s">
        <v>1973</v>
      </c>
      <c r="F194" s="495"/>
      <c r="G194" s="495"/>
      <c r="H194" s="495"/>
      <c r="I194" s="496"/>
      <c r="J194" s="496"/>
      <c r="K194" s="230"/>
      <c r="L194" s="230"/>
      <c r="M194" s="230"/>
      <c r="N194" s="230"/>
    </row>
    <row r="195" spans="2:26" ht="16.5" customHeight="1" x14ac:dyDescent="0.2">
      <c r="C195" s="230"/>
      <c r="D195" s="495"/>
      <c r="E195" s="1265" t="s">
        <v>2018</v>
      </c>
      <c r="F195" s="1265"/>
      <c r="G195" s="1265"/>
      <c r="H195" s="1265"/>
      <c r="I195" s="1265"/>
      <c r="J195" s="1265"/>
      <c r="K195" s="1265"/>
      <c r="L195" s="1265"/>
      <c r="M195" s="1265"/>
      <c r="N195" s="1265"/>
      <c r="O195" s="1265"/>
      <c r="P195" s="1265"/>
      <c r="Q195" s="1265"/>
      <c r="R195" s="1265"/>
      <c r="S195" s="1265"/>
      <c r="T195" s="1265"/>
      <c r="U195" s="1265"/>
      <c r="V195" s="1265"/>
      <c r="W195" s="1265"/>
      <c r="X195" s="1265"/>
      <c r="Y195" s="1265"/>
    </row>
    <row r="196" spans="2:26" ht="10" customHeight="1" x14ac:dyDescent="0.2"/>
    <row r="197" spans="2:26" ht="16" customHeight="1" x14ac:dyDescent="0.2">
      <c r="P197" s="1925" t="s">
        <v>34</v>
      </c>
      <c r="Q197" s="1925"/>
      <c r="R197" s="1925"/>
      <c r="S197" s="1947" t="str">
        <f>$Q$10</f>
        <v>学校法人○△学園</v>
      </c>
      <c r="T197" s="1947"/>
      <c r="U197" s="1947"/>
      <c r="V197" s="1947"/>
      <c r="W197" s="1947"/>
      <c r="X197" s="1947"/>
    </row>
    <row r="198" spans="2:26" ht="16.5" customHeight="1" x14ac:dyDescent="0.2">
      <c r="C198" s="229" t="s">
        <v>1974</v>
      </c>
      <c r="D198" s="230"/>
      <c r="E198" s="230"/>
      <c r="F198" s="230"/>
      <c r="G198" s="230"/>
      <c r="H198" s="230"/>
      <c r="I198" s="230"/>
      <c r="J198" s="230"/>
      <c r="K198" s="230"/>
      <c r="L198" s="230"/>
      <c r="M198" s="230"/>
      <c r="N198" s="230"/>
      <c r="O198" s="230"/>
      <c r="P198" s="230"/>
      <c r="Q198" s="230"/>
      <c r="R198" s="230"/>
      <c r="S198" s="230"/>
      <c r="T198" s="230"/>
      <c r="U198" s="230"/>
      <c r="V198" s="230"/>
      <c r="W198" s="230"/>
      <c r="X198" s="230"/>
      <c r="Y198" s="230"/>
      <c r="Z198" s="430"/>
    </row>
    <row r="199" spans="2:26" ht="15" customHeight="1" x14ac:dyDescent="0.2">
      <c r="C199" s="230"/>
      <c r="D199" s="230" t="s">
        <v>1106</v>
      </c>
      <c r="E199" s="230" t="s">
        <v>1107</v>
      </c>
      <c r="F199" s="230"/>
      <c r="G199" s="230"/>
      <c r="H199" s="230"/>
      <c r="I199" s="230"/>
      <c r="J199" s="230"/>
      <c r="K199" s="230"/>
      <c r="L199" s="230"/>
      <c r="M199" s="230"/>
      <c r="N199" s="230"/>
      <c r="O199" s="230"/>
      <c r="P199" s="230"/>
      <c r="Q199" s="230"/>
      <c r="R199" s="230"/>
      <c r="S199" s="230"/>
      <c r="T199" s="230"/>
      <c r="U199" s="230"/>
      <c r="V199" s="230"/>
      <c r="W199" s="230"/>
      <c r="X199" s="230"/>
      <c r="Y199" s="230"/>
      <c r="Z199" s="430"/>
    </row>
    <row r="200" spans="2:26" ht="16.5" customHeight="1" x14ac:dyDescent="0.2">
      <c r="D200" s="2673" t="s">
        <v>1147</v>
      </c>
      <c r="E200" s="1878"/>
      <c r="F200" s="1878"/>
      <c r="G200" s="1878"/>
      <c r="H200" s="1878"/>
      <c r="I200" s="1878"/>
      <c r="J200" s="1878"/>
      <c r="K200" s="1878"/>
      <c r="L200" s="1878"/>
      <c r="M200" s="1878"/>
      <c r="N200" s="1878"/>
      <c r="O200" s="1878"/>
      <c r="P200" s="1878"/>
      <c r="Q200" s="1878"/>
      <c r="R200" s="2058"/>
      <c r="S200" s="260" t="s">
        <v>826</v>
      </c>
      <c r="T200" s="1297" t="s">
        <v>1102</v>
      </c>
      <c r="U200" s="2037"/>
      <c r="V200" s="2037"/>
      <c r="W200" s="2037"/>
      <c r="X200" s="2037"/>
      <c r="Y200" s="2038"/>
      <c r="Z200" s="430"/>
    </row>
    <row r="201" spans="2:26" ht="5.15" customHeight="1" x14ac:dyDescent="0.2">
      <c r="Z201" s="430"/>
    </row>
    <row r="202" spans="2:26" ht="15" customHeight="1" x14ac:dyDescent="0.2">
      <c r="D202" s="230" t="s">
        <v>1217</v>
      </c>
      <c r="E202" s="497" t="s">
        <v>1288</v>
      </c>
      <c r="Z202" s="430"/>
    </row>
    <row r="203" spans="2:26" ht="15" customHeight="1" x14ac:dyDescent="0.2">
      <c r="E203" s="1300" t="s">
        <v>1053</v>
      </c>
      <c r="F203" s="1300"/>
      <c r="G203" s="1300"/>
      <c r="H203" s="230" t="s">
        <v>1694</v>
      </c>
      <c r="Z203" s="430"/>
    </row>
    <row r="204" spans="2:26" ht="15" customHeight="1" x14ac:dyDescent="0.2">
      <c r="E204" s="230" t="s">
        <v>1108</v>
      </c>
      <c r="Z204" s="430"/>
    </row>
    <row r="205" spans="2:26" ht="3" customHeight="1" x14ac:dyDescent="0.2">
      <c r="Z205" s="430"/>
    </row>
    <row r="206" spans="2:26" ht="19" customHeight="1" x14ac:dyDescent="0.2">
      <c r="D206" s="17" t="s">
        <v>51</v>
      </c>
      <c r="E206" s="38"/>
      <c r="F206" s="38"/>
      <c r="G206" s="38"/>
      <c r="H206" s="228"/>
      <c r="I206" s="2062" t="s">
        <v>1915</v>
      </c>
      <c r="J206" s="1878"/>
      <c r="K206" s="1878"/>
      <c r="L206" s="1878"/>
      <c r="M206" s="1878"/>
      <c r="N206" s="1878"/>
      <c r="O206" s="1878"/>
      <c r="P206" s="1878"/>
      <c r="Q206" s="1878"/>
      <c r="R206" s="2058"/>
      <c r="Z206" s="430" t="s">
        <v>1916</v>
      </c>
    </row>
    <row r="207" spans="2:26" ht="10.5" customHeight="1" x14ac:dyDescent="0.2">
      <c r="Z207" s="430"/>
    </row>
    <row r="208" spans="2:26" ht="16.5" customHeight="1" x14ac:dyDescent="0.2">
      <c r="B208" s="498" t="s">
        <v>1885</v>
      </c>
      <c r="C208" s="230"/>
      <c r="D208" s="230"/>
      <c r="E208" s="230"/>
      <c r="F208" s="230"/>
      <c r="G208" s="230"/>
      <c r="H208" s="230"/>
      <c r="I208" s="230"/>
      <c r="J208" s="230"/>
      <c r="K208" s="230"/>
      <c r="L208" s="230"/>
      <c r="M208" s="230"/>
      <c r="N208" s="230"/>
      <c r="O208" s="230"/>
      <c r="P208" s="230"/>
      <c r="Q208" s="230"/>
      <c r="R208" s="230"/>
      <c r="S208" s="230"/>
      <c r="T208" s="230"/>
      <c r="U208" s="230"/>
      <c r="V208" s="230"/>
      <c r="W208" s="230"/>
      <c r="X208" s="230"/>
      <c r="Y208" s="230"/>
      <c r="Z208" s="430"/>
    </row>
    <row r="209" spans="2:26" ht="16.5" customHeight="1" x14ac:dyDescent="0.2">
      <c r="B209" s="230"/>
      <c r="C209" s="229" t="s">
        <v>2105</v>
      </c>
      <c r="D209" s="230"/>
      <c r="E209" s="230"/>
      <c r="F209" s="230"/>
      <c r="G209" s="230"/>
      <c r="H209" s="230"/>
      <c r="I209" s="230"/>
      <c r="J209" s="230"/>
      <c r="K209" s="230"/>
      <c r="L209" s="230"/>
      <c r="M209" s="230"/>
      <c r="N209" s="230"/>
      <c r="O209" s="230"/>
      <c r="P209" s="230"/>
      <c r="Q209" s="230"/>
      <c r="R209" s="230"/>
      <c r="S209" s="230"/>
      <c r="T209" s="230"/>
      <c r="U209" s="230"/>
      <c r="V209" s="230"/>
      <c r="W209" s="230"/>
      <c r="X209" s="230"/>
      <c r="Y209" s="230"/>
      <c r="Z209" s="430"/>
    </row>
    <row r="210" spans="2:26" ht="16.5" customHeight="1" x14ac:dyDescent="0.2">
      <c r="B210" s="230"/>
      <c r="C210" s="230"/>
      <c r="D210" s="230"/>
      <c r="E210" s="226" t="s">
        <v>1733</v>
      </c>
      <c r="F210" s="230"/>
      <c r="G210" s="230"/>
      <c r="H210" s="230"/>
      <c r="I210" s="230"/>
      <c r="J210" s="230"/>
      <c r="K210" s="230"/>
      <c r="L210" s="230"/>
      <c r="M210" s="230"/>
      <c r="N210" s="230"/>
      <c r="O210" s="230"/>
      <c r="P210" s="230"/>
      <c r="Q210" s="230"/>
      <c r="R210" s="230"/>
      <c r="S210" s="230"/>
      <c r="T210" s="230"/>
      <c r="U210" s="230"/>
      <c r="V210" s="230"/>
      <c r="W210" s="230"/>
      <c r="X210" s="230"/>
      <c r="Y210" s="230"/>
      <c r="Z210" s="430"/>
    </row>
    <row r="211" spans="2:26" ht="16.5" customHeight="1" x14ac:dyDescent="0.2">
      <c r="B211" s="230"/>
      <c r="C211" s="230"/>
      <c r="D211" s="375" t="s">
        <v>74</v>
      </c>
      <c r="E211" s="478"/>
      <c r="F211" s="480"/>
      <c r="G211" s="480"/>
      <c r="H211" s="480"/>
      <c r="I211" s="480"/>
      <c r="J211" s="480"/>
      <c r="K211" s="499" t="s">
        <v>2103</v>
      </c>
      <c r="L211" s="500">
        <v>5</v>
      </c>
      <c r="M211" s="501">
        <v>20</v>
      </c>
      <c r="N211" s="499" t="s">
        <v>2103</v>
      </c>
      <c r="O211" s="500">
        <v>9</v>
      </c>
      <c r="P211" s="501">
        <v>20</v>
      </c>
      <c r="Q211" s="499" t="s">
        <v>2103</v>
      </c>
      <c r="R211" s="500">
        <v>3</v>
      </c>
      <c r="S211" s="501">
        <v>15</v>
      </c>
      <c r="T211" s="499" t="s">
        <v>2103</v>
      </c>
      <c r="U211" s="500">
        <v>5</v>
      </c>
      <c r="V211" s="501">
        <v>20</v>
      </c>
      <c r="W211" s="499" t="s">
        <v>2103</v>
      </c>
      <c r="X211" s="500">
        <v>6</v>
      </c>
      <c r="Y211" s="502">
        <v>1</v>
      </c>
      <c r="Z211" s="430"/>
    </row>
    <row r="212" spans="2:26" ht="16.5" customHeight="1" x14ac:dyDescent="0.2">
      <c r="B212" s="230"/>
      <c r="C212" s="230"/>
      <c r="D212" s="376" t="s">
        <v>1109</v>
      </c>
      <c r="E212" s="503"/>
      <c r="F212" s="504"/>
      <c r="G212" s="504"/>
      <c r="H212" s="504"/>
      <c r="I212" s="504"/>
      <c r="J212" s="504"/>
      <c r="K212" s="505">
        <v>13</v>
      </c>
      <c r="L212" s="506">
        <v>30</v>
      </c>
      <c r="M212" s="507"/>
      <c r="N212" s="505">
        <v>13</v>
      </c>
      <c r="O212" s="506">
        <v>30</v>
      </c>
      <c r="P212" s="507"/>
      <c r="Q212" s="505">
        <v>13</v>
      </c>
      <c r="R212" s="506">
        <v>30</v>
      </c>
      <c r="S212" s="507"/>
      <c r="T212" s="505">
        <v>13</v>
      </c>
      <c r="U212" s="506">
        <v>30</v>
      </c>
      <c r="V212" s="507"/>
      <c r="W212" s="505">
        <v>13</v>
      </c>
      <c r="X212" s="506">
        <v>30</v>
      </c>
      <c r="Y212" s="508"/>
      <c r="Z212" s="430"/>
    </row>
    <row r="213" spans="2:26" ht="16.5" customHeight="1" x14ac:dyDescent="0.2">
      <c r="B213" s="230"/>
      <c r="C213" s="230"/>
      <c r="D213" s="375" t="s">
        <v>1088</v>
      </c>
      <c r="E213" s="478"/>
      <c r="F213" s="480"/>
      <c r="G213" s="480"/>
      <c r="H213" s="480"/>
      <c r="I213" s="480"/>
      <c r="J213" s="480"/>
      <c r="K213" s="2667">
        <v>6</v>
      </c>
      <c r="L213" s="2668"/>
      <c r="M213" s="2669"/>
      <c r="N213" s="2667">
        <v>6</v>
      </c>
      <c r="O213" s="2668"/>
      <c r="P213" s="2669"/>
      <c r="Q213" s="2667">
        <v>6</v>
      </c>
      <c r="R213" s="2668"/>
      <c r="S213" s="2669"/>
      <c r="T213" s="2667">
        <v>6</v>
      </c>
      <c r="U213" s="2668"/>
      <c r="V213" s="2669"/>
      <c r="W213" s="2667">
        <v>6</v>
      </c>
      <c r="X213" s="2668"/>
      <c r="Y213" s="2669"/>
      <c r="Z213" s="430"/>
    </row>
    <row r="214" spans="2:26" ht="16.5" customHeight="1" x14ac:dyDescent="0.2">
      <c r="B214" s="230"/>
      <c r="C214" s="230"/>
      <c r="D214" s="376" t="s">
        <v>1090</v>
      </c>
      <c r="E214" s="503"/>
      <c r="F214" s="504"/>
      <c r="G214" s="504"/>
      <c r="H214" s="504"/>
      <c r="I214" s="504"/>
      <c r="J214" s="504"/>
      <c r="K214" s="2618">
        <v>2</v>
      </c>
      <c r="L214" s="2619"/>
      <c r="M214" s="2620"/>
      <c r="N214" s="2618">
        <v>2</v>
      </c>
      <c r="O214" s="2619"/>
      <c r="P214" s="2620"/>
      <c r="Q214" s="2618">
        <v>2</v>
      </c>
      <c r="R214" s="2619"/>
      <c r="S214" s="2620"/>
      <c r="T214" s="2618">
        <v>2</v>
      </c>
      <c r="U214" s="2619"/>
      <c r="V214" s="2620"/>
      <c r="W214" s="2618">
        <v>2</v>
      </c>
      <c r="X214" s="2619"/>
      <c r="Y214" s="2620"/>
      <c r="Z214" s="430"/>
    </row>
    <row r="215" spans="2:26" ht="33" customHeight="1" x14ac:dyDescent="0.2">
      <c r="B215" s="230"/>
      <c r="C215" s="230"/>
      <c r="D215" s="1214" t="s">
        <v>1532</v>
      </c>
      <c r="E215" s="908" t="s">
        <v>1533</v>
      </c>
      <c r="F215" s="1241"/>
      <c r="G215" s="1241"/>
      <c r="H215" s="1241"/>
      <c r="I215" s="1241"/>
      <c r="J215" s="1242"/>
      <c r="K215" s="2627" t="s">
        <v>1140</v>
      </c>
      <c r="L215" s="2628"/>
      <c r="M215" s="2629"/>
      <c r="N215" s="2627" t="s">
        <v>1917</v>
      </c>
      <c r="O215" s="2628"/>
      <c r="P215" s="2629"/>
      <c r="Q215" s="2627" t="s">
        <v>1142</v>
      </c>
      <c r="R215" s="2628"/>
      <c r="S215" s="2629"/>
      <c r="T215" s="2627" t="s">
        <v>1140</v>
      </c>
      <c r="U215" s="2628"/>
      <c r="V215" s="2629"/>
      <c r="W215" s="2627" t="s">
        <v>1918</v>
      </c>
      <c r="X215" s="2628"/>
      <c r="Y215" s="2629"/>
      <c r="Z215" s="509" t="s">
        <v>1978</v>
      </c>
    </row>
    <row r="216" spans="2:26" ht="33" customHeight="1" x14ac:dyDescent="0.2">
      <c r="B216" s="230"/>
      <c r="C216" s="230"/>
      <c r="D216" s="1215"/>
      <c r="E216" s="893" t="s">
        <v>1534</v>
      </c>
      <c r="F216" s="1230"/>
      <c r="G216" s="1230"/>
      <c r="H216" s="1230"/>
      <c r="I216" s="1230"/>
      <c r="J216" s="1231"/>
      <c r="K216" s="2615"/>
      <c r="L216" s="2616"/>
      <c r="M216" s="2617"/>
      <c r="N216" s="2615"/>
      <c r="O216" s="2616"/>
      <c r="P216" s="2617"/>
      <c r="Q216" s="2615"/>
      <c r="R216" s="2616"/>
      <c r="S216" s="2617"/>
      <c r="T216" s="2615" t="s">
        <v>1538</v>
      </c>
      <c r="U216" s="2616"/>
      <c r="V216" s="2617"/>
      <c r="W216" s="2615"/>
      <c r="X216" s="2616"/>
      <c r="Y216" s="2617"/>
      <c r="Z216" s="509" t="s">
        <v>1978</v>
      </c>
    </row>
    <row r="217" spans="2:26" ht="33" customHeight="1" x14ac:dyDescent="0.2">
      <c r="B217" s="230"/>
      <c r="C217" s="230"/>
      <c r="D217" s="1215"/>
      <c r="E217" s="893" t="s">
        <v>1535</v>
      </c>
      <c r="F217" s="1230"/>
      <c r="G217" s="1230"/>
      <c r="H217" s="1230"/>
      <c r="I217" s="1230"/>
      <c r="J217" s="1231"/>
      <c r="K217" s="2615"/>
      <c r="L217" s="2616"/>
      <c r="M217" s="2617"/>
      <c r="N217" s="2615"/>
      <c r="O217" s="2616"/>
      <c r="P217" s="2617"/>
      <c r="Q217" s="2615"/>
      <c r="R217" s="2616"/>
      <c r="S217" s="2617"/>
      <c r="T217" s="2615"/>
      <c r="U217" s="2616"/>
      <c r="V217" s="2617"/>
      <c r="W217" s="2615"/>
      <c r="X217" s="2616"/>
      <c r="Y217" s="2617"/>
      <c r="Z217" s="509" t="s">
        <v>1978</v>
      </c>
    </row>
    <row r="218" spans="2:26" ht="33" customHeight="1" x14ac:dyDescent="0.2">
      <c r="B218" s="230"/>
      <c r="C218" s="230"/>
      <c r="D218" s="1215"/>
      <c r="E218" s="893" t="s">
        <v>1536</v>
      </c>
      <c r="F218" s="1230"/>
      <c r="G218" s="1230"/>
      <c r="H218" s="1230"/>
      <c r="I218" s="1230"/>
      <c r="J218" s="1231"/>
      <c r="K218" s="2615"/>
      <c r="L218" s="2616"/>
      <c r="M218" s="2617"/>
      <c r="N218" s="2615"/>
      <c r="O218" s="2616"/>
      <c r="P218" s="2617"/>
      <c r="Q218" s="2615"/>
      <c r="R218" s="2616"/>
      <c r="S218" s="2617"/>
      <c r="T218" s="2615"/>
      <c r="U218" s="2616"/>
      <c r="V218" s="2617"/>
      <c r="W218" s="2615"/>
      <c r="X218" s="2616"/>
      <c r="Y218" s="2617"/>
      <c r="Z218" s="509" t="s">
        <v>1978</v>
      </c>
    </row>
    <row r="219" spans="2:26" ht="33" customHeight="1" x14ac:dyDescent="0.2">
      <c r="B219" s="230"/>
      <c r="C219" s="230"/>
      <c r="D219" s="1215"/>
      <c r="E219" s="893" t="s">
        <v>1537</v>
      </c>
      <c r="F219" s="1230"/>
      <c r="G219" s="1230"/>
      <c r="H219" s="1230"/>
      <c r="I219" s="1230"/>
      <c r="J219" s="1231"/>
      <c r="K219" s="2624"/>
      <c r="L219" s="2625"/>
      <c r="M219" s="2626"/>
      <c r="N219" s="2624"/>
      <c r="O219" s="2625"/>
      <c r="P219" s="2626"/>
      <c r="Q219" s="2624"/>
      <c r="R219" s="2625"/>
      <c r="S219" s="2626"/>
      <c r="T219" s="2624"/>
      <c r="U219" s="2625"/>
      <c r="V219" s="2626"/>
      <c r="W219" s="2624"/>
      <c r="X219" s="2625"/>
      <c r="Y219" s="2626"/>
      <c r="Z219" s="509" t="s">
        <v>1978</v>
      </c>
    </row>
    <row r="220" spans="2:26" ht="36.65" customHeight="1" x14ac:dyDescent="0.2">
      <c r="B220" s="230"/>
      <c r="C220" s="230"/>
      <c r="D220" s="1216"/>
      <c r="E220" s="1238" t="s">
        <v>1531</v>
      </c>
      <c r="F220" s="1239"/>
      <c r="G220" s="1239"/>
      <c r="H220" s="1239"/>
      <c r="I220" s="1239"/>
      <c r="J220" s="1240"/>
      <c r="K220" s="2621"/>
      <c r="L220" s="2622"/>
      <c r="M220" s="2623"/>
      <c r="N220" s="2621"/>
      <c r="O220" s="2622"/>
      <c r="P220" s="2623"/>
      <c r="Q220" s="2621"/>
      <c r="R220" s="2622"/>
      <c r="S220" s="2623"/>
      <c r="T220" s="2621"/>
      <c r="U220" s="2622"/>
      <c r="V220" s="2623"/>
      <c r="W220" s="2621" t="s">
        <v>1919</v>
      </c>
      <c r="X220" s="2622"/>
      <c r="Y220" s="2623"/>
      <c r="Z220" s="430"/>
    </row>
    <row r="221" spans="2:26" ht="16.5" customHeight="1" x14ac:dyDescent="0.2">
      <c r="B221" s="230"/>
      <c r="C221" s="230"/>
      <c r="D221" s="1204" t="s">
        <v>10</v>
      </c>
      <c r="E221" s="1205" t="s">
        <v>11</v>
      </c>
      <c r="F221" s="1206"/>
      <c r="G221" s="1206"/>
      <c r="H221" s="1206"/>
      <c r="I221" s="1206"/>
      <c r="J221" s="1207"/>
      <c r="K221" s="2609" t="s">
        <v>954</v>
      </c>
      <c r="L221" s="2610"/>
      <c r="M221" s="2611"/>
      <c r="N221" s="2609" t="s">
        <v>954</v>
      </c>
      <c r="O221" s="2610"/>
      <c r="P221" s="2611"/>
      <c r="Q221" s="2609" t="s">
        <v>954</v>
      </c>
      <c r="R221" s="2610"/>
      <c r="S221" s="2611"/>
      <c r="T221" s="2609" t="s">
        <v>954</v>
      </c>
      <c r="U221" s="2610"/>
      <c r="V221" s="2611"/>
      <c r="W221" s="2609" t="s">
        <v>954</v>
      </c>
      <c r="X221" s="2610"/>
      <c r="Y221" s="2611"/>
      <c r="Z221" s="430" t="s">
        <v>1783</v>
      </c>
    </row>
    <row r="222" spans="2:26" ht="16.5" customHeight="1" x14ac:dyDescent="0.2">
      <c r="B222" s="230"/>
      <c r="C222" s="230"/>
      <c r="D222" s="1204"/>
      <c r="E222" s="924" t="s">
        <v>1734</v>
      </c>
      <c r="F222" s="924"/>
      <c r="G222" s="924"/>
      <c r="H222" s="924"/>
      <c r="I222" s="924"/>
      <c r="J222" s="924"/>
      <c r="K222" s="2609" t="s">
        <v>954</v>
      </c>
      <c r="L222" s="2610"/>
      <c r="M222" s="2611"/>
      <c r="N222" s="2609" t="s">
        <v>954</v>
      </c>
      <c r="O222" s="2610"/>
      <c r="P222" s="2611"/>
      <c r="Q222" s="2609" t="s">
        <v>1227</v>
      </c>
      <c r="R222" s="2610"/>
      <c r="S222" s="2611"/>
      <c r="T222" s="2609" t="s">
        <v>954</v>
      </c>
      <c r="U222" s="2610"/>
      <c r="V222" s="2611"/>
      <c r="W222" s="2609" t="s">
        <v>954</v>
      </c>
      <c r="X222" s="2610"/>
      <c r="Y222" s="2611"/>
      <c r="Z222" s="430" t="s">
        <v>1783</v>
      </c>
    </row>
    <row r="223" spans="2:26" ht="16.5" customHeight="1" x14ac:dyDescent="0.2">
      <c r="B223" s="230"/>
      <c r="C223" s="230"/>
      <c r="D223" s="1204"/>
      <c r="E223" s="924" t="s">
        <v>12</v>
      </c>
      <c r="F223" s="924"/>
      <c r="G223" s="924"/>
      <c r="H223" s="924"/>
      <c r="I223" s="924"/>
      <c r="J223" s="924"/>
      <c r="K223" s="2609" t="s">
        <v>954</v>
      </c>
      <c r="L223" s="2610"/>
      <c r="M223" s="2611"/>
      <c r="N223" s="2609" t="s">
        <v>954</v>
      </c>
      <c r="O223" s="2610"/>
      <c r="P223" s="2611"/>
      <c r="Q223" s="2609" t="s">
        <v>954</v>
      </c>
      <c r="R223" s="2610"/>
      <c r="S223" s="2611"/>
      <c r="T223" s="2609" t="s">
        <v>954</v>
      </c>
      <c r="U223" s="2610"/>
      <c r="V223" s="2611"/>
      <c r="W223" s="2609" t="s">
        <v>954</v>
      </c>
      <c r="X223" s="2610"/>
      <c r="Y223" s="2611"/>
      <c r="Z223" s="430" t="s">
        <v>1783</v>
      </c>
    </row>
    <row r="224" spans="2:26" ht="26.5" customHeight="1" x14ac:dyDescent="0.2">
      <c r="B224" s="230"/>
      <c r="C224" s="230"/>
      <c r="D224" s="1204"/>
      <c r="E224" s="1248" t="s">
        <v>1218</v>
      </c>
      <c r="F224" s="1248"/>
      <c r="G224" s="1248"/>
      <c r="H224" s="1248"/>
      <c r="I224" s="1248"/>
      <c r="J224" s="1248"/>
      <c r="K224" s="2612" t="s">
        <v>1141</v>
      </c>
      <c r="L224" s="2613"/>
      <c r="M224" s="2614"/>
      <c r="N224" s="2612" t="s">
        <v>1141</v>
      </c>
      <c r="O224" s="2613"/>
      <c r="P224" s="2614"/>
      <c r="Q224" s="2612" t="s">
        <v>1141</v>
      </c>
      <c r="R224" s="2613"/>
      <c r="S224" s="2614"/>
      <c r="T224" s="2612" t="s">
        <v>1141</v>
      </c>
      <c r="U224" s="2613"/>
      <c r="V224" s="2614"/>
      <c r="W224" s="2612" t="s">
        <v>1141</v>
      </c>
      <c r="X224" s="2613"/>
      <c r="Y224" s="2614"/>
      <c r="Z224" s="430" t="s">
        <v>1784</v>
      </c>
    </row>
    <row r="225" spans="2:26" ht="16.5" customHeight="1" x14ac:dyDescent="0.2">
      <c r="B225" s="230"/>
      <c r="C225" s="230"/>
      <c r="D225" s="230"/>
      <c r="E225" s="226"/>
      <c r="F225" s="230"/>
      <c r="G225" s="230"/>
      <c r="H225" s="230"/>
      <c r="I225" s="230"/>
      <c r="J225" s="230"/>
      <c r="K225" s="230"/>
      <c r="L225" s="230"/>
      <c r="M225" s="230"/>
      <c r="N225" s="230"/>
      <c r="O225" s="230"/>
      <c r="P225" s="230"/>
      <c r="Q225" s="230"/>
      <c r="R225" s="230"/>
      <c r="S225" s="230"/>
      <c r="T225" s="230"/>
      <c r="U225" s="230"/>
      <c r="V225" s="230"/>
      <c r="W225" s="230"/>
      <c r="X225" s="230"/>
      <c r="Y225" s="230"/>
      <c r="Z225" s="430"/>
    </row>
    <row r="226" spans="2:26" ht="16.5" customHeight="1" x14ac:dyDescent="0.2">
      <c r="B226" s="230"/>
      <c r="C226" s="230"/>
      <c r="D226" s="375" t="s">
        <v>74</v>
      </c>
      <c r="E226" s="478"/>
      <c r="F226" s="480"/>
      <c r="G226" s="480"/>
      <c r="H226" s="480"/>
      <c r="I226" s="480"/>
      <c r="J226" s="480"/>
      <c r="K226" s="499"/>
      <c r="L226" s="500"/>
      <c r="M226" s="501"/>
      <c r="N226" s="499"/>
      <c r="O226" s="500"/>
      <c r="P226" s="501"/>
      <c r="Q226" s="499"/>
      <c r="R226" s="500"/>
      <c r="S226" s="501"/>
      <c r="T226" s="499"/>
      <c r="U226" s="500"/>
      <c r="V226" s="501"/>
      <c r="W226" s="499"/>
      <c r="X226" s="500"/>
      <c r="Y226" s="502"/>
      <c r="Z226" s="430"/>
    </row>
    <row r="227" spans="2:26" ht="16.5" customHeight="1" x14ac:dyDescent="0.2">
      <c r="B227" s="230"/>
      <c r="C227" s="230"/>
      <c r="D227" s="376" t="s">
        <v>1109</v>
      </c>
      <c r="E227" s="503"/>
      <c r="F227" s="504"/>
      <c r="G227" s="504"/>
      <c r="H227" s="504"/>
      <c r="I227" s="504"/>
      <c r="J227" s="504"/>
      <c r="K227" s="505"/>
      <c r="L227" s="506"/>
      <c r="M227" s="507"/>
      <c r="N227" s="505"/>
      <c r="O227" s="506"/>
      <c r="P227" s="507"/>
      <c r="Q227" s="505"/>
      <c r="R227" s="506"/>
      <c r="S227" s="507"/>
      <c r="T227" s="505"/>
      <c r="U227" s="506"/>
      <c r="V227" s="507"/>
      <c r="W227" s="505"/>
      <c r="X227" s="506"/>
      <c r="Y227" s="508"/>
      <c r="Z227" s="430"/>
    </row>
    <row r="228" spans="2:26" ht="16.5" customHeight="1" x14ac:dyDescent="0.2">
      <c r="B228" s="230"/>
      <c r="C228" s="230"/>
      <c r="D228" s="375" t="s">
        <v>1088</v>
      </c>
      <c r="E228" s="478"/>
      <c r="F228" s="480"/>
      <c r="G228" s="480"/>
      <c r="H228" s="480"/>
      <c r="I228" s="480"/>
      <c r="J228" s="480"/>
      <c r="K228" s="2667"/>
      <c r="L228" s="2668"/>
      <c r="M228" s="2669"/>
      <c r="N228" s="2667"/>
      <c r="O228" s="2668"/>
      <c r="P228" s="2669"/>
      <c r="Q228" s="2667"/>
      <c r="R228" s="2668"/>
      <c r="S228" s="2669"/>
      <c r="T228" s="2667"/>
      <c r="U228" s="2668"/>
      <c r="V228" s="2669"/>
      <c r="W228" s="2667"/>
      <c r="X228" s="2668"/>
      <c r="Y228" s="2669"/>
      <c r="Z228" s="430"/>
    </row>
    <row r="229" spans="2:26" ht="16.5" customHeight="1" x14ac:dyDescent="0.2">
      <c r="B229" s="230"/>
      <c r="C229" s="230"/>
      <c r="D229" s="376" t="s">
        <v>1090</v>
      </c>
      <c r="E229" s="503"/>
      <c r="F229" s="504"/>
      <c r="G229" s="504"/>
      <c r="H229" s="504"/>
      <c r="I229" s="504"/>
      <c r="J229" s="504"/>
      <c r="K229" s="2670"/>
      <c r="L229" s="2671"/>
      <c r="M229" s="2672"/>
      <c r="N229" s="2670"/>
      <c r="O229" s="2671"/>
      <c r="P229" s="2672"/>
      <c r="Q229" s="2670"/>
      <c r="R229" s="2671"/>
      <c r="S229" s="2672"/>
      <c r="T229" s="2670"/>
      <c r="U229" s="2671"/>
      <c r="V229" s="2672"/>
      <c r="W229" s="2670"/>
      <c r="X229" s="2671"/>
      <c r="Y229" s="2672"/>
      <c r="Z229" s="430"/>
    </row>
    <row r="230" spans="2:26" ht="33" customHeight="1" x14ac:dyDescent="0.2">
      <c r="B230" s="230"/>
      <c r="C230" s="230"/>
      <c r="D230" s="1214" t="s">
        <v>1532</v>
      </c>
      <c r="E230" s="908" t="s">
        <v>1533</v>
      </c>
      <c r="F230" s="1241"/>
      <c r="G230" s="1241"/>
      <c r="H230" s="1241"/>
      <c r="I230" s="1241"/>
      <c r="J230" s="1242"/>
      <c r="K230" s="2661"/>
      <c r="L230" s="2662"/>
      <c r="M230" s="2663"/>
      <c r="N230" s="2661"/>
      <c r="O230" s="2662"/>
      <c r="P230" s="2663"/>
      <c r="Q230" s="2661"/>
      <c r="R230" s="2662"/>
      <c r="S230" s="2663"/>
      <c r="T230" s="2661"/>
      <c r="U230" s="2662"/>
      <c r="V230" s="2663"/>
      <c r="W230" s="2661"/>
      <c r="X230" s="2662"/>
      <c r="Y230" s="2663"/>
      <c r="Z230" s="509" t="s">
        <v>1978</v>
      </c>
    </row>
    <row r="231" spans="2:26" ht="33" customHeight="1" x14ac:dyDescent="0.2">
      <c r="B231" s="230"/>
      <c r="C231" s="230"/>
      <c r="D231" s="1215"/>
      <c r="E231" s="893" t="s">
        <v>1534</v>
      </c>
      <c r="F231" s="1230"/>
      <c r="G231" s="1230"/>
      <c r="H231" s="1230"/>
      <c r="I231" s="1230"/>
      <c r="J231" s="1231"/>
      <c r="K231" s="2658"/>
      <c r="L231" s="2659"/>
      <c r="M231" s="2660"/>
      <c r="N231" s="2658"/>
      <c r="O231" s="2659"/>
      <c r="P231" s="2660"/>
      <c r="Q231" s="2658"/>
      <c r="R231" s="2659"/>
      <c r="S231" s="2660"/>
      <c r="T231" s="2658"/>
      <c r="U231" s="2659"/>
      <c r="V231" s="2660"/>
      <c r="W231" s="2658"/>
      <c r="X231" s="2659"/>
      <c r="Y231" s="2660"/>
      <c r="Z231" s="509" t="s">
        <v>1978</v>
      </c>
    </row>
    <row r="232" spans="2:26" ht="33" customHeight="1" x14ac:dyDescent="0.2">
      <c r="B232" s="230"/>
      <c r="C232" s="230"/>
      <c r="D232" s="1215"/>
      <c r="E232" s="893" t="s">
        <v>1535</v>
      </c>
      <c r="F232" s="1230"/>
      <c r="G232" s="1230"/>
      <c r="H232" s="1230"/>
      <c r="I232" s="1230"/>
      <c r="J232" s="1231"/>
      <c r="K232" s="2658"/>
      <c r="L232" s="2659"/>
      <c r="M232" s="2660"/>
      <c r="N232" s="2658"/>
      <c r="O232" s="2659"/>
      <c r="P232" s="2660"/>
      <c r="Q232" s="2658"/>
      <c r="R232" s="2659"/>
      <c r="S232" s="2660"/>
      <c r="T232" s="2658"/>
      <c r="U232" s="2659"/>
      <c r="V232" s="2660"/>
      <c r="W232" s="2658"/>
      <c r="X232" s="2659"/>
      <c r="Y232" s="2660"/>
      <c r="Z232" s="509" t="s">
        <v>1978</v>
      </c>
    </row>
    <row r="233" spans="2:26" ht="33" customHeight="1" x14ac:dyDescent="0.2">
      <c r="B233" s="230"/>
      <c r="C233" s="230"/>
      <c r="D233" s="1215"/>
      <c r="E233" s="893" t="s">
        <v>1536</v>
      </c>
      <c r="F233" s="1230"/>
      <c r="G233" s="1230"/>
      <c r="H233" s="1230"/>
      <c r="I233" s="1230"/>
      <c r="J233" s="1231"/>
      <c r="K233" s="2658"/>
      <c r="L233" s="2659"/>
      <c r="M233" s="2660"/>
      <c r="N233" s="2658"/>
      <c r="O233" s="2659"/>
      <c r="P233" s="2660"/>
      <c r="Q233" s="2658"/>
      <c r="R233" s="2659"/>
      <c r="S233" s="2660"/>
      <c r="T233" s="2658"/>
      <c r="U233" s="2659"/>
      <c r="V233" s="2660"/>
      <c r="W233" s="2658"/>
      <c r="X233" s="2659"/>
      <c r="Y233" s="2660"/>
      <c r="Z233" s="509" t="s">
        <v>1978</v>
      </c>
    </row>
    <row r="234" spans="2:26" ht="33" customHeight="1" x14ac:dyDescent="0.2">
      <c r="B234" s="230"/>
      <c r="C234" s="230"/>
      <c r="D234" s="1215"/>
      <c r="E234" s="893" t="s">
        <v>1537</v>
      </c>
      <c r="F234" s="1230"/>
      <c r="G234" s="1230"/>
      <c r="H234" s="1230"/>
      <c r="I234" s="1230"/>
      <c r="J234" s="1231"/>
      <c r="K234" s="2664"/>
      <c r="L234" s="2665"/>
      <c r="M234" s="2666"/>
      <c r="N234" s="2664"/>
      <c r="O234" s="2665"/>
      <c r="P234" s="2666"/>
      <c r="Q234" s="2664"/>
      <c r="R234" s="2665"/>
      <c r="S234" s="2666"/>
      <c r="T234" s="2664"/>
      <c r="U234" s="2665"/>
      <c r="V234" s="2666"/>
      <c r="W234" s="2664"/>
      <c r="X234" s="2665"/>
      <c r="Y234" s="2666"/>
      <c r="Z234" s="509" t="s">
        <v>1978</v>
      </c>
    </row>
    <row r="235" spans="2:26" ht="36.65" customHeight="1" x14ac:dyDescent="0.2">
      <c r="B235" s="230"/>
      <c r="C235" s="230"/>
      <c r="D235" s="1216"/>
      <c r="E235" s="1238" t="s">
        <v>1531</v>
      </c>
      <c r="F235" s="1239"/>
      <c r="G235" s="1239"/>
      <c r="H235" s="1239"/>
      <c r="I235" s="1239"/>
      <c r="J235" s="1240"/>
      <c r="K235" s="2621"/>
      <c r="L235" s="2622"/>
      <c r="M235" s="2623"/>
      <c r="N235" s="2621"/>
      <c r="O235" s="2622"/>
      <c r="P235" s="2623"/>
      <c r="Q235" s="2621"/>
      <c r="R235" s="2622"/>
      <c r="S235" s="2623"/>
      <c r="T235" s="2621"/>
      <c r="U235" s="2622"/>
      <c r="V235" s="2623"/>
      <c r="W235" s="2621"/>
      <c r="X235" s="2622"/>
      <c r="Y235" s="2623"/>
      <c r="Z235" s="430"/>
    </row>
    <row r="236" spans="2:26" ht="16.5" customHeight="1" x14ac:dyDescent="0.2">
      <c r="B236" s="230"/>
      <c r="C236" s="230"/>
      <c r="D236" s="1204" t="s">
        <v>10</v>
      </c>
      <c r="E236" s="1205" t="s">
        <v>11</v>
      </c>
      <c r="F236" s="1206"/>
      <c r="G236" s="1206"/>
      <c r="H236" s="1206"/>
      <c r="I236" s="1206"/>
      <c r="J236" s="1207"/>
      <c r="K236" s="2609"/>
      <c r="L236" s="2610"/>
      <c r="M236" s="2611"/>
      <c r="N236" s="2609"/>
      <c r="O236" s="2610"/>
      <c r="P236" s="2611"/>
      <c r="Q236" s="2609"/>
      <c r="R236" s="2610"/>
      <c r="S236" s="2611"/>
      <c r="T236" s="2609"/>
      <c r="U236" s="2610"/>
      <c r="V236" s="2611"/>
      <c r="W236" s="2609"/>
      <c r="X236" s="2610"/>
      <c r="Y236" s="2611"/>
      <c r="Z236" s="430" t="s">
        <v>1783</v>
      </c>
    </row>
    <row r="237" spans="2:26" ht="16.5" customHeight="1" x14ac:dyDescent="0.2">
      <c r="B237" s="230"/>
      <c r="C237" s="230"/>
      <c r="D237" s="1204"/>
      <c r="E237" s="924" t="s">
        <v>1734</v>
      </c>
      <c r="F237" s="924"/>
      <c r="G237" s="924"/>
      <c r="H237" s="924"/>
      <c r="I237" s="924"/>
      <c r="J237" s="924"/>
      <c r="K237" s="2609"/>
      <c r="L237" s="2610"/>
      <c r="M237" s="2611"/>
      <c r="N237" s="2609"/>
      <c r="O237" s="2610"/>
      <c r="P237" s="2611"/>
      <c r="Q237" s="2609"/>
      <c r="R237" s="2610"/>
      <c r="S237" s="2611"/>
      <c r="T237" s="2609"/>
      <c r="U237" s="2610"/>
      <c r="V237" s="2611"/>
      <c r="W237" s="2609"/>
      <c r="X237" s="2610"/>
      <c r="Y237" s="2611"/>
      <c r="Z237" s="430" t="s">
        <v>1783</v>
      </c>
    </row>
    <row r="238" spans="2:26" ht="16.5" customHeight="1" x14ac:dyDescent="0.2">
      <c r="B238" s="230"/>
      <c r="C238" s="230"/>
      <c r="D238" s="1204"/>
      <c r="E238" s="924" t="s">
        <v>12</v>
      </c>
      <c r="F238" s="924"/>
      <c r="G238" s="924"/>
      <c r="H238" s="924"/>
      <c r="I238" s="924"/>
      <c r="J238" s="924"/>
      <c r="K238" s="2609"/>
      <c r="L238" s="2610"/>
      <c r="M238" s="2611"/>
      <c r="N238" s="2609"/>
      <c r="O238" s="2610"/>
      <c r="P238" s="2611"/>
      <c r="Q238" s="2609"/>
      <c r="R238" s="2610"/>
      <c r="S238" s="2611"/>
      <c r="T238" s="2609"/>
      <c r="U238" s="2610"/>
      <c r="V238" s="2611"/>
      <c r="W238" s="2609"/>
      <c r="X238" s="2610"/>
      <c r="Y238" s="2611"/>
      <c r="Z238" s="430" t="s">
        <v>1783</v>
      </c>
    </row>
    <row r="239" spans="2:26" ht="26.5" customHeight="1" x14ac:dyDescent="0.2">
      <c r="B239" s="230"/>
      <c r="C239" s="230"/>
      <c r="D239" s="1204"/>
      <c r="E239" s="1248" t="s">
        <v>1218</v>
      </c>
      <c r="F239" s="1248"/>
      <c r="G239" s="1248"/>
      <c r="H239" s="1248"/>
      <c r="I239" s="1248"/>
      <c r="J239" s="1248"/>
      <c r="K239" s="2612"/>
      <c r="L239" s="2613"/>
      <c r="M239" s="2614"/>
      <c r="N239" s="2612"/>
      <c r="O239" s="2613"/>
      <c r="P239" s="2614"/>
      <c r="Q239" s="2612"/>
      <c r="R239" s="2613"/>
      <c r="S239" s="2614"/>
      <c r="T239" s="2612"/>
      <c r="U239" s="2613"/>
      <c r="V239" s="2614"/>
      <c r="W239" s="2612"/>
      <c r="X239" s="2613"/>
      <c r="Y239" s="2614"/>
      <c r="Z239" s="430" t="s">
        <v>1784</v>
      </c>
    </row>
    <row r="240" spans="2:26" ht="16.5" customHeight="1" x14ac:dyDescent="0.2">
      <c r="B240" s="230"/>
      <c r="C240" s="230"/>
      <c r="D240" s="230"/>
      <c r="E240" s="226" t="s">
        <v>76</v>
      </c>
      <c r="F240" s="230"/>
      <c r="G240" s="230"/>
      <c r="H240" s="230"/>
      <c r="I240" s="230"/>
      <c r="J240" s="230"/>
      <c r="K240" s="230"/>
      <c r="L240" s="230"/>
      <c r="M240" s="230"/>
      <c r="N240" s="230"/>
      <c r="O240" s="230"/>
      <c r="P240" s="230"/>
      <c r="Q240" s="230"/>
      <c r="R240" s="230"/>
      <c r="S240" s="230"/>
      <c r="T240" s="230"/>
      <c r="U240" s="230"/>
      <c r="V240" s="230"/>
      <c r="W240" s="230"/>
      <c r="X240" s="230"/>
      <c r="Y240" s="230"/>
      <c r="Z240" s="430"/>
    </row>
    <row r="241" spans="1:26" ht="16.5" customHeight="1" x14ac:dyDescent="0.2">
      <c r="B241" s="230"/>
      <c r="C241" s="230"/>
      <c r="D241" s="230"/>
      <c r="E241" s="226" t="s">
        <v>1975</v>
      </c>
      <c r="F241" s="230"/>
      <c r="G241" s="230"/>
      <c r="H241" s="230"/>
      <c r="I241" s="230"/>
      <c r="J241" s="230"/>
      <c r="K241" s="230"/>
      <c r="L241" s="230"/>
      <c r="M241" s="230"/>
      <c r="N241" s="230"/>
      <c r="O241" s="230"/>
      <c r="P241" s="230"/>
      <c r="Q241" s="230"/>
      <c r="R241" s="230"/>
      <c r="S241" s="230"/>
      <c r="T241" s="230"/>
      <c r="U241" s="230"/>
      <c r="V241" s="230"/>
      <c r="W241" s="230"/>
      <c r="X241" s="230"/>
      <c r="Y241" s="230"/>
      <c r="Z241" s="430"/>
    </row>
    <row r="242" spans="1:26" ht="16.5" customHeight="1" x14ac:dyDescent="0.2">
      <c r="B242" s="230"/>
      <c r="C242" s="230"/>
      <c r="D242" s="230"/>
      <c r="E242" s="226" t="s">
        <v>1586</v>
      </c>
      <c r="F242" s="230"/>
      <c r="G242" s="230"/>
      <c r="H242" s="230"/>
      <c r="I242" s="230"/>
      <c r="J242" s="230"/>
      <c r="K242" s="230"/>
      <c r="L242" s="230"/>
      <c r="M242" s="230"/>
      <c r="N242" s="230"/>
      <c r="O242" s="230"/>
      <c r="P242" s="230"/>
      <c r="Q242" s="230"/>
      <c r="R242" s="230"/>
      <c r="S242" s="230"/>
      <c r="T242" s="230"/>
      <c r="U242" s="230"/>
      <c r="V242" s="230"/>
      <c r="W242" s="230"/>
      <c r="X242" s="230"/>
      <c r="Y242" s="230"/>
      <c r="Z242" s="430"/>
    </row>
    <row r="243" spans="1:26" ht="10.5" customHeight="1" x14ac:dyDescent="0.2">
      <c r="B243" s="230"/>
      <c r="C243" s="230"/>
      <c r="D243" s="230"/>
      <c r="E243" s="230"/>
      <c r="F243" s="230"/>
      <c r="G243" s="230"/>
      <c r="H243" s="230"/>
      <c r="I243" s="230"/>
      <c r="J243" s="230"/>
      <c r="K243" s="230"/>
      <c r="L243" s="230"/>
      <c r="M243" s="230"/>
      <c r="N243" s="230"/>
      <c r="O243" s="230"/>
      <c r="P243" s="230"/>
      <c r="Q243" s="230"/>
      <c r="R243" s="230"/>
      <c r="S243" s="230"/>
      <c r="T243" s="230"/>
      <c r="U243" s="230"/>
      <c r="V243" s="230"/>
      <c r="W243" s="230"/>
      <c r="X243" s="230"/>
      <c r="Y243" s="230"/>
      <c r="Z243" s="430"/>
    </row>
    <row r="244" spans="1:26" ht="16" customHeight="1" x14ac:dyDescent="0.2">
      <c r="B244" s="230"/>
      <c r="C244" s="230"/>
      <c r="D244" s="230"/>
      <c r="E244" s="230"/>
      <c r="F244" s="230"/>
      <c r="G244" s="230"/>
      <c r="H244" s="230"/>
      <c r="I244" s="230"/>
      <c r="J244" s="230"/>
      <c r="K244" s="230"/>
      <c r="L244" s="230"/>
      <c r="M244" s="230"/>
      <c r="N244" s="230"/>
      <c r="O244" s="230"/>
      <c r="P244" s="981" t="s">
        <v>34</v>
      </c>
      <c r="Q244" s="981"/>
      <c r="R244" s="981"/>
      <c r="S244" s="982" t="str">
        <f>$Q$10</f>
        <v>学校法人○△学園</v>
      </c>
      <c r="T244" s="982"/>
      <c r="U244" s="982"/>
      <c r="V244" s="982"/>
      <c r="W244" s="982"/>
      <c r="X244" s="982"/>
      <c r="Y244" s="230"/>
      <c r="Z244" s="430"/>
    </row>
    <row r="245" spans="1:26" ht="16" customHeight="1" x14ac:dyDescent="0.2">
      <c r="B245" s="230"/>
      <c r="C245" s="230"/>
      <c r="D245" s="230"/>
      <c r="E245" s="230"/>
      <c r="F245" s="230"/>
      <c r="G245" s="230"/>
      <c r="H245" s="230"/>
      <c r="I245" s="230"/>
      <c r="J245" s="230"/>
      <c r="K245" s="230"/>
      <c r="L245" s="230"/>
      <c r="M245" s="230"/>
      <c r="N245" s="230"/>
      <c r="O245" s="230"/>
      <c r="P245" s="496"/>
      <c r="Q245" s="496"/>
      <c r="R245" s="496"/>
      <c r="S245" s="510"/>
      <c r="T245" s="510"/>
      <c r="U245" s="510"/>
      <c r="V245" s="510"/>
      <c r="W245" s="510"/>
      <c r="X245" s="510"/>
      <c r="Y245" s="230"/>
      <c r="Z245" s="430"/>
    </row>
    <row r="246" spans="1:26" ht="16.5" customHeight="1" x14ac:dyDescent="0.2">
      <c r="B246" s="230"/>
      <c r="C246" s="229" t="s">
        <v>2106</v>
      </c>
      <c r="D246" s="230"/>
      <c r="E246" s="230"/>
      <c r="F246" s="230"/>
      <c r="G246" s="230"/>
      <c r="H246" s="230"/>
      <c r="I246" s="230"/>
      <c r="J246" s="230"/>
      <c r="K246" s="230"/>
      <c r="L246" s="230"/>
      <c r="M246" s="230"/>
      <c r="N246" s="230"/>
      <c r="O246" s="230"/>
      <c r="P246" s="230"/>
      <c r="Q246" s="230"/>
      <c r="R246" s="230"/>
      <c r="S246" s="230"/>
      <c r="T246" s="230"/>
      <c r="U246" s="230"/>
      <c r="V246" s="230"/>
      <c r="W246" s="230"/>
      <c r="X246" s="230"/>
      <c r="Y246" s="230"/>
      <c r="Z246" s="430"/>
    </row>
    <row r="247" spans="1:26" s="230" customFormat="1" ht="16.5" customHeight="1" x14ac:dyDescent="0.2">
      <c r="A247" s="474"/>
      <c r="C247" s="229"/>
      <c r="E247" s="226" t="s">
        <v>1920</v>
      </c>
      <c r="Z247" s="475"/>
    </row>
    <row r="248" spans="1:26" ht="16.5" customHeight="1" x14ac:dyDescent="0.2">
      <c r="B248" s="230"/>
      <c r="C248" s="230"/>
      <c r="D248" s="230"/>
      <c r="E248" s="226" t="s">
        <v>1733</v>
      </c>
      <c r="F248" s="230"/>
      <c r="G248" s="230"/>
      <c r="H248" s="230"/>
      <c r="I248" s="230"/>
      <c r="J248" s="230"/>
      <c r="K248" s="230"/>
      <c r="L248" s="230"/>
      <c r="M248" s="230"/>
      <c r="N248" s="230"/>
      <c r="O248" s="230"/>
      <c r="P248" s="230"/>
      <c r="Q248" s="230"/>
      <c r="R248" s="230"/>
      <c r="S248" s="230"/>
      <c r="T248" s="230"/>
      <c r="U248" s="230"/>
      <c r="V248" s="230"/>
      <c r="W248" s="230"/>
      <c r="X248" s="230"/>
      <c r="Y248" s="230"/>
      <c r="Z248" s="430"/>
    </row>
    <row r="249" spans="1:26" ht="16.5" customHeight="1" x14ac:dyDescent="0.2">
      <c r="B249" s="230"/>
      <c r="C249" s="230"/>
      <c r="D249" s="375" t="s">
        <v>74</v>
      </c>
      <c r="E249" s="478"/>
      <c r="F249" s="480"/>
      <c r="G249" s="480"/>
      <c r="H249" s="480"/>
      <c r="I249" s="480"/>
      <c r="J249" s="480"/>
      <c r="K249" s="499" t="s">
        <v>2103</v>
      </c>
      <c r="L249" s="500">
        <v>5</v>
      </c>
      <c r="M249" s="501">
        <v>20</v>
      </c>
      <c r="N249" s="499" t="s">
        <v>2103</v>
      </c>
      <c r="O249" s="500">
        <v>9</v>
      </c>
      <c r="P249" s="501">
        <v>20</v>
      </c>
      <c r="Q249" s="499" t="s">
        <v>2103</v>
      </c>
      <c r="R249" s="500">
        <v>3</v>
      </c>
      <c r="S249" s="501">
        <v>15</v>
      </c>
      <c r="T249" s="499" t="s">
        <v>2103</v>
      </c>
      <c r="U249" s="500">
        <v>5</v>
      </c>
      <c r="V249" s="501">
        <v>20</v>
      </c>
      <c r="W249" s="499" t="s">
        <v>2103</v>
      </c>
      <c r="X249" s="500">
        <v>6</v>
      </c>
      <c r="Y249" s="502">
        <v>1</v>
      </c>
      <c r="Z249" s="430"/>
    </row>
    <row r="250" spans="1:26" ht="16.5" customHeight="1" x14ac:dyDescent="0.2">
      <c r="B250" s="230"/>
      <c r="C250" s="230"/>
      <c r="D250" s="376" t="s">
        <v>1109</v>
      </c>
      <c r="E250" s="503"/>
      <c r="F250" s="504"/>
      <c r="G250" s="504"/>
      <c r="H250" s="504"/>
      <c r="I250" s="504"/>
      <c r="J250" s="504"/>
      <c r="K250" s="505">
        <v>15</v>
      </c>
      <c r="L250" s="506">
        <v>0</v>
      </c>
      <c r="M250" s="507"/>
      <c r="N250" s="505">
        <v>10</v>
      </c>
      <c r="O250" s="506">
        <v>30</v>
      </c>
      <c r="P250" s="507"/>
      <c r="Q250" s="505">
        <v>10</v>
      </c>
      <c r="R250" s="506">
        <v>30</v>
      </c>
      <c r="S250" s="507"/>
      <c r="T250" s="505">
        <v>15</v>
      </c>
      <c r="U250" s="506">
        <v>0</v>
      </c>
      <c r="V250" s="507"/>
      <c r="W250" s="505">
        <v>10</v>
      </c>
      <c r="X250" s="506">
        <v>30</v>
      </c>
      <c r="Y250" s="508"/>
      <c r="Z250" s="430"/>
    </row>
    <row r="251" spans="1:26" ht="16.5" customHeight="1" x14ac:dyDescent="0.2">
      <c r="B251" s="230"/>
      <c r="C251" s="230"/>
      <c r="D251" s="434" t="s">
        <v>1103</v>
      </c>
      <c r="E251" s="222"/>
      <c r="F251" s="222"/>
      <c r="G251" s="222"/>
      <c r="H251" s="222"/>
      <c r="I251" s="222"/>
      <c r="J251" s="435"/>
      <c r="K251" s="2654" t="s">
        <v>1996</v>
      </c>
      <c r="L251" s="2655"/>
      <c r="M251" s="2656"/>
      <c r="N251" s="2654" t="s">
        <v>1996</v>
      </c>
      <c r="O251" s="2655"/>
      <c r="P251" s="2656"/>
      <c r="Q251" s="2654" t="s">
        <v>1996</v>
      </c>
      <c r="R251" s="2655"/>
      <c r="S251" s="2656"/>
      <c r="T251" s="2654" t="s">
        <v>1996</v>
      </c>
      <c r="U251" s="2655"/>
      <c r="V251" s="2656"/>
      <c r="W251" s="2654" t="s">
        <v>1995</v>
      </c>
      <c r="X251" s="2655"/>
      <c r="Y251" s="2657"/>
      <c r="Z251" s="430" t="s">
        <v>1997</v>
      </c>
    </row>
    <row r="252" spans="1:26" ht="16.5" customHeight="1" x14ac:dyDescent="0.2">
      <c r="B252" s="230"/>
      <c r="C252" s="230"/>
      <c r="D252" s="478" t="s">
        <v>1089</v>
      </c>
      <c r="E252" s="480"/>
      <c r="F252" s="480"/>
      <c r="G252" s="480"/>
      <c r="H252" s="480"/>
      <c r="I252" s="480"/>
      <c r="J252" s="480"/>
      <c r="K252" s="2646">
        <v>7</v>
      </c>
      <c r="L252" s="2647"/>
      <c r="M252" s="2648"/>
      <c r="N252" s="2646">
        <v>7</v>
      </c>
      <c r="O252" s="2647"/>
      <c r="P252" s="2648"/>
      <c r="Q252" s="2646">
        <v>7</v>
      </c>
      <c r="R252" s="2647"/>
      <c r="S252" s="2648"/>
      <c r="T252" s="2646">
        <v>7</v>
      </c>
      <c r="U252" s="2647"/>
      <c r="V252" s="2648"/>
      <c r="W252" s="2646">
        <v>7</v>
      </c>
      <c r="X252" s="2647"/>
      <c r="Y252" s="2649"/>
      <c r="Z252" s="430"/>
    </row>
    <row r="253" spans="1:26" ht="16.5" customHeight="1" x14ac:dyDescent="0.2">
      <c r="B253" s="230"/>
      <c r="C253" s="230"/>
      <c r="D253" s="503" t="s">
        <v>1090</v>
      </c>
      <c r="E253" s="504"/>
      <c r="F253" s="504"/>
      <c r="G253" s="504"/>
      <c r="H253" s="504"/>
      <c r="I253" s="504"/>
      <c r="J253" s="504"/>
      <c r="K253" s="2650">
        <v>2</v>
      </c>
      <c r="L253" s="2651"/>
      <c r="M253" s="2652"/>
      <c r="N253" s="2650">
        <v>2</v>
      </c>
      <c r="O253" s="2651"/>
      <c r="P253" s="2652"/>
      <c r="Q253" s="2650">
        <v>2</v>
      </c>
      <c r="R253" s="2651"/>
      <c r="S253" s="2652"/>
      <c r="T253" s="2650">
        <v>2</v>
      </c>
      <c r="U253" s="2651"/>
      <c r="V253" s="2652"/>
      <c r="W253" s="2650">
        <v>2</v>
      </c>
      <c r="X253" s="2651"/>
      <c r="Y253" s="2653"/>
      <c r="Z253" s="430"/>
    </row>
    <row r="254" spans="1:26" ht="33" customHeight="1" x14ac:dyDescent="0.2">
      <c r="B254" s="230"/>
      <c r="C254" s="230"/>
      <c r="D254" s="1214" t="s">
        <v>1532</v>
      </c>
      <c r="E254" s="908" t="s">
        <v>1533</v>
      </c>
      <c r="F254" s="1241"/>
      <c r="G254" s="1241"/>
      <c r="H254" s="1241"/>
      <c r="I254" s="1241"/>
      <c r="J254" s="1242"/>
      <c r="K254" s="2627" t="s">
        <v>1140</v>
      </c>
      <c r="L254" s="2628"/>
      <c r="M254" s="2629"/>
      <c r="N254" s="2627" t="s">
        <v>1921</v>
      </c>
      <c r="O254" s="2628"/>
      <c r="P254" s="2629"/>
      <c r="Q254" s="2627" t="s">
        <v>1142</v>
      </c>
      <c r="R254" s="2628"/>
      <c r="S254" s="2629"/>
      <c r="T254" s="2627" t="s">
        <v>1140</v>
      </c>
      <c r="U254" s="2628"/>
      <c r="V254" s="2629"/>
      <c r="W254" s="2627" t="s">
        <v>1918</v>
      </c>
      <c r="X254" s="2628"/>
      <c r="Y254" s="2629"/>
      <c r="Z254" s="509" t="s">
        <v>1998</v>
      </c>
    </row>
    <row r="255" spans="1:26" ht="33" customHeight="1" x14ac:dyDescent="0.2">
      <c r="B255" s="230"/>
      <c r="C255" s="230"/>
      <c r="D255" s="1215"/>
      <c r="E255" s="893" t="s">
        <v>1534</v>
      </c>
      <c r="F255" s="1230"/>
      <c r="G255" s="1230"/>
      <c r="H255" s="1230"/>
      <c r="I255" s="1230"/>
      <c r="J255" s="1231"/>
      <c r="K255" s="2615"/>
      <c r="L255" s="2616"/>
      <c r="M255" s="2617"/>
      <c r="N255" s="2615"/>
      <c r="O255" s="2616"/>
      <c r="P255" s="2617"/>
      <c r="Q255" s="2615"/>
      <c r="R255" s="2616"/>
      <c r="S255" s="2617"/>
      <c r="T255" s="2615"/>
      <c r="U255" s="2616"/>
      <c r="V255" s="2617"/>
      <c r="W255" s="2615"/>
      <c r="X255" s="2616"/>
      <c r="Y255" s="2617"/>
      <c r="Z255" s="509" t="s">
        <v>1998</v>
      </c>
    </row>
    <row r="256" spans="1:26" ht="33" customHeight="1" x14ac:dyDescent="0.2">
      <c r="B256" s="230"/>
      <c r="C256" s="230"/>
      <c r="D256" s="1215"/>
      <c r="E256" s="893" t="s">
        <v>1535</v>
      </c>
      <c r="F256" s="1230"/>
      <c r="G256" s="1230"/>
      <c r="H256" s="1230"/>
      <c r="I256" s="1230"/>
      <c r="J256" s="1231"/>
      <c r="K256" s="2615"/>
      <c r="L256" s="2616"/>
      <c r="M256" s="2617"/>
      <c r="N256" s="2615"/>
      <c r="O256" s="2616"/>
      <c r="P256" s="2617"/>
      <c r="Q256" s="2615"/>
      <c r="R256" s="2616"/>
      <c r="S256" s="2617"/>
      <c r="T256" s="2615"/>
      <c r="U256" s="2616"/>
      <c r="V256" s="2617"/>
      <c r="W256" s="2615"/>
      <c r="X256" s="2616"/>
      <c r="Y256" s="2617"/>
      <c r="Z256" s="509" t="s">
        <v>1998</v>
      </c>
    </row>
    <row r="257" spans="2:26" ht="33" customHeight="1" x14ac:dyDescent="0.2">
      <c r="B257" s="230"/>
      <c r="C257" s="230"/>
      <c r="D257" s="1215"/>
      <c r="E257" s="893" t="s">
        <v>1536</v>
      </c>
      <c r="F257" s="1230"/>
      <c r="G257" s="1230"/>
      <c r="H257" s="1230"/>
      <c r="I257" s="1230"/>
      <c r="J257" s="1231"/>
      <c r="K257" s="2615"/>
      <c r="L257" s="2616"/>
      <c r="M257" s="2617"/>
      <c r="N257" s="2615"/>
      <c r="O257" s="2616"/>
      <c r="P257" s="2617"/>
      <c r="Q257" s="2615"/>
      <c r="R257" s="2616"/>
      <c r="S257" s="2617"/>
      <c r="T257" s="2615"/>
      <c r="U257" s="2616"/>
      <c r="V257" s="2617"/>
      <c r="W257" s="2615"/>
      <c r="X257" s="2616"/>
      <c r="Y257" s="2617"/>
      <c r="Z257" s="509" t="s">
        <v>1998</v>
      </c>
    </row>
    <row r="258" spans="2:26" ht="33" customHeight="1" x14ac:dyDescent="0.2">
      <c r="B258" s="230"/>
      <c r="C258" s="230"/>
      <c r="D258" s="1215"/>
      <c r="E258" s="893" t="s">
        <v>1537</v>
      </c>
      <c r="F258" s="1230"/>
      <c r="G258" s="1230"/>
      <c r="H258" s="1230"/>
      <c r="I258" s="1230"/>
      <c r="J258" s="1231"/>
      <c r="K258" s="2624"/>
      <c r="L258" s="2625"/>
      <c r="M258" s="2626"/>
      <c r="N258" s="2624"/>
      <c r="O258" s="2625"/>
      <c r="P258" s="2626"/>
      <c r="Q258" s="2624"/>
      <c r="R258" s="2625"/>
      <c r="S258" s="2626"/>
      <c r="T258" s="2624"/>
      <c r="U258" s="2625"/>
      <c r="V258" s="2626"/>
      <c r="W258" s="2624"/>
      <c r="X258" s="2625"/>
      <c r="Y258" s="2626"/>
      <c r="Z258" s="509" t="s">
        <v>1998</v>
      </c>
    </row>
    <row r="259" spans="2:26" ht="36" customHeight="1" x14ac:dyDescent="0.2">
      <c r="B259" s="230"/>
      <c r="C259" s="230"/>
      <c r="D259" s="1216"/>
      <c r="E259" s="1238" t="s">
        <v>1531</v>
      </c>
      <c r="F259" s="1239"/>
      <c r="G259" s="1239"/>
      <c r="H259" s="1239"/>
      <c r="I259" s="1239"/>
      <c r="J259" s="1240"/>
      <c r="K259" s="2642"/>
      <c r="L259" s="2643"/>
      <c r="M259" s="2644"/>
      <c r="N259" s="2642"/>
      <c r="O259" s="2643"/>
      <c r="P259" s="2644"/>
      <c r="Q259" s="2642"/>
      <c r="R259" s="2643"/>
      <c r="S259" s="2644"/>
      <c r="T259" s="2642"/>
      <c r="U259" s="2643"/>
      <c r="V259" s="2644"/>
      <c r="W259" s="2642" t="s">
        <v>1919</v>
      </c>
      <c r="X259" s="2643"/>
      <c r="Y259" s="2645"/>
      <c r="Z259" s="430"/>
    </row>
    <row r="260" spans="2:26" ht="16.5" customHeight="1" x14ac:dyDescent="0.2">
      <c r="B260" s="230"/>
      <c r="C260" s="230"/>
      <c r="D260" s="1333" t="s">
        <v>10</v>
      </c>
      <c r="E260" s="1205" t="s">
        <v>11</v>
      </c>
      <c r="F260" s="1206"/>
      <c r="G260" s="1206"/>
      <c r="H260" s="1206"/>
      <c r="I260" s="1206"/>
      <c r="J260" s="1207"/>
      <c r="K260" s="2638" t="s">
        <v>954</v>
      </c>
      <c r="L260" s="2639"/>
      <c r="M260" s="2641"/>
      <c r="N260" s="2638" t="s">
        <v>954</v>
      </c>
      <c r="O260" s="2639"/>
      <c r="P260" s="2641"/>
      <c r="Q260" s="2638" t="s">
        <v>954</v>
      </c>
      <c r="R260" s="2639"/>
      <c r="S260" s="2641"/>
      <c r="T260" s="2638" t="s">
        <v>954</v>
      </c>
      <c r="U260" s="2639"/>
      <c r="V260" s="2641"/>
      <c r="W260" s="2638" t="s">
        <v>954</v>
      </c>
      <c r="X260" s="2639"/>
      <c r="Y260" s="2640"/>
      <c r="Z260" s="430" t="s">
        <v>1783</v>
      </c>
    </row>
    <row r="261" spans="2:26" ht="16.5" customHeight="1" x14ac:dyDescent="0.2">
      <c r="B261" s="230"/>
      <c r="C261" s="230"/>
      <c r="D261" s="1333"/>
      <c r="E261" s="924" t="s">
        <v>1735</v>
      </c>
      <c r="F261" s="924"/>
      <c r="G261" s="924"/>
      <c r="H261" s="924"/>
      <c r="I261" s="924"/>
      <c r="J261" s="924"/>
      <c r="K261" s="2634" t="s">
        <v>954</v>
      </c>
      <c r="L261" s="2635"/>
      <c r="M261" s="2636"/>
      <c r="N261" s="2634" t="s">
        <v>954</v>
      </c>
      <c r="O261" s="2635"/>
      <c r="P261" s="2636"/>
      <c r="Q261" s="2634" t="s">
        <v>1227</v>
      </c>
      <c r="R261" s="2635"/>
      <c r="S261" s="2636"/>
      <c r="T261" s="2634" t="s">
        <v>954</v>
      </c>
      <c r="U261" s="2635"/>
      <c r="V261" s="2636"/>
      <c r="W261" s="2634" t="s">
        <v>954</v>
      </c>
      <c r="X261" s="2635"/>
      <c r="Y261" s="2637"/>
      <c r="Z261" s="430" t="s">
        <v>1783</v>
      </c>
    </row>
    <row r="262" spans="2:26" ht="16.5" customHeight="1" x14ac:dyDescent="0.2">
      <c r="B262" s="230"/>
      <c r="C262" s="230"/>
      <c r="D262" s="1333"/>
      <c r="E262" s="924" t="s">
        <v>1164</v>
      </c>
      <c r="F262" s="924"/>
      <c r="G262" s="924"/>
      <c r="H262" s="924"/>
      <c r="I262" s="924"/>
      <c r="J262" s="924"/>
      <c r="K262" s="2634" t="s">
        <v>954</v>
      </c>
      <c r="L262" s="2635"/>
      <c r="M262" s="2636"/>
      <c r="N262" s="2634" t="s">
        <v>954</v>
      </c>
      <c r="O262" s="2635"/>
      <c r="P262" s="2636"/>
      <c r="Q262" s="2634" t="s">
        <v>954</v>
      </c>
      <c r="R262" s="2635"/>
      <c r="S262" s="2636"/>
      <c r="T262" s="2634" t="s">
        <v>954</v>
      </c>
      <c r="U262" s="2635"/>
      <c r="V262" s="2636"/>
      <c r="W262" s="2634" t="s">
        <v>954</v>
      </c>
      <c r="X262" s="2635"/>
      <c r="Y262" s="2637"/>
      <c r="Z262" s="430" t="s">
        <v>1783</v>
      </c>
    </row>
    <row r="263" spans="2:26" ht="29.15" customHeight="1" x14ac:dyDescent="0.2">
      <c r="B263" s="230"/>
      <c r="C263" s="230"/>
      <c r="D263" s="1333"/>
      <c r="E263" s="1248" t="s">
        <v>1219</v>
      </c>
      <c r="F263" s="1248"/>
      <c r="G263" s="1248"/>
      <c r="H263" s="1248"/>
      <c r="I263" s="1248"/>
      <c r="J263" s="1248"/>
      <c r="K263" s="2612" t="s">
        <v>1141</v>
      </c>
      <c r="L263" s="2613"/>
      <c r="M263" s="2614"/>
      <c r="N263" s="2612" t="s">
        <v>1141</v>
      </c>
      <c r="O263" s="2613"/>
      <c r="P263" s="2614"/>
      <c r="Q263" s="2612" t="s">
        <v>1141</v>
      </c>
      <c r="R263" s="2613"/>
      <c r="S263" s="2614"/>
      <c r="T263" s="2612" t="s">
        <v>1141</v>
      </c>
      <c r="U263" s="2613"/>
      <c r="V263" s="2614"/>
      <c r="W263" s="2612" t="s">
        <v>1141</v>
      </c>
      <c r="X263" s="2613"/>
      <c r="Y263" s="2614"/>
      <c r="Z263" s="430" t="s">
        <v>1784</v>
      </c>
    </row>
    <row r="264" spans="2:26" ht="16.5" customHeight="1" x14ac:dyDescent="0.2">
      <c r="B264" s="230"/>
      <c r="C264" s="230"/>
      <c r="D264" s="230"/>
      <c r="E264" s="226"/>
      <c r="F264" s="230"/>
      <c r="G264" s="230"/>
      <c r="H264" s="230"/>
      <c r="I264" s="230"/>
      <c r="J264" s="230"/>
      <c r="K264" s="230"/>
      <c r="L264" s="230"/>
      <c r="M264" s="230"/>
      <c r="N264" s="230"/>
      <c r="O264" s="230"/>
      <c r="P264" s="230"/>
      <c r="Q264" s="230"/>
      <c r="R264" s="230"/>
      <c r="S264" s="230"/>
      <c r="T264" s="230"/>
      <c r="U264" s="230"/>
      <c r="V264" s="230"/>
      <c r="W264" s="230"/>
      <c r="X264" s="230"/>
      <c r="Y264" s="230"/>
      <c r="Z264" s="430"/>
    </row>
    <row r="265" spans="2:26" ht="16.5" customHeight="1" x14ac:dyDescent="0.2">
      <c r="B265" s="230"/>
      <c r="C265" s="230"/>
      <c r="D265" s="375" t="s">
        <v>74</v>
      </c>
      <c r="E265" s="478"/>
      <c r="F265" s="480"/>
      <c r="G265" s="480"/>
      <c r="H265" s="480"/>
      <c r="I265" s="480"/>
      <c r="J265" s="480"/>
      <c r="K265" s="499"/>
      <c r="L265" s="500"/>
      <c r="M265" s="501"/>
      <c r="N265" s="499"/>
      <c r="O265" s="500"/>
      <c r="P265" s="501"/>
      <c r="Q265" s="499"/>
      <c r="R265" s="500"/>
      <c r="S265" s="501"/>
      <c r="T265" s="499"/>
      <c r="U265" s="500"/>
      <c r="V265" s="501"/>
      <c r="W265" s="499"/>
      <c r="X265" s="500"/>
      <c r="Y265" s="502"/>
      <c r="Z265" s="430"/>
    </row>
    <row r="266" spans="2:26" ht="16.5" customHeight="1" x14ac:dyDescent="0.2">
      <c r="B266" s="230"/>
      <c r="C266" s="230"/>
      <c r="D266" s="376" t="s">
        <v>1109</v>
      </c>
      <c r="E266" s="503"/>
      <c r="F266" s="504"/>
      <c r="G266" s="504"/>
      <c r="H266" s="504"/>
      <c r="I266" s="504"/>
      <c r="J266" s="504"/>
      <c r="K266" s="505"/>
      <c r="L266" s="506"/>
      <c r="M266" s="507"/>
      <c r="N266" s="505"/>
      <c r="O266" s="506"/>
      <c r="P266" s="507"/>
      <c r="Q266" s="505"/>
      <c r="R266" s="506"/>
      <c r="S266" s="507"/>
      <c r="T266" s="505"/>
      <c r="U266" s="506"/>
      <c r="V266" s="507"/>
      <c r="W266" s="505"/>
      <c r="X266" s="506"/>
      <c r="Y266" s="508"/>
      <c r="Z266" s="430"/>
    </row>
    <row r="267" spans="2:26" ht="16.5" customHeight="1" x14ac:dyDescent="0.2">
      <c r="B267" s="230"/>
      <c r="C267" s="230"/>
      <c r="D267" s="434" t="s">
        <v>1103</v>
      </c>
      <c r="E267" s="222"/>
      <c r="F267" s="222"/>
      <c r="G267" s="222"/>
      <c r="H267" s="222"/>
      <c r="I267" s="222"/>
      <c r="J267" s="435"/>
      <c r="K267" s="2630"/>
      <c r="L267" s="2630"/>
      <c r="M267" s="2630"/>
      <c r="N267" s="2630"/>
      <c r="O267" s="2630"/>
      <c r="P267" s="2630"/>
      <c r="Q267" s="2630"/>
      <c r="R267" s="2630"/>
      <c r="S267" s="2630"/>
      <c r="T267" s="2630"/>
      <c r="U267" s="2630"/>
      <c r="V267" s="2630"/>
      <c r="W267" s="2630"/>
      <c r="X267" s="2630"/>
      <c r="Y267" s="2630"/>
      <c r="Z267" s="430" t="s">
        <v>1997</v>
      </c>
    </row>
    <row r="268" spans="2:26" ht="16.5" customHeight="1" x14ac:dyDescent="0.2">
      <c r="B268" s="230"/>
      <c r="C268" s="230"/>
      <c r="D268" s="478" t="s">
        <v>1089</v>
      </c>
      <c r="E268" s="480"/>
      <c r="F268" s="480"/>
      <c r="G268" s="480"/>
      <c r="H268" s="480"/>
      <c r="I268" s="480"/>
      <c r="J268" s="480"/>
      <c r="K268" s="2631"/>
      <c r="L268" s="2632"/>
      <c r="M268" s="2633"/>
      <c r="N268" s="2631"/>
      <c r="O268" s="2632"/>
      <c r="P268" s="2633"/>
      <c r="Q268" s="2631"/>
      <c r="R268" s="2632"/>
      <c r="S268" s="2633"/>
      <c r="T268" s="2631"/>
      <c r="U268" s="2632"/>
      <c r="V268" s="2633"/>
      <c r="W268" s="2631"/>
      <c r="X268" s="2632"/>
      <c r="Y268" s="2633"/>
      <c r="Z268" s="430"/>
    </row>
    <row r="269" spans="2:26" ht="16.5" customHeight="1" x14ac:dyDescent="0.2">
      <c r="B269" s="230"/>
      <c r="C269" s="230"/>
      <c r="D269" s="503" t="s">
        <v>1090</v>
      </c>
      <c r="E269" s="504"/>
      <c r="F269" s="504"/>
      <c r="G269" s="504"/>
      <c r="H269" s="504"/>
      <c r="I269" s="504"/>
      <c r="J269" s="504"/>
      <c r="K269" s="2618"/>
      <c r="L269" s="2619"/>
      <c r="M269" s="2620"/>
      <c r="N269" s="2618"/>
      <c r="O269" s="2619"/>
      <c r="P269" s="2620"/>
      <c r="Q269" s="2618"/>
      <c r="R269" s="2619"/>
      <c r="S269" s="2620"/>
      <c r="T269" s="2618"/>
      <c r="U269" s="2619"/>
      <c r="V269" s="2620"/>
      <c r="W269" s="2618"/>
      <c r="X269" s="2619"/>
      <c r="Y269" s="2620"/>
      <c r="Z269" s="430"/>
    </row>
    <row r="270" spans="2:26" ht="33" customHeight="1" x14ac:dyDescent="0.2">
      <c r="B270" s="230"/>
      <c r="C270" s="230"/>
      <c r="D270" s="1214" t="s">
        <v>1532</v>
      </c>
      <c r="E270" s="908" t="s">
        <v>1533</v>
      </c>
      <c r="F270" s="1241"/>
      <c r="G270" s="1241"/>
      <c r="H270" s="1241"/>
      <c r="I270" s="1241"/>
      <c r="J270" s="1242"/>
      <c r="K270" s="2627"/>
      <c r="L270" s="2628"/>
      <c r="M270" s="2629"/>
      <c r="N270" s="2627"/>
      <c r="O270" s="2628"/>
      <c r="P270" s="2629"/>
      <c r="Q270" s="2627"/>
      <c r="R270" s="2628"/>
      <c r="S270" s="2629"/>
      <c r="T270" s="2627"/>
      <c r="U270" s="2628"/>
      <c r="V270" s="2629"/>
      <c r="W270" s="2627"/>
      <c r="X270" s="2628"/>
      <c r="Y270" s="2629"/>
      <c r="Z270" s="509" t="s">
        <v>1998</v>
      </c>
    </row>
    <row r="271" spans="2:26" ht="33" customHeight="1" x14ac:dyDescent="0.2">
      <c r="B271" s="230"/>
      <c r="C271" s="230"/>
      <c r="D271" s="1215"/>
      <c r="E271" s="893" t="s">
        <v>1534</v>
      </c>
      <c r="F271" s="1230"/>
      <c r="G271" s="1230"/>
      <c r="H271" s="1230"/>
      <c r="I271" s="1230"/>
      <c r="J271" s="1231"/>
      <c r="K271" s="2615"/>
      <c r="L271" s="2616"/>
      <c r="M271" s="2617"/>
      <c r="N271" s="2615"/>
      <c r="O271" s="2616"/>
      <c r="P271" s="2617"/>
      <c r="Q271" s="2615"/>
      <c r="R271" s="2616"/>
      <c r="S271" s="2617"/>
      <c r="T271" s="2615"/>
      <c r="U271" s="2616"/>
      <c r="V271" s="2617"/>
      <c r="W271" s="2615"/>
      <c r="X271" s="2616"/>
      <c r="Y271" s="2617"/>
      <c r="Z271" s="509" t="s">
        <v>1998</v>
      </c>
    </row>
    <row r="272" spans="2:26" ht="33" customHeight="1" x14ac:dyDescent="0.2">
      <c r="B272" s="230"/>
      <c r="C272" s="230"/>
      <c r="D272" s="1215"/>
      <c r="E272" s="893" t="s">
        <v>1535</v>
      </c>
      <c r="F272" s="1230"/>
      <c r="G272" s="1230"/>
      <c r="H272" s="1230"/>
      <c r="I272" s="1230"/>
      <c r="J272" s="1231"/>
      <c r="K272" s="2615"/>
      <c r="L272" s="2616"/>
      <c r="M272" s="2617"/>
      <c r="N272" s="2615"/>
      <c r="O272" s="2616"/>
      <c r="P272" s="2617"/>
      <c r="Q272" s="2615"/>
      <c r="R272" s="2616"/>
      <c r="S272" s="2617"/>
      <c r="T272" s="2615"/>
      <c r="U272" s="2616"/>
      <c r="V272" s="2617"/>
      <c r="W272" s="2615"/>
      <c r="X272" s="2616"/>
      <c r="Y272" s="2617"/>
      <c r="Z272" s="509" t="s">
        <v>1998</v>
      </c>
    </row>
    <row r="273" spans="2:26" ht="33" customHeight="1" x14ac:dyDescent="0.2">
      <c r="B273" s="230"/>
      <c r="C273" s="230"/>
      <c r="D273" s="1215"/>
      <c r="E273" s="893" t="s">
        <v>1536</v>
      </c>
      <c r="F273" s="1230"/>
      <c r="G273" s="1230"/>
      <c r="H273" s="1230"/>
      <c r="I273" s="1230"/>
      <c r="J273" s="1231"/>
      <c r="K273" s="2615"/>
      <c r="L273" s="2616"/>
      <c r="M273" s="2617"/>
      <c r="N273" s="2615"/>
      <c r="O273" s="2616"/>
      <c r="P273" s="2617"/>
      <c r="Q273" s="2615"/>
      <c r="R273" s="2616"/>
      <c r="S273" s="2617"/>
      <c r="T273" s="2615"/>
      <c r="U273" s="2616"/>
      <c r="V273" s="2617"/>
      <c r="W273" s="2615"/>
      <c r="X273" s="2616"/>
      <c r="Y273" s="2617"/>
      <c r="Z273" s="509" t="s">
        <v>1998</v>
      </c>
    </row>
    <row r="274" spans="2:26" ht="33" customHeight="1" x14ac:dyDescent="0.2">
      <c r="B274" s="230"/>
      <c r="C274" s="230"/>
      <c r="D274" s="1215"/>
      <c r="E274" s="893" t="s">
        <v>1537</v>
      </c>
      <c r="F274" s="1230"/>
      <c r="G274" s="1230"/>
      <c r="H274" s="1230"/>
      <c r="I274" s="1230"/>
      <c r="J274" s="1231"/>
      <c r="K274" s="2624"/>
      <c r="L274" s="2625"/>
      <c r="M274" s="2626"/>
      <c r="N274" s="2624"/>
      <c r="O274" s="2625"/>
      <c r="P274" s="2626"/>
      <c r="Q274" s="2624"/>
      <c r="R274" s="2625"/>
      <c r="S274" s="2626"/>
      <c r="T274" s="2624"/>
      <c r="U274" s="2625"/>
      <c r="V274" s="2626"/>
      <c r="W274" s="2624"/>
      <c r="X274" s="2625"/>
      <c r="Y274" s="2626"/>
      <c r="Z274" s="509" t="s">
        <v>1998</v>
      </c>
    </row>
    <row r="275" spans="2:26" ht="36" customHeight="1" x14ac:dyDescent="0.2">
      <c r="B275" s="230"/>
      <c r="C275" s="230"/>
      <c r="D275" s="1216"/>
      <c r="E275" s="1238" t="s">
        <v>1531</v>
      </c>
      <c r="F275" s="1239"/>
      <c r="G275" s="1239"/>
      <c r="H275" s="1239"/>
      <c r="I275" s="1239"/>
      <c r="J275" s="1240"/>
      <c r="K275" s="2621"/>
      <c r="L275" s="2622"/>
      <c r="M275" s="2623"/>
      <c r="N275" s="2621"/>
      <c r="O275" s="2622"/>
      <c r="P275" s="2623"/>
      <c r="Q275" s="2621"/>
      <c r="R275" s="2622"/>
      <c r="S275" s="2623"/>
      <c r="T275" s="2621"/>
      <c r="U275" s="2622"/>
      <c r="V275" s="2623"/>
      <c r="W275" s="2621"/>
      <c r="X275" s="2622"/>
      <c r="Y275" s="2623"/>
      <c r="Z275" s="430"/>
    </row>
    <row r="276" spans="2:26" ht="16.5" customHeight="1" x14ac:dyDescent="0.2">
      <c r="B276" s="230"/>
      <c r="C276" s="230"/>
      <c r="D276" s="1333" t="s">
        <v>10</v>
      </c>
      <c r="E276" s="1205" t="s">
        <v>11</v>
      </c>
      <c r="F276" s="1206"/>
      <c r="G276" s="1206"/>
      <c r="H276" s="1206"/>
      <c r="I276" s="1206"/>
      <c r="J276" s="1207"/>
      <c r="K276" s="2609"/>
      <c r="L276" s="2610"/>
      <c r="M276" s="2611"/>
      <c r="N276" s="2609"/>
      <c r="O276" s="2610"/>
      <c r="P276" s="2611"/>
      <c r="Q276" s="2609"/>
      <c r="R276" s="2610"/>
      <c r="S276" s="2611"/>
      <c r="T276" s="2609"/>
      <c r="U276" s="2610"/>
      <c r="V276" s="2611"/>
      <c r="W276" s="2609"/>
      <c r="X276" s="2610"/>
      <c r="Y276" s="2611"/>
      <c r="Z276" s="430" t="s">
        <v>1783</v>
      </c>
    </row>
    <row r="277" spans="2:26" ht="16.5" customHeight="1" x14ac:dyDescent="0.2">
      <c r="B277" s="230"/>
      <c r="C277" s="230"/>
      <c r="D277" s="1333"/>
      <c r="E277" s="924" t="s">
        <v>1735</v>
      </c>
      <c r="F277" s="924"/>
      <c r="G277" s="924"/>
      <c r="H277" s="924"/>
      <c r="I277" s="924"/>
      <c r="J277" s="924"/>
      <c r="K277" s="2609"/>
      <c r="L277" s="2610"/>
      <c r="M277" s="2611"/>
      <c r="N277" s="2609"/>
      <c r="O277" s="2610"/>
      <c r="P277" s="2611"/>
      <c r="Q277" s="2609"/>
      <c r="R277" s="2610"/>
      <c r="S277" s="2611"/>
      <c r="T277" s="2609"/>
      <c r="U277" s="2610"/>
      <c r="V277" s="2611"/>
      <c r="W277" s="2609"/>
      <c r="X277" s="2610"/>
      <c r="Y277" s="2611"/>
      <c r="Z277" s="430" t="s">
        <v>1783</v>
      </c>
    </row>
    <row r="278" spans="2:26" ht="16.5" customHeight="1" x14ac:dyDescent="0.2">
      <c r="B278" s="230"/>
      <c r="C278" s="230"/>
      <c r="D278" s="1333"/>
      <c r="E278" s="924" t="s">
        <v>1164</v>
      </c>
      <c r="F278" s="924"/>
      <c r="G278" s="924"/>
      <c r="H278" s="924"/>
      <c r="I278" s="924"/>
      <c r="J278" s="924"/>
      <c r="K278" s="2609"/>
      <c r="L278" s="2610"/>
      <c r="M278" s="2611"/>
      <c r="N278" s="2609"/>
      <c r="O278" s="2610"/>
      <c r="P278" s="2611"/>
      <c r="Q278" s="2609"/>
      <c r="R278" s="2610"/>
      <c r="S278" s="2611"/>
      <c r="T278" s="2609"/>
      <c r="U278" s="2610"/>
      <c r="V278" s="2611"/>
      <c r="W278" s="2609"/>
      <c r="X278" s="2610"/>
      <c r="Y278" s="2611"/>
      <c r="Z278" s="430" t="s">
        <v>1783</v>
      </c>
    </row>
    <row r="279" spans="2:26" ht="29.15" customHeight="1" x14ac:dyDescent="0.2">
      <c r="B279" s="230"/>
      <c r="C279" s="230"/>
      <c r="D279" s="1333"/>
      <c r="E279" s="1248" t="s">
        <v>1219</v>
      </c>
      <c r="F279" s="1248"/>
      <c r="G279" s="1248"/>
      <c r="H279" s="1248"/>
      <c r="I279" s="1248"/>
      <c r="J279" s="1248"/>
      <c r="K279" s="2612"/>
      <c r="L279" s="2613"/>
      <c r="M279" s="2614"/>
      <c r="N279" s="2612"/>
      <c r="O279" s="2613"/>
      <c r="P279" s="2614"/>
      <c r="Q279" s="2612"/>
      <c r="R279" s="2613"/>
      <c r="S279" s="2614"/>
      <c r="T279" s="2612"/>
      <c r="U279" s="2613"/>
      <c r="V279" s="2614"/>
      <c r="W279" s="2612"/>
      <c r="X279" s="2613"/>
      <c r="Y279" s="2614"/>
      <c r="Z279" s="430" t="s">
        <v>1784</v>
      </c>
    </row>
    <row r="280" spans="2:26" ht="16.5" customHeight="1" x14ac:dyDescent="0.2">
      <c r="B280" s="230"/>
      <c r="C280" s="230"/>
      <c r="D280" s="230"/>
      <c r="E280" s="226" t="s">
        <v>1977</v>
      </c>
      <c r="F280" s="230"/>
      <c r="G280" s="230"/>
      <c r="H280" s="230"/>
      <c r="I280" s="230"/>
      <c r="J280" s="230"/>
      <c r="K280" s="230"/>
      <c r="L280" s="230"/>
      <c r="M280" s="230"/>
      <c r="N280" s="230"/>
      <c r="O280" s="230"/>
      <c r="P280" s="230"/>
      <c r="Q280" s="230"/>
      <c r="R280" s="230"/>
      <c r="S280" s="230"/>
      <c r="T280" s="230"/>
      <c r="U280" s="230"/>
      <c r="V280" s="230"/>
      <c r="W280" s="230"/>
      <c r="X280" s="230"/>
      <c r="Y280" s="230"/>
      <c r="Z280" s="430"/>
    </row>
    <row r="281" spans="2:26" ht="16.5" customHeight="1" x14ac:dyDescent="0.2">
      <c r="B281" s="230"/>
      <c r="C281" s="230"/>
      <c r="D281" s="230"/>
      <c r="E281" s="226" t="s">
        <v>1979</v>
      </c>
      <c r="F281" s="230"/>
      <c r="G281" s="230"/>
      <c r="H281" s="230"/>
      <c r="I281" s="230"/>
      <c r="J281" s="230"/>
      <c r="K281" s="230"/>
      <c r="L281" s="230"/>
      <c r="M281" s="230"/>
      <c r="N281" s="230"/>
      <c r="O281" s="230"/>
      <c r="P281" s="230"/>
      <c r="Q281" s="230"/>
      <c r="R281" s="230"/>
      <c r="S281" s="230"/>
      <c r="T281" s="230"/>
      <c r="U281" s="230"/>
      <c r="V281" s="230"/>
      <c r="W281" s="230"/>
      <c r="X281" s="230"/>
      <c r="Y281" s="230"/>
      <c r="Z281" s="430"/>
    </row>
    <row r="282" spans="2:26" ht="16.5" customHeight="1" x14ac:dyDescent="0.2">
      <c r="B282" s="230"/>
      <c r="C282" s="230"/>
      <c r="D282" s="230"/>
      <c r="E282" s="226" t="s">
        <v>1156</v>
      </c>
      <c r="F282" s="230"/>
      <c r="G282" s="230"/>
      <c r="H282" s="230"/>
      <c r="I282" s="230"/>
      <c r="J282" s="230"/>
      <c r="K282" s="230"/>
      <c r="L282" s="230"/>
      <c r="M282" s="230"/>
      <c r="N282" s="230"/>
      <c r="O282" s="230"/>
      <c r="P282" s="230"/>
      <c r="Q282" s="230"/>
      <c r="R282" s="230"/>
      <c r="S282" s="230"/>
      <c r="T282" s="230"/>
      <c r="U282" s="230"/>
      <c r="V282" s="230"/>
      <c r="W282" s="230"/>
      <c r="X282" s="230"/>
      <c r="Y282" s="230"/>
      <c r="Z282" s="430"/>
    </row>
    <row r="283" spans="2:26" ht="16.5" customHeight="1" x14ac:dyDescent="0.2">
      <c r="B283" s="230"/>
      <c r="C283" s="230"/>
      <c r="D283" s="230"/>
      <c r="E283" s="1246" t="s">
        <v>1220</v>
      </c>
      <c r="F283" s="1247"/>
      <c r="G283" s="1247"/>
      <c r="H283" s="1247"/>
      <c r="I283" s="1247"/>
      <c r="J283" s="1247"/>
      <c r="K283" s="1247"/>
      <c r="L283" s="1247"/>
      <c r="M283" s="1247"/>
      <c r="N283" s="1247"/>
      <c r="O283" s="1247"/>
      <c r="P283" s="1247"/>
      <c r="Q283" s="1247"/>
      <c r="R283" s="1247"/>
      <c r="S283" s="1247"/>
      <c r="T283" s="1247"/>
      <c r="U283" s="1247"/>
      <c r="V283" s="1247"/>
      <c r="W283" s="1247"/>
      <c r="X283" s="1247"/>
      <c r="Y283" s="1247"/>
      <c r="Z283" s="430"/>
    </row>
    <row r="284" spans="2:26" ht="10.5" customHeight="1" x14ac:dyDescent="0.2">
      <c r="B284" s="230"/>
      <c r="C284" s="230"/>
      <c r="D284" s="230"/>
      <c r="E284" s="226"/>
      <c r="F284" s="230"/>
      <c r="G284" s="230"/>
      <c r="H284" s="230"/>
      <c r="I284" s="230"/>
      <c r="J284" s="230"/>
      <c r="K284" s="230"/>
      <c r="L284" s="230"/>
      <c r="M284" s="230"/>
      <c r="N284" s="230"/>
      <c r="O284" s="230"/>
      <c r="P284" s="230"/>
      <c r="Q284" s="230"/>
      <c r="R284" s="230"/>
      <c r="S284" s="230"/>
      <c r="T284" s="230"/>
      <c r="U284" s="230"/>
      <c r="V284" s="230"/>
      <c r="W284" s="230"/>
      <c r="X284" s="230"/>
      <c r="Y284" s="230"/>
      <c r="Z284" s="430"/>
    </row>
    <row r="285" spans="2:26" ht="9" customHeight="1" x14ac:dyDescent="0.2">
      <c r="B285" s="230"/>
      <c r="C285" s="230"/>
      <c r="D285" s="230"/>
      <c r="E285" s="230"/>
      <c r="F285" s="230"/>
      <c r="G285" s="230"/>
      <c r="H285" s="230"/>
      <c r="I285" s="230"/>
      <c r="J285" s="230"/>
      <c r="K285" s="230"/>
      <c r="L285" s="230"/>
      <c r="M285" s="230"/>
      <c r="N285" s="230"/>
      <c r="O285" s="230"/>
      <c r="P285" s="230"/>
      <c r="Q285" s="230"/>
      <c r="R285" s="230"/>
      <c r="S285" s="230"/>
      <c r="T285" s="230"/>
      <c r="U285" s="230"/>
      <c r="V285" s="230"/>
      <c r="W285" s="230"/>
      <c r="X285" s="230"/>
      <c r="Y285" s="230"/>
      <c r="Z285" s="430"/>
    </row>
    <row r="286" spans="2:26" ht="16" customHeight="1" x14ac:dyDescent="0.2">
      <c r="B286" s="230"/>
      <c r="C286" s="230"/>
      <c r="D286" s="230"/>
      <c r="E286" s="230"/>
      <c r="F286" s="230"/>
      <c r="G286" s="230"/>
      <c r="H286" s="230"/>
      <c r="I286" s="230"/>
      <c r="J286" s="230"/>
      <c r="K286" s="230"/>
      <c r="L286" s="230"/>
      <c r="M286" s="230"/>
      <c r="N286" s="230"/>
      <c r="O286" s="230"/>
      <c r="P286" s="981" t="s">
        <v>34</v>
      </c>
      <c r="Q286" s="981"/>
      <c r="R286" s="981"/>
      <c r="S286" s="982" t="str">
        <f>$Q$10</f>
        <v>学校法人○△学園</v>
      </c>
      <c r="T286" s="982"/>
      <c r="U286" s="982"/>
      <c r="V286" s="982"/>
      <c r="W286" s="982"/>
      <c r="X286" s="982"/>
      <c r="Y286" s="230"/>
      <c r="Z286" s="430"/>
    </row>
    <row r="287" spans="2:26" ht="16" customHeight="1" x14ac:dyDescent="0.2">
      <c r="B287" s="230"/>
      <c r="C287" s="230"/>
      <c r="D287" s="230"/>
      <c r="E287" s="230"/>
      <c r="F287" s="230"/>
      <c r="G287" s="230"/>
      <c r="H287" s="230"/>
      <c r="I287" s="230"/>
      <c r="J287" s="230"/>
      <c r="K287" s="230"/>
      <c r="L287" s="230"/>
      <c r="M287" s="230"/>
      <c r="N287" s="230"/>
      <c r="O287" s="230"/>
      <c r="P287" s="496"/>
      <c r="Q287" s="496"/>
      <c r="R287" s="496"/>
      <c r="S287" s="510"/>
      <c r="T287" s="510"/>
      <c r="U287" s="510"/>
      <c r="V287" s="510"/>
      <c r="W287" s="510"/>
      <c r="X287" s="510"/>
      <c r="Y287" s="230"/>
      <c r="Z287" s="430"/>
    </row>
    <row r="288" spans="2:26" ht="16.5" customHeight="1" x14ac:dyDescent="0.2">
      <c r="B288" s="230"/>
      <c r="C288" s="229" t="s">
        <v>13</v>
      </c>
      <c r="D288" s="230"/>
      <c r="E288" s="230"/>
      <c r="F288" s="230"/>
      <c r="G288" s="230"/>
      <c r="H288" s="230"/>
      <c r="I288" s="230"/>
      <c r="J288" s="230"/>
      <c r="K288" s="230"/>
      <c r="L288" s="230"/>
      <c r="M288" s="230"/>
      <c r="N288" s="230"/>
      <c r="O288" s="230"/>
      <c r="P288" s="230"/>
      <c r="Q288" s="230"/>
      <c r="R288" s="230"/>
      <c r="S288" s="230"/>
      <c r="T288" s="230"/>
      <c r="U288" s="230"/>
      <c r="V288" s="230"/>
      <c r="W288" s="230"/>
      <c r="X288" s="230"/>
      <c r="Y288" s="230"/>
      <c r="Z288" s="430"/>
    </row>
    <row r="289" spans="2:26" ht="16.5" customHeight="1" x14ac:dyDescent="0.2">
      <c r="B289" s="230"/>
      <c r="C289" s="230"/>
      <c r="D289" s="230" t="s">
        <v>289</v>
      </c>
      <c r="E289" s="230"/>
      <c r="F289" s="230"/>
      <c r="G289" s="230"/>
      <c r="H289" s="230"/>
      <c r="I289" s="230"/>
      <c r="J289" s="230"/>
      <c r="K289" s="230"/>
      <c r="L289" s="230"/>
      <c r="M289" s="230"/>
      <c r="N289" s="230"/>
      <c r="O289" s="230"/>
      <c r="P289" s="230"/>
      <c r="Q289" s="230"/>
      <c r="R289" s="230"/>
      <c r="S289" s="230"/>
      <c r="T289" s="230"/>
      <c r="U289" s="230"/>
      <c r="V289" s="230"/>
      <c r="W289" s="230"/>
      <c r="X289" s="230"/>
      <c r="Y289" s="230"/>
      <c r="Z289" s="430"/>
    </row>
    <row r="290" spans="2:26" ht="16.5" customHeight="1" x14ac:dyDescent="0.2">
      <c r="B290" s="230"/>
      <c r="C290" s="230"/>
      <c r="D290" s="434"/>
      <c r="E290" s="511" t="s">
        <v>290</v>
      </c>
      <c r="F290" s="436"/>
      <c r="G290" s="472"/>
      <c r="H290" s="437" t="s">
        <v>25</v>
      </c>
      <c r="I290" s="439">
        <v>6</v>
      </c>
      <c r="J290" s="473" t="s">
        <v>20</v>
      </c>
      <c r="K290" s="230"/>
      <c r="L290" s="230"/>
      <c r="M290" s="230"/>
      <c r="N290" s="230"/>
      <c r="O290" s="230"/>
      <c r="P290" s="230"/>
      <c r="Q290" s="230"/>
      <c r="R290" s="230"/>
      <c r="S290" s="230"/>
      <c r="T290" s="230"/>
      <c r="U290" s="230"/>
      <c r="V290" s="230"/>
      <c r="W290" s="230"/>
      <c r="X290" s="230"/>
      <c r="Y290" s="230"/>
      <c r="Z290" s="430"/>
    </row>
    <row r="291" spans="2:26" ht="7" customHeight="1" x14ac:dyDescent="0.2">
      <c r="B291" s="230"/>
      <c r="C291" s="230"/>
      <c r="D291" s="229"/>
      <c r="E291" s="230"/>
      <c r="F291" s="230"/>
      <c r="G291" s="230"/>
      <c r="H291" s="230"/>
      <c r="I291" s="230"/>
      <c r="J291" s="230"/>
      <c r="K291" s="230"/>
      <c r="L291" s="230"/>
      <c r="M291" s="230"/>
      <c r="N291" s="452"/>
      <c r="O291" s="230"/>
      <c r="P291" s="230"/>
      <c r="Q291" s="230"/>
      <c r="R291" s="230"/>
      <c r="S291" s="230"/>
      <c r="T291" s="230"/>
      <c r="U291" s="230"/>
      <c r="V291" s="230"/>
      <c r="W291" s="230"/>
      <c r="X291" s="230"/>
      <c r="Y291" s="230"/>
      <c r="Z291" s="430"/>
    </row>
    <row r="292" spans="2:26" ht="16.5" customHeight="1" x14ac:dyDescent="0.2">
      <c r="B292" s="230"/>
      <c r="C292" s="230"/>
      <c r="D292" s="230" t="s">
        <v>1246</v>
      </c>
      <c r="E292" s="230"/>
      <c r="F292" s="230"/>
      <c r="G292" s="230"/>
      <c r="H292" s="230"/>
      <c r="I292" s="230"/>
      <c r="J292" s="230"/>
      <c r="K292" s="230"/>
      <c r="L292" s="230"/>
      <c r="M292" s="230"/>
      <c r="N292" s="230"/>
      <c r="O292" s="230"/>
      <c r="P292" s="230"/>
      <c r="Q292" s="230"/>
      <c r="R292" s="230"/>
      <c r="S292" s="230"/>
      <c r="T292" s="230"/>
      <c r="U292" s="230"/>
      <c r="V292" s="230"/>
      <c r="W292" s="230"/>
      <c r="X292" s="230"/>
      <c r="Y292" s="230"/>
      <c r="Z292" s="430"/>
    </row>
    <row r="293" spans="2:26" ht="19" customHeight="1" x14ac:dyDescent="0.2">
      <c r="B293" s="230"/>
      <c r="C293" s="230"/>
      <c r="D293" s="1073" t="s">
        <v>1247</v>
      </c>
      <c r="E293" s="1050"/>
      <c r="F293" s="1050"/>
      <c r="G293" s="1050"/>
      <c r="H293" s="1051"/>
      <c r="I293" s="1286" t="s">
        <v>1248</v>
      </c>
      <c r="J293" s="2506"/>
      <c r="K293" s="2506"/>
      <c r="L293" s="2506"/>
      <c r="M293" s="1050"/>
      <c r="N293" s="1185"/>
      <c r="O293" s="1276"/>
      <c r="P293" s="230"/>
      <c r="Q293" s="230"/>
      <c r="R293" s="230"/>
      <c r="S293" s="230"/>
      <c r="T293" s="230"/>
      <c r="U293" s="230"/>
      <c r="V293" s="230"/>
      <c r="W293" s="230"/>
      <c r="X293" s="230"/>
      <c r="Y293" s="230"/>
      <c r="Z293" s="430" t="s">
        <v>1785</v>
      </c>
    </row>
    <row r="294" spans="2:26" ht="16.5" customHeight="1" x14ac:dyDescent="0.2">
      <c r="B294" s="230"/>
      <c r="C294" s="230"/>
      <c r="D294" s="230"/>
      <c r="E294" s="226" t="s">
        <v>1872</v>
      </c>
      <c r="F294" s="230"/>
      <c r="G294" s="230"/>
      <c r="H294" s="230"/>
      <c r="I294" s="230"/>
      <c r="J294" s="452"/>
      <c r="K294" s="230"/>
      <c r="L294" s="230"/>
      <c r="M294" s="230"/>
      <c r="N294" s="230"/>
      <c r="O294" s="230"/>
      <c r="P294" s="230"/>
      <c r="Q294" s="230"/>
      <c r="R294" s="230"/>
      <c r="S294" s="230"/>
      <c r="T294" s="230"/>
      <c r="U294" s="230"/>
      <c r="V294" s="230"/>
      <c r="W294" s="230"/>
      <c r="X294" s="230"/>
      <c r="Y294" s="230"/>
      <c r="Z294" s="430"/>
    </row>
    <row r="295" spans="2:26" ht="7" customHeight="1" x14ac:dyDescent="0.2">
      <c r="B295" s="230"/>
      <c r="C295" s="230"/>
      <c r="D295" s="230"/>
      <c r="E295" s="226"/>
      <c r="F295" s="230"/>
      <c r="G295" s="230"/>
      <c r="H295" s="230"/>
      <c r="I295" s="230"/>
      <c r="J295" s="452"/>
      <c r="K295" s="230"/>
      <c r="L295" s="230"/>
      <c r="M295" s="230"/>
      <c r="N295" s="230"/>
      <c r="O295" s="230"/>
      <c r="P295" s="230"/>
      <c r="Q295" s="230"/>
      <c r="R295" s="230"/>
      <c r="S295" s="230"/>
      <c r="T295" s="230"/>
      <c r="U295" s="230"/>
      <c r="V295" s="230"/>
      <c r="W295" s="230"/>
      <c r="X295" s="230"/>
      <c r="Y295" s="230"/>
      <c r="Z295" s="430"/>
    </row>
    <row r="296" spans="2:26" ht="16.5" customHeight="1" x14ac:dyDescent="0.2">
      <c r="B296" s="230"/>
      <c r="C296" s="230"/>
      <c r="D296" s="230" t="s">
        <v>1104</v>
      </c>
      <c r="E296" s="230"/>
      <c r="F296" s="230"/>
      <c r="G296" s="230"/>
      <c r="H296" s="230"/>
      <c r="I296" s="230"/>
      <c r="J296" s="230"/>
      <c r="K296" s="230"/>
      <c r="L296" s="230"/>
      <c r="M296" s="230"/>
      <c r="N296" s="230"/>
      <c r="O296" s="230"/>
      <c r="P296" s="230"/>
      <c r="Q296" s="230"/>
      <c r="R296" s="230"/>
      <c r="S296" s="230"/>
      <c r="T296" s="230"/>
      <c r="U296" s="230"/>
      <c r="V296" s="230"/>
      <c r="W296" s="230"/>
      <c r="X296" s="230"/>
      <c r="Y296" s="230"/>
      <c r="Z296" s="430"/>
    </row>
    <row r="297" spans="2:26" ht="16.5" customHeight="1" x14ac:dyDescent="0.2">
      <c r="B297" s="230"/>
      <c r="C297" s="230"/>
      <c r="D297" s="434" t="s">
        <v>291</v>
      </c>
      <c r="E297" s="222"/>
      <c r="F297" s="222"/>
      <c r="G297" s="222"/>
      <c r="H297" s="222"/>
      <c r="I297" s="2543"/>
      <c r="J297" s="2544"/>
      <c r="K297" s="2544"/>
      <c r="L297" s="1050"/>
      <c r="M297" s="1050"/>
      <c r="N297" s="1185"/>
      <c r="O297" s="1276"/>
      <c r="P297" s="230"/>
      <c r="Q297" s="230"/>
      <c r="R297" s="230"/>
      <c r="S297" s="230"/>
      <c r="T297" s="230"/>
      <c r="U297" s="230"/>
      <c r="V297" s="230"/>
      <c r="W297" s="230"/>
      <c r="X297" s="230"/>
      <c r="Y297" s="230"/>
      <c r="Z297" s="430" t="s">
        <v>1786</v>
      </c>
    </row>
    <row r="298" spans="2:26" ht="16.5" customHeight="1" x14ac:dyDescent="0.2">
      <c r="B298" s="230"/>
      <c r="C298" s="230"/>
      <c r="D298" s="1073" t="s">
        <v>1110</v>
      </c>
      <c r="E298" s="1050"/>
      <c r="F298" s="1050"/>
      <c r="G298" s="1050"/>
      <c r="H298" s="1051"/>
      <c r="I298" s="469" t="s">
        <v>21</v>
      </c>
      <c r="J298" s="512"/>
      <c r="K298" s="451" t="s">
        <v>22</v>
      </c>
      <c r="L298" s="512"/>
      <c r="M298" s="451" t="s">
        <v>23</v>
      </c>
      <c r="N298" s="512"/>
      <c r="O298" s="454" t="s">
        <v>24</v>
      </c>
      <c r="P298" s="230"/>
      <c r="Q298" s="230"/>
      <c r="R298" s="230"/>
      <c r="S298" s="230"/>
      <c r="T298" s="230"/>
      <c r="U298" s="230"/>
      <c r="V298" s="230"/>
      <c r="W298" s="230"/>
      <c r="X298" s="230"/>
      <c r="Y298" s="230"/>
      <c r="Z298" s="430"/>
    </row>
    <row r="299" spans="2:26" ht="16.5" customHeight="1" x14ac:dyDescent="0.2">
      <c r="B299" s="230"/>
      <c r="C299" s="230"/>
      <c r="D299" s="230"/>
      <c r="E299" s="226" t="s">
        <v>1292</v>
      </c>
      <c r="F299" s="230"/>
      <c r="G299" s="230"/>
      <c r="H299" s="230"/>
      <c r="I299" s="230"/>
      <c r="J299" s="230"/>
      <c r="K299" s="230"/>
      <c r="L299" s="230"/>
      <c r="M299" s="230"/>
      <c r="N299" s="230"/>
      <c r="O299" s="230"/>
      <c r="P299" s="230"/>
      <c r="Q299" s="230"/>
      <c r="R299" s="230"/>
      <c r="S299" s="230"/>
      <c r="T299" s="230"/>
      <c r="U299" s="230"/>
      <c r="V299" s="230"/>
      <c r="W299" s="230"/>
      <c r="X299" s="230"/>
      <c r="Y299" s="230"/>
      <c r="Z299" s="430"/>
    </row>
    <row r="300" spans="2:26" ht="16.5" customHeight="1" x14ac:dyDescent="0.2">
      <c r="B300" s="230"/>
      <c r="C300" s="230"/>
      <c r="D300" s="230"/>
      <c r="E300" s="1246" t="s">
        <v>1980</v>
      </c>
      <c r="F300" s="1247"/>
      <c r="G300" s="1247"/>
      <c r="H300" s="1247"/>
      <c r="I300" s="1247"/>
      <c r="J300" s="1247"/>
      <c r="K300" s="1247"/>
      <c r="L300" s="1247"/>
      <c r="M300" s="1247"/>
      <c r="N300" s="1247"/>
      <c r="O300" s="1247"/>
      <c r="P300" s="1247"/>
      <c r="Q300" s="1247"/>
      <c r="R300" s="1247"/>
      <c r="S300" s="1247"/>
      <c r="T300" s="1247"/>
      <c r="U300" s="1247"/>
      <c r="V300" s="1247"/>
      <c r="W300" s="1247"/>
      <c r="X300" s="1247"/>
      <c r="Y300" s="1247"/>
      <c r="Z300" s="430"/>
    </row>
    <row r="301" spans="2:26" ht="7" customHeight="1" x14ac:dyDescent="0.2">
      <c r="B301" s="230"/>
      <c r="C301" s="230"/>
      <c r="D301" s="230"/>
      <c r="E301" s="230"/>
      <c r="F301" s="230"/>
      <c r="G301" s="230"/>
      <c r="H301" s="230"/>
      <c r="I301" s="230"/>
      <c r="J301" s="230"/>
      <c r="K301" s="230"/>
      <c r="L301" s="230"/>
      <c r="M301" s="230"/>
      <c r="N301" s="230"/>
      <c r="O301" s="230"/>
      <c r="P301" s="230"/>
      <c r="Q301" s="230"/>
      <c r="R301" s="230"/>
      <c r="S301" s="230"/>
      <c r="T301" s="230"/>
      <c r="U301" s="230"/>
      <c r="V301" s="230"/>
      <c r="W301" s="230"/>
      <c r="X301" s="230"/>
      <c r="Y301" s="230"/>
      <c r="Z301" s="430"/>
    </row>
    <row r="302" spans="2:26" ht="16.5" customHeight="1" x14ac:dyDescent="0.2">
      <c r="B302" s="230"/>
      <c r="C302" s="230"/>
      <c r="D302" s="230" t="s">
        <v>2107</v>
      </c>
      <c r="E302" s="230"/>
      <c r="F302" s="230"/>
      <c r="G302" s="230"/>
      <c r="H302" s="230"/>
      <c r="I302" s="230"/>
      <c r="J302" s="230"/>
      <c r="K302" s="230"/>
      <c r="L302" s="230"/>
      <c r="M302" s="230"/>
      <c r="N302" s="230"/>
      <c r="O302" s="230"/>
      <c r="P302" s="230"/>
      <c r="Q302" s="230"/>
      <c r="R302" s="230"/>
      <c r="S302" s="230"/>
      <c r="T302" s="230"/>
      <c r="U302" s="230"/>
      <c r="V302" s="230"/>
      <c r="W302" s="230"/>
      <c r="X302" s="230"/>
      <c r="Y302" s="230"/>
      <c r="Z302" s="430"/>
    </row>
    <row r="303" spans="2:26" ht="16.5" customHeight="1" x14ac:dyDescent="0.2">
      <c r="B303" s="230"/>
      <c r="C303" s="230"/>
      <c r="D303" s="230"/>
      <c r="E303" s="226" t="s">
        <v>1733</v>
      </c>
      <c r="F303" s="230"/>
      <c r="G303" s="230"/>
      <c r="H303" s="230"/>
      <c r="I303" s="230"/>
      <c r="J303" s="230"/>
      <c r="K303" s="230"/>
      <c r="L303" s="230"/>
      <c r="M303" s="230"/>
      <c r="N303" s="230"/>
      <c r="O303" s="230"/>
      <c r="P303" s="230"/>
      <c r="Q303" s="230"/>
      <c r="R303" s="230"/>
      <c r="S303" s="230"/>
      <c r="T303" s="230"/>
      <c r="U303" s="230"/>
      <c r="V303" s="230"/>
      <c r="W303" s="230"/>
      <c r="X303" s="230"/>
      <c r="Y303" s="230"/>
      <c r="Z303" s="430"/>
    </row>
    <row r="304" spans="2:26" ht="16.5" customHeight="1" x14ac:dyDescent="0.2">
      <c r="B304" s="230"/>
      <c r="C304" s="230"/>
      <c r="D304" s="375" t="s">
        <v>74</v>
      </c>
      <c r="E304" s="478"/>
      <c r="F304" s="480"/>
      <c r="G304" s="480"/>
      <c r="H304" s="480"/>
      <c r="I304" s="823">
        <v>7</v>
      </c>
      <c r="J304" s="513">
        <v>6</v>
      </c>
      <c r="K304" s="514">
        <v>1</v>
      </c>
      <c r="L304" s="515"/>
      <c r="M304" s="516"/>
      <c r="N304" s="517"/>
      <c r="O304" s="515"/>
      <c r="P304" s="516"/>
      <c r="Q304" s="517"/>
      <c r="R304" s="515"/>
      <c r="S304" s="516"/>
      <c r="T304" s="517"/>
      <c r="U304" s="515"/>
      <c r="V304" s="516"/>
      <c r="W304" s="517"/>
      <c r="X304" s="230"/>
      <c r="Y304" s="230"/>
      <c r="Z304" s="430"/>
    </row>
    <row r="305" spans="2:26" ht="16.5" customHeight="1" x14ac:dyDescent="0.2">
      <c r="B305" s="230"/>
      <c r="C305" s="230"/>
      <c r="D305" s="376" t="s">
        <v>1109</v>
      </c>
      <c r="E305" s="503"/>
      <c r="F305" s="504"/>
      <c r="G305" s="504"/>
      <c r="H305" s="504"/>
      <c r="I305" s="518">
        <v>15</v>
      </c>
      <c r="J305" s="519">
        <v>0</v>
      </c>
      <c r="K305" s="520"/>
      <c r="L305" s="521"/>
      <c r="M305" s="522"/>
      <c r="N305" s="520"/>
      <c r="O305" s="521"/>
      <c r="P305" s="522"/>
      <c r="Q305" s="520"/>
      <c r="R305" s="521"/>
      <c r="S305" s="522"/>
      <c r="T305" s="520"/>
      <c r="U305" s="521"/>
      <c r="V305" s="522"/>
      <c r="W305" s="520"/>
      <c r="X305" s="230"/>
      <c r="Y305" s="230"/>
      <c r="Z305" s="430"/>
    </row>
    <row r="306" spans="2:26" ht="16.5" customHeight="1" x14ac:dyDescent="0.2">
      <c r="B306" s="230"/>
      <c r="C306" s="230"/>
      <c r="D306" s="523" t="s">
        <v>75</v>
      </c>
      <c r="E306" s="434"/>
      <c r="F306" s="222"/>
      <c r="G306" s="222"/>
      <c r="H306" s="222"/>
      <c r="I306" s="2603">
        <v>13</v>
      </c>
      <c r="J306" s="2604"/>
      <c r="K306" s="2605"/>
      <c r="L306" s="2606"/>
      <c r="M306" s="2607"/>
      <c r="N306" s="2608"/>
      <c r="O306" s="2606"/>
      <c r="P306" s="2607"/>
      <c r="Q306" s="2608"/>
      <c r="R306" s="2606"/>
      <c r="S306" s="2607"/>
      <c r="T306" s="2608"/>
      <c r="U306" s="2606"/>
      <c r="V306" s="2607"/>
      <c r="W306" s="2608"/>
      <c r="X306" s="230"/>
      <c r="Y306" s="230"/>
      <c r="Z306" s="430"/>
    </row>
    <row r="307" spans="2:26" ht="16.5" customHeight="1" x14ac:dyDescent="0.2">
      <c r="B307" s="230"/>
      <c r="C307" s="230"/>
      <c r="D307" s="434" t="s">
        <v>1133</v>
      </c>
      <c r="E307" s="222"/>
      <c r="F307" s="222"/>
      <c r="G307" s="222"/>
      <c r="H307" s="435"/>
      <c r="I307" s="2592" t="s">
        <v>1981</v>
      </c>
      <c r="J307" s="2592"/>
      <c r="K307" s="2592"/>
      <c r="L307" s="2593"/>
      <c r="M307" s="2593"/>
      <c r="N307" s="2593"/>
      <c r="O307" s="2593"/>
      <c r="P307" s="2593"/>
      <c r="Q307" s="2593"/>
      <c r="R307" s="2593"/>
      <c r="S307" s="2593"/>
      <c r="T307" s="2593"/>
      <c r="U307" s="2593"/>
      <c r="V307" s="2593"/>
      <c r="W307" s="2593"/>
      <c r="X307" s="230"/>
      <c r="Y307" s="230"/>
      <c r="Z307" s="430" t="s">
        <v>1982</v>
      </c>
    </row>
    <row r="308" spans="2:26" ht="16.5" customHeight="1" x14ac:dyDescent="0.2">
      <c r="B308" s="230"/>
      <c r="C308" s="230"/>
      <c r="D308" s="230"/>
      <c r="E308" s="226" t="s">
        <v>1291</v>
      </c>
      <c r="F308" s="230"/>
      <c r="G308" s="230"/>
      <c r="H308" s="230"/>
      <c r="I308" s="230"/>
      <c r="J308" s="230"/>
      <c r="K308" s="230"/>
      <c r="L308" s="230"/>
      <c r="M308" s="230"/>
      <c r="N308" s="230"/>
      <c r="O308" s="230"/>
      <c r="P308" s="230"/>
      <c r="Q308" s="230"/>
      <c r="R308" s="230"/>
      <c r="S308" s="230"/>
      <c r="T308" s="230"/>
      <c r="U308" s="230"/>
      <c r="V308" s="230"/>
      <c r="W308" s="230"/>
      <c r="X308" s="230"/>
      <c r="Y308" s="230"/>
      <c r="Z308" s="430"/>
    </row>
    <row r="309" spans="2:26" ht="16.5" customHeight="1" x14ac:dyDescent="0.2">
      <c r="B309" s="230"/>
      <c r="C309" s="230"/>
      <c r="D309" s="230"/>
      <c r="E309" s="226" t="s">
        <v>1105</v>
      </c>
      <c r="F309" s="230"/>
      <c r="G309" s="230"/>
      <c r="H309" s="230"/>
      <c r="I309" s="230"/>
      <c r="J309" s="230"/>
      <c r="K309" s="230"/>
      <c r="L309" s="230"/>
      <c r="M309" s="230"/>
      <c r="N309" s="230"/>
      <c r="O309" s="230"/>
      <c r="P309" s="230"/>
      <c r="Q309" s="230"/>
      <c r="R309" s="230"/>
      <c r="S309" s="230"/>
      <c r="T309" s="230"/>
      <c r="U309" s="230"/>
      <c r="V309" s="230"/>
      <c r="W309" s="230"/>
      <c r="X309" s="230"/>
      <c r="Y309" s="230"/>
      <c r="Z309" s="430"/>
    </row>
    <row r="310" spans="2:26" ht="9.65" customHeight="1" x14ac:dyDescent="0.2">
      <c r="B310" s="230"/>
      <c r="C310" s="230"/>
      <c r="D310" s="230"/>
      <c r="E310" s="230"/>
      <c r="F310" s="230"/>
      <c r="G310" s="230"/>
      <c r="H310" s="230"/>
      <c r="I310" s="230"/>
      <c r="J310" s="230"/>
      <c r="K310" s="230"/>
      <c r="L310" s="230"/>
      <c r="M310" s="230"/>
      <c r="N310" s="230"/>
      <c r="O310" s="230"/>
      <c r="P310" s="230"/>
      <c r="Q310" s="230"/>
      <c r="R310" s="230"/>
      <c r="S310" s="230"/>
      <c r="T310" s="230"/>
      <c r="U310" s="230"/>
      <c r="V310" s="230"/>
      <c r="W310" s="230"/>
      <c r="X310" s="230"/>
      <c r="Y310" s="230"/>
      <c r="Z310" s="430"/>
    </row>
    <row r="311" spans="2:26" ht="16.5" customHeight="1" x14ac:dyDescent="0.2">
      <c r="B311" s="230"/>
      <c r="C311" s="229" t="s">
        <v>1111</v>
      </c>
      <c r="D311" s="230"/>
      <c r="E311" s="230"/>
      <c r="F311" s="230"/>
      <c r="G311" s="230"/>
      <c r="H311" s="230"/>
      <c r="I311" s="230"/>
      <c r="J311" s="230"/>
      <c r="K311" s="230"/>
      <c r="L311" s="230"/>
      <c r="M311" s="230"/>
      <c r="N311" s="230"/>
      <c r="O311" s="230"/>
      <c r="P311" s="230"/>
      <c r="Q311" s="230"/>
      <c r="R311" s="230"/>
      <c r="S311" s="230"/>
      <c r="T311" s="230"/>
      <c r="U311" s="230"/>
      <c r="V311" s="230"/>
      <c r="W311" s="230"/>
      <c r="X311" s="230"/>
      <c r="Y311" s="230"/>
      <c r="Z311" s="430"/>
    </row>
    <row r="312" spans="2:26" ht="16.5" customHeight="1" x14ac:dyDescent="0.2">
      <c r="B312" s="230"/>
      <c r="C312" s="230"/>
      <c r="D312" s="434"/>
      <c r="E312" s="222"/>
      <c r="F312" s="222"/>
      <c r="G312" s="435"/>
      <c r="H312" s="524" t="s">
        <v>1134</v>
      </c>
      <c r="I312" s="525"/>
      <c r="J312" s="526"/>
      <c r="K312" s="525"/>
      <c r="L312" s="526"/>
      <c r="M312" s="527"/>
      <c r="N312" s="528" t="s">
        <v>93</v>
      </c>
      <c r="O312" s="528"/>
      <c r="P312" s="528"/>
      <c r="Q312" s="528"/>
      <c r="R312" s="528"/>
      <c r="S312" s="528"/>
      <c r="T312" s="528"/>
      <c r="U312" s="528"/>
      <c r="V312" s="528"/>
      <c r="W312" s="528"/>
      <c r="X312" s="528"/>
      <c r="Y312" s="528"/>
      <c r="Z312" s="430"/>
    </row>
    <row r="313" spans="2:26" ht="34.5" customHeight="1" x14ac:dyDescent="0.2">
      <c r="B313" s="230"/>
      <c r="C313" s="230"/>
      <c r="D313" s="529" t="s">
        <v>91</v>
      </c>
      <c r="E313" s="525"/>
      <c r="F313" s="525"/>
      <c r="G313" s="525"/>
      <c r="H313" s="824" t="s">
        <v>2103</v>
      </c>
      <c r="I313" s="472" t="s">
        <v>22</v>
      </c>
      <c r="J313" s="443">
        <v>5</v>
      </c>
      <c r="K313" s="472" t="s">
        <v>92</v>
      </c>
      <c r="L313" s="443">
        <v>18</v>
      </c>
      <c r="M313" s="472" t="s">
        <v>24</v>
      </c>
      <c r="N313" s="2594" t="s">
        <v>1143</v>
      </c>
      <c r="O313" s="2595"/>
      <c r="P313" s="2595"/>
      <c r="Q313" s="2595"/>
      <c r="R313" s="2595"/>
      <c r="S313" s="2595"/>
      <c r="T313" s="2595"/>
      <c r="U313" s="2595"/>
      <c r="V313" s="2595"/>
      <c r="W313" s="2595"/>
      <c r="X313" s="2595"/>
      <c r="Y313" s="2596"/>
      <c r="Z313" s="430"/>
    </row>
    <row r="314" spans="2:26" ht="16.5" customHeight="1" x14ac:dyDescent="0.2">
      <c r="B314" s="230"/>
      <c r="C314" s="230"/>
      <c r="D314" s="230"/>
      <c r="E314" s="226" t="s">
        <v>1221</v>
      </c>
      <c r="F314" s="230"/>
      <c r="G314" s="230"/>
      <c r="H314" s="230"/>
      <c r="I314" s="230"/>
      <c r="J314" s="230"/>
      <c r="K314" s="230"/>
      <c r="L314" s="230"/>
      <c r="M314" s="230"/>
      <c r="N314" s="230"/>
      <c r="O314" s="230"/>
      <c r="P314" s="230"/>
      <c r="Q314" s="230"/>
      <c r="R314" s="230"/>
      <c r="S314" s="230"/>
      <c r="T314" s="230"/>
      <c r="U314" s="230"/>
      <c r="V314" s="230"/>
      <c r="W314" s="230"/>
      <c r="X314" s="230"/>
      <c r="Y314" s="230"/>
      <c r="Z314" s="430"/>
    </row>
    <row r="315" spans="2:26" ht="16.5" customHeight="1" x14ac:dyDescent="0.2">
      <c r="B315" s="230"/>
      <c r="C315" s="230"/>
      <c r="D315" s="230"/>
      <c r="E315" s="226" t="s">
        <v>94</v>
      </c>
      <c r="F315" s="230"/>
      <c r="G315" s="230"/>
      <c r="H315" s="230"/>
      <c r="I315" s="230"/>
      <c r="J315" s="230"/>
      <c r="K315" s="230"/>
      <c r="L315" s="230"/>
      <c r="M315" s="230"/>
      <c r="N315" s="230"/>
      <c r="O315" s="230"/>
      <c r="P315" s="230"/>
      <c r="Q315" s="230"/>
      <c r="R315" s="230"/>
      <c r="S315" s="230"/>
      <c r="T315" s="230"/>
      <c r="U315" s="230"/>
      <c r="V315" s="230"/>
      <c r="W315" s="230"/>
      <c r="X315" s="230"/>
      <c r="Y315" s="230"/>
      <c r="Z315" s="430"/>
    </row>
    <row r="316" spans="2:26" ht="16.5" customHeight="1" x14ac:dyDescent="0.2">
      <c r="B316" s="230"/>
      <c r="C316" s="230"/>
      <c r="D316" s="230"/>
      <c r="E316" s="226" t="s">
        <v>1275</v>
      </c>
      <c r="F316" s="230"/>
      <c r="G316" s="230"/>
      <c r="H316" s="230"/>
      <c r="I316" s="230"/>
      <c r="J316" s="230"/>
      <c r="K316" s="230"/>
      <c r="L316" s="230"/>
      <c r="M316" s="230"/>
      <c r="N316" s="230"/>
      <c r="O316" s="230"/>
      <c r="P316" s="230"/>
      <c r="Q316" s="230"/>
      <c r="R316" s="230"/>
      <c r="S316" s="230"/>
      <c r="T316" s="230"/>
      <c r="U316" s="230"/>
      <c r="V316" s="230"/>
      <c r="W316" s="230"/>
      <c r="X316" s="230"/>
      <c r="Y316" s="230"/>
      <c r="Z316" s="430"/>
    </row>
    <row r="317" spans="2:26" ht="11.15" customHeight="1" x14ac:dyDescent="0.2">
      <c r="B317" s="230"/>
      <c r="C317" s="230"/>
      <c r="D317" s="230"/>
      <c r="E317" s="230"/>
      <c r="F317" s="230"/>
      <c r="G317" s="230"/>
      <c r="H317" s="230"/>
      <c r="I317" s="230"/>
      <c r="J317" s="230"/>
      <c r="K317" s="230"/>
      <c r="L317" s="230"/>
      <c r="M317" s="230"/>
      <c r="N317" s="230"/>
      <c r="O317" s="230"/>
      <c r="P317" s="230"/>
      <c r="Q317" s="230"/>
      <c r="R317" s="230"/>
      <c r="S317" s="230"/>
      <c r="T317" s="230"/>
      <c r="U317" s="230"/>
      <c r="V317" s="230"/>
      <c r="W317" s="230"/>
      <c r="X317" s="230"/>
      <c r="Y317" s="230"/>
      <c r="Z317" s="430"/>
    </row>
    <row r="318" spans="2:26" ht="16.5" customHeight="1" x14ac:dyDescent="0.2">
      <c r="B318" s="498" t="s">
        <v>1496</v>
      </c>
      <c r="C318" s="230"/>
      <c r="D318" s="230"/>
      <c r="E318" s="230"/>
      <c r="F318" s="230"/>
      <c r="G318" s="230"/>
      <c r="H318" s="230"/>
      <c r="I318" s="230"/>
      <c r="J318" s="230"/>
      <c r="K318" s="230"/>
      <c r="L318" s="230"/>
      <c r="M318" s="230"/>
      <c r="N318" s="230"/>
      <c r="O318" s="230"/>
      <c r="P318" s="230"/>
      <c r="Q318" s="230"/>
      <c r="R318" s="230"/>
      <c r="S318" s="230"/>
      <c r="T318" s="230"/>
      <c r="U318" s="230"/>
      <c r="V318" s="230"/>
      <c r="W318" s="230"/>
      <c r="X318" s="230"/>
      <c r="Y318" s="230"/>
      <c r="Z318" s="430"/>
    </row>
    <row r="319" spans="2:26" ht="16.5" customHeight="1" x14ac:dyDescent="0.2">
      <c r="B319" s="230"/>
      <c r="C319" s="229" t="s">
        <v>2108</v>
      </c>
      <c r="D319" s="230"/>
      <c r="E319" s="230"/>
      <c r="F319" s="230"/>
      <c r="G319" s="230"/>
      <c r="H319" s="230"/>
      <c r="I319" s="230"/>
      <c r="J319" s="230"/>
      <c r="K319" s="230"/>
      <c r="L319" s="230"/>
      <c r="M319" s="230"/>
      <c r="N319" s="230"/>
      <c r="O319" s="230"/>
      <c r="P319" s="230"/>
      <c r="Q319" s="230"/>
      <c r="R319" s="230"/>
      <c r="S319" s="230"/>
      <c r="T319" s="230"/>
      <c r="U319" s="230"/>
      <c r="V319" s="230"/>
      <c r="W319" s="230"/>
      <c r="X319" s="230"/>
      <c r="Y319" s="230"/>
      <c r="Z319" s="430"/>
    </row>
    <row r="320" spans="2:26" ht="16.5" customHeight="1" x14ac:dyDescent="0.2">
      <c r="B320" s="230"/>
      <c r="C320" s="229"/>
      <c r="D320" s="1345" t="s">
        <v>2109</v>
      </c>
      <c r="E320" s="1346"/>
      <c r="F320" s="1346"/>
      <c r="G320" s="1346"/>
      <c r="H320" s="1346"/>
      <c r="I320" s="1346"/>
      <c r="J320" s="1346"/>
      <c r="K320" s="1420"/>
      <c r="L320" s="230"/>
      <c r="M320" s="1345" t="s">
        <v>2109</v>
      </c>
      <c r="N320" s="1346"/>
      <c r="O320" s="1346"/>
      <c r="P320" s="1346"/>
      <c r="Q320" s="1346"/>
      <c r="R320" s="1346"/>
      <c r="S320" s="1346"/>
      <c r="T320" s="1420"/>
      <c r="U320" s="230"/>
      <c r="V320" s="230"/>
      <c r="W320" s="230"/>
      <c r="X320" s="230"/>
      <c r="Y320" s="230"/>
      <c r="Z320" s="430"/>
    </row>
    <row r="321" spans="2:26" ht="16.5" customHeight="1" x14ac:dyDescent="0.2">
      <c r="B321" s="230"/>
      <c r="C321" s="230"/>
      <c r="D321" s="477" t="s">
        <v>96</v>
      </c>
      <c r="E321" s="778"/>
      <c r="F321" s="763"/>
      <c r="G321" s="796" t="s">
        <v>95</v>
      </c>
      <c r="H321" s="794"/>
      <c r="I321" s="1359" t="s">
        <v>1112</v>
      </c>
      <c r="J321" s="1360"/>
      <c r="K321" s="1361"/>
      <c r="L321" s="791"/>
      <c r="M321" s="434" t="s">
        <v>96</v>
      </c>
      <c r="N321" s="729"/>
      <c r="O321" s="690"/>
      <c r="P321" s="793" t="s">
        <v>95</v>
      </c>
      <c r="Q321" s="795"/>
      <c r="R321" s="960" t="s">
        <v>1112</v>
      </c>
      <c r="S321" s="961"/>
      <c r="T321" s="962"/>
      <c r="U321" s="230"/>
      <c r="V321" s="230"/>
      <c r="W321" s="230"/>
      <c r="X321" s="230"/>
      <c r="Y321" s="230"/>
      <c r="Z321" s="430" t="s">
        <v>1787</v>
      </c>
    </row>
    <row r="322" spans="2:26" ht="16.5" customHeight="1" x14ac:dyDescent="0.2">
      <c r="B322" s="230"/>
      <c r="C322" s="230"/>
      <c r="D322" s="717" t="s">
        <v>97</v>
      </c>
      <c r="E322" s="718"/>
      <c r="F322" s="733"/>
      <c r="G322" s="733"/>
      <c r="H322" s="733"/>
      <c r="I322" s="963"/>
      <c r="J322" s="964"/>
      <c r="K322" s="965"/>
      <c r="L322" s="791"/>
      <c r="M322" s="717" t="s">
        <v>97</v>
      </c>
      <c r="N322" s="718"/>
      <c r="O322" s="733"/>
      <c r="P322" s="733"/>
      <c r="Q322" s="697"/>
      <c r="R322" s="963"/>
      <c r="S322" s="964"/>
      <c r="T322" s="965"/>
      <c r="U322" s="230"/>
      <c r="V322" s="230"/>
      <c r="W322" s="230"/>
      <c r="X322" s="230"/>
      <c r="Y322" s="230"/>
      <c r="Z322" s="430" t="s">
        <v>1787</v>
      </c>
    </row>
    <row r="323" spans="2:26" ht="16.5" customHeight="1" x14ac:dyDescent="0.2">
      <c r="B323" s="230"/>
      <c r="C323" s="230"/>
      <c r="D323" s="719" t="s">
        <v>98</v>
      </c>
      <c r="E323" s="720"/>
      <c r="F323" s="721"/>
      <c r="G323" s="721"/>
      <c r="H323" s="721"/>
      <c r="I323" s="966"/>
      <c r="J323" s="967"/>
      <c r="K323" s="968"/>
      <c r="L323" s="791"/>
      <c r="M323" s="719" t="s">
        <v>98</v>
      </c>
      <c r="N323" s="720"/>
      <c r="O323" s="721"/>
      <c r="P323" s="721"/>
      <c r="Q323" s="721"/>
      <c r="R323" s="966"/>
      <c r="S323" s="967"/>
      <c r="T323" s="968"/>
      <c r="U323" s="230"/>
      <c r="V323" s="230"/>
      <c r="W323" s="230"/>
      <c r="X323" s="230"/>
      <c r="Y323" s="230"/>
      <c r="Z323" s="430" t="s">
        <v>1787</v>
      </c>
    </row>
    <row r="324" spans="2:26" ht="16.5" customHeight="1" x14ac:dyDescent="0.2">
      <c r="B324" s="230"/>
      <c r="C324" s="230"/>
      <c r="D324" s="719" t="s">
        <v>99</v>
      </c>
      <c r="E324" s="720"/>
      <c r="F324" s="732"/>
      <c r="G324" s="732"/>
      <c r="H324" s="732"/>
      <c r="I324" s="969"/>
      <c r="J324" s="970"/>
      <c r="K324" s="971"/>
      <c r="L324" s="791"/>
      <c r="M324" s="719" t="s">
        <v>99</v>
      </c>
      <c r="N324" s="720"/>
      <c r="O324" s="732"/>
      <c r="P324" s="732"/>
      <c r="Q324" s="732"/>
      <c r="R324" s="969"/>
      <c r="S324" s="970"/>
      <c r="T324" s="971"/>
      <c r="U324" s="230"/>
      <c r="V324" s="230"/>
      <c r="W324" s="230"/>
      <c r="X324" s="230"/>
      <c r="Y324" s="230"/>
      <c r="Z324" s="430" t="s">
        <v>1787</v>
      </c>
    </row>
    <row r="325" spans="2:26" ht="16.5" customHeight="1" x14ac:dyDescent="0.2">
      <c r="B325" s="230"/>
      <c r="C325" s="230"/>
      <c r="D325" s="719" t="s">
        <v>100</v>
      </c>
      <c r="E325" s="792"/>
      <c r="F325" s="732"/>
      <c r="G325" s="732"/>
      <c r="H325" s="732"/>
      <c r="I325" s="969"/>
      <c r="J325" s="970"/>
      <c r="K325" s="971"/>
      <c r="L325" s="791"/>
      <c r="M325" s="719" t="s">
        <v>100</v>
      </c>
      <c r="N325" s="792"/>
      <c r="O325" s="732"/>
      <c r="P325" s="732"/>
      <c r="Q325" s="732"/>
      <c r="R325" s="969"/>
      <c r="S325" s="970"/>
      <c r="T325" s="971"/>
      <c r="U325" s="230"/>
      <c r="V325" s="230"/>
      <c r="W325" s="230"/>
      <c r="X325" s="230"/>
      <c r="Y325" s="230"/>
      <c r="Z325" s="430" t="s">
        <v>1787</v>
      </c>
    </row>
    <row r="326" spans="2:26" ht="16.5" customHeight="1" x14ac:dyDescent="0.2">
      <c r="B326" s="230"/>
      <c r="C326" s="230"/>
      <c r="D326" s="477" t="s">
        <v>1774</v>
      </c>
      <c r="E326" s="450"/>
      <c r="F326" s="698"/>
      <c r="G326" s="698"/>
      <c r="H326" s="722"/>
      <c r="I326" s="972"/>
      <c r="J326" s="973"/>
      <c r="K326" s="974"/>
      <c r="L326" s="791"/>
      <c r="M326" s="477" t="s">
        <v>1774</v>
      </c>
      <c r="N326" s="450"/>
      <c r="O326" s="698"/>
      <c r="P326" s="698"/>
      <c r="Q326" s="722"/>
      <c r="R326" s="972"/>
      <c r="S326" s="973"/>
      <c r="T326" s="974"/>
      <c r="U326" s="230"/>
      <c r="V326" s="230"/>
      <c r="W326" s="230"/>
      <c r="X326" s="230"/>
      <c r="Y326" s="230"/>
      <c r="Z326" s="430" t="s">
        <v>1787</v>
      </c>
    </row>
    <row r="327" spans="2:26" ht="16.5" customHeight="1" x14ac:dyDescent="0.2">
      <c r="B327" s="230"/>
      <c r="C327" s="230"/>
      <c r="D327" s="230"/>
      <c r="E327" s="226" t="s">
        <v>1290</v>
      </c>
      <c r="F327" s="230"/>
      <c r="G327" s="230"/>
      <c r="H327" s="230"/>
      <c r="I327" s="230"/>
      <c r="J327" s="230"/>
      <c r="K327" s="230"/>
      <c r="L327" s="230"/>
      <c r="M327" s="230"/>
      <c r="N327" s="230"/>
      <c r="O327" s="230"/>
      <c r="P327" s="230"/>
      <c r="Q327" s="230"/>
      <c r="R327" s="230"/>
      <c r="S327" s="230"/>
      <c r="T327" s="230"/>
      <c r="U327" s="230"/>
      <c r="V327" s="230"/>
      <c r="W327" s="230"/>
      <c r="X327" s="230"/>
      <c r="Y327" s="230"/>
      <c r="Z327" s="430"/>
    </row>
    <row r="328" spans="2:26" ht="16.5" customHeight="1" x14ac:dyDescent="0.2">
      <c r="B328" s="230"/>
      <c r="C328" s="230"/>
      <c r="D328" s="230"/>
      <c r="E328" s="226" t="s">
        <v>1736</v>
      </c>
      <c r="F328" s="230"/>
      <c r="G328" s="230"/>
      <c r="H328" s="230"/>
      <c r="I328" s="230"/>
      <c r="J328" s="230"/>
      <c r="K328" s="230"/>
      <c r="L328" s="230"/>
      <c r="M328" s="230"/>
      <c r="N328" s="230"/>
      <c r="O328" s="230"/>
      <c r="P328" s="230"/>
      <c r="Q328" s="230"/>
      <c r="R328" s="230"/>
      <c r="S328" s="230"/>
      <c r="T328" s="230"/>
      <c r="U328" s="230"/>
      <c r="V328" s="230"/>
      <c r="W328" s="230"/>
      <c r="X328" s="230"/>
      <c r="Y328" s="230"/>
      <c r="Z328" s="430"/>
    </row>
    <row r="329" spans="2:26" ht="9" customHeight="1" x14ac:dyDescent="0.2">
      <c r="B329" s="230"/>
      <c r="C329" s="230"/>
      <c r="D329" s="230"/>
      <c r="E329" s="230"/>
      <c r="F329" s="230"/>
      <c r="G329" s="230"/>
      <c r="H329" s="230"/>
      <c r="I329" s="230"/>
      <c r="J329" s="230"/>
      <c r="K329" s="230"/>
      <c r="L329" s="230"/>
      <c r="M329" s="230"/>
      <c r="N329" s="230"/>
      <c r="O329" s="230"/>
      <c r="P329" s="230"/>
      <c r="Q329" s="230"/>
      <c r="R329" s="230"/>
      <c r="S329" s="230"/>
      <c r="T329" s="230"/>
      <c r="U329" s="230"/>
      <c r="V329" s="230"/>
      <c r="W329" s="230"/>
      <c r="X329" s="230"/>
      <c r="Y329" s="230"/>
      <c r="Z329" s="430"/>
    </row>
    <row r="330" spans="2:26" ht="16" customHeight="1" x14ac:dyDescent="0.2">
      <c r="B330" s="230"/>
      <c r="C330" s="230"/>
      <c r="D330" s="230"/>
      <c r="E330" s="230"/>
      <c r="F330" s="230"/>
      <c r="G330" s="230"/>
      <c r="H330" s="230"/>
      <c r="I330" s="230"/>
      <c r="J330" s="230"/>
      <c r="K330" s="230"/>
      <c r="L330" s="230"/>
      <c r="M330" s="230"/>
      <c r="N330" s="230"/>
      <c r="O330" s="230"/>
      <c r="P330" s="981" t="s">
        <v>34</v>
      </c>
      <c r="Q330" s="981"/>
      <c r="R330" s="981"/>
      <c r="S330" s="982" t="str">
        <f>$Q$10</f>
        <v>学校法人○△学園</v>
      </c>
      <c r="T330" s="982"/>
      <c r="U330" s="982"/>
      <c r="V330" s="982"/>
      <c r="W330" s="982"/>
      <c r="X330" s="982"/>
      <c r="Y330" s="230"/>
      <c r="Z330" s="430"/>
    </row>
    <row r="331" spans="2:26" ht="16.5" customHeight="1" x14ac:dyDescent="0.2">
      <c r="B331" s="230"/>
      <c r="C331" s="230"/>
      <c r="D331" s="230"/>
      <c r="E331" s="230"/>
      <c r="F331" s="230"/>
      <c r="G331" s="230"/>
      <c r="H331" s="230"/>
      <c r="I331" s="230"/>
      <c r="J331" s="230"/>
      <c r="K331" s="230"/>
      <c r="L331" s="230"/>
      <c r="M331" s="230"/>
      <c r="N331" s="230"/>
      <c r="O331" s="230"/>
      <c r="P331" s="230"/>
      <c r="Q331" s="230"/>
      <c r="R331" s="230"/>
      <c r="S331" s="230"/>
      <c r="T331" s="230"/>
      <c r="U331" s="230"/>
      <c r="V331" s="230"/>
      <c r="W331" s="230"/>
      <c r="X331" s="230"/>
      <c r="Y331" s="230"/>
      <c r="Z331" s="430"/>
    </row>
    <row r="332" spans="2:26" ht="16.5" customHeight="1" x14ac:dyDescent="0.2">
      <c r="B332" s="498" t="s">
        <v>1113</v>
      </c>
      <c r="C332" s="230"/>
      <c r="D332" s="230"/>
      <c r="E332" s="230"/>
      <c r="F332" s="230"/>
      <c r="G332" s="230"/>
      <c r="H332" s="230"/>
      <c r="I332" s="230"/>
      <c r="J332" s="230"/>
      <c r="K332" s="230"/>
      <c r="L332" s="230"/>
      <c r="M332" s="230"/>
      <c r="N332" s="230"/>
      <c r="O332" s="230"/>
      <c r="P332" s="230"/>
      <c r="Q332" s="230"/>
      <c r="R332" s="230"/>
      <c r="S332" s="230"/>
      <c r="T332" s="230"/>
      <c r="U332" s="230"/>
      <c r="V332" s="230"/>
      <c r="W332" s="230"/>
      <c r="X332" s="230"/>
      <c r="Y332" s="230"/>
      <c r="Z332" s="430"/>
    </row>
    <row r="333" spans="2:26" ht="16.5" customHeight="1" x14ac:dyDescent="0.2">
      <c r="B333" s="230"/>
      <c r="C333" s="229" t="s">
        <v>1886</v>
      </c>
      <c r="D333" s="230"/>
      <c r="E333" s="230"/>
      <c r="F333" s="230"/>
      <c r="G333" s="230"/>
      <c r="H333" s="230"/>
      <c r="I333" s="230"/>
      <c r="J333" s="230"/>
      <c r="K333" s="230"/>
      <c r="L333" s="230"/>
      <c r="M333" s="230"/>
      <c r="N333" s="230"/>
      <c r="O333" s="230"/>
      <c r="P333" s="230"/>
      <c r="Q333" s="230"/>
      <c r="R333" s="230"/>
      <c r="S333" s="230"/>
      <c r="T333" s="230"/>
      <c r="U333" s="230"/>
      <c r="V333" s="230"/>
      <c r="W333" s="230"/>
      <c r="X333" s="230"/>
      <c r="Y333" s="230"/>
      <c r="Z333" s="430"/>
    </row>
    <row r="334" spans="2:26" ht="28" customHeight="1" x14ac:dyDescent="0.2">
      <c r="B334" s="230"/>
      <c r="C334" s="230"/>
      <c r="D334" s="911"/>
      <c r="E334" s="911"/>
      <c r="F334" s="911"/>
      <c r="G334" s="2597" t="s">
        <v>2006</v>
      </c>
      <c r="H334" s="2598"/>
      <c r="I334" s="2598"/>
      <c r="J334" s="2598"/>
      <c r="K334" s="2598"/>
      <c r="L334" s="2598"/>
      <c r="M334" s="2599"/>
      <c r="N334" s="2600" t="s">
        <v>103</v>
      </c>
      <c r="O334" s="2601"/>
      <c r="P334" s="2600" t="s">
        <v>104</v>
      </c>
      <c r="Q334" s="2601"/>
      <c r="R334" s="2600" t="s">
        <v>105</v>
      </c>
      <c r="S334" s="2602"/>
      <c r="T334" s="2601"/>
      <c r="U334" s="230"/>
      <c r="V334" s="230"/>
      <c r="W334" s="230"/>
      <c r="X334" s="230"/>
      <c r="Y334" s="230"/>
      <c r="Z334" s="430"/>
    </row>
    <row r="335" spans="2:26" ht="16.5" customHeight="1" x14ac:dyDescent="0.2">
      <c r="B335" s="230"/>
      <c r="C335" s="230"/>
      <c r="D335" s="911" t="s">
        <v>101</v>
      </c>
      <c r="E335" s="911"/>
      <c r="F335" s="1394"/>
      <c r="G335" s="433" t="s">
        <v>984</v>
      </c>
      <c r="H335" s="819">
        <v>7</v>
      </c>
      <c r="I335" s="530" t="s">
        <v>22</v>
      </c>
      <c r="J335" s="433">
        <v>5</v>
      </c>
      <c r="K335" s="531" t="s">
        <v>102</v>
      </c>
      <c r="L335" s="433">
        <v>20</v>
      </c>
      <c r="M335" s="532" t="s">
        <v>24</v>
      </c>
      <c r="N335" s="2589" t="s">
        <v>970</v>
      </c>
      <c r="O335" s="2590"/>
      <c r="P335" s="2589" t="s">
        <v>1228</v>
      </c>
      <c r="Q335" s="2590"/>
      <c r="R335" s="2589" t="s">
        <v>970</v>
      </c>
      <c r="S335" s="2591"/>
      <c r="T335" s="2590"/>
      <c r="U335" s="230"/>
      <c r="V335" s="230"/>
      <c r="W335" s="230"/>
      <c r="X335" s="230"/>
      <c r="Y335" s="230"/>
      <c r="Z335" s="430" t="s">
        <v>2007</v>
      </c>
    </row>
    <row r="336" spans="2:26" ht="16.5" customHeight="1" x14ac:dyDescent="0.2">
      <c r="B336" s="230"/>
      <c r="C336" s="230"/>
      <c r="D336" s="230"/>
      <c r="E336" s="226" t="s">
        <v>106</v>
      </c>
      <c r="F336" s="230"/>
      <c r="G336" s="230"/>
      <c r="H336" s="230"/>
      <c r="I336" s="230"/>
      <c r="J336" s="230"/>
      <c r="K336" s="230"/>
      <c r="L336" s="230"/>
      <c r="M336" s="230"/>
      <c r="N336" s="230"/>
      <c r="O336" s="230"/>
      <c r="P336" s="230"/>
      <c r="Q336" s="230"/>
      <c r="R336" s="230"/>
      <c r="S336" s="230"/>
      <c r="T336" s="230"/>
      <c r="U336" s="230"/>
      <c r="V336" s="230"/>
      <c r="W336" s="230"/>
      <c r="X336" s="230"/>
      <c r="Y336" s="230"/>
      <c r="Z336" s="430"/>
    </row>
    <row r="337" spans="2:26" ht="16.5" customHeight="1" x14ac:dyDescent="0.2">
      <c r="B337" s="230"/>
      <c r="C337" s="230"/>
      <c r="D337" s="230"/>
      <c r="E337" s="226" t="s">
        <v>1887</v>
      </c>
      <c r="F337" s="230"/>
      <c r="G337" s="230"/>
      <c r="H337" s="230"/>
      <c r="I337" s="230"/>
      <c r="J337" s="230"/>
      <c r="K337" s="230"/>
      <c r="L337" s="230"/>
      <c r="M337" s="230"/>
      <c r="N337" s="230"/>
      <c r="O337" s="230"/>
      <c r="P337" s="230"/>
      <c r="Q337" s="230"/>
      <c r="R337" s="230"/>
      <c r="S337" s="230"/>
      <c r="T337" s="230"/>
      <c r="U337" s="230"/>
      <c r="V337" s="230"/>
      <c r="W337" s="230"/>
      <c r="X337" s="230"/>
      <c r="Y337" s="230"/>
      <c r="Z337" s="430"/>
    </row>
    <row r="338" spans="2:26" ht="16.5" customHeight="1" x14ac:dyDescent="0.2">
      <c r="B338" s="230"/>
      <c r="C338" s="230"/>
      <c r="D338" s="230"/>
      <c r="E338" s="226" t="s">
        <v>1888</v>
      </c>
      <c r="F338" s="230"/>
      <c r="G338" s="230"/>
      <c r="H338" s="230"/>
      <c r="I338" s="230"/>
      <c r="J338" s="230"/>
      <c r="K338" s="230"/>
      <c r="L338" s="230"/>
      <c r="M338" s="230"/>
      <c r="N338" s="230"/>
      <c r="O338" s="230"/>
      <c r="P338" s="230"/>
      <c r="Q338" s="230"/>
      <c r="R338" s="230"/>
      <c r="S338" s="230"/>
      <c r="T338" s="230"/>
      <c r="U338" s="230"/>
      <c r="V338" s="230"/>
      <c r="W338" s="230"/>
      <c r="X338" s="230"/>
      <c r="Y338" s="230"/>
      <c r="Z338" s="430"/>
    </row>
    <row r="339" spans="2:26" ht="16.5" customHeight="1" x14ac:dyDescent="0.2">
      <c r="B339" s="230"/>
      <c r="C339" s="230"/>
      <c r="D339" s="230"/>
      <c r="E339" s="226"/>
      <c r="F339" s="226" t="s">
        <v>1114</v>
      </c>
      <c r="G339" s="230"/>
      <c r="H339" s="230"/>
      <c r="I339" s="230"/>
      <c r="J339" s="230"/>
      <c r="K339" s="230"/>
      <c r="L339" s="230"/>
      <c r="M339" s="230"/>
      <c r="N339" s="230"/>
      <c r="O339" s="230"/>
      <c r="P339" s="230"/>
      <c r="Q339" s="230"/>
      <c r="R339" s="230"/>
      <c r="S339" s="230"/>
      <c r="T339" s="230"/>
      <c r="U339" s="230"/>
      <c r="V339" s="230"/>
      <c r="W339" s="230"/>
      <c r="X339" s="230"/>
      <c r="Y339" s="230"/>
      <c r="Z339" s="430"/>
    </row>
    <row r="340" spans="2:26" ht="10" customHeight="1" x14ac:dyDescent="0.2">
      <c r="B340" s="230"/>
      <c r="C340" s="230"/>
      <c r="D340" s="230"/>
      <c r="E340" s="230"/>
      <c r="F340" s="230"/>
      <c r="G340" s="230"/>
      <c r="H340" s="230"/>
      <c r="I340" s="230"/>
      <c r="J340" s="230"/>
      <c r="K340" s="230"/>
      <c r="L340" s="230"/>
      <c r="M340" s="230"/>
      <c r="N340" s="230"/>
      <c r="O340" s="230"/>
      <c r="P340" s="230"/>
      <c r="Q340" s="230"/>
      <c r="R340" s="230"/>
      <c r="S340" s="230"/>
      <c r="T340" s="230"/>
      <c r="U340" s="230"/>
      <c r="V340" s="230"/>
      <c r="W340" s="230"/>
      <c r="X340" s="230"/>
      <c r="Y340" s="230"/>
      <c r="Z340" s="430"/>
    </row>
    <row r="341" spans="2:26" ht="16.5" customHeight="1" x14ac:dyDescent="0.2">
      <c r="B341" s="230"/>
      <c r="C341" s="229" t="s">
        <v>1135</v>
      </c>
      <c r="D341" s="230"/>
      <c r="E341" s="230"/>
      <c r="F341" s="230"/>
      <c r="G341" s="230"/>
      <c r="H341" s="230"/>
      <c r="I341" s="230"/>
      <c r="J341" s="230"/>
      <c r="K341" s="230"/>
      <c r="L341" s="230"/>
      <c r="M341" s="230"/>
      <c r="N341" s="230"/>
      <c r="O341" s="230"/>
      <c r="P341" s="230"/>
      <c r="Q341" s="230"/>
      <c r="R341" s="230"/>
      <c r="S341" s="230"/>
      <c r="T341" s="230"/>
      <c r="U341" s="230"/>
      <c r="V341" s="230"/>
      <c r="W341" s="230"/>
      <c r="X341" s="230"/>
      <c r="Y341" s="230"/>
      <c r="Z341" s="430"/>
    </row>
    <row r="342" spans="2:26" ht="18" customHeight="1" x14ac:dyDescent="0.2">
      <c r="B342" s="230"/>
      <c r="C342" s="229"/>
      <c r="D342" s="434" t="s">
        <v>292</v>
      </c>
      <c r="E342" s="222"/>
      <c r="F342" s="222"/>
      <c r="G342" s="222"/>
      <c r="H342" s="491"/>
      <c r="I342" s="1049" t="s">
        <v>1115</v>
      </c>
      <c r="J342" s="1272"/>
      <c r="K342" s="1050"/>
      <c r="L342" s="1051"/>
      <c r="M342" s="230"/>
      <c r="N342" s="230"/>
      <c r="O342" s="230"/>
      <c r="P342" s="230"/>
      <c r="Q342" s="230"/>
      <c r="R342" s="230"/>
      <c r="S342" s="230"/>
      <c r="T342" s="230"/>
      <c r="U342" s="230"/>
      <c r="V342" s="230"/>
      <c r="W342" s="230"/>
      <c r="X342" s="230"/>
      <c r="Y342" s="230"/>
      <c r="Z342" s="430" t="s">
        <v>1788</v>
      </c>
    </row>
    <row r="343" spans="2:26" ht="6.65" customHeight="1" x14ac:dyDescent="0.2">
      <c r="B343" s="230"/>
      <c r="C343" s="229"/>
      <c r="D343" s="230"/>
      <c r="E343" s="226"/>
      <c r="F343" s="230"/>
      <c r="G343" s="230"/>
      <c r="H343" s="230"/>
      <c r="I343" s="230"/>
      <c r="J343" s="230"/>
      <c r="K343" s="230"/>
      <c r="L343" s="230"/>
      <c r="M343" s="230"/>
      <c r="N343" s="230"/>
      <c r="O343" s="230"/>
      <c r="P343" s="230"/>
      <c r="Q343" s="230"/>
      <c r="R343" s="230"/>
      <c r="S343" s="230"/>
      <c r="T343" s="230"/>
      <c r="U343" s="230"/>
      <c r="V343" s="230"/>
      <c r="W343" s="230"/>
      <c r="X343" s="230"/>
      <c r="Y343" s="230"/>
      <c r="Z343" s="430"/>
    </row>
    <row r="344" spans="2:26" ht="15.65" customHeight="1" x14ac:dyDescent="0.2">
      <c r="B344" s="230"/>
      <c r="C344" s="230"/>
      <c r="D344" s="896" t="s">
        <v>108</v>
      </c>
      <c r="E344" s="897"/>
      <c r="F344" s="898"/>
      <c r="G344" s="896" t="s">
        <v>107</v>
      </c>
      <c r="H344" s="897"/>
      <c r="I344" s="898"/>
      <c r="J344" s="908" t="s">
        <v>109</v>
      </c>
      <c r="K344" s="909"/>
      <c r="L344" s="909"/>
      <c r="M344" s="909"/>
      <c r="N344" s="909"/>
      <c r="O344" s="909"/>
      <c r="P344" s="910"/>
      <c r="Q344" s="908" t="s">
        <v>111</v>
      </c>
      <c r="R344" s="909"/>
      <c r="S344" s="909"/>
      <c r="T344" s="909"/>
      <c r="U344" s="909"/>
      <c r="V344" s="909"/>
      <c r="W344" s="910"/>
      <c r="X344" s="1374" t="s">
        <v>2152</v>
      </c>
      <c r="Y344" s="1375"/>
      <c r="Z344" s="430"/>
    </row>
    <row r="345" spans="2:26" ht="15.65" customHeight="1" x14ac:dyDescent="0.2">
      <c r="B345" s="230"/>
      <c r="C345" s="230"/>
      <c r="D345" s="899"/>
      <c r="E345" s="900"/>
      <c r="F345" s="901"/>
      <c r="G345" s="905"/>
      <c r="H345" s="906"/>
      <c r="I345" s="907"/>
      <c r="J345" s="893" t="s">
        <v>683</v>
      </c>
      <c r="K345" s="894"/>
      <c r="L345" s="894"/>
      <c r="M345" s="894"/>
      <c r="N345" s="894"/>
      <c r="O345" s="894"/>
      <c r="P345" s="895"/>
      <c r="Q345" s="893" t="s">
        <v>681</v>
      </c>
      <c r="R345" s="894"/>
      <c r="S345" s="894"/>
      <c r="T345" s="894"/>
      <c r="U345" s="894"/>
      <c r="V345" s="894"/>
      <c r="W345" s="895"/>
      <c r="X345" s="1376"/>
      <c r="Y345" s="1377"/>
      <c r="Z345" s="430"/>
    </row>
    <row r="346" spans="2:26" ht="15.65" customHeight="1" x14ac:dyDescent="0.2">
      <c r="B346" s="230"/>
      <c r="C346" s="230"/>
      <c r="D346" s="902"/>
      <c r="E346" s="903"/>
      <c r="F346" s="904"/>
      <c r="G346" s="1337" t="s">
        <v>1157</v>
      </c>
      <c r="H346" s="1338"/>
      <c r="I346" s="1339"/>
      <c r="J346" s="1340" t="s">
        <v>110</v>
      </c>
      <c r="K346" s="1341"/>
      <c r="L346" s="1342"/>
      <c r="M346" s="1341"/>
      <c r="N346" s="1342"/>
      <c r="O346" s="1341"/>
      <c r="P346" s="1343"/>
      <c r="Q346" s="1340" t="s">
        <v>682</v>
      </c>
      <c r="R346" s="1341"/>
      <c r="S346" s="1342"/>
      <c r="T346" s="1341"/>
      <c r="U346" s="1342"/>
      <c r="V346" s="1341"/>
      <c r="W346" s="1343"/>
      <c r="X346" s="1378"/>
      <c r="Y346" s="1379"/>
      <c r="Z346" s="430"/>
    </row>
    <row r="347" spans="2:26" ht="16.5" customHeight="1" x14ac:dyDescent="0.2">
      <c r="B347" s="230"/>
      <c r="C347" s="230"/>
      <c r="D347" s="2551" t="s">
        <v>1144</v>
      </c>
      <c r="E347" s="2552"/>
      <c r="F347" s="2577"/>
      <c r="G347" s="2551" t="s">
        <v>1922</v>
      </c>
      <c r="H347" s="2552"/>
      <c r="I347" s="2577"/>
      <c r="J347" s="441" t="s">
        <v>984</v>
      </c>
      <c r="K347" s="441">
        <v>5</v>
      </c>
      <c r="L347" s="230" t="s">
        <v>22</v>
      </c>
      <c r="M347" s="441">
        <v>4</v>
      </c>
      <c r="N347" s="533" t="s">
        <v>23</v>
      </c>
      <c r="O347" s="441">
        <v>1</v>
      </c>
      <c r="P347" s="230" t="s">
        <v>24</v>
      </c>
      <c r="Q347" s="441" t="s">
        <v>984</v>
      </c>
      <c r="R347" s="441">
        <v>5</v>
      </c>
      <c r="S347" s="230" t="s">
        <v>22</v>
      </c>
      <c r="T347" s="441">
        <v>3</v>
      </c>
      <c r="U347" s="230" t="s">
        <v>23</v>
      </c>
      <c r="V347" s="441">
        <v>15</v>
      </c>
      <c r="W347" s="230" t="s">
        <v>24</v>
      </c>
      <c r="X347" s="2560" t="s">
        <v>1146</v>
      </c>
      <c r="Y347" s="2580"/>
      <c r="Z347" s="430" t="s">
        <v>1999</v>
      </c>
    </row>
    <row r="348" spans="2:26" ht="16.5" customHeight="1" x14ac:dyDescent="0.2">
      <c r="B348" s="230"/>
      <c r="C348" s="230"/>
      <c r="D348" s="2553"/>
      <c r="E348" s="2554"/>
      <c r="F348" s="2578"/>
      <c r="G348" s="2557"/>
      <c r="H348" s="2558"/>
      <c r="I348" s="2559"/>
      <c r="J348" s="2583">
        <v>45017</v>
      </c>
      <c r="K348" s="2584"/>
      <c r="L348" s="412"/>
      <c r="M348" s="534" t="s">
        <v>112</v>
      </c>
      <c r="N348" s="535"/>
      <c r="O348" s="2583">
        <v>46112</v>
      </c>
      <c r="P348" s="2584"/>
      <c r="Q348" s="2566"/>
      <c r="R348" s="2570"/>
      <c r="S348" s="2570"/>
      <c r="T348" s="2570"/>
      <c r="U348" s="2570"/>
      <c r="V348" s="2570"/>
      <c r="W348" s="2585"/>
      <c r="X348" s="2562"/>
      <c r="Y348" s="2581"/>
      <c r="Z348" s="430"/>
    </row>
    <row r="349" spans="2:26" ht="16.5" customHeight="1" x14ac:dyDescent="0.2">
      <c r="B349" s="230"/>
      <c r="C349" s="230"/>
      <c r="D349" s="2555"/>
      <c r="E349" s="2556"/>
      <c r="F349" s="2579"/>
      <c r="G349" s="2571"/>
      <c r="H349" s="2572"/>
      <c r="I349" s="2573"/>
      <c r="J349" s="2586" t="s">
        <v>1145</v>
      </c>
      <c r="K349" s="2587"/>
      <c r="L349" s="2587"/>
      <c r="M349" s="2587"/>
      <c r="N349" s="2587"/>
      <c r="O349" s="2587"/>
      <c r="P349" s="2588"/>
      <c r="Q349" s="441"/>
      <c r="R349" s="536"/>
      <c r="S349" s="230" t="s">
        <v>22</v>
      </c>
      <c r="T349" s="536"/>
      <c r="U349" s="230" t="s">
        <v>23</v>
      </c>
      <c r="V349" s="536"/>
      <c r="W349" s="230" t="s">
        <v>24</v>
      </c>
      <c r="X349" s="2564"/>
      <c r="Y349" s="2582"/>
      <c r="Z349" s="430"/>
    </row>
    <row r="350" spans="2:26" ht="16.5" customHeight="1" x14ac:dyDescent="0.2">
      <c r="B350" s="230"/>
      <c r="C350" s="230"/>
      <c r="D350" s="2551"/>
      <c r="E350" s="2552"/>
      <c r="F350" s="2552"/>
      <c r="G350" s="2551"/>
      <c r="H350" s="2552"/>
      <c r="I350" s="2552"/>
      <c r="J350" s="441"/>
      <c r="K350" s="536"/>
      <c r="L350" s="230" t="s">
        <v>22</v>
      </c>
      <c r="M350" s="512"/>
      <c r="N350" s="533" t="s">
        <v>23</v>
      </c>
      <c r="O350" s="536"/>
      <c r="P350" s="230" t="s">
        <v>24</v>
      </c>
      <c r="Q350" s="441"/>
      <c r="R350" s="537"/>
      <c r="S350" s="409" t="s">
        <v>22</v>
      </c>
      <c r="T350" s="537"/>
      <c r="U350" s="409" t="s">
        <v>23</v>
      </c>
      <c r="V350" s="537"/>
      <c r="W350" s="409" t="s">
        <v>24</v>
      </c>
      <c r="X350" s="2560"/>
      <c r="Y350" s="2561"/>
      <c r="Z350" s="430" t="s">
        <v>1999</v>
      </c>
    </row>
    <row r="351" spans="2:26" ht="16.5" customHeight="1" x14ac:dyDescent="0.2">
      <c r="B351" s="230"/>
      <c r="C351" s="230"/>
      <c r="D351" s="2553"/>
      <c r="E351" s="2554"/>
      <c r="F351" s="2554"/>
      <c r="G351" s="2557"/>
      <c r="H351" s="2558"/>
      <c r="I351" s="2559"/>
      <c r="J351" s="2566"/>
      <c r="K351" s="2567"/>
      <c r="L351" s="412"/>
      <c r="M351" s="534" t="s">
        <v>112</v>
      </c>
      <c r="N351" s="535"/>
      <c r="O351" s="2568"/>
      <c r="P351" s="2569"/>
      <c r="Q351" s="2566"/>
      <c r="R351" s="2570"/>
      <c r="S351" s="2570"/>
      <c r="T351" s="2570"/>
      <c r="U351" s="2570"/>
      <c r="V351" s="2570"/>
      <c r="W351" s="2570"/>
      <c r="X351" s="2562"/>
      <c r="Y351" s="2563"/>
      <c r="Z351" s="430"/>
    </row>
    <row r="352" spans="2:26" ht="16.5" customHeight="1" x14ac:dyDescent="0.2">
      <c r="B352" s="230"/>
      <c r="C352" s="230"/>
      <c r="D352" s="2555"/>
      <c r="E352" s="2556"/>
      <c r="F352" s="2556"/>
      <c r="G352" s="2571"/>
      <c r="H352" s="2572"/>
      <c r="I352" s="2573"/>
      <c r="J352" s="2566"/>
      <c r="K352" s="2570"/>
      <c r="L352" s="2570"/>
      <c r="M352" s="2570"/>
      <c r="N352" s="2570"/>
      <c r="O352" s="2570"/>
      <c r="P352" s="2567"/>
      <c r="Q352" s="441"/>
      <c r="R352" s="441"/>
      <c r="S352" s="451" t="s">
        <v>22</v>
      </c>
      <c r="T352" s="441"/>
      <c r="U352" s="451" t="s">
        <v>23</v>
      </c>
      <c r="V352" s="441"/>
      <c r="W352" s="451" t="s">
        <v>24</v>
      </c>
      <c r="X352" s="2564"/>
      <c r="Y352" s="2565"/>
      <c r="Z352" s="430"/>
    </row>
    <row r="353" spans="2:26" ht="16.5" customHeight="1" x14ac:dyDescent="0.2">
      <c r="B353" s="230"/>
      <c r="C353" s="230"/>
      <c r="D353" s="2551"/>
      <c r="E353" s="2552"/>
      <c r="F353" s="2552"/>
      <c r="G353" s="2551"/>
      <c r="H353" s="2552"/>
      <c r="I353" s="2552"/>
      <c r="J353" s="441"/>
      <c r="K353" s="536"/>
      <c r="L353" s="230" t="s">
        <v>22</v>
      </c>
      <c r="M353" s="512"/>
      <c r="N353" s="533" t="s">
        <v>23</v>
      </c>
      <c r="O353" s="536"/>
      <c r="P353" s="230" t="s">
        <v>24</v>
      </c>
      <c r="Q353" s="441"/>
      <c r="R353" s="537"/>
      <c r="S353" s="409" t="s">
        <v>22</v>
      </c>
      <c r="T353" s="537"/>
      <c r="U353" s="409" t="s">
        <v>23</v>
      </c>
      <c r="V353" s="537"/>
      <c r="W353" s="409" t="s">
        <v>24</v>
      </c>
      <c r="X353" s="2560"/>
      <c r="Y353" s="2561"/>
      <c r="Z353" s="430" t="s">
        <v>1999</v>
      </c>
    </row>
    <row r="354" spans="2:26" ht="16.5" customHeight="1" x14ac:dyDescent="0.2">
      <c r="B354" s="230"/>
      <c r="C354" s="230"/>
      <c r="D354" s="2553"/>
      <c r="E354" s="2554"/>
      <c r="F354" s="2554"/>
      <c r="G354" s="2557"/>
      <c r="H354" s="2558"/>
      <c r="I354" s="2559"/>
      <c r="J354" s="2566"/>
      <c r="K354" s="2567"/>
      <c r="L354" s="412"/>
      <c r="M354" s="534" t="s">
        <v>112</v>
      </c>
      <c r="N354" s="535"/>
      <c r="O354" s="2568"/>
      <c r="P354" s="2569"/>
      <c r="Q354" s="2566"/>
      <c r="R354" s="2570"/>
      <c r="S354" s="2570"/>
      <c r="T354" s="2570"/>
      <c r="U354" s="2570"/>
      <c r="V354" s="2570"/>
      <c r="W354" s="2570"/>
      <c r="X354" s="2562"/>
      <c r="Y354" s="2563"/>
      <c r="Z354" s="430"/>
    </row>
    <row r="355" spans="2:26" ht="16.5" customHeight="1" x14ac:dyDescent="0.2">
      <c r="B355" s="230"/>
      <c r="C355" s="230"/>
      <c r="D355" s="2555"/>
      <c r="E355" s="2556"/>
      <c r="F355" s="2556"/>
      <c r="G355" s="2571"/>
      <c r="H355" s="2572"/>
      <c r="I355" s="2573"/>
      <c r="J355" s="2566"/>
      <c r="K355" s="2570"/>
      <c r="L355" s="2570"/>
      <c r="M355" s="2570"/>
      <c r="N355" s="2570"/>
      <c r="O355" s="2570"/>
      <c r="P355" s="2567"/>
      <c r="Q355" s="441"/>
      <c r="R355" s="441"/>
      <c r="S355" s="451" t="s">
        <v>22</v>
      </c>
      <c r="T355" s="441"/>
      <c r="U355" s="451" t="s">
        <v>23</v>
      </c>
      <c r="V355" s="441"/>
      <c r="W355" s="451" t="s">
        <v>24</v>
      </c>
      <c r="X355" s="2564"/>
      <c r="Y355" s="2565"/>
      <c r="Z355" s="430"/>
    </row>
    <row r="356" spans="2:26" ht="16.5" customHeight="1" x14ac:dyDescent="0.2">
      <c r="B356" s="230"/>
      <c r="C356" s="230"/>
      <c r="D356" s="2551"/>
      <c r="E356" s="2552"/>
      <c r="F356" s="2552"/>
      <c r="G356" s="2551"/>
      <c r="H356" s="2552"/>
      <c r="I356" s="2552"/>
      <c r="J356" s="441"/>
      <c r="K356" s="536"/>
      <c r="L356" s="230" t="s">
        <v>22</v>
      </c>
      <c r="M356" s="512"/>
      <c r="N356" s="533" t="s">
        <v>23</v>
      </c>
      <c r="O356" s="536"/>
      <c r="P356" s="230" t="s">
        <v>24</v>
      </c>
      <c r="Q356" s="441"/>
      <c r="R356" s="537"/>
      <c r="S356" s="409" t="s">
        <v>22</v>
      </c>
      <c r="T356" s="537"/>
      <c r="U356" s="409" t="s">
        <v>23</v>
      </c>
      <c r="V356" s="537"/>
      <c r="W356" s="409" t="s">
        <v>24</v>
      </c>
      <c r="X356" s="2560"/>
      <c r="Y356" s="2561"/>
      <c r="Z356" s="430" t="s">
        <v>1999</v>
      </c>
    </row>
    <row r="357" spans="2:26" ht="16.5" customHeight="1" x14ac:dyDescent="0.2">
      <c r="B357" s="230"/>
      <c r="C357" s="230"/>
      <c r="D357" s="2553"/>
      <c r="E357" s="2554"/>
      <c r="F357" s="2554"/>
      <c r="G357" s="2557"/>
      <c r="H357" s="2558"/>
      <c r="I357" s="2559"/>
      <c r="J357" s="2566"/>
      <c r="K357" s="2567"/>
      <c r="L357" s="412"/>
      <c r="M357" s="534" t="s">
        <v>112</v>
      </c>
      <c r="N357" s="535"/>
      <c r="O357" s="2568"/>
      <c r="P357" s="2569"/>
      <c r="Q357" s="2566"/>
      <c r="R357" s="2570"/>
      <c r="S357" s="2570"/>
      <c r="T357" s="2570"/>
      <c r="U357" s="2570"/>
      <c r="V357" s="2570"/>
      <c r="W357" s="2570"/>
      <c r="X357" s="2562"/>
      <c r="Y357" s="2563"/>
      <c r="Z357" s="430"/>
    </row>
    <row r="358" spans="2:26" ht="16.5" customHeight="1" x14ac:dyDescent="0.2">
      <c r="B358" s="230"/>
      <c r="C358" s="230"/>
      <c r="D358" s="2555"/>
      <c r="E358" s="2556"/>
      <c r="F358" s="2556"/>
      <c r="G358" s="2571"/>
      <c r="H358" s="2572"/>
      <c r="I358" s="2573"/>
      <c r="J358" s="2566"/>
      <c r="K358" s="2570"/>
      <c r="L358" s="2570"/>
      <c r="M358" s="2570"/>
      <c r="N358" s="2570"/>
      <c r="O358" s="2570"/>
      <c r="P358" s="2567"/>
      <c r="Q358" s="441"/>
      <c r="R358" s="441"/>
      <c r="S358" s="451" t="s">
        <v>22</v>
      </c>
      <c r="T358" s="441"/>
      <c r="U358" s="451" t="s">
        <v>23</v>
      </c>
      <c r="V358" s="441"/>
      <c r="W358" s="451" t="s">
        <v>24</v>
      </c>
      <c r="X358" s="2564"/>
      <c r="Y358" s="2565"/>
      <c r="Z358" s="430"/>
    </row>
    <row r="359" spans="2:26" ht="16.5" customHeight="1" x14ac:dyDescent="0.2">
      <c r="B359" s="230"/>
      <c r="C359" s="230"/>
      <c r="D359" s="2551"/>
      <c r="E359" s="2552"/>
      <c r="F359" s="2552"/>
      <c r="G359" s="2551"/>
      <c r="H359" s="2552"/>
      <c r="I359" s="2552"/>
      <c r="J359" s="441"/>
      <c r="K359" s="536"/>
      <c r="L359" s="230" t="s">
        <v>22</v>
      </c>
      <c r="M359" s="512"/>
      <c r="N359" s="533" t="s">
        <v>23</v>
      </c>
      <c r="O359" s="536"/>
      <c r="P359" s="230" t="s">
        <v>24</v>
      </c>
      <c r="Q359" s="441"/>
      <c r="R359" s="537"/>
      <c r="S359" s="409" t="s">
        <v>22</v>
      </c>
      <c r="T359" s="537"/>
      <c r="U359" s="409" t="s">
        <v>23</v>
      </c>
      <c r="V359" s="537"/>
      <c r="W359" s="409" t="s">
        <v>24</v>
      </c>
      <c r="X359" s="2560"/>
      <c r="Y359" s="2561"/>
      <c r="Z359" s="430" t="s">
        <v>1999</v>
      </c>
    </row>
    <row r="360" spans="2:26" ht="16.5" customHeight="1" x14ac:dyDescent="0.2">
      <c r="B360" s="230"/>
      <c r="C360" s="230"/>
      <c r="D360" s="2553"/>
      <c r="E360" s="2554"/>
      <c r="F360" s="2554"/>
      <c r="G360" s="2557"/>
      <c r="H360" s="2558"/>
      <c r="I360" s="2559"/>
      <c r="J360" s="2566"/>
      <c r="K360" s="2567"/>
      <c r="L360" s="412"/>
      <c r="M360" s="534" t="s">
        <v>112</v>
      </c>
      <c r="N360" s="535"/>
      <c r="O360" s="2568"/>
      <c r="P360" s="2569"/>
      <c r="Q360" s="2566"/>
      <c r="R360" s="2570"/>
      <c r="S360" s="2570"/>
      <c r="T360" s="2570"/>
      <c r="U360" s="2570"/>
      <c r="V360" s="2570"/>
      <c r="W360" s="2570"/>
      <c r="X360" s="2562"/>
      <c r="Y360" s="2563"/>
      <c r="Z360" s="430"/>
    </row>
    <row r="361" spans="2:26" ht="16.5" customHeight="1" x14ac:dyDescent="0.2">
      <c r="B361" s="230"/>
      <c r="C361" s="230"/>
      <c r="D361" s="2555"/>
      <c r="E361" s="2556"/>
      <c r="F361" s="2556"/>
      <c r="G361" s="2571"/>
      <c r="H361" s="2572"/>
      <c r="I361" s="2573"/>
      <c r="J361" s="2566"/>
      <c r="K361" s="2570"/>
      <c r="L361" s="2570"/>
      <c r="M361" s="2570"/>
      <c r="N361" s="2570"/>
      <c r="O361" s="2570"/>
      <c r="P361" s="2567"/>
      <c r="Q361" s="441"/>
      <c r="R361" s="441"/>
      <c r="S361" s="451" t="s">
        <v>22</v>
      </c>
      <c r="T361" s="441"/>
      <c r="U361" s="451" t="s">
        <v>23</v>
      </c>
      <c r="V361" s="441"/>
      <c r="W361" s="451" t="s">
        <v>24</v>
      </c>
      <c r="X361" s="2564"/>
      <c r="Y361" s="2565"/>
      <c r="Z361" s="430"/>
    </row>
    <row r="362" spans="2:26" ht="16.5" customHeight="1" x14ac:dyDescent="0.2">
      <c r="B362" s="230"/>
      <c r="C362" s="230"/>
      <c r="D362" s="230"/>
      <c r="E362" s="226" t="s">
        <v>1222</v>
      </c>
      <c r="F362" s="226"/>
      <c r="G362" s="230"/>
      <c r="H362" s="230"/>
      <c r="I362" s="230"/>
      <c r="J362" s="230"/>
      <c r="K362" s="230"/>
      <c r="L362" s="230"/>
      <c r="M362" s="230"/>
      <c r="N362" s="230"/>
      <c r="O362" s="230"/>
      <c r="P362" s="230"/>
      <c r="Q362" s="230"/>
      <c r="R362" s="230"/>
      <c r="S362" s="230"/>
      <c r="T362" s="230"/>
      <c r="U362" s="230"/>
      <c r="V362" s="230"/>
      <c r="W362" s="230"/>
      <c r="X362" s="230"/>
      <c r="Y362" s="230"/>
      <c r="Z362" s="430"/>
    </row>
    <row r="363" spans="2:26" ht="16.5" customHeight="1" x14ac:dyDescent="0.2">
      <c r="B363" s="230"/>
      <c r="C363" s="230"/>
      <c r="D363" s="230"/>
      <c r="E363" s="226" t="s">
        <v>1116</v>
      </c>
      <c r="F363" s="226"/>
      <c r="G363" s="230"/>
      <c r="H363" s="230"/>
      <c r="I363" s="230"/>
      <c r="J363" s="230"/>
      <c r="K363" s="230"/>
      <c r="L363" s="230"/>
      <c r="M363" s="230"/>
      <c r="N363" s="230"/>
      <c r="O363" s="230"/>
      <c r="P363" s="230"/>
      <c r="Q363" s="230"/>
      <c r="R363" s="230"/>
      <c r="S363" s="230"/>
      <c r="T363" s="230"/>
      <c r="U363" s="230"/>
      <c r="V363" s="230"/>
      <c r="W363" s="230"/>
      <c r="X363" s="230"/>
      <c r="Y363" s="230"/>
      <c r="Z363" s="430"/>
    </row>
    <row r="364" spans="2:26" ht="16.5" customHeight="1" x14ac:dyDescent="0.2">
      <c r="B364" s="230"/>
      <c r="C364" s="230"/>
      <c r="D364" s="230"/>
      <c r="E364" s="226" t="s">
        <v>688</v>
      </c>
      <c r="F364" s="226"/>
      <c r="G364" s="230"/>
      <c r="H364" s="230"/>
      <c r="I364" s="230"/>
      <c r="J364" s="230"/>
      <c r="K364" s="230"/>
      <c r="L364" s="230"/>
      <c r="M364" s="230"/>
      <c r="N364" s="230"/>
      <c r="O364" s="230"/>
      <c r="P364" s="230"/>
      <c r="Q364" s="230"/>
      <c r="R364" s="230"/>
      <c r="S364" s="230"/>
      <c r="T364" s="230"/>
      <c r="U364" s="230"/>
      <c r="V364" s="230"/>
      <c r="W364" s="230"/>
      <c r="X364" s="230"/>
      <c r="Y364" s="230"/>
      <c r="Z364" s="430"/>
    </row>
    <row r="365" spans="2:26" ht="16.5" customHeight="1" x14ac:dyDescent="0.2">
      <c r="B365" s="230"/>
      <c r="C365" s="230"/>
      <c r="D365" s="230"/>
      <c r="E365" s="226" t="s">
        <v>689</v>
      </c>
      <c r="F365" s="226"/>
      <c r="G365" s="230"/>
      <c r="H365" s="230"/>
      <c r="I365" s="230"/>
      <c r="J365" s="230"/>
      <c r="K365" s="230"/>
      <c r="L365" s="230"/>
      <c r="M365" s="230"/>
      <c r="N365" s="230"/>
      <c r="O365" s="230"/>
      <c r="P365" s="230"/>
      <c r="Q365" s="230"/>
      <c r="R365" s="230"/>
      <c r="S365" s="230"/>
      <c r="T365" s="230"/>
      <c r="U365" s="230"/>
      <c r="V365" s="230"/>
      <c r="W365" s="230"/>
      <c r="X365" s="230"/>
      <c r="Y365" s="230"/>
      <c r="Z365" s="430"/>
    </row>
    <row r="366" spans="2:26" ht="9.65" customHeight="1" x14ac:dyDescent="0.2">
      <c r="B366" s="230"/>
      <c r="C366" s="230"/>
      <c r="D366" s="230"/>
      <c r="E366" s="230"/>
      <c r="F366" s="230"/>
      <c r="G366" s="230"/>
      <c r="H366" s="230"/>
      <c r="I366" s="230"/>
      <c r="J366" s="230"/>
      <c r="K366" s="230"/>
      <c r="L366" s="230"/>
      <c r="M366" s="230"/>
      <c r="N366" s="230"/>
      <c r="O366" s="230"/>
      <c r="P366" s="230"/>
      <c r="Q366" s="230"/>
      <c r="R366" s="230"/>
      <c r="S366" s="230"/>
      <c r="T366" s="230"/>
      <c r="U366" s="230"/>
      <c r="V366" s="230"/>
      <c r="W366" s="230"/>
      <c r="X366" s="230"/>
      <c r="Y366" s="230"/>
      <c r="Z366" s="430"/>
    </row>
    <row r="367" spans="2:26" ht="16.5" customHeight="1" x14ac:dyDescent="0.2">
      <c r="B367" s="230"/>
      <c r="C367" s="229" t="s">
        <v>1672</v>
      </c>
      <c r="D367" s="230"/>
      <c r="E367" s="230"/>
      <c r="F367" s="230"/>
      <c r="G367" s="230"/>
      <c r="H367" s="230"/>
      <c r="I367" s="230"/>
      <c r="J367" s="230"/>
      <c r="K367" s="230"/>
      <c r="L367" s="230"/>
      <c r="M367" s="230"/>
      <c r="N367" s="230"/>
      <c r="O367" s="230"/>
      <c r="P367" s="230"/>
      <c r="Q367" s="230"/>
      <c r="R367" s="230"/>
      <c r="S367" s="230"/>
      <c r="T367" s="230"/>
      <c r="U367" s="230"/>
      <c r="V367" s="230"/>
      <c r="W367" s="230"/>
      <c r="X367" s="230"/>
      <c r="Y367" s="230"/>
      <c r="Z367" s="430"/>
    </row>
    <row r="368" spans="2:26" ht="16.5" customHeight="1" x14ac:dyDescent="0.2">
      <c r="B368" s="230"/>
      <c r="C368" s="230"/>
      <c r="D368" s="230" t="s">
        <v>1925</v>
      </c>
      <c r="E368" s="230"/>
      <c r="F368" s="230"/>
      <c r="G368" s="230"/>
      <c r="H368" s="230"/>
      <c r="I368" s="230"/>
      <c r="J368" s="230"/>
      <c r="K368" s="230"/>
      <c r="L368" s="230"/>
      <c r="M368" s="230"/>
      <c r="N368" s="230"/>
      <c r="O368" s="230"/>
      <c r="P368" s="230"/>
      <c r="Q368" s="230"/>
      <c r="R368" s="230"/>
      <c r="S368" s="230"/>
      <c r="T368" s="230"/>
      <c r="U368" s="230"/>
      <c r="V368" s="230"/>
      <c r="W368" s="230"/>
      <c r="X368" s="230"/>
      <c r="Y368" s="230"/>
      <c r="Z368" s="430"/>
    </row>
    <row r="369" spans="2:26" ht="16.5" customHeight="1" x14ac:dyDescent="0.2">
      <c r="B369" s="230"/>
      <c r="C369" s="230"/>
      <c r="D369" s="1336"/>
      <c r="E369" s="1137"/>
      <c r="F369" s="1137"/>
      <c r="G369" s="1380" t="s">
        <v>1289</v>
      </c>
      <c r="H369" s="1380"/>
      <c r="I369" s="1380"/>
      <c r="J369" s="955" t="s">
        <v>1091</v>
      </c>
      <c r="K369" s="955"/>
      <c r="L369" s="955"/>
      <c r="M369" s="538"/>
      <c r="N369" s="230"/>
      <c r="O369" s="230"/>
      <c r="P369" s="230"/>
      <c r="Q369" s="230"/>
      <c r="R369" s="230"/>
      <c r="S369" s="230"/>
      <c r="T369" s="230"/>
      <c r="U369" s="230"/>
      <c r="V369" s="230"/>
      <c r="W369" s="230"/>
      <c r="X369" s="230"/>
      <c r="Y369" s="230"/>
      <c r="Z369" s="430"/>
    </row>
    <row r="370" spans="2:26" ht="18.649999999999999" customHeight="1" x14ac:dyDescent="0.2">
      <c r="B370" s="230"/>
      <c r="C370" s="230"/>
      <c r="D370" s="1072" t="s">
        <v>1923</v>
      </c>
      <c r="E370" s="890"/>
      <c r="F370" s="890"/>
      <c r="G370" s="1049" t="s">
        <v>975</v>
      </c>
      <c r="H370" s="2079"/>
      <c r="I370" s="2185"/>
      <c r="J370" s="1049" t="s">
        <v>1229</v>
      </c>
      <c r="K370" s="2079"/>
      <c r="L370" s="2185"/>
      <c r="M370" s="538"/>
      <c r="N370" s="230"/>
      <c r="O370" s="230"/>
      <c r="P370" s="230"/>
      <c r="Q370" s="230"/>
      <c r="R370" s="230"/>
      <c r="S370" s="230"/>
      <c r="T370" s="230"/>
      <c r="U370" s="230"/>
      <c r="V370" s="230"/>
      <c r="W370" s="230"/>
      <c r="X370" s="230"/>
      <c r="Y370" s="230"/>
      <c r="Z370" s="430" t="s">
        <v>1926</v>
      </c>
    </row>
    <row r="371" spans="2:26" ht="16.5" customHeight="1" x14ac:dyDescent="0.2">
      <c r="B371" s="230"/>
      <c r="C371" s="230"/>
      <c r="D371" s="230"/>
      <c r="E371" s="226" t="s">
        <v>1924</v>
      </c>
      <c r="F371" s="230"/>
      <c r="G371" s="230"/>
      <c r="H371" s="230"/>
      <c r="I371" s="230"/>
      <c r="J371" s="230"/>
      <c r="K371" s="230"/>
      <c r="L371" s="230"/>
      <c r="M371" s="230"/>
      <c r="N371" s="230"/>
      <c r="O371" s="230"/>
      <c r="P371" s="230"/>
      <c r="Q371" s="230"/>
      <c r="R371" s="230"/>
      <c r="S371" s="230"/>
      <c r="T371" s="230"/>
      <c r="U371" s="230"/>
      <c r="V371" s="230"/>
      <c r="W371" s="230"/>
      <c r="X371" s="230"/>
      <c r="Y371" s="230"/>
      <c r="Z371" s="430"/>
    </row>
    <row r="372" spans="2:26" ht="16.5" customHeight="1" x14ac:dyDescent="0.2">
      <c r="B372" s="230"/>
      <c r="C372" s="230"/>
      <c r="D372" s="230"/>
      <c r="E372" s="226" t="s">
        <v>2043</v>
      </c>
      <c r="F372" s="226"/>
      <c r="G372" s="226"/>
      <c r="H372" s="226"/>
      <c r="I372" s="226"/>
      <c r="J372" s="226"/>
      <c r="K372" s="226"/>
      <c r="L372" s="226"/>
      <c r="M372" s="226"/>
      <c r="N372" s="226"/>
      <c r="O372" s="226"/>
      <c r="P372" s="226"/>
      <c r="Q372" s="226"/>
      <c r="R372" s="226"/>
      <c r="S372" s="226"/>
      <c r="T372" s="226"/>
      <c r="U372" s="226"/>
      <c r="V372" s="226"/>
      <c r="W372" s="226"/>
      <c r="X372" s="226"/>
      <c r="Y372" s="226"/>
      <c r="Z372" s="430"/>
    </row>
    <row r="373" spans="2:26" ht="8.15" customHeight="1" x14ac:dyDescent="0.2">
      <c r="B373" s="230"/>
      <c r="C373" s="230"/>
      <c r="D373" s="230"/>
      <c r="E373" s="230"/>
      <c r="F373" s="230"/>
      <c r="G373" s="230"/>
      <c r="H373" s="230"/>
      <c r="I373" s="230"/>
      <c r="J373" s="230"/>
      <c r="K373" s="230"/>
      <c r="L373" s="230"/>
      <c r="M373" s="230"/>
      <c r="N373" s="230"/>
      <c r="O373" s="230"/>
      <c r="P373" s="230"/>
      <c r="Q373" s="230"/>
      <c r="R373" s="230"/>
      <c r="S373" s="230"/>
      <c r="T373" s="230"/>
      <c r="U373" s="230"/>
      <c r="V373" s="230"/>
      <c r="W373" s="230"/>
      <c r="X373" s="230"/>
      <c r="Y373" s="230"/>
      <c r="Z373" s="430"/>
    </row>
    <row r="374" spans="2:26" ht="16.5" customHeight="1" x14ac:dyDescent="0.2">
      <c r="B374" s="230"/>
      <c r="C374" s="230"/>
      <c r="D374" s="230" t="s">
        <v>2111</v>
      </c>
      <c r="E374" s="230"/>
      <c r="F374" s="230"/>
      <c r="G374" s="230"/>
      <c r="H374" s="230"/>
      <c r="I374" s="230"/>
      <c r="J374" s="230"/>
      <c r="K374" s="230"/>
      <c r="L374" s="230"/>
      <c r="M374" s="230"/>
      <c r="N374" s="230"/>
      <c r="O374" s="230"/>
      <c r="P374" s="230"/>
      <c r="Q374" s="230"/>
      <c r="R374" s="230"/>
      <c r="S374" s="230"/>
      <c r="T374" s="230"/>
      <c r="U374" s="230"/>
      <c r="V374" s="230"/>
      <c r="W374" s="230"/>
      <c r="X374" s="230"/>
      <c r="Y374" s="230"/>
      <c r="Z374" s="430"/>
    </row>
    <row r="375" spans="2:26" ht="16.5" customHeight="1" x14ac:dyDescent="0.2">
      <c r="B375" s="230"/>
      <c r="C375" s="230"/>
      <c r="D375" s="1137"/>
      <c r="E375" s="1137"/>
      <c r="F375" s="1137"/>
      <c r="G375" s="1021" t="s">
        <v>115</v>
      </c>
      <c r="H375" s="1021"/>
      <c r="I375" s="1021"/>
      <c r="J375" s="955" t="s">
        <v>120</v>
      </c>
      <c r="K375" s="955"/>
      <c r="L375" s="955"/>
      <c r="M375" s="955"/>
      <c r="N375" s="955"/>
      <c r="O375" s="955"/>
      <c r="P375" s="955"/>
      <c r="Q375" s="955"/>
      <c r="R375" s="955"/>
      <c r="S375" s="955"/>
      <c r="T375" s="955"/>
      <c r="U375" s="955"/>
      <c r="V375" s="230"/>
      <c r="W375" s="230"/>
      <c r="X375" s="230"/>
      <c r="Y375" s="230"/>
      <c r="Z375" s="430"/>
    </row>
    <row r="376" spans="2:26" ht="16.5" customHeight="1" x14ac:dyDescent="0.2">
      <c r="B376" s="230"/>
      <c r="C376" s="230"/>
      <c r="D376" s="1137"/>
      <c r="E376" s="1137"/>
      <c r="F376" s="1137"/>
      <c r="G376" s="1138" t="s">
        <v>116</v>
      </c>
      <c r="H376" s="1138"/>
      <c r="I376" s="1139"/>
      <c r="J376" s="1021" t="s">
        <v>117</v>
      </c>
      <c r="K376" s="1021"/>
      <c r="L376" s="1021"/>
      <c r="M376" s="955"/>
      <c r="N376" s="955" t="s">
        <v>118</v>
      </c>
      <c r="O376" s="955"/>
      <c r="P376" s="955"/>
      <c r="Q376" s="955"/>
      <c r="R376" s="1021" t="s">
        <v>119</v>
      </c>
      <c r="S376" s="1021"/>
      <c r="T376" s="1021"/>
      <c r="U376" s="955"/>
      <c r="V376" s="230"/>
      <c r="W376" s="230"/>
      <c r="X376" s="230"/>
      <c r="Y376" s="230"/>
      <c r="Z376" s="430"/>
    </row>
    <row r="377" spans="2:26" ht="16.5" customHeight="1" x14ac:dyDescent="0.2">
      <c r="B377" s="230"/>
      <c r="C377" s="230"/>
      <c r="D377" s="912" t="s">
        <v>113</v>
      </c>
      <c r="E377" s="912"/>
      <c r="F377" s="1098"/>
      <c r="G377" s="2511">
        <v>24</v>
      </c>
      <c r="H377" s="2512"/>
      <c r="I377" s="472" t="s">
        <v>50</v>
      </c>
      <c r="J377" s="2574">
        <v>0</v>
      </c>
      <c r="K377" s="2575"/>
      <c r="L377" s="2576"/>
      <c r="M377" s="473" t="s">
        <v>122</v>
      </c>
      <c r="N377" s="1166"/>
      <c r="O377" s="1166"/>
      <c r="P377" s="1166"/>
      <c r="Q377" s="1156"/>
      <c r="R377" s="2574">
        <v>36000</v>
      </c>
      <c r="S377" s="2575"/>
      <c r="T377" s="2576"/>
      <c r="U377" s="473" t="s">
        <v>122</v>
      </c>
      <c r="V377" s="230"/>
      <c r="W377" s="230"/>
      <c r="X377" s="230"/>
      <c r="Y377" s="230"/>
      <c r="Z377" s="430"/>
    </row>
    <row r="378" spans="2:26" ht="16.5" customHeight="1" x14ac:dyDescent="0.2">
      <c r="B378" s="230"/>
      <c r="C378" s="230"/>
      <c r="D378" s="912" t="s">
        <v>114</v>
      </c>
      <c r="E378" s="912"/>
      <c r="F378" s="1098"/>
      <c r="G378" s="2511">
        <v>27</v>
      </c>
      <c r="H378" s="2512"/>
      <c r="I378" s="473" t="s">
        <v>50</v>
      </c>
      <c r="J378" s="1155"/>
      <c r="K378" s="1155"/>
      <c r="L378" s="1155"/>
      <c r="M378" s="1156"/>
      <c r="N378" s="2574">
        <v>0</v>
      </c>
      <c r="O378" s="2575"/>
      <c r="P378" s="2576"/>
      <c r="Q378" s="473" t="s">
        <v>122</v>
      </c>
      <c r="R378" s="2574">
        <v>42000</v>
      </c>
      <c r="S378" s="2575"/>
      <c r="T378" s="2576"/>
      <c r="U378" s="473" t="s">
        <v>122</v>
      </c>
      <c r="V378" s="230"/>
      <c r="W378" s="230"/>
      <c r="X378" s="230"/>
      <c r="Y378" s="230"/>
      <c r="Z378" s="430"/>
    </row>
    <row r="379" spans="2:26" ht="16.5" customHeight="1" x14ac:dyDescent="0.2">
      <c r="B379" s="230"/>
      <c r="C379" s="230"/>
      <c r="D379" s="230"/>
      <c r="E379" s="226" t="s">
        <v>1117</v>
      </c>
      <c r="F379" s="230"/>
      <c r="G379" s="230"/>
      <c r="H379" s="230"/>
      <c r="I379" s="230"/>
      <c r="J379" s="230"/>
      <c r="K379" s="230"/>
      <c r="L379" s="230"/>
      <c r="M379" s="230"/>
      <c r="N379" s="230"/>
      <c r="O379" s="230"/>
      <c r="P379" s="230"/>
      <c r="Q379" s="230"/>
      <c r="R379" s="230"/>
      <c r="S379" s="230"/>
      <c r="T379" s="230"/>
      <c r="U379" s="230"/>
      <c r="V379" s="230"/>
      <c r="W379" s="230"/>
      <c r="X379" s="230"/>
      <c r="Y379" s="230"/>
      <c r="Z379" s="430"/>
    </row>
    <row r="380" spans="2:26" ht="16.5" customHeight="1" x14ac:dyDescent="0.2">
      <c r="B380" s="230"/>
      <c r="C380" s="230"/>
      <c r="D380" s="230"/>
      <c r="E380" s="226" t="s">
        <v>1889</v>
      </c>
      <c r="F380" s="230"/>
      <c r="G380" s="230"/>
      <c r="H380" s="230"/>
      <c r="I380" s="230"/>
      <c r="J380" s="230"/>
      <c r="K380" s="230"/>
      <c r="L380" s="230"/>
      <c r="M380" s="230"/>
      <c r="N380" s="230"/>
      <c r="O380" s="230"/>
      <c r="P380" s="230"/>
      <c r="Q380" s="230"/>
      <c r="R380" s="230"/>
      <c r="S380" s="230"/>
      <c r="T380" s="230"/>
      <c r="U380" s="230"/>
      <c r="V380" s="230"/>
      <c r="W380" s="230"/>
      <c r="X380" s="230"/>
      <c r="Y380" s="230"/>
      <c r="Z380" s="430"/>
    </row>
    <row r="381" spans="2:26" ht="9.65" customHeight="1" x14ac:dyDescent="0.2">
      <c r="B381" s="230"/>
      <c r="C381" s="230"/>
      <c r="D381" s="230"/>
      <c r="E381" s="230"/>
      <c r="F381" s="230"/>
      <c r="G381" s="230"/>
      <c r="H381" s="230"/>
      <c r="I381" s="230"/>
      <c r="J381" s="230"/>
      <c r="K381" s="230"/>
      <c r="L381" s="230"/>
      <c r="M381" s="230"/>
      <c r="N381" s="230"/>
      <c r="O381" s="230"/>
      <c r="P381" s="230"/>
      <c r="Q381" s="230"/>
      <c r="R381" s="230"/>
      <c r="S381" s="230"/>
      <c r="T381" s="230"/>
      <c r="U381" s="230"/>
      <c r="V381" s="230"/>
      <c r="W381" s="230"/>
      <c r="X381" s="230"/>
      <c r="Y381" s="230"/>
      <c r="Z381" s="430"/>
    </row>
    <row r="382" spans="2:26" ht="16.5" customHeight="1" x14ac:dyDescent="0.2">
      <c r="B382" s="230"/>
      <c r="C382" s="229" t="s">
        <v>293</v>
      </c>
      <c r="D382" s="230"/>
      <c r="E382" s="230"/>
      <c r="F382" s="230"/>
      <c r="G382" s="230"/>
      <c r="H382" s="230"/>
      <c r="I382" s="230"/>
      <c r="J382" s="230"/>
      <c r="K382" s="230"/>
      <c r="L382" s="230"/>
      <c r="M382" s="1364" t="s">
        <v>123</v>
      </c>
      <c r="N382" s="1373"/>
      <c r="O382" s="1373"/>
      <c r="P382" s="1373"/>
      <c r="Q382" s="1373"/>
      <c r="R382" s="1373"/>
      <c r="S382" s="1373"/>
      <c r="T382" s="1373"/>
      <c r="U382" s="1373"/>
      <c r="V382" s="1373"/>
      <c r="W382" s="1373"/>
      <c r="X382" s="1373"/>
      <c r="Y382" s="1373"/>
      <c r="Z382" s="430"/>
    </row>
    <row r="383" spans="2:26" ht="32.5" customHeight="1" x14ac:dyDescent="0.2">
      <c r="B383" s="230"/>
      <c r="C383" s="230"/>
      <c r="D383" s="1137"/>
      <c r="E383" s="1137"/>
      <c r="F383" s="1137"/>
      <c r="G383" s="1137"/>
      <c r="H383" s="1133" t="s">
        <v>125</v>
      </c>
      <c r="I383" s="1021"/>
      <c r="J383" s="1133" t="s">
        <v>2112</v>
      </c>
      <c r="K383" s="1133"/>
      <c r="L383" s="1133"/>
      <c r="M383" s="1133" t="s">
        <v>126</v>
      </c>
      <c r="N383" s="1021"/>
      <c r="O383" s="1133" t="s">
        <v>127</v>
      </c>
      <c r="P383" s="1021"/>
      <c r="Q383" s="230"/>
      <c r="R383" s="230"/>
      <c r="S383" s="230"/>
      <c r="T383" s="230"/>
      <c r="U383" s="230"/>
      <c r="V383" s="230"/>
      <c r="W383" s="230"/>
      <c r="X383" s="230"/>
      <c r="Y383" s="230"/>
      <c r="Z383" s="430"/>
    </row>
    <row r="384" spans="2:26" ht="19.5" customHeight="1" x14ac:dyDescent="0.2">
      <c r="B384" s="230"/>
      <c r="C384" s="230"/>
      <c r="D384" s="434" t="s">
        <v>124</v>
      </c>
      <c r="E384" s="222"/>
      <c r="F384" s="222"/>
      <c r="G384" s="435"/>
      <c r="H384" s="2032" t="s">
        <v>970</v>
      </c>
      <c r="I384" s="2032"/>
      <c r="J384" s="2549" t="s">
        <v>1138</v>
      </c>
      <c r="K384" s="2549"/>
      <c r="L384" s="2549"/>
      <c r="M384" s="2032" t="s">
        <v>970</v>
      </c>
      <c r="N384" s="2032"/>
      <c r="O384" s="2032" t="s">
        <v>1050</v>
      </c>
      <c r="P384" s="2032"/>
      <c r="Q384" s="230"/>
      <c r="R384" s="230"/>
      <c r="S384" s="230"/>
      <c r="T384" s="230"/>
      <c r="U384" s="230"/>
      <c r="V384" s="230"/>
      <c r="W384" s="230"/>
      <c r="X384" s="230"/>
      <c r="Y384" s="230"/>
      <c r="Z384" s="430" t="s">
        <v>1789</v>
      </c>
    </row>
    <row r="385" spans="2:26" ht="16.5" customHeight="1" x14ac:dyDescent="0.2">
      <c r="B385" s="230"/>
      <c r="C385" s="230"/>
      <c r="D385" s="230"/>
      <c r="E385" s="226" t="s">
        <v>1118</v>
      </c>
      <c r="F385" s="230"/>
      <c r="G385" s="230"/>
      <c r="H385" s="230"/>
      <c r="I385" s="230"/>
      <c r="J385" s="230"/>
      <c r="K385" s="230"/>
      <c r="L385" s="230"/>
      <c r="M385" s="230"/>
      <c r="N385" s="230"/>
      <c r="O385" s="230"/>
      <c r="P385" s="230"/>
      <c r="Q385" s="230"/>
      <c r="R385" s="230"/>
      <c r="S385" s="230"/>
      <c r="T385" s="230"/>
      <c r="U385" s="230"/>
      <c r="V385" s="230"/>
      <c r="W385" s="230"/>
      <c r="X385" s="230"/>
      <c r="Y385" s="230"/>
      <c r="Z385" s="430"/>
    </row>
    <row r="386" spans="2:26" ht="16.5" customHeight="1" x14ac:dyDescent="0.2">
      <c r="B386" s="230"/>
      <c r="C386" s="230"/>
      <c r="D386" s="230"/>
      <c r="E386" s="1268" t="s">
        <v>1223</v>
      </c>
      <c r="F386" s="1268"/>
      <c r="G386" s="1268"/>
      <c r="H386" s="1268"/>
      <c r="I386" s="1268"/>
      <c r="J386" s="1268"/>
      <c r="K386" s="1268"/>
      <c r="L386" s="1268"/>
      <c r="M386" s="1268"/>
      <c r="N386" s="1268"/>
      <c r="O386" s="1268"/>
      <c r="P386" s="1268"/>
      <c r="Q386" s="1268"/>
      <c r="R386" s="1268"/>
      <c r="S386" s="1268"/>
      <c r="T386" s="1268"/>
      <c r="U386" s="1268"/>
      <c r="V386" s="1268"/>
      <c r="W386" s="1268"/>
      <c r="X386" s="1268"/>
      <c r="Y386" s="2550"/>
      <c r="Z386" s="430"/>
    </row>
    <row r="387" spans="2:26" ht="9.65" customHeight="1" x14ac:dyDescent="0.2">
      <c r="B387" s="230"/>
      <c r="C387" s="230"/>
      <c r="D387" s="230"/>
      <c r="E387" s="230"/>
      <c r="F387" s="230"/>
      <c r="G387" s="230"/>
      <c r="H387" s="230"/>
      <c r="I387" s="230"/>
      <c r="J387" s="230"/>
      <c r="K387" s="230"/>
      <c r="L387" s="230"/>
      <c r="M387" s="230"/>
      <c r="N387" s="230"/>
      <c r="O387" s="230"/>
      <c r="P387" s="230"/>
      <c r="Q387" s="230"/>
      <c r="R387" s="230"/>
      <c r="S387" s="413"/>
      <c r="T387" s="230"/>
      <c r="U387" s="230"/>
      <c r="V387" s="230"/>
      <c r="W387" s="230"/>
      <c r="X387" s="230"/>
      <c r="Y387" s="230"/>
      <c r="Z387" s="430"/>
    </row>
    <row r="388" spans="2:26" ht="16" customHeight="1" x14ac:dyDescent="0.2">
      <c r="B388" s="230"/>
      <c r="C388" s="230"/>
      <c r="D388" s="230"/>
      <c r="E388" s="230"/>
      <c r="F388" s="230"/>
      <c r="G388" s="230"/>
      <c r="H388" s="230"/>
      <c r="I388" s="230"/>
      <c r="J388" s="230"/>
      <c r="K388" s="230"/>
      <c r="L388" s="230"/>
      <c r="M388" s="230"/>
      <c r="N388" s="230"/>
      <c r="O388" s="230"/>
      <c r="P388" s="981" t="s">
        <v>34</v>
      </c>
      <c r="Q388" s="981"/>
      <c r="R388" s="981"/>
      <c r="S388" s="982" t="str">
        <f>$Q$10</f>
        <v>学校法人○△学園</v>
      </c>
      <c r="T388" s="982"/>
      <c r="U388" s="982"/>
      <c r="V388" s="982"/>
      <c r="W388" s="982"/>
      <c r="X388" s="982"/>
      <c r="Y388" s="230"/>
      <c r="Z388" s="430"/>
    </row>
    <row r="389" spans="2:26" ht="16.5" customHeight="1" x14ac:dyDescent="0.2">
      <c r="B389" s="230"/>
      <c r="C389" s="229" t="s">
        <v>1136</v>
      </c>
      <c r="D389" s="230"/>
      <c r="E389" s="230"/>
      <c r="F389" s="230"/>
      <c r="G389" s="230"/>
      <c r="H389" s="230"/>
      <c r="I389" s="230"/>
      <c r="J389" s="230"/>
      <c r="K389" s="230"/>
      <c r="L389" s="230"/>
      <c r="M389" s="230"/>
      <c r="N389" s="230"/>
      <c r="O389" s="230"/>
      <c r="P389" s="230"/>
      <c r="Q389" s="230"/>
      <c r="R389" s="230"/>
      <c r="S389" s="230"/>
      <c r="T389" s="230"/>
      <c r="U389" s="230"/>
      <c r="V389" s="230"/>
      <c r="W389" s="230"/>
      <c r="X389" s="230"/>
      <c r="Y389" s="230"/>
      <c r="Z389" s="430"/>
    </row>
    <row r="390" spans="2:26" ht="16.5" customHeight="1" x14ac:dyDescent="0.2">
      <c r="B390" s="230"/>
      <c r="C390" s="230"/>
      <c r="D390" s="434" t="s">
        <v>128</v>
      </c>
      <c r="E390" s="222"/>
      <c r="F390" s="222"/>
      <c r="G390" s="222"/>
      <c r="H390" s="491"/>
      <c r="I390" s="491"/>
      <c r="J390" s="491"/>
      <c r="K390" s="491"/>
      <c r="L390" s="492"/>
      <c r="M390" s="1261" t="s">
        <v>1541</v>
      </c>
      <c r="N390" s="1324"/>
      <c r="O390" s="1052"/>
      <c r="P390" s="1052"/>
      <c r="Q390" s="1052"/>
      <c r="R390" s="1641"/>
      <c r="S390" s="539"/>
      <c r="T390" s="230"/>
      <c r="U390" s="230"/>
      <c r="V390" s="230"/>
      <c r="W390" s="230"/>
      <c r="X390" s="230"/>
      <c r="Y390" s="230"/>
      <c r="Z390" s="430" t="s">
        <v>1790</v>
      </c>
    </row>
    <row r="391" spans="2:26" ht="30" customHeight="1" x14ac:dyDescent="0.2">
      <c r="B391" s="230"/>
      <c r="C391" s="230"/>
      <c r="D391" s="1057" t="s">
        <v>1224</v>
      </c>
      <c r="E391" s="1052"/>
      <c r="F391" s="1052"/>
      <c r="G391" s="1052"/>
      <c r="H391" s="1052"/>
      <c r="I391" s="434" t="s">
        <v>1137</v>
      </c>
      <c r="J391" s="222"/>
      <c r="K391" s="222"/>
      <c r="L391" s="231"/>
      <c r="M391" s="2538" t="s">
        <v>1542</v>
      </c>
      <c r="N391" s="2539"/>
      <c r="O391" s="2540"/>
      <c r="P391" s="2540"/>
      <c r="Q391" s="2540"/>
      <c r="R391" s="2540"/>
      <c r="S391" s="2541"/>
      <c r="T391" s="2541"/>
      <c r="U391" s="2541"/>
      <c r="V391" s="2541"/>
      <c r="W391" s="2541"/>
      <c r="X391" s="2542"/>
      <c r="Y391" s="230"/>
      <c r="Z391" s="430"/>
    </row>
    <row r="392" spans="2:26" ht="16.5" customHeight="1" x14ac:dyDescent="0.2">
      <c r="B392" s="230"/>
      <c r="C392" s="230"/>
      <c r="D392" s="1059"/>
      <c r="E392" s="1053"/>
      <c r="F392" s="1053"/>
      <c r="G392" s="1053"/>
      <c r="H392" s="1053"/>
      <c r="I392" s="434" t="s">
        <v>294</v>
      </c>
      <c r="J392" s="222"/>
      <c r="K392" s="222"/>
      <c r="L392" s="511"/>
      <c r="M392" s="2543" t="s">
        <v>1539</v>
      </c>
      <c r="N392" s="2544"/>
      <c r="O392" s="1050"/>
      <c r="P392" s="1050"/>
      <c r="Q392" s="1050"/>
      <c r="R392" s="1051"/>
      <c r="S392" s="540"/>
      <c r="T392" s="540"/>
      <c r="U392" s="540"/>
      <c r="V392" s="540"/>
      <c r="W392" s="541"/>
      <c r="X392" s="541"/>
      <c r="Y392" s="230"/>
      <c r="Z392" s="430" t="s">
        <v>1791</v>
      </c>
    </row>
    <row r="393" spans="2:26" ht="30" customHeight="1" x14ac:dyDescent="0.2">
      <c r="B393" s="230"/>
      <c r="C393" s="230"/>
      <c r="D393" s="1363"/>
      <c r="E393" s="1054"/>
      <c r="F393" s="1054"/>
      <c r="G393" s="1054"/>
      <c r="H393" s="1054"/>
      <c r="I393" s="1479" t="s">
        <v>1540</v>
      </c>
      <c r="J393" s="1554"/>
      <c r="K393" s="1554"/>
      <c r="L393" s="1793"/>
      <c r="M393" s="2545" t="s">
        <v>2113</v>
      </c>
      <c r="N393" s="2546"/>
      <c r="O393" s="2546"/>
      <c r="P393" s="2546"/>
      <c r="Q393" s="2546"/>
      <c r="R393" s="2546"/>
      <c r="S393" s="2546"/>
      <c r="T393" s="2546"/>
      <c r="U393" s="2546"/>
      <c r="V393" s="2546"/>
      <c r="W393" s="2547"/>
      <c r="X393" s="2548"/>
      <c r="Y393" s="230"/>
      <c r="Z393" s="430"/>
    </row>
    <row r="394" spans="2:26" ht="16.5" customHeight="1" x14ac:dyDescent="0.2">
      <c r="B394" s="230"/>
      <c r="C394" s="230"/>
      <c r="D394" s="230"/>
      <c r="E394" s="226" t="s">
        <v>1119</v>
      </c>
      <c r="F394" s="230"/>
      <c r="G394" s="230"/>
      <c r="H394" s="230"/>
      <c r="I394" s="230"/>
      <c r="J394" s="230"/>
      <c r="K394" s="230"/>
      <c r="L394" s="230"/>
      <c r="M394" s="230"/>
      <c r="N394" s="230"/>
      <c r="O394" s="230"/>
      <c r="P394" s="230"/>
      <c r="Q394" s="230"/>
      <c r="R394" s="230"/>
      <c r="S394" s="230"/>
      <c r="T394" s="230"/>
      <c r="U394" s="230"/>
      <c r="V394" s="230"/>
      <c r="W394" s="230"/>
      <c r="X394" s="230"/>
      <c r="Y394" s="230"/>
      <c r="Z394" s="430"/>
    </row>
    <row r="395" spans="2:26" ht="10.5" customHeight="1" x14ac:dyDescent="0.2">
      <c r="B395" s="230"/>
      <c r="C395" s="230"/>
      <c r="D395" s="230"/>
      <c r="E395" s="230"/>
      <c r="F395" s="230"/>
      <c r="G395" s="230"/>
      <c r="H395" s="230"/>
      <c r="I395" s="230"/>
      <c r="J395" s="230"/>
      <c r="K395" s="230"/>
      <c r="L395" s="230"/>
      <c r="M395" s="230"/>
      <c r="N395" s="230"/>
      <c r="O395" s="230"/>
      <c r="P395" s="230"/>
      <c r="Q395" s="230"/>
      <c r="R395" s="230"/>
      <c r="S395" s="230"/>
      <c r="T395" s="230"/>
      <c r="U395" s="230"/>
      <c r="V395" s="230"/>
      <c r="W395" s="230"/>
      <c r="X395" s="230"/>
      <c r="Y395" s="230"/>
      <c r="Z395" s="430"/>
    </row>
    <row r="396" spans="2:26" ht="16.5" customHeight="1" x14ac:dyDescent="0.2">
      <c r="B396" s="230"/>
      <c r="C396" s="229" t="s">
        <v>129</v>
      </c>
      <c r="D396" s="230"/>
      <c r="E396" s="230"/>
      <c r="F396" s="230"/>
      <c r="G396" s="1364" t="s">
        <v>123</v>
      </c>
      <c r="H396" s="1364"/>
      <c r="I396" s="1364"/>
      <c r="J396" s="1364"/>
      <c r="K396" s="1364"/>
      <c r="L396" s="1364"/>
      <c r="M396" s="1364"/>
      <c r="N396" s="1364"/>
      <c r="O396" s="1364"/>
      <c r="P396" s="1364"/>
      <c r="Q396" s="1364"/>
      <c r="R396" s="1364"/>
      <c r="S396" s="1364"/>
      <c r="T396" s="230"/>
      <c r="U396" s="230"/>
      <c r="V396" s="230"/>
      <c r="W396" s="230"/>
      <c r="X396" s="230"/>
      <c r="Y396" s="230"/>
      <c r="Z396" s="430"/>
    </row>
    <row r="397" spans="2:26" ht="17.5" customHeight="1" x14ac:dyDescent="0.2">
      <c r="D397" s="230" t="s">
        <v>1023</v>
      </c>
      <c r="E397" s="542" t="s">
        <v>1122</v>
      </c>
      <c r="F397" s="543"/>
      <c r="G397" s="543"/>
      <c r="H397" s="543"/>
      <c r="I397" s="544"/>
      <c r="J397" s="382" t="s">
        <v>826</v>
      </c>
      <c r="K397" s="1041" t="s">
        <v>1121</v>
      </c>
      <c r="L397" s="1983"/>
      <c r="Z397" s="430"/>
    </row>
    <row r="398" spans="2:26" ht="14.5" customHeight="1" x14ac:dyDescent="0.2">
      <c r="D398" s="230"/>
      <c r="Z398" s="430"/>
    </row>
    <row r="399" spans="2:26" ht="16.5" customHeight="1" x14ac:dyDescent="0.2">
      <c r="D399" s="230" t="s">
        <v>1024</v>
      </c>
      <c r="E399" s="542" t="s">
        <v>1123</v>
      </c>
      <c r="F399" s="543"/>
      <c r="G399" s="543"/>
      <c r="H399" s="543"/>
      <c r="I399" s="544"/>
      <c r="O399" s="2260" t="s">
        <v>1120</v>
      </c>
      <c r="P399" s="2009"/>
      <c r="Q399" s="2009"/>
      <c r="R399" s="2009"/>
      <c r="S399" s="2009"/>
      <c r="T399" s="2009"/>
      <c r="U399" s="1926"/>
      <c r="Z399" s="430"/>
    </row>
    <row r="400" spans="2:26" ht="7" customHeight="1" x14ac:dyDescent="0.2">
      <c r="O400" s="2525"/>
      <c r="P400" s="2526"/>
      <c r="Q400" s="2526"/>
      <c r="R400" s="2526"/>
      <c r="S400" s="2526"/>
      <c r="T400" s="2526"/>
      <c r="U400" s="2527"/>
      <c r="Z400" s="430"/>
    </row>
    <row r="401" spans="3:26" ht="35.5" customHeight="1" x14ac:dyDescent="0.2">
      <c r="D401" s="2137" t="s">
        <v>139</v>
      </c>
      <c r="E401" s="2386"/>
      <c r="F401" s="2386"/>
      <c r="G401" s="2386"/>
      <c r="H401" s="2386"/>
      <c r="I401" s="2528"/>
      <c r="J401" s="1939">
        <v>12345678</v>
      </c>
      <c r="K401" s="1940"/>
      <c r="L401" s="1940"/>
      <c r="M401" s="1941"/>
      <c r="N401" s="16" t="s">
        <v>122</v>
      </c>
      <c r="O401" s="2529"/>
      <c r="P401" s="2530"/>
      <c r="Q401" s="2530"/>
      <c r="R401" s="2530"/>
      <c r="S401" s="2530"/>
      <c r="T401" s="2530"/>
      <c r="U401" s="2531"/>
      <c r="Z401" s="430"/>
    </row>
    <row r="402" spans="3:26" ht="35.5" customHeight="1" x14ac:dyDescent="0.2">
      <c r="D402" s="2137" t="s">
        <v>140</v>
      </c>
      <c r="E402" s="2386"/>
      <c r="F402" s="2386"/>
      <c r="G402" s="2386"/>
      <c r="H402" s="2386"/>
      <c r="I402" s="2528"/>
      <c r="J402" s="1939">
        <v>12345678</v>
      </c>
      <c r="K402" s="1940"/>
      <c r="L402" s="1940"/>
      <c r="M402" s="1941"/>
      <c r="N402" s="16" t="s">
        <v>122</v>
      </c>
      <c r="O402" s="2532"/>
      <c r="P402" s="2533"/>
      <c r="Q402" s="2533"/>
      <c r="R402" s="2533"/>
      <c r="S402" s="2533"/>
      <c r="T402" s="2533"/>
      <c r="U402" s="2534"/>
      <c r="Z402" s="430"/>
    </row>
    <row r="403" spans="3:26" ht="35.5" customHeight="1" x14ac:dyDescent="0.2">
      <c r="D403" s="2137" t="s">
        <v>1244</v>
      </c>
      <c r="E403" s="2386"/>
      <c r="F403" s="2386"/>
      <c r="G403" s="2386"/>
      <c r="H403" s="2386"/>
      <c r="I403" s="2528"/>
      <c r="J403" s="1939">
        <v>12345678</v>
      </c>
      <c r="K403" s="1940"/>
      <c r="L403" s="1940"/>
      <c r="M403" s="1941"/>
      <c r="N403" s="16" t="s">
        <v>122</v>
      </c>
      <c r="O403" s="2535"/>
      <c r="P403" s="2536"/>
      <c r="Q403" s="2536"/>
      <c r="R403" s="2536"/>
      <c r="S403" s="2536"/>
      <c r="T403" s="2536"/>
      <c r="U403" s="2537"/>
      <c r="Z403" s="430"/>
    </row>
    <row r="404" spans="3:26" ht="16.5" customHeight="1" x14ac:dyDescent="0.2">
      <c r="E404" s="2" t="s">
        <v>141</v>
      </c>
      <c r="Z404" s="430"/>
    </row>
    <row r="405" spans="3:26" ht="9.65" customHeight="1" x14ac:dyDescent="0.2">
      <c r="Z405" s="430"/>
    </row>
    <row r="406" spans="3:26" ht="16.5" customHeight="1" x14ac:dyDescent="0.2">
      <c r="C406" s="8" t="s">
        <v>1124</v>
      </c>
      <c r="Z406" s="430"/>
    </row>
    <row r="407" spans="3:26" ht="16.5" customHeight="1" x14ac:dyDescent="0.2">
      <c r="D407" s="17" t="s">
        <v>1125</v>
      </c>
      <c r="E407" s="38"/>
      <c r="F407" s="38"/>
      <c r="G407" s="38"/>
      <c r="H407" s="231"/>
      <c r="I407" s="2119" t="s">
        <v>1927</v>
      </c>
      <c r="J407" s="1881"/>
      <c r="K407" s="1881"/>
      <c r="L407" s="1881"/>
      <c r="M407" s="1881"/>
      <c r="N407" s="1881"/>
      <c r="O407" s="1881"/>
      <c r="P407" s="1881"/>
      <c r="Q407" s="1946"/>
      <c r="R407" s="1946"/>
      <c r="S407" s="1946"/>
      <c r="Z407" s="430" t="s">
        <v>1987</v>
      </c>
    </row>
    <row r="408" spans="3:26" ht="2.5" customHeight="1" x14ac:dyDescent="0.2">
      <c r="Z408" s="430"/>
    </row>
    <row r="409" spans="3:26" ht="18.649999999999999" customHeight="1" x14ac:dyDescent="0.2">
      <c r="I409" s="1041" t="s">
        <v>1127</v>
      </c>
      <c r="J409" s="1983"/>
      <c r="K409" s="226" t="s">
        <v>1890</v>
      </c>
      <c r="Z409" s="430"/>
    </row>
    <row r="410" spans="3:26" ht="16.5" customHeight="1" x14ac:dyDescent="0.2">
      <c r="E410" s="2" t="s">
        <v>142</v>
      </c>
      <c r="Z410" s="430"/>
    </row>
    <row r="411" spans="3:26" ht="9.65" customHeight="1" x14ac:dyDescent="0.2">
      <c r="Z411" s="430"/>
    </row>
    <row r="412" spans="3:26" ht="16.5" customHeight="1" x14ac:dyDescent="0.2">
      <c r="C412" s="8" t="s">
        <v>1128</v>
      </c>
      <c r="Z412" s="430"/>
    </row>
    <row r="413" spans="3:26" ht="16.5" customHeight="1" x14ac:dyDescent="0.2">
      <c r="D413" s="2524" t="s">
        <v>148</v>
      </c>
      <c r="E413" s="2524"/>
      <c r="F413" s="2524"/>
      <c r="G413" s="2524"/>
      <c r="H413" s="2524"/>
      <c r="I413" s="2524"/>
      <c r="J413" s="2524"/>
      <c r="K413" s="2524"/>
      <c r="L413" s="2524"/>
      <c r="M413" s="2524"/>
      <c r="N413" s="2524"/>
      <c r="O413" s="2524"/>
      <c r="P413" s="2296" t="s">
        <v>1129</v>
      </c>
      <c r="Q413" s="2296"/>
      <c r="R413" s="2296"/>
      <c r="Z413" s="430" t="s">
        <v>1792</v>
      </c>
    </row>
    <row r="414" spans="3:26" ht="16.5" customHeight="1" x14ac:dyDescent="0.2">
      <c r="D414" s="2524" t="s">
        <v>2034</v>
      </c>
      <c r="E414" s="2524"/>
      <c r="F414" s="2524"/>
      <c r="G414" s="2524"/>
      <c r="H414" s="2524"/>
      <c r="I414" s="2524"/>
      <c r="J414" s="2524"/>
      <c r="K414" s="2524"/>
      <c r="L414" s="2524"/>
      <c r="M414" s="2524"/>
      <c r="N414" s="2524"/>
      <c r="O414" s="2524"/>
      <c r="P414" s="2296" t="s">
        <v>1230</v>
      </c>
      <c r="Q414" s="2296"/>
      <c r="R414" s="2296"/>
      <c r="Z414" s="430" t="s">
        <v>1793</v>
      </c>
    </row>
    <row r="415" spans="3:26" ht="16.5" customHeight="1" x14ac:dyDescent="0.2">
      <c r="E415" t="s">
        <v>149</v>
      </c>
      <c r="Z415" s="430"/>
    </row>
    <row r="416" spans="3:26" ht="10.5" customHeight="1" x14ac:dyDescent="0.2">
      <c r="Z416" s="430"/>
    </row>
    <row r="417" spans="3:26" ht="16.5" customHeight="1" x14ac:dyDescent="0.2">
      <c r="C417" s="8" t="s">
        <v>1139</v>
      </c>
      <c r="Z417" s="430"/>
    </row>
    <row r="418" spans="3:26" ht="16.5" customHeight="1" x14ac:dyDescent="0.2">
      <c r="D418" s="2" t="s">
        <v>164</v>
      </c>
      <c r="Z418" s="430"/>
    </row>
    <row r="419" spans="3:26" ht="16.5" customHeight="1" x14ac:dyDescent="0.2">
      <c r="D419" s="17" t="s">
        <v>296</v>
      </c>
      <c r="E419" s="38"/>
      <c r="F419" s="231"/>
      <c r="G419" s="1951" t="s">
        <v>1115</v>
      </c>
      <c r="H419" s="1952"/>
      <c r="I419" s="1952"/>
      <c r="J419" s="1953"/>
      <c r="Z419" s="430" t="s">
        <v>1788</v>
      </c>
    </row>
    <row r="420" spans="3:26" ht="3" customHeight="1" x14ac:dyDescent="0.2">
      <c r="Z420" s="430"/>
    </row>
    <row r="421" spans="3:26" ht="32.5" customHeight="1" x14ac:dyDescent="0.2">
      <c r="D421" s="2193" t="s">
        <v>1748</v>
      </c>
      <c r="E421" s="2331"/>
      <c r="F421" s="2331"/>
      <c r="G421" s="2332"/>
      <c r="H421" s="2006" t="s">
        <v>150</v>
      </c>
      <c r="I421" s="2007"/>
      <c r="J421" s="2007"/>
      <c r="K421" s="2008"/>
      <c r="L421" s="1928" t="s">
        <v>151</v>
      </c>
      <c r="M421" s="1930"/>
      <c r="N421" s="1928" t="s">
        <v>152</v>
      </c>
      <c r="O421" s="1930"/>
      <c r="P421" s="2006" t="s">
        <v>153</v>
      </c>
      <c r="Q421" s="2007"/>
      <c r="R421" s="2007"/>
      <c r="S421" s="2007"/>
      <c r="T421" s="2007"/>
      <c r="U421" s="2007"/>
      <c r="V421" s="2008"/>
      <c r="Z421" s="430"/>
    </row>
    <row r="422" spans="3:26" ht="16.5" customHeight="1" x14ac:dyDescent="0.2">
      <c r="D422" s="545" t="s">
        <v>984</v>
      </c>
      <c r="E422" s="546">
        <v>6</v>
      </c>
      <c r="F422" s="546">
        <v>5</v>
      </c>
      <c r="G422" s="547">
        <v>15</v>
      </c>
      <c r="H422" s="2314" t="s">
        <v>1749</v>
      </c>
      <c r="I422" s="2315"/>
      <c r="J422" s="2315"/>
      <c r="K422" s="2520"/>
      <c r="L422" s="1892" t="s">
        <v>970</v>
      </c>
      <c r="M422" s="1893"/>
      <c r="N422" s="1892" t="s">
        <v>970</v>
      </c>
      <c r="O422" s="1893"/>
      <c r="P422" s="2521" t="s">
        <v>969</v>
      </c>
      <c r="Q422" s="2522"/>
      <c r="R422" s="2522"/>
      <c r="S422" s="2522"/>
      <c r="T422" s="2522"/>
      <c r="U422" s="2522"/>
      <c r="V422" s="2523"/>
      <c r="Z422" s="430" t="s">
        <v>1794</v>
      </c>
    </row>
    <row r="423" spans="3:26" ht="16.5" customHeight="1" x14ac:dyDescent="0.2">
      <c r="D423" s="545"/>
      <c r="E423" s="546"/>
      <c r="F423" s="546"/>
      <c r="G423" s="547"/>
      <c r="H423" s="2314"/>
      <c r="I423" s="2315"/>
      <c r="J423" s="2315"/>
      <c r="K423" s="2520"/>
      <c r="L423" s="1892"/>
      <c r="M423" s="1893"/>
      <c r="N423" s="1892"/>
      <c r="O423" s="1893"/>
      <c r="P423" s="2521"/>
      <c r="Q423" s="2522"/>
      <c r="R423" s="2522"/>
      <c r="S423" s="2522"/>
      <c r="T423" s="2522"/>
      <c r="U423" s="2522"/>
      <c r="V423" s="2523"/>
      <c r="Z423" s="430" t="s">
        <v>1794</v>
      </c>
    </row>
    <row r="424" spans="3:26" ht="16.5" customHeight="1" x14ac:dyDescent="0.2">
      <c r="D424" s="545"/>
      <c r="E424" s="546"/>
      <c r="F424" s="546"/>
      <c r="G424" s="547"/>
      <c r="H424" s="2314"/>
      <c r="I424" s="2315"/>
      <c r="J424" s="2315"/>
      <c r="K424" s="2520"/>
      <c r="L424" s="1892"/>
      <c r="M424" s="1893"/>
      <c r="N424" s="1892"/>
      <c r="O424" s="1893"/>
      <c r="P424" s="2521"/>
      <c r="Q424" s="2522"/>
      <c r="R424" s="2522"/>
      <c r="S424" s="2522"/>
      <c r="T424" s="2522"/>
      <c r="U424" s="2522"/>
      <c r="V424" s="2523"/>
      <c r="Z424" s="430" t="s">
        <v>1794</v>
      </c>
    </row>
    <row r="425" spans="3:26" ht="16.5" customHeight="1" x14ac:dyDescent="0.2">
      <c r="D425" s="545"/>
      <c r="E425" s="546"/>
      <c r="F425" s="546"/>
      <c r="G425" s="547"/>
      <c r="H425" s="2314"/>
      <c r="I425" s="2315"/>
      <c r="J425" s="2315"/>
      <c r="K425" s="2520"/>
      <c r="L425" s="1892"/>
      <c r="M425" s="1893"/>
      <c r="N425" s="1892"/>
      <c r="O425" s="1893"/>
      <c r="P425" s="2521"/>
      <c r="Q425" s="2522"/>
      <c r="R425" s="2522"/>
      <c r="S425" s="2522"/>
      <c r="T425" s="2522"/>
      <c r="U425" s="2522"/>
      <c r="V425" s="2523"/>
      <c r="Z425" s="430" t="s">
        <v>1794</v>
      </c>
    </row>
    <row r="426" spans="3:26" ht="16.5" customHeight="1" x14ac:dyDescent="0.2">
      <c r="E426" s="2" t="s">
        <v>154</v>
      </c>
      <c r="Z426" s="430"/>
    </row>
    <row r="427" spans="3:26" ht="9.65" customHeight="1" x14ac:dyDescent="0.2">
      <c r="Z427" s="430"/>
    </row>
    <row r="428" spans="3:26" ht="16.5" customHeight="1" x14ac:dyDescent="0.2">
      <c r="C428" s="8" t="s">
        <v>155</v>
      </c>
      <c r="Z428" s="430"/>
    </row>
    <row r="429" spans="3:26" ht="16.5" customHeight="1" x14ac:dyDescent="0.2">
      <c r="D429" s="17" t="s">
        <v>297</v>
      </c>
      <c r="E429" s="38"/>
      <c r="F429" s="38"/>
      <c r="G429" s="228"/>
      <c r="H429" s="1951" t="s">
        <v>1228</v>
      </c>
      <c r="I429" s="1952"/>
      <c r="J429" s="1952"/>
      <c r="K429" s="1953"/>
      <c r="Z429" s="430" t="s">
        <v>1788</v>
      </c>
    </row>
    <row r="430" spans="3:26" ht="3.65" customHeight="1" x14ac:dyDescent="0.2">
      <c r="Z430" s="430"/>
    </row>
    <row r="431" spans="3:26" ht="16.5" customHeight="1" x14ac:dyDescent="0.2">
      <c r="D431" s="1994" t="s">
        <v>691</v>
      </c>
      <c r="E431" s="2518"/>
      <c r="F431" s="2518"/>
      <c r="G431" s="2518"/>
      <c r="H431" s="2518"/>
      <c r="I431" s="2518"/>
      <c r="J431" s="2518"/>
      <c r="K431" s="2519"/>
      <c r="L431" s="2099" t="s">
        <v>692</v>
      </c>
      <c r="M431" s="1977"/>
      <c r="N431" s="1977"/>
      <c r="O431" s="1977"/>
      <c r="P431" s="548"/>
      <c r="Z431" s="430"/>
    </row>
    <row r="432" spans="3:26" ht="25.5" customHeight="1" x14ac:dyDescent="0.2">
      <c r="D432" s="2515"/>
      <c r="E432" s="2516"/>
      <c r="F432" s="2516"/>
      <c r="G432" s="2516"/>
      <c r="H432" s="2516"/>
      <c r="I432" s="2516"/>
      <c r="J432" s="2516"/>
      <c r="K432" s="2517"/>
      <c r="L432" s="1945"/>
      <c r="M432" s="1945"/>
      <c r="N432" s="1945"/>
      <c r="O432" s="1945"/>
      <c r="P432" s="15" t="s">
        <v>122</v>
      </c>
      <c r="Z432" s="430"/>
    </row>
    <row r="433" spans="1:26" ht="25.5" customHeight="1" x14ac:dyDescent="0.2">
      <c r="D433" s="2515"/>
      <c r="E433" s="2516"/>
      <c r="F433" s="2516"/>
      <c r="G433" s="2516"/>
      <c r="H433" s="2516"/>
      <c r="I433" s="2516"/>
      <c r="J433" s="2516"/>
      <c r="K433" s="2517"/>
      <c r="L433" s="1945"/>
      <c r="M433" s="1945"/>
      <c r="N433" s="1945"/>
      <c r="O433" s="1945"/>
      <c r="P433" s="15" t="s">
        <v>122</v>
      </c>
      <c r="Z433" s="430"/>
    </row>
    <row r="434" spans="1:26" ht="16.5" customHeight="1" x14ac:dyDescent="0.2">
      <c r="E434" s="2" t="s">
        <v>157</v>
      </c>
      <c r="Z434" s="430"/>
    </row>
    <row r="435" spans="1:26" ht="9.65" customHeight="1" x14ac:dyDescent="0.2">
      <c r="Z435" s="430"/>
    </row>
    <row r="436" spans="1:26" ht="16.5" customHeight="1" x14ac:dyDescent="0.2">
      <c r="C436" s="229" t="s">
        <v>295</v>
      </c>
      <c r="Z436" s="430"/>
    </row>
    <row r="437" spans="1:26" ht="16.5" customHeight="1" x14ac:dyDescent="0.2">
      <c r="D437" s="1073" t="s">
        <v>2114</v>
      </c>
      <c r="E437" s="1602"/>
      <c r="F437" s="1602"/>
      <c r="G437" s="1602"/>
      <c r="H437" s="1602"/>
      <c r="I437" s="1602"/>
      <c r="J437" s="1602"/>
      <c r="K437" s="1605"/>
      <c r="L437" s="2178">
        <v>23456789</v>
      </c>
      <c r="M437" s="2179"/>
      <c r="N437" s="2179"/>
      <c r="O437" s="2180"/>
      <c r="P437" s="15" t="s">
        <v>122</v>
      </c>
      <c r="Z437" s="430"/>
    </row>
    <row r="438" spans="1:26" ht="16.5" customHeight="1" x14ac:dyDescent="0.2">
      <c r="D438" s="1098" t="s">
        <v>2115</v>
      </c>
      <c r="E438" s="1144"/>
      <c r="F438" s="1144"/>
      <c r="G438" s="1144"/>
      <c r="H438" s="1144"/>
      <c r="I438" s="1144"/>
      <c r="J438" s="1144"/>
      <c r="K438" s="1145"/>
      <c r="L438" s="2178">
        <v>34567890</v>
      </c>
      <c r="M438" s="2179"/>
      <c r="N438" s="2179"/>
      <c r="O438" s="2180"/>
      <c r="P438" s="15" t="s">
        <v>122</v>
      </c>
      <c r="Z438" s="430"/>
    </row>
    <row r="439" spans="1:26" ht="16.5" customHeight="1" x14ac:dyDescent="0.2">
      <c r="D439" s="1098" t="s">
        <v>2116</v>
      </c>
      <c r="E439" s="1144"/>
      <c r="F439" s="1144"/>
      <c r="G439" s="1144"/>
      <c r="H439" s="1144"/>
      <c r="I439" s="1144"/>
      <c r="J439" s="1144"/>
      <c r="K439" s="1145"/>
      <c r="L439" s="2178">
        <v>12345678</v>
      </c>
      <c r="M439" s="2179"/>
      <c r="N439" s="2179"/>
      <c r="O439" s="2180"/>
      <c r="P439" s="15" t="s">
        <v>122</v>
      </c>
      <c r="Z439" s="430"/>
    </row>
    <row r="440" spans="1:26" ht="16.5" customHeight="1" x14ac:dyDescent="0.2">
      <c r="E440" s="2" t="s">
        <v>2149</v>
      </c>
      <c r="Z440" s="430"/>
    </row>
    <row r="441" spans="1:26" ht="16.5" customHeight="1" x14ac:dyDescent="0.2">
      <c r="E441" s="4" t="s">
        <v>2150</v>
      </c>
      <c r="Z441" s="430"/>
    </row>
    <row r="442" spans="1:26" ht="13.5" customHeight="1" x14ac:dyDescent="0.2">
      <c r="Z442" s="430"/>
    </row>
    <row r="443" spans="1:26" ht="17.5" customHeight="1" x14ac:dyDescent="0.2">
      <c r="P443" s="1946" t="s">
        <v>792</v>
      </c>
      <c r="Q443" s="1946"/>
      <c r="R443" s="1946"/>
      <c r="S443" s="1947" t="str">
        <f>$Q$12</f>
        <v>○△幼稚園</v>
      </c>
      <c r="T443" s="1947"/>
      <c r="U443" s="1947"/>
      <c r="V443" s="1947"/>
      <c r="W443" s="1947"/>
      <c r="X443" s="1947"/>
      <c r="Z443" s="430"/>
    </row>
    <row r="444" spans="1:26" ht="16.5" customHeight="1" x14ac:dyDescent="0.2">
      <c r="A444" s="432" t="s">
        <v>158</v>
      </c>
      <c r="Z444" s="430"/>
    </row>
    <row r="445" spans="1:26" ht="16.5" customHeight="1" x14ac:dyDescent="0.2">
      <c r="B445" s="7" t="s">
        <v>14</v>
      </c>
      <c r="Z445" s="430"/>
    </row>
    <row r="446" spans="1:26" ht="16.5" customHeight="1" x14ac:dyDescent="0.2">
      <c r="C446" s="229" t="s">
        <v>2117</v>
      </c>
      <c r="Z446" s="430"/>
    </row>
    <row r="447" spans="1:26" ht="18.649999999999999" customHeight="1" x14ac:dyDescent="0.2">
      <c r="D447" s="1918" t="s">
        <v>693</v>
      </c>
      <c r="E447" s="2416"/>
      <c r="F447" s="433">
        <v>40</v>
      </c>
      <c r="G447" s="16" t="s">
        <v>159</v>
      </c>
      <c r="H447" s="16"/>
      <c r="I447" s="15"/>
      <c r="Z447" s="430"/>
    </row>
    <row r="448" spans="1:26" ht="16.5" customHeight="1" x14ac:dyDescent="0.2">
      <c r="E448" s="52" t="s">
        <v>160</v>
      </c>
      <c r="Z448" s="430"/>
    </row>
    <row r="449" spans="3:26" ht="16.5" customHeight="1" x14ac:dyDescent="0.2">
      <c r="E449" s="52" t="s">
        <v>161</v>
      </c>
      <c r="Z449" s="430"/>
    </row>
    <row r="450" spans="3:26" ht="16.5" customHeight="1" x14ac:dyDescent="0.2">
      <c r="E450" s="2" t="s">
        <v>162</v>
      </c>
      <c r="Z450" s="430"/>
    </row>
    <row r="451" spans="3:26" ht="9.65" customHeight="1" x14ac:dyDescent="0.2">
      <c r="Z451" s="430"/>
    </row>
    <row r="452" spans="3:26" ht="16.5" customHeight="1" x14ac:dyDescent="0.2">
      <c r="C452" s="229" t="s">
        <v>2118</v>
      </c>
      <c r="Z452" s="430"/>
    </row>
    <row r="453" spans="3:26" ht="18.649999999999999" customHeight="1" x14ac:dyDescent="0.2">
      <c r="D453" s="549" t="s">
        <v>984</v>
      </c>
      <c r="E453" s="819" t="s">
        <v>2103</v>
      </c>
      <c r="F453" s="16" t="s">
        <v>22</v>
      </c>
      <c r="G453" s="433">
        <v>9</v>
      </c>
      <c r="H453" s="16" t="s">
        <v>23</v>
      </c>
      <c r="I453" s="433">
        <v>15</v>
      </c>
      <c r="J453" s="16" t="s">
        <v>165</v>
      </c>
      <c r="K453" s="16"/>
      <c r="L453" s="15"/>
      <c r="M453" s="5"/>
      <c r="N453" s="2" t="s">
        <v>1056</v>
      </c>
      <c r="Z453" s="430" t="s">
        <v>1809</v>
      </c>
    </row>
    <row r="454" spans="3:26" ht="16.5" customHeight="1" x14ac:dyDescent="0.2">
      <c r="E454" s="4" t="s">
        <v>166</v>
      </c>
      <c r="Z454" s="430"/>
    </row>
    <row r="455" spans="3:26" ht="9.65" customHeight="1" x14ac:dyDescent="0.2">
      <c r="Z455" s="430"/>
    </row>
    <row r="456" spans="3:26" ht="16.5" customHeight="1" x14ac:dyDescent="0.2">
      <c r="C456" s="229" t="s">
        <v>298</v>
      </c>
      <c r="D456" s="230"/>
      <c r="E456" s="230"/>
      <c r="F456" s="230"/>
      <c r="G456" s="230"/>
      <c r="H456" s="230"/>
      <c r="I456" s="230"/>
      <c r="J456" s="230"/>
      <c r="K456" s="230"/>
      <c r="L456" s="230"/>
      <c r="M456" s="230"/>
      <c r="N456" s="230"/>
      <c r="O456" s="230"/>
      <c r="P456" s="230"/>
      <c r="Q456" s="230"/>
      <c r="R456" s="230"/>
      <c r="S456" s="230"/>
      <c r="T456" s="230"/>
      <c r="U456" s="230"/>
      <c r="V456" s="230"/>
      <c r="W456" s="230"/>
      <c r="Z456" s="430"/>
    </row>
    <row r="457" spans="3:26" ht="16.5" customHeight="1" x14ac:dyDescent="0.2">
      <c r="C457" s="230"/>
      <c r="D457" s="1098"/>
      <c r="E457" s="1144"/>
      <c r="F457" s="1144"/>
      <c r="G457" s="1303"/>
      <c r="H457" s="896" t="s">
        <v>167</v>
      </c>
      <c r="I457" s="897"/>
      <c r="J457" s="898"/>
      <c r="K457" s="1021" t="s">
        <v>168</v>
      </c>
      <c r="L457" s="1021"/>
      <c r="M457" s="955"/>
      <c r="N457" s="955" t="s">
        <v>169</v>
      </c>
      <c r="O457" s="955"/>
      <c r="P457" s="955"/>
      <c r="Q457" s="230"/>
      <c r="R457" s="230"/>
      <c r="S457" s="230"/>
      <c r="T457" s="230"/>
      <c r="U457" s="230"/>
      <c r="V457" s="230"/>
      <c r="W457" s="230"/>
      <c r="Z457" s="430"/>
    </row>
    <row r="458" spans="3:26" ht="18.649999999999999" customHeight="1" x14ac:dyDescent="0.2">
      <c r="C458" s="230"/>
      <c r="D458" s="2509" t="s">
        <v>2119</v>
      </c>
      <c r="E458" s="2509"/>
      <c r="F458" s="2509"/>
      <c r="G458" s="2510"/>
      <c r="H458" s="2511">
        <v>175</v>
      </c>
      <c r="I458" s="2512"/>
      <c r="J458" s="472" t="s">
        <v>50</v>
      </c>
      <c r="K458" s="2511">
        <v>150</v>
      </c>
      <c r="L458" s="2512"/>
      <c r="M458" s="473" t="s">
        <v>50</v>
      </c>
      <c r="N458" s="2513">
        <f>IF(OR(H458=0,K458=0),ERROR.TYPE(1),H458-K458)</f>
        <v>25</v>
      </c>
      <c r="O458" s="2514"/>
      <c r="P458" s="473" t="s">
        <v>50</v>
      </c>
      <c r="Q458" s="230"/>
      <c r="R458" s="230"/>
      <c r="S458" s="230"/>
      <c r="T458" s="230"/>
      <c r="U458" s="230"/>
      <c r="V458" s="230"/>
      <c r="W458" s="230"/>
      <c r="Z458" s="430"/>
    </row>
    <row r="459" spans="3:26" ht="18.649999999999999" customHeight="1" x14ac:dyDescent="0.2">
      <c r="C459" s="230"/>
      <c r="D459" s="2509" t="s">
        <v>2119</v>
      </c>
      <c r="E459" s="2509"/>
      <c r="F459" s="2509"/>
      <c r="G459" s="2510"/>
      <c r="H459" s="2511">
        <v>175</v>
      </c>
      <c r="I459" s="2512"/>
      <c r="J459" s="472" t="s">
        <v>50</v>
      </c>
      <c r="K459" s="2511">
        <v>145</v>
      </c>
      <c r="L459" s="2512"/>
      <c r="M459" s="473" t="s">
        <v>50</v>
      </c>
      <c r="N459" s="2513">
        <f t="shared" ref="N459:N460" si="0">IF(OR(H459=0,K459=0),ERROR.TYPE(1),H459-K459)</f>
        <v>30</v>
      </c>
      <c r="O459" s="2514"/>
      <c r="P459" s="473" t="s">
        <v>50</v>
      </c>
      <c r="Q459" s="230"/>
      <c r="R459" s="230"/>
      <c r="S459" s="230"/>
      <c r="T459" s="230"/>
      <c r="U459" s="230"/>
      <c r="V459" s="230"/>
      <c r="W459" s="230"/>
      <c r="Z459" s="430"/>
    </row>
    <row r="460" spans="3:26" ht="18.649999999999999" customHeight="1" x14ac:dyDescent="0.2">
      <c r="C460" s="230"/>
      <c r="D460" s="2509" t="s">
        <v>2119</v>
      </c>
      <c r="E460" s="2509"/>
      <c r="F460" s="2509"/>
      <c r="G460" s="2510"/>
      <c r="H460" s="2511">
        <v>175</v>
      </c>
      <c r="I460" s="2512"/>
      <c r="J460" s="472" t="s">
        <v>50</v>
      </c>
      <c r="K460" s="2511">
        <v>160</v>
      </c>
      <c r="L460" s="2512"/>
      <c r="M460" s="473" t="s">
        <v>50</v>
      </c>
      <c r="N460" s="2513">
        <f t="shared" si="0"/>
        <v>15</v>
      </c>
      <c r="O460" s="2514"/>
      <c r="P460" s="473" t="s">
        <v>50</v>
      </c>
      <c r="Q460" s="230"/>
      <c r="R460" s="230"/>
      <c r="S460" s="230"/>
      <c r="T460" s="230"/>
      <c r="U460" s="230"/>
      <c r="V460" s="230"/>
      <c r="W460" s="230"/>
      <c r="Z460" s="430"/>
    </row>
    <row r="461" spans="3:26" ht="16.5" customHeight="1" x14ac:dyDescent="0.2">
      <c r="C461" s="230"/>
      <c r="D461" s="230"/>
      <c r="E461" s="226" t="s">
        <v>170</v>
      </c>
      <c r="F461" s="230"/>
      <c r="G461" s="230"/>
      <c r="H461" s="230"/>
      <c r="I461" s="230"/>
      <c r="J461" s="230"/>
      <c r="K461" s="230"/>
      <c r="L461" s="230"/>
      <c r="M461" s="230"/>
      <c r="N461" s="230"/>
      <c r="O461" s="230"/>
      <c r="P461" s="230"/>
      <c r="Q461" s="230"/>
      <c r="R461" s="230"/>
      <c r="S461" s="230"/>
      <c r="T461" s="230"/>
      <c r="U461" s="230"/>
      <c r="V461" s="230"/>
      <c r="W461" s="230"/>
      <c r="Z461" s="430"/>
    </row>
    <row r="462" spans="3:26" ht="9.65" customHeight="1" x14ac:dyDescent="0.2">
      <c r="C462" s="230"/>
      <c r="D462" s="230"/>
      <c r="E462" s="230"/>
      <c r="F462" s="230"/>
      <c r="G462" s="230"/>
      <c r="H462" s="230"/>
      <c r="I462" s="230"/>
      <c r="J462" s="230"/>
      <c r="K462" s="230"/>
      <c r="L462" s="230"/>
      <c r="M462" s="230"/>
      <c r="N462" s="230"/>
      <c r="O462" s="230"/>
      <c r="P462" s="230"/>
      <c r="Q462" s="230"/>
      <c r="R462" s="230"/>
      <c r="S462" s="230"/>
      <c r="T462" s="230"/>
      <c r="U462" s="230"/>
      <c r="V462" s="230"/>
      <c r="W462" s="230"/>
      <c r="Z462" s="430"/>
    </row>
    <row r="463" spans="3:26" ht="16.5" customHeight="1" x14ac:dyDescent="0.2">
      <c r="C463" s="229" t="s">
        <v>2120</v>
      </c>
      <c r="D463" s="230"/>
      <c r="E463" s="230"/>
      <c r="F463" s="230"/>
      <c r="G463" s="230"/>
      <c r="H463" s="230"/>
      <c r="I463" s="230"/>
      <c r="J463" s="230"/>
      <c r="K463" s="230"/>
      <c r="L463" s="230"/>
      <c r="M463" s="230"/>
      <c r="N463" s="230"/>
      <c r="O463" s="230"/>
      <c r="P463" s="230"/>
      <c r="Q463" s="230"/>
      <c r="R463" s="230"/>
      <c r="S463" s="230"/>
      <c r="T463" s="230"/>
      <c r="U463" s="230"/>
      <c r="V463" s="230"/>
      <c r="W463" s="230"/>
      <c r="Z463" s="430"/>
    </row>
    <row r="464" spans="3:26" ht="30" customHeight="1" x14ac:dyDescent="0.2">
      <c r="C464" s="230"/>
      <c r="D464" s="912"/>
      <c r="E464" s="912"/>
      <c r="F464" s="1086" t="s">
        <v>172</v>
      </c>
      <c r="G464" s="1087"/>
      <c r="H464" s="1087"/>
      <c r="I464" s="1088"/>
      <c r="J464" s="929" t="s">
        <v>173</v>
      </c>
      <c r="K464" s="929"/>
      <c r="L464" s="912"/>
      <c r="M464" s="911" t="s">
        <v>174</v>
      </c>
      <c r="N464" s="912"/>
      <c r="O464" s="911" t="s">
        <v>175</v>
      </c>
      <c r="P464" s="912"/>
      <c r="Q464" s="230"/>
      <c r="R464" s="230"/>
      <c r="S464" s="230"/>
      <c r="T464" s="230"/>
      <c r="U464" s="230"/>
      <c r="V464" s="230"/>
      <c r="W464" s="230"/>
      <c r="Z464" s="430"/>
    </row>
    <row r="465" spans="3:26" ht="19" customHeight="1" x14ac:dyDescent="0.2">
      <c r="C465" s="230"/>
      <c r="D465" s="1744" t="s">
        <v>171</v>
      </c>
      <c r="E465" s="1745"/>
      <c r="F465" s="2480" t="s">
        <v>950</v>
      </c>
      <c r="G465" s="2481"/>
      <c r="H465" s="2481"/>
      <c r="I465" s="2482"/>
      <c r="J465" s="2507">
        <v>30</v>
      </c>
      <c r="K465" s="2507"/>
      <c r="L465" s="550" t="s">
        <v>50</v>
      </c>
      <c r="M465" s="2484" t="s">
        <v>953</v>
      </c>
      <c r="N465" s="2484"/>
      <c r="O465" s="1770"/>
      <c r="P465" s="1770"/>
      <c r="Q465" s="230"/>
      <c r="R465" s="230"/>
      <c r="S465" s="230"/>
      <c r="T465" s="230"/>
      <c r="U465" s="230"/>
      <c r="V465" s="230"/>
      <c r="W465" s="230"/>
      <c r="Z465" s="430" t="s">
        <v>1795</v>
      </c>
    </row>
    <row r="466" spans="3:26" ht="19" customHeight="1" x14ac:dyDescent="0.2">
      <c r="C466" s="230"/>
      <c r="D466" s="551"/>
      <c r="E466" s="552"/>
      <c r="F466" s="2492" t="s">
        <v>1198</v>
      </c>
      <c r="G466" s="2493"/>
      <c r="H466" s="2493"/>
      <c r="I466" s="2494"/>
      <c r="J466" s="2495">
        <v>30</v>
      </c>
      <c r="K466" s="2495"/>
      <c r="L466" s="553" t="s">
        <v>50</v>
      </c>
      <c r="M466" s="2496" t="s">
        <v>953</v>
      </c>
      <c r="N466" s="2496"/>
      <c r="O466" s="1771"/>
      <c r="P466" s="1771"/>
      <c r="Q466" s="230"/>
      <c r="R466" s="230"/>
      <c r="S466" s="230"/>
      <c r="T466" s="230"/>
      <c r="U466" s="230"/>
      <c r="V466" s="230"/>
      <c r="W466" s="230"/>
      <c r="Z466" s="430" t="s">
        <v>1795</v>
      </c>
    </row>
    <row r="467" spans="3:26" ht="19" customHeight="1" x14ac:dyDescent="0.2">
      <c r="C467" s="230"/>
      <c r="D467" s="551"/>
      <c r="E467" s="552"/>
      <c r="F467" s="2492"/>
      <c r="G467" s="2493"/>
      <c r="H467" s="2493"/>
      <c r="I467" s="2494"/>
      <c r="J467" s="2495"/>
      <c r="K467" s="2495"/>
      <c r="L467" s="553" t="s">
        <v>50</v>
      </c>
      <c r="M467" s="2479"/>
      <c r="N467" s="2479"/>
      <c r="O467" s="1771"/>
      <c r="P467" s="1771"/>
      <c r="Q467" s="230"/>
      <c r="R467" s="230"/>
      <c r="S467" s="230"/>
      <c r="T467" s="230"/>
      <c r="U467" s="230"/>
      <c r="V467" s="230"/>
      <c r="W467" s="230"/>
      <c r="Z467" s="430" t="s">
        <v>1795</v>
      </c>
    </row>
    <row r="468" spans="3:26" ht="19" customHeight="1" x14ac:dyDescent="0.2">
      <c r="C468" s="230"/>
      <c r="D468" s="551"/>
      <c r="E468" s="552"/>
      <c r="F468" s="2492"/>
      <c r="G468" s="2493"/>
      <c r="H468" s="2493"/>
      <c r="I468" s="2494"/>
      <c r="J468" s="2495"/>
      <c r="K468" s="2495"/>
      <c r="L468" s="553" t="s">
        <v>50</v>
      </c>
      <c r="M468" s="2479"/>
      <c r="N468" s="2479"/>
      <c r="O468" s="1771"/>
      <c r="P468" s="1771"/>
      <c r="Q468" s="230"/>
      <c r="R468" s="230"/>
      <c r="S468" s="230"/>
      <c r="T468" s="230"/>
      <c r="U468" s="230"/>
      <c r="V468" s="230"/>
      <c r="W468" s="230"/>
      <c r="Z468" s="430" t="s">
        <v>1795</v>
      </c>
    </row>
    <row r="469" spans="3:26" ht="19" customHeight="1" x14ac:dyDescent="0.2">
      <c r="C469" s="230"/>
      <c r="D469" s="554"/>
      <c r="E469" s="555"/>
      <c r="F469" s="2497"/>
      <c r="G469" s="2498"/>
      <c r="H469" s="2498"/>
      <c r="I469" s="2499"/>
      <c r="J469" s="2500"/>
      <c r="K469" s="2500"/>
      <c r="L469" s="556" t="s">
        <v>50</v>
      </c>
      <c r="M469" s="2501"/>
      <c r="N469" s="2501"/>
      <c r="O469" s="1771"/>
      <c r="P469" s="1771"/>
      <c r="Q469" s="230"/>
      <c r="R469" s="230"/>
      <c r="S469" s="230"/>
      <c r="T469" s="230"/>
      <c r="U469" s="230"/>
      <c r="V469" s="230"/>
      <c r="W469" s="230"/>
      <c r="Z469" s="430" t="s">
        <v>1795</v>
      </c>
    </row>
    <row r="470" spans="3:26" ht="19" customHeight="1" x14ac:dyDescent="0.2">
      <c r="C470" s="230"/>
      <c r="D470" s="1744" t="s">
        <v>176</v>
      </c>
      <c r="E470" s="1745"/>
      <c r="F470" s="2480" t="s">
        <v>951</v>
      </c>
      <c r="G470" s="2481"/>
      <c r="H470" s="2481"/>
      <c r="I470" s="2482"/>
      <c r="J470" s="2507">
        <v>25</v>
      </c>
      <c r="K470" s="2507"/>
      <c r="L470" s="550" t="s">
        <v>50</v>
      </c>
      <c r="M470" s="2484" t="s">
        <v>953</v>
      </c>
      <c r="N470" s="2484"/>
      <c r="O470" s="1771"/>
      <c r="P470" s="1771"/>
      <c r="Q470" s="230"/>
      <c r="R470" s="230"/>
      <c r="S470" s="230"/>
      <c r="T470" s="230"/>
      <c r="U470" s="230"/>
      <c r="V470" s="230"/>
      <c r="W470" s="230"/>
      <c r="Z470" s="430" t="s">
        <v>1795</v>
      </c>
    </row>
    <row r="471" spans="3:26" ht="19" customHeight="1" x14ac:dyDescent="0.2">
      <c r="C471" s="230"/>
      <c r="D471" s="557"/>
      <c r="E471" s="558"/>
      <c r="F471" s="2492" t="s">
        <v>1199</v>
      </c>
      <c r="G471" s="2493"/>
      <c r="H471" s="2493"/>
      <c r="I471" s="2494"/>
      <c r="J471" s="2495">
        <v>25</v>
      </c>
      <c r="K471" s="2495"/>
      <c r="L471" s="553" t="s">
        <v>50</v>
      </c>
      <c r="M471" s="2496" t="s">
        <v>953</v>
      </c>
      <c r="N471" s="2496"/>
      <c r="O471" s="1771"/>
      <c r="P471" s="1771"/>
      <c r="Q471" s="230"/>
      <c r="R471" s="230"/>
      <c r="S471" s="230"/>
      <c r="T471" s="230"/>
      <c r="U471" s="230"/>
      <c r="V471" s="230"/>
      <c r="W471" s="230"/>
      <c r="Z471" s="430" t="s">
        <v>1795</v>
      </c>
    </row>
    <row r="472" spans="3:26" ht="19" customHeight="1" x14ac:dyDescent="0.2">
      <c r="C472" s="230"/>
      <c r="D472" s="557"/>
      <c r="E472" s="558"/>
      <c r="F472" s="2492"/>
      <c r="G472" s="2493"/>
      <c r="H472" s="2493"/>
      <c r="I472" s="2494"/>
      <c r="J472" s="2495"/>
      <c r="K472" s="2495"/>
      <c r="L472" s="553" t="s">
        <v>50</v>
      </c>
      <c r="M472" s="2479"/>
      <c r="N472" s="2479"/>
      <c r="O472" s="1771"/>
      <c r="P472" s="1771"/>
      <c r="Q472" s="230"/>
      <c r="R472" s="230"/>
      <c r="S472" s="230"/>
      <c r="T472" s="230"/>
      <c r="U472" s="230"/>
      <c r="V472" s="230"/>
      <c r="W472" s="230"/>
      <c r="Z472" s="430" t="s">
        <v>1795</v>
      </c>
    </row>
    <row r="473" spans="3:26" ht="19" customHeight="1" x14ac:dyDescent="0.2">
      <c r="C473" s="230"/>
      <c r="D473" s="557"/>
      <c r="E473" s="558"/>
      <c r="F473" s="2492"/>
      <c r="G473" s="2493"/>
      <c r="H473" s="2493"/>
      <c r="I473" s="2494"/>
      <c r="J473" s="2495"/>
      <c r="K473" s="2495"/>
      <c r="L473" s="553" t="s">
        <v>50</v>
      </c>
      <c r="M473" s="2479"/>
      <c r="N473" s="2479"/>
      <c r="O473" s="1771"/>
      <c r="P473" s="1771"/>
      <c r="Q473" s="230"/>
      <c r="R473" s="230"/>
      <c r="S473" s="230"/>
      <c r="T473" s="230"/>
      <c r="U473" s="230"/>
      <c r="V473" s="230"/>
      <c r="W473" s="230"/>
      <c r="Z473" s="430" t="s">
        <v>1795</v>
      </c>
    </row>
    <row r="474" spans="3:26" ht="19" customHeight="1" x14ac:dyDescent="0.2">
      <c r="C474" s="230"/>
      <c r="D474" s="559"/>
      <c r="E474" s="560"/>
      <c r="F474" s="2497"/>
      <c r="G474" s="2498"/>
      <c r="H474" s="2498"/>
      <c r="I474" s="2499"/>
      <c r="J474" s="2508"/>
      <c r="K474" s="2508"/>
      <c r="L474" s="556" t="s">
        <v>50</v>
      </c>
      <c r="M474" s="2501"/>
      <c r="N474" s="2501"/>
      <c r="O474" s="1155"/>
      <c r="P474" s="1155"/>
      <c r="Q474" s="230"/>
      <c r="R474" s="230"/>
      <c r="S474" s="230"/>
      <c r="T474" s="230"/>
      <c r="U474" s="230"/>
      <c r="V474" s="230"/>
      <c r="W474" s="230"/>
      <c r="Z474" s="430" t="s">
        <v>1795</v>
      </c>
    </row>
    <row r="475" spans="3:26" ht="19" customHeight="1" x14ac:dyDescent="0.2">
      <c r="C475" s="230"/>
      <c r="D475" s="896" t="s">
        <v>178</v>
      </c>
      <c r="E475" s="897"/>
      <c r="F475" s="2480" t="s">
        <v>952</v>
      </c>
      <c r="G475" s="2481"/>
      <c r="H475" s="2481"/>
      <c r="I475" s="2482"/>
      <c r="J475" s="2483">
        <v>20</v>
      </c>
      <c r="K475" s="2483"/>
      <c r="L475" s="550" t="s">
        <v>50</v>
      </c>
      <c r="M475" s="2484" t="s">
        <v>953</v>
      </c>
      <c r="N475" s="2484"/>
      <c r="O475" s="2484" t="s">
        <v>953</v>
      </c>
      <c r="P475" s="2484"/>
      <c r="Q475" s="230"/>
      <c r="R475" s="230"/>
      <c r="S475" s="230"/>
      <c r="T475" s="230"/>
      <c r="U475" s="230"/>
      <c r="V475" s="230"/>
      <c r="W475" s="230"/>
      <c r="Z475" s="430" t="s">
        <v>1796</v>
      </c>
    </row>
    <row r="476" spans="3:26" ht="19" customHeight="1" x14ac:dyDescent="0.2">
      <c r="C476" s="230"/>
      <c r="D476" s="561"/>
      <c r="E476" s="442"/>
      <c r="F476" s="2492" t="s">
        <v>1200</v>
      </c>
      <c r="G476" s="2493"/>
      <c r="H476" s="2493"/>
      <c r="I476" s="2494"/>
      <c r="J476" s="2495">
        <v>20</v>
      </c>
      <c r="K476" s="2495"/>
      <c r="L476" s="553" t="s">
        <v>50</v>
      </c>
      <c r="M476" s="2496" t="s">
        <v>953</v>
      </c>
      <c r="N476" s="2496"/>
      <c r="O476" s="2496" t="s">
        <v>953</v>
      </c>
      <c r="P476" s="2496"/>
      <c r="Q476" s="230"/>
      <c r="R476" s="230"/>
      <c r="S476" s="230"/>
      <c r="T476" s="230"/>
      <c r="U476" s="230"/>
      <c r="V476" s="230"/>
      <c r="W476" s="230"/>
      <c r="Z476" s="430" t="s">
        <v>1796</v>
      </c>
    </row>
    <row r="477" spans="3:26" ht="19" customHeight="1" x14ac:dyDescent="0.2">
      <c r="C477" s="230"/>
      <c r="D477" s="561"/>
      <c r="E477" s="442"/>
      <c r="F477" s="2492"/>
      <c r="G477" s="2493"/>
      <c r="H477" s="2493"/>
      <c r="I477" s="2494"/>
      <c r="J477" s="2495"/>
      <c r="K477" s="2495"/>
      <c r="L477" s="553" t="s">
        <v>50</v>
      </c>
      <c r="M477" s="2479"/>
      <c r="N477" s="2479"/>
      <c r="O477" s="2479"/>
      <c r="P477" s="2479"/>
      <c r="Q477" s="230"/>
      <c r="R477" s="230"/>
      <c r="S477" s="230"/>
      <c r="T477" s="230"/>
      <c r="U477" s="230"/>
      <c r="V477" s="230"/>
      <c r="W477" s="230"/>
      <c r="Z477" s="430" t="s">
        <v>1796</v>
      </c>
    </row>
    <row r="478" spans="3:26" ht="19" customHeight="1" x14ac:dyDescent="0.2">
      <c r="C478" s="230"/>
      <c r="D478" s="561"/>
      <c r="E478" s="442"/>
      <c r="F478" s="2492"/>
      <c r="G478" s="2493"/>
      <c r="H478" s="2493"/>
      <c r="I478" s="2494"/>
      <c r="J478" s="2495"/>
      <c r="K478" s="2495"/>
      <c r="L478" s="553" t="s">
        <v>50</v>
      </c>
      <c r="M478" s="2479"/>
      <c r="N478" s="2479"/>
      <c r="O478" s="2479"/>
      <c r="P478" s="2479"/>
      <c r="Q478" s="230"/>
      <c r="R478" s="230"/>
      <c r="S478" s="230"/>
      <c r="T478" s="230"/>
      <c r="U478" s="230"/>
      <c r="V478" s="230"/>
      <c r="W478" s="230"/>
      <c r="Z478" s="430" t="s">
        <v>1796</v>
      </c>
    </row>
    <row r="479" spans="3:26" ht="19" customHeight="1" x14ac:dyDescent="0.2">
      <c r="C479" s="230"/>
      <c r="D479" s="477"/>
      <c r="E479" s="450"/>
      <c r="F479" s="2497"/>
      <c r="G479" s="2498"/>
      <c r="H479" s="2498"/>
      <c r="I479" s="2499"/>
      <c r="J479" s="2500"/>
      <c r="K479" s="2500"/>
      <c r="L479" s="556" t="s">
        <v>50</v>
      </c>
      <c r="M479" s="2501"/>
      <c r="N479" s="2501"/>
      <c r="O479" s="2501"/>
      <c r="P479" s="2501"/>
      <c r="Q479" s="230"/>
      <c r="R479" s="230"/>
      <c r="S479" s="230"/>
      <c r="T479" s="230"/>
      <c r="U479" s="230"/>
      <c r="V479" s="230"/>
      <c r="W479" s="230"/>
      <c r="Z479" s="430" t="s">
        <v>1796</v>
      </c>
    </row>
    <row r="480" spans="3:26" ht="19" customHeight="1" x14ac:dyDescent="0.2">
      <c r="C480" s="230"/>
      <c r="D480" s="1773" t="s">
        <v>177</v>
      </c>
      <c r="E480" s="1774"/>
      <c r="F480" s="2502"/>
      <c r="G480" s="2503"/>
      <c r="H480" s="2503"/>
      <c r="I480" s="2504"/>
      <c r="J480" s="2505"/>
      <c r="K480" s="2505"/>
      <c r="L480" s="562" t="s">
        <v>50</v>
      </c>
      <c r="M480" s="2032"/>
      <c r="N480" s="2032"/>
      <c r="O480" s="2032"/>
      <c r="P480" s="2032"/>
      <c r="Q480" s="230"/>
      <c r="R480" s="230"/>
      <c r="S480" s="230"/>
      <c r="T480" s="230"/>
      <c r="U480" s="230"/>
      <c r="V480" s="230"/>
      <c r="W480" s="230"/>
      <c r="Z480" s="430" t="s">
        <v>1796</v>
      </c>
    </row>
    <row r="481" spans="3:26" ht="16.5" customHeight="1" x14ac:dyDescent="0.2">
      <c r="C481" s="230"/>
      <c r="D481" s="230"/>
      <c r="E481" s="226" t="s">
        <v>179</v>
      </c>
      <c r="F481" s="230"/>
      <c r="G481" s="230"/>
      <c r="H481" s="230"/>
      <c r="I481" s="230"/>
      <c r="J481" s="230"/>
      <c r="K481" s="230"/>
      <c r="L481" s="230"/>
      <c r="M481" s="230"/>
      <c r="N481" s="230"/>
      <c r="O481" s="230"/>
      <c r="P481" s="230"/>
      <c r="Q481" s="230"/>
      <c r="R481" s="230"/>
      <c r="S481" s="230"/>
      <c r="T481" s="230"/>
      <c r="U481" s="230"/>
      <c r="V481" s="230"/>
      <c r="W481" s="230"/>
      <c r="Z481" s="430"/>
    </row>
    <row r="482" spans="3:26" ht="9.65" customHeight="1" x14ac:dyDescent="0.2">
      <c r="C482" s="230"/>
      <c r="D482" s="230"/>
      <c r="E482" s="230"/>
      <c r="F482" s="230"/>
      <c r="G482" s="230"/>
      <c r="H482" s="230"/>
      <c r="I482" s="230"/>
      <c r="J482" s="230"/>
      <c r="K482" s="230"/>
      <c r="L482" s="230"/>
      <c r="M482" s="230"/>
      <c r="N482" s="230"/>
      <c r="O482" s="230"/>
      <c r="P482" s="230"/>
      <c r="Q482" s="230"/>
      <c r="R482" s="230"/>
      <c r="S482" s="230"/>
      <c r="T482" s="230"/>
      <c r="U482" s="230"/>
      <c r="V482" s="230"/>
      <c r="W482" s="230"/>
      <c r="Z482" s="430"/>
    </row>
    <row r="483" spans="3:26" ht="16.5" customHeight="1" x14ac:dyDescent="0.2">
      <c r="C483" s="229" t="s">
        <v>299</v>
      </c>
      <c r="D483" s="230"/>
      <c r="E483" s="230"/>
      <c r="F483" s="230"/>
      <c r="G483" s="230"/>
      <c r="H483" s="230"/>
      <c r="I483" s="230"/>
      <c r="J483" s="230"/>
      <c r="K483" s="230"/>
      <c r="L483" s="230"/>
      <c r="M483" s="230"/>
      <c r="N483" s="230"/>
      <c r="O483" s="230"/>
      <c r="P483" s="230"/>
      <c r="Q483" s="230"/>
      <c r="R483" s="230"/>
      <c r="S483" s="230"/>
      <c r="T483" s="230"/>
      <c r="U483" s="230"/>
      <c r="V483" s="230"/>
      <c r="W483" s="230"/>
      <c r="Z483" s="430"/>
    </row>
    <row r="484" spans="3:26" ht="19" customHeight="1" x14ac:dyDescent="0.2">
      <c r="C484" s="230"/>
      <c r="D484" s="232" t="s">
        <v>300</v>
      </c>
      <c r="E484" s="222"/>
      <c r="F484" s="222"/>
      <c r="G484" s="222"/>
      <c r="H484" s="222"/>
      <c r="I484" s="222"/>
      <c r="J484" s="222"/>
      <c r="K484" s="1286" t="s">
        <v>1194</v>
      </c>
      <c r="L484" s="2506"/>
      <c r="M484" s="1050"/>
      <c r="N484" s="1051"/>
      <c r="O484" s="230"/>
      <c r="P484" s="230"/>
      <c r="Q484" s="230"/>
      <c r="R484" s="230"/>
      <c r="S484" s="230"/>
      <c r="T484" s="230"/>
      <c r="U484" s="230"/>
      <c r="V484" s="230"/>
      <c r="W484" s="230"/>
      <c r="Z484" s="430" t="s">
        <v>1797</v>
      </c>
    </row>
    <row r="485" spans="3:26" ht="19" customHeight="1" x14ac:dyDescent="0.2">
      <c r="C485" s="230"/>
      <c r="D485" s="561"/>
      <c r="E485" s="563" t="s">
        <v>793</v>
      </c>
      <c r="F485" s="563"/>
      <c r="G485" s="442"/>
      <c r="H485" s="442"/>
      <c r="I485" s="442"/>
      <c r="J485" s="442"/>
      <c r="K485" s="2486" t="s">
        <v>1928</v>
      </c>
      <c r="L485" s="2486"/>
      <c r="M485" s="2486"/>
      <c r="N485" s="2486"/>
      <c r="O485" s="230"/>
      <c r="P485" s="230"/>
      <c r="Q485" s="230"/>
      <c r="R485" s="230"/>
      <c r="S485" s="230"/>
      <c r="T485" s="230"/>
      <c r="U485" s="230"/>
      <c r="V485" s="230"/>
      <c r="W485" s="230"/>
      <c r="Z485" s="430" t="s">
        <v>1798</v>
      </c>
    </row>
    <row r="486" spans="3:26" ht="19" customHeight="1" x14ac:dyDescent="0.2">
      <c r="C486" s="230"/>
      <c r="D486" s="477"/>
      <c r="E486" s="450"/>
      <c r="F486" s="564" t="s">
        <v>1891</v>
      </c>
      <c r="G486" s="564"/>
      <c r="H486" s="450"/>
      <c r="I486" s="450"/>
      <c r="J486" s="450"/>
      <c r="K486" s="2487"/>
      <c r="L486" s="2488"/>
      <c r="M486" s="2488"/>
      <c r="N486" s="2489"/>
      <c r="O486" s="230"/>
      <c r="P486" s="230"/>
      <c r="Q486" s="230"/>
      <c r="R486" s="230"/>
      <c r="S486" s="230"/>
      <c r="T486" s="230"/>
      <c r="U486" s="230"/>
      <c r="V486" s="230"/>
      <c r="W486" s="230"/>
      <c r="Z486" s="430"/>
    </row>
    <row r="487" spans="3:26" ht="16.5" customHeight="1" x14ac:dyDescent="0.2">
      <c r="C487" s="230"/>
      <c r="D487" s="230"/>
      <c r="E487" s="226" t="s">
        <v>852</v>
      </c>
      <c r="F487" s="230"/>
      <c r="G487" s="230"/>
      <c r="H487" s="230"/>
      <c r="I487" s="230"/>
      <c r="J487" s="230"/>
      <c r="K487" s="230"/>
      <c r="L487" s="230"/>
      <c r="M487" s="230"/>
      <c r="N487" s="230"/>
      <c r="O487" s="230"/>
      <c r="P487" s="230"/>
      <c r="Q487" s="230"/>
      <c r="R487" s="230"/>
      <c r="S487" s="230"/>
      <c r="T487" s="230"/>
      <c r="U487" s="230"/>
      <c r="V487" s="230"/>
      <c r="W487" s="230"/>
      <c r="Z487" s="430"/>
    </row>
    <row r="488" spans="3:26" ht="22" customHeight="1" x14ac:dyDescent="0.2">
      <c r="E488" s="2"/>
      <c r="T488" s="1297" t="s">
        <v>1556</v>
      </c>
      <c r="U488" s="2037"/>
      <c r="V488" s="2037"/>
      <c r="W488" s="2037"/>
      <c r="X488" s="2038"/>
      <c r="Z488" s="430"/>
    </row>
    <row r="489" spans="3:26" ht="9.65" customHeight="1" x14ac:dyDescent="0.2">
      <c r="Z489" s="430"/>
    </row>
    <row r="490" spans="3:26" ht="12" customHeight="1" x14ac:dyDescent="0.2">
      <c r="Z490" s="430"/>
    </row>
    <row r="491" spans="3:26" ht="17.5" customHeight="1" x14ac:dyDescent="0.2">
      <c r="P491" s="1946" t="s">
        <v>792</v>
      </c>
      <c r="Q491" s="1946"/>
      <c r="R491" s="1946"/>
      <c r="S491" s="1947" t="str">
        <f>$Q$12</f>
        <v>○△幼稚園</v>
      </c>
      <c r="T491" s="1947"/>
      <c r="U491" s="1947"/>
      <c r="V491" s="1947"/>
      <c r="W491" s="1947"/>
      <c r="X491" s="1947"/>
      <c r="Z491" s="430"/>
    </row>
    <row r="492" spans="3:26" ht="16.5" customHeight="1" x14ac:dyDescent="0.2">
      <c r="C492" s="229" t="s">
        <v>905</v>
      </c>
      <c r="D492" s="230"/>
      <c r="E492" s="230"/>
      <c r="F492" s="230"/>
      <c r="G492" s="230"/>
      <c r="H492" s="230"/>
      <c r="I492" s="230"/>
      <c r="J492" s="230"/>
      <c r="K492" s="230"/>
      <c r="L492" s="230"/>
      <c r="M492" s="230"/>
      <c r="N492" s="230"/>
      <c r="O492" s="230"/>
      <c r="P492" s="230"/>
      <c r="Q492" s="230"/>
      <c r="Z492" s="430"/>
    </row>
    <row r="493" spans="3:26" ht="32.5" customHeight="1" x14ac:dyDescent="0.2">
      <c r="C493" s="230"/>
      <c r="D493" s="912"/>
      <c r="E493" s="912"/>
      <c r="F493" s="912"/>
      <c r="G493" s="1345" t="s">
        <v>183</v>
      </c>
      <c r="H493" s="1346"/>
      <c r="I493" s="1420"/>
      <c r="J493" s="1818" t="s">
        <v>1892</v>
      </c>
      <c r="K493" s="1819"/>
      <c r="L493" s="1819"/>
      <c r="M493" s="1073" t="s">
        <v>184</v>
      </c>
      <c r="N493" s="1050"/>
      <c r="O493" s="1050"/>
      <c r="P493" s="1050"/>
      <c r="Q493" s="1050"/>
      <c r="R493" s="2490" t="s">
        <v>794</v>
      </c>
      <c r="S493" s="2490"/>
      <c r="T493" s="2490"/>
      <c r="U493" s="2490"/>
      <c r="V493" s="2490"/>
      <c r="W493" s="2490"/>
      <c r="X493" s="2491"/>
      <c r="Z493" s="430"/>
    </row>
    <row r="494" spans="3:26" ht="19.5" customHeight="1" x14ac:dyDescent="0.2">
      <c r="C494" s="230"/>
      <c r="D494" s="912" t="s">
        <v>180</v>
      </c>
      <c r="E494" s="912"/>
      <c r="F494" s="1098"/>
      <c r="G494" s="2148" t="s">
        <v>955</v>
      </c>
      <c r="H494" s="2370"/>
      <c r="I494" s="2391"/>
      <c r="J494" s="2186" t="s">
        <v>956</v>
      </c>
      <c r="K494" s="2485"/>
      <c r="L494" s="2033"/>
      <c r="M494" s="2186" t="s">
        <v>1929</v>
      </c>
      <c r="N494" s="1382"/>
      <c r="O494" s="1382"/>
      <c r="P494" s="1382"/>
      <c r="Q494" s="1382"/>
      <c r="R494" s="1905"/>
      <c r="S494" s="2152"/>
      <c r="T494" s="2152"/>
      <c r="U494" s="2152"/>
      <c r="V494" s="2152"/>
      <c r="W494" s="2152"/>
      <c r="X494" s="1982"/>
      <c r="Z494" s="430" t="s">
        <v>1799</v>
      </c>
    </row>
    <row r="495" spans="3:26" ht="19.5" customHeight="1" x14ac:dyDescent="0.2">
      <c r="C495" s="230"/>
      <c r="D495" s="912" t="s">
        <v>181</v>
      </c>
      <c r="E495" s="912"/>
      <c r="F495" s="1098"/>
      <c r="G495" s="2148" t="s">
        <v>955</v>
      </c>
      <c r="H495" s="2370"/>
      <c r="I495" s="2391"/>
      <c r="J495" s="2186" t="s">
        <v>956</v>
      </c>
      <c r="K495" s="2485"/>
      <c r="L495" s="2033"/>
      <c r="M495" s="2186" t="s">
        <v>1929</v>
      </c>
      <c r="N495" s="1382"/>
      <c r="O495" s="1382"/>
      <c r="P495" s="1382"/>
      <c r="Q495" s="1382"/>
      <c r="R495" s="1905"/>
      <c r="S495" s="2152"/>
      <c r="T495" s="2152"/>
      <c r="U495" s="2152"/>
      <c r="V495" s="2152"/>
      <c r="W495" s="2152"/>
      <c r="X495" s="1982"/>
      <c r="Z495" s="430" t="s">
        <v>1799</v>
      </c>
    </row>
    <row r="496" spans="3:26" ht="19.5" customHeight="1" x14ac:dyDescent="0.2">
      <c r="C496" s="230"/>
      <c r="D496" s="912" t="s">
        <v>182</v>
      </c>
      <c r="E496" s="912"/>
      <c r="F496" s="1098"/>
      <c r="G496" s="2148" t="s">
        <v>955</v>
      </c>
      <c r="H496" s="2370"/>
      <c r="I496" s="2391"/>
      <c r="J496" s="2186" t="s">
        <v>956</v>
      </c>
      <c r="K496" s="2485"/>
      <c r="L496" s="2033"/>
      <c r="M496" s="2186" t="s">
        <v>1929</v>
      </c>
      <c r="N496" s="1382"/>
      <c r="O496" s="1382"/>
      <c r="P496" s="1382"/>
      <c r="Q496" s="1382"/>
      <c r="R496" s="1905"/>
      <c r="S496" s="2152"/>
      <c r="T496" s="2152"/>
      <c r="U496" s="2152"/>
      <c r="V496" s="2152"/>
      <c r="W496" s="2152"/>
      <c r="X496" s="1982"/>
      <c r="Z496" s="430" t="s">
        <v>1799</v>
      </c>
    </row>
    <row r="497" spans="3:26" ht="16.5" customHeight="1" x14ac:dyDescent="0.2">
      <c r="C497" s="230"/>
      <c r="D497" s="230"/>
      <c r="E497" s="226" t="s">
        <v>849</v>
      </c>
      <c r="F497" s="230"/>
      <c r="G497" s="230"/>
      <c r="H497" s="230"/>
      <c r="I497" s="230"/>
      <c r="J497" s="230"/>
      <c r="K497" s="230"/>
      <c r="L497" s="230"/>
      <c r="M497" s="230"/>
      <c r="N497" s="230"/>
      <c r="O497" s="230"/>
      <c r="P497" s="230"/>
      <c r="Q497" s="230"/>
      <c r="Z497" s="430"/>
    </row>
    <row r="498" spans="3:26" ht="16.5" customHeight="1" x14ac:dyDescent="0.2">
      <c r="E498" s="226" t="s">
        <v>1054</v>
      </c>
      <c r="Z498" s="430"/>
    </row>
    <row r="499" spans="3:26" ht="16.5" customHeight="1" x14ac:dyDescent="0.2">
      <c r="E499" s="4" t="s">
        <v>185</v>
      </c>
      <c r="Z499" s="430"/>
    </row>
    <row r="500" spans="3:26" ht="16.5" customHeight="1" x14ac:dyDescent="0.2">
      <c r="E500" s="4" t="s">
        <v>851</v>
      </c>
      <c r="Z500" s="430"/>
    </row>
    <row r="501" spans="3:26" ht="16.5" customHeight="1" x14ac:dyDescent="0.2">
      <c r="E501" s="4"/>
      <c r="T501" s="1297" t="s">
        <v>1557</v>
      </c>
      <c r="U501" s="2037"/>
      <c r="V501" s="2037"/>
      <c r="W501" s="2037"/>
      <c r="X501" s="2038"/>
      <c r="Z501" s="430"/>
    </row>
    <row r="502" spans="3:26" ht="9.65" customHeight="1" x14ac:dyDescent="0.2">
      <c r="Z502" s="430"/>
    </row>
    <row r="503" spans="3:26" ht="16.5" customHeight="1" x14ac:dyDescent="0.2">
      <c r="C503" s="8" t="s">
        <v>186</v>
      </c>
      <c r="Z503" s="430"/>
    </row>
    <row r="504" spans="3:26" ht="19" customHeight="1" x14ac:dyDescent="0.2">
      <c r="D504" s="434" t="s">
        <v>690</v>
      </c>
      <c r="E504" s="38"/>
      <c r="F504" s="38"/>
      <c r="G504" s="38"/>
      <c r="H504" s="38"/>
      <c r="I504" s="1910" t="s">
        <v>1294</v>
      </c>
      <c r="J504" s="1911"/>
      <c r="K504" s="1878"/>
      <c r="L504" s="1878"/>
      <c r="M504" s="1878"/>
      <c r="N504" s="2058"/>
      <c r="Z504" s="430" t="s">
        <v>1800</v>
      </c>
    </row>
    <row r="505" spans="3:26" ht="5.15" customHeight="1" x14ac:dyDescent="0.2">
      <c r="E505" s="268"/>
      <c r="Z505" s="430"/>
    </row>
    <row r="506" spans="3:26" ht="18.649999999999999" customHeight="1" x14ac:dyDescent="0.2">
      <c r="D506" s="2477" t="s">
        <v>799</v>
      </c>
      <c r="E506" s="1865" t="s">
        <v>187</v>
      </c>
      <c r="F506" s="1865"/>
      <c r="G506" s="1865"/>
      <c r="H506" s="1873"/>
      <c r="I506" s="565" t="s">
        <v>797</v>
      </c>
      <c r="J506" s="566">
        <v>5</v>
      </c>
      <c r="K506" s="41" t="s">
        <v>95</v>
      </c>
      <c r="Z506" s="430"/>
    </row>
    <row r="507" spans="3:26" ht="18.649999999999999" customHeight="1" x14ac:dyDescent="0.2">
      <c r="D507" s="2478"/>
      <c r="E507" s="1865" t="s">
        <v>188</v>
      </c>
      <c r="F507" s="1865"/>
      <c r="G507" s="1865"/>
      <c r="H507" s="1873"/>
      <c r="I507" s="566">
        <v>8</v>
      </c>
      <c r="J507" s="567" t="s">
        <v>191</v>
      </c>
      <c r="K507" s="566">
        <v>0</v>
      </c>
      <c r="L507" s="200" t="s">
        <v>192</v>
      </c>
      <c r="M507" s="568" t="s">
        <v>112</v>
      </c>
      <c r="N507" s="200" t="s">
        <v>194</v>
      </c>
      <c r="O507" s="34"/>
      <c r="P507" s="35"/>
      <c r="Z507" s="430"/>
    </row>
    <row r="508" spans="3:26" ht="18.649999999999999" customHeight="1" x14ac:dyDescent="0.2">
      <c r="D508" s="2478"/>
      <c r="E508" s="1865"/>
      <c r="F508" s="1865"/>
      <c r="G508" s="1865"/>
      <c r="H508" s="1865"/>
      <c r="I508" s="6" t="s">
        <v>195</v>
      </c>
      <c r="J508" s="37"/>
      <c r="K508" s="425" t="s">
        <v>112</v>
      </c>
      <c r="L508" s="566">
        <v>18</v>
      </c>
      <c r="M508" s="37" t="s">
        <v>191</v>
      </c>
      <c r="N508" s="566">
        <v>30</v>
      </c>
      <c r="O508" s="37" t="s">
        <v>193</v>
      </c>
      <c r="P508" s="569"/>
      <c r="Z508" s="430"/>
    </row>
    <row r="509" spans="3:26" ht="18.649999999999999" customHeight="1" x14ac:dyDescent="0.2">
      <c r="D509" s="2478"/>
      <c r="E509" s="1865" t="s">
        <v>189</v>
      </c>
      <c r="F509" s="1865"/>
      <c r="G509" s="1865"/>
      <c r="H509" s="1873"/>
      <c r="I509" s="1892" t="s">
        <v>955</v>
      </c>
      <c r="J509" s="2304"/>
      <c r="K509" s="1942"/>
      <c r="Z509" s="430" t="s">
        <v>1801</v>
      </c>
    </row>
    <row r="510" spans="3:26" ht="29.5" customHeight="1" x14ac:dyDescent="0.2">
      <c r="D510" s="1955" t="s">
        <v>190</v>
      </c>
      <c r="E510" s="1955"/>
      <c r="F510" s="1955"/>
      <c r="G510" s="1955"/>
      <c r="H510" s="2137"/>
      <c r="I510" s="1892" t="s">
        <v>957</v>
      </c>
      <c r="J510" s="2304"/>
      <c r="K510" s="1942"/>
      <c r="Z510" s="430" t="s">
        <v>1802</v>
      </c>
    </row>
    <row r="511" spans="3:26" ht="16.5" customHeight="1" x14ac:dyDescent="0.2">
      <c r="E511" s="2" t="s">
        <v>1055</v>
      </c>
      <c r="Z511" s="430"/>
    </row>
    <row r="512" spans="3:26" ht="9.65" customHeight="1" x14ac:dyDescent="0.2">
      <c r="Z512" s="430"/>
    </row>
    <row r="513" spans="3:26" ht="16.5" customHeight="1" x14ac:dyDescent="0.2">
      <c r="C513" s="8" t="s">
        <v>196</v>
      </c>
      <c r="Z513" s="430"/>
    </row>
    <row r="514" spans="3:26" ht="19" customHeight="1" x14ac:dyDescent="0.2">
      <c r="D514" s="434" t="s">
        <v>197</v>
      </c>
      <c r="E514" s="222"/>
      <c r="F514" s="222"/>
      <c r="G514" s="222"/>
      <c r="H514" s="222"/>
      <c r="I514" s="222"/>
      <c r="J514" s="1910" t="s">
        <v>1294</v>
      </c>
      <c r="K514" s="1911"/>
      <c r="L514" s="1878"/>
      <c r="M514" s="1878"/>
      <c r="N514" s="1878"/>
      <c r="O514" s="2058"/>
      <c r="Z514" s="430" t="s">
        <v>1800</v>
      </c>
    </row>
    <row r="515" spans="3:26" ht="16.5" customHeight="1" x14ac:dyDescent="0.2">
      <c r="E515" s="268" t="s">
        <v>1297</v>
      </c>
      <c r="Z515" s="430"/>
    </row>
    <row r="516" spans="3:26" ht="19" customHeight="1" x14ac:dyDescent="0.2">
      <c r="D516" s="2473" t="s">
        <v>799</v>
      </c>
      <c r="E516" s="1956" t="s">
        <v>198</v>
      </c>
      <c r="F516" s="1957"/>
      <c r="G516" s="2469" t="s">
        <v>1057</v>
      </c>
      <c r="H516" s="2470"/>
      <c r="I516" s="2470"/>
      <c r="J516" s="2470"/>
      <c r="K516" s="2470"/>
      <c r="L516" s="2470"/>
      <c r="M516" s="2470"/>
      <c r="N516" s="2470"/>
      <c r="O516" s="2471"/>
      <c r="Z516" s="430"/>
    </row>
    <row r="517" spans="3:26" ht="19" customHeight="1" x14ac:dyDescent="0.2">
      <c r="D517" s="2474"/>
      <c r="E517" s="2220" t="s">
        <v>188</v>
      </c>
      <c r="F517" s="2444"/>
      <c r="G517" s="570">
        <v>9</v>
      </c>
      <c r="H517" s="571" t="s">
        <v>191</v>
      </c>
      <c r="I517" s="570">
        <v>0</v>
      </c>
      <c r="J517" s="571" t="s">
        <v>192</v>
      </c>
      <c r="K517" s="572" t="s">
        <v>112</v>
      </c>
      <c r="L517" s="570">
        <v>11</v>
      </c>
      <c r="M517" s="571" t="s">
        <v>191</v>
      </c>
      <c r="N517" s="570">
        <v>0</v>
      </c>
      <c r="O517" s="573" t="s">
        <v>192</v>
      </c>
      <c r="Z517" s="430"/>
    </row>
    <row r="518" spans="3:26" ht="19" customHeight="1" x14ac:dyDescent="0.2">
      <c r="D518" s="2474"/>
      <c r="E518" s="1956" t="s">
        <v>198</v>
      </c>
      <c r="F518" s="1957"/>
      <c r="G518" s="2469" t="s">
        <v>1058</v>
      </c>
      <c r="H518" s="2470"/>
      <c r="I518" s="2470"/>
      <c r="J518" s="2470"/>
      <c r="K518" s="2470"/>
      <c r="L518" s="2470"/>
      <c r="M518" s="2470"/>
      <c r="N518" s="2470"/>
      <c r="O518" s="2471"/>
      <c r="Z518" s="430"/>
    </row>
    <row r="519" spans="3:26" ht="19" customHeight="1" x14ac:dyDescent="0.2">
      <c r="D519" s="2474"/>
      <c r="E519" s="2220" t="s">
        <v>188</v>
      </c>
      <c r="F519" s="2444"/>
      <c r="G519" s="570">
        <v>10</v>
      </c>
      <c r="H519" s="571" t="s">
        <v>191</v>
      </c>
      <c r="I519" s="570">
        <v>0</v>
      </c>
      <c r="J519" s="571" t="s">
        <v>192</v>
      </c>
      <c r="K519" s="572" t="s">
        <v>112</v>
      </c>
      <c r="L519" s="570">
        <v>12</v>
      </c>
      <c r="M519" s="571" t="s">
        <v>191</v>
      </c>
      <c r="N519" s="570">
        <v>0</v>
      </c>
      <c r="O519" s="573" t="s">
        <v>192</v>
      </c>
      <c r="Z519" s="430"/>
    </row>
    <row r="520" spans="3:26" ht="19" customHeight="1" x14ac:dyDescent="0.2">
      <c r="D520" s="2475"/>
      <c r="E520" s="1956" t="s">
        <v>198</v>
      </c>
      <c r="F520" s="1957"/>
      <c r="G520" s="2469"/>
      <c r="H520" s="2470"/>
      <c r="I520" s="2470"/>
      <c r="J520" s="2470"/>
      <c r="K520" s="2470"/>
      <c r="L520" s="2470"/>
      <c r="M520" s="2470"/>
      <c r="N520" s="2470"/>
      <c r="O520" s="2471"/>
      <c r="Z520" s="430"/>
    </row>
    <row r="521" spans="3:26" ht="19" customHeight="1" x14ac:dyDescent="0.2">
      <c r="D521" s="2476"/>
      <c r="E521" s="2220" t="s">
        <v>188</v>
      </c>
      <c r="F521" s="2444"/>
      <c r="G521" s="570"/>
      <c r="H521" s="574" t="s">
        <v>191</v>
      </c>
      <c r="I521" s="575"/>
      <c r="J521" s="576" t="s">
        <v>192</v>
      </c>
      <c r="K521" s="577" t="s">
        <v>112</v>
      </c>
      <c r="L521" s="570"/>
      <c r="M521" s="574" t="s">
        <v>191</v>
      </c>
      <c r="N521" s="570"/>
      <c r="O521" s="578" t="s">
        <v>192</v>
      </c>
      <c r="Z521" s="430"/>
    </row>
    <row r="522" spans="3:26" ht="30" customHeight="1" x14ac:dyDescent="0.2">
      <c r="D522" s="1955" t="s">
        <v>190</v>
      </c>
      <c r="E522" s="1955"/>
      <c r="F522" s="1955"/>
      <c r="G522" s="2472"/>
      <c r="H522" s="2137"/>
      <c r="I522" s="1892" t="s">
        <v>957</v>
      </c>
      <c r="J522" s="2304"/>
      <c r="K522" s="1942"/>
      <c r="Z522" s="430" t="s">
        <v>1803</v>
      </c>
    </row>
    <row r="523" spans="3:26" ht="16.5" customHeight="1" x14ac:dyDescent="0.2">
      <c r="E523" s="2" t="s">
        <v>199</v>
      </c>
      <c r="Z523" s="430"/>
    </row>
    <row r="524" spans="3:26" ht="9.65" customHeight="1" x14ac:dyDescent="0.2">
      <c r="Z524" s="430"/>
    </row>
    <row r="525" spans="3:26" ht="16.5" customHeight="1" x14ac:dyDescent="0.2">
      <c r="C525" s="8" t="s">
        <v>200</v>
      </c>
      <c r="Z525" s="430"/>
    </row>
    <row r="526" spans="3:26" ht="19.5" customHeight="1" x14ac:dyDescent="0.2">
      <c r="D526" s="434" t="s">
        <v>201</v>
      </c>
      <c r="E526" s="38"/>
      <c r="F526" s="38"/>
      <c r="G526" s="38"/>
      <c r="H526" s="38"/>
      <c r="I526" s="38"/>
      <c r="J526" s="38"/>
      <c r="K526" s="1910" t="s">
        <v>1231</v>
      </c>
      <c r="L526" s="1911"/>
      <c r="M526" s="1878"/>
      <c r="N526" s="1878"/>
      <c r="O526" s="1878"/>
      <c r="P526" s="2058"/>
      <c r="Z526" s="430" t="s">
        <v>1804</v>
      </c>
    </row>
    <row r="527" spans="3:26" ht="16.5" customHeight="1" x14ac:dyDescent="0.2">
      <c r="E527" s="268" t="s">
        <v>798</v>
      </c>
      <c r="Z527" s="430"/>
    </row>
    <row r="528" spans="3:26" ht="16" customHeight="1" x14ac:dyDescent="0.2">
      <c r="D528" s="2099" t="s">
        <v>202</v>
      </c>
      <c r="E528" s="1977"/>
      <c r="F528" s="1977"/>
      <c r="G528" s="1977"/>
      <c r="H528" s="1977"/>
      <c r="I528" s="2122"/>
      <c r="J528" s="2464" t="s">
        <v>795</v>
      </c>
      <c r="K528" s="1957"/>
      <c r="L528" s="1957"/>
      <c r="M528" s="1957"/>
      <c r="N528" s="1957"/>
      <c r="O528" s="1957"/>
      <c r="P528" s="1957"/>
      <c r="Q528" s="1957"/>
      <c r="R528" s="1958"/>
      <c r="S528" s="1931" t="s">
        <v>190</v>
      </c>
      <c r="T528" s="2465"/>
      <c r="U528" s="2465"/>
      <c r="V528" s="2465"/>
      <c r="Z528" s="430"/>
    </row>
    <row r="529" spans="2:26" ht="16" customHeight="1" x14ac:dyDescent="0.2">
      <c r="D529" s="2357"/>
      <c r="E529" s="2358"/>
      <c r="F529" s="2358"/>
      <c r="G529" s="2358"/>
      <c r="H529" s="2358"/>
      <c r="I529" s="2359"/>
      <c r="J529" s="2466" t="s">
        <v>796</v>
      </c>
      <c r="K529" s="2467"/>
      <c r="L529" s="2467"/>
      <c r="M529" s="2467"/>
      <c r="N529" s="2467"/>
      <c r="O529" s="2467"/>
      <c r="P529" s="2467"/>
      <c r="Q529" s="2467"/>
      <c r="R529" s="2468"/>
      <c r="S529" s="2465"/>
      <c r="T529" s="2465"/>
      <c r="U529" s="2465"/>
      <c r="V529" s="2465"/>
      <c r="Z529" s="430"/>
    </row>
    <row r="530" spans="2:26" ht="18.649999999999999" customHeight="1" x14ac:dyDescent="0.2">
      <c r="D530" s="2452"/>
      <c r="E530" s="2453"/>
      <c r="F530" s="2453"/>
      <c r="G530" s="2453"/>
      <c r="H530" s="2453"/>
      <c r="I530" s="2454"/>
      <c r="J530" s="2458"/>
      <c r="K530" s="2459"/>
      <c r="L530" s="2459"/>
      <c r="M530" s="2459"/>
      <c r="N530" s="2459"/>
      <c r="O530" s="2459"/>
      <c r="P530" s="2459"/>
      <c r="Q530" s="2459"/>
      <c r="R530" s="2460"/>
      <c r="S530" s="2461"/>
      <c r="T530" s="2288"/>
      <c r="U530" s="2288"/>
      <c r="V530" s="2417"/>
      <c r="Z530" s="430" t="s">
        <v>1803</v>
      </c>
    </row>
    <row r="531" spans="2:26" ht="18.649999999999999" customHeight="1" x14ac:dyDescent="0.2">
      <c r="D531" s="2455"/>
      <c r="E531" s="2456"/>
      <c r="F531" s="2456"/>
      <c r="G531" s="2456"/>
      <c r="H531" s="2456"/>
      <c r="I531" s="2457"/>
      <c r="J531" s="570"/>
      <c r="K531" s="571" t="s">
        <v>191</v>
      </c>
      <c r="L531" s="570"/>
      <c r="M531" s="571" t="s">
        <v>192</v>
      </c>
      <c r="N531" s="572" t="s">
        <v>112</v>
      </c>
      <c r="O531" s="570"/>
      <c r="P531" s="571" t="s">
        <v>191</v>
      </c>
      <c r="Q531" s="570"/>
      <c r="R531" s="573" t="s">
        <v>192</v>
      </c>
      <c r="S531" s="1861"/>
      <c r="T531" s="1861"/>
      <c r="U531" s="1861"/>
      <c r="V531" s="2462"/>
      <c r="Z531" s="430"/>
    </row>
    <row r="532" spans="2:26" ht="18.649999999999999" customHeight="1" x14ac:dyDescent="0.2">
      <c r="D532" s="2452"/>
      <c r="E532" s="2453"/>
      <c r="F532" s="2453"/>
      <c r="G532" s="2453"/>
      <c r="H532" s="2453"/>
      <c r="I532" s="2454"/>
      <c r="J532" s="2458"/>
      <c r="K532" s="2459"/>
      <c r="L532" s="2459"/>
      <c r="M532" s="2459"/>
      <c r="N532" s="2459"/>
      <c r="O532" s="2459"/>
      <c r="P532" s="2459"/>
      <c r="Q532" s="2459"/>
      <c r="R532" s="2460"/>
      <c r="S532" s="2461"/>
      <c r="T532" s="2288"/>
      <c r="U532" s="2288"/>
      <c r="V532" s="2417"/>
      <c r="Z532" s="430" t="s">
        <v>1803</v>
      </c>
    </row>
    <row r="533" spans="2:26" ht="18.649999999999999" customHeight="1" x14ac:dyDescent="0.2">
      <c r="D533" s="2455"/>
      <c r="E533" s="2456"/>
      <c r="F533" s="2456"/>
      <c r="G533" s="2456"/>
      <c r="H533" s="2456"/>
      <c r="I533" s="2457"/>
      <c r="J533" s="570"/>
      <c r="K533" s="574" t="s">
        <v>191</v>
      </c>
      <c r="L533" s="570"/>
      <c r="M533" s="574" t="s">
        <v>192</v>
      </c>
      <c r="N533" s="579" t="s">
        <v>112</v>
      </c>
      <c r="O533" s="570"/>
      <c r="P533" s="574" t="s">
        <v>191</v>
      </c>
      <c r="Q533" s="570"/>
      <c r="R533" s="578" t="s">
        <v>192</v>
      </c>
      <c r="S533" s="1861"/>
      <c r="T533" s="1861"/>
      <c r="U533" s="1861"/>
      <c r="V533" s="2462"/>
      <c r="Z533" s="430"/>
    </row>
    <row r="534" spans="2:26" ht="18.649999999999999" customHeight="1" x14ac:dyDescent="0.2">
      <c r="D534" s="2452"/>
      <c r="E534" s="2453"/>
      <c r="F534" s="2453"/>
      <c r="G534" s="2453"/>
      <c r="H534" s="2453"/>
      <c r="I534" s="2454"/>
      <c r="J534" s="2458"/>
      <c r="K534" s="2459"/>
      <c r="L534" s="2459"/>
      <c r="M534" s="2459"/>
      <c r="N534" s="2459"/>
      <c r="O534" s="2459"/>
      <c r="P534" s="2459"/>
      <c r="Q534" s="2459"/>
      <c r="R534" s="2460"/>
      <c r="S534" s="2461"/>
      <c r="T534" s="2288"/>
      <c r="U534" s="2288"/>
      <c r="V534" s="2417"/>
      <c r="Z534" s="430" t="s">
        <v>1803</v>
      </c>
    </row>
    <row r="535" spans="2:26" ht="18.649999999999999" customHeight="1" x14ac:dyDescent="0.2">
      <c r="D535" s="2455"/>
      <c r="E535" s="2456"/>
      <c r="F535" s="2456"/>
      <c r="G535" s="2456"/>
      <c r="H535" s="2456"/>
      <c r="I535" s="2457"/>
      <c r="J535" s="570"/>
      <c r="K535" s="574" t="s">
        <v>191</v>
      </c>
      <c r="L535" s="570"/>
      <c r="M535" s="574" t="s">
        <v>192</v>
      </c>
      <c r="N535" s="579" t="s">
        <v>112</v>
      </c>
      <c r="O535" s="570"/>
      <c r="P535" s="574" t="s">
        <v>191</v>
      </c>
      <c r="Q535" s="570"/>
      <c r="R535" s="578" t="s">
        <v>192</v>
      </c>
      <c r="S535" s="1861"/>
      <c r="T535" s="1861"/>
      <c r="U535" s="1861"/>
      <c r="V535" s="2462"/>
      <c r="Z535" s="430"/>
    </row>
    <row r="536" spans="2:26" ht="18.649999999999999" customHeight="1" x14ac:dyDescent="0.2">
      <c r="D536" s="2452"/>
      <c r="E536" s="2453"/>
      <c r="F536" s="2453"/>
      <c r="G536" s="2453"/>
      <c r="H536" s="2453"/>
      <c r="I536" s="2454"/>
      <c r="J536" s="2458"/>
      <c r="K536" s="2459"/>
      <c r="L536" s="2459"/>
      <c r="M536" s="2459"/>
      <c r="N536" s="2459"/>
      <c r="O536" s="2459"/>
      <c r="P536" s="2459"/>
      <c r="Q536" s="2459"/>
      <c r="R536" s="2460"/>
      <c r="S536" s="2461"/>
      <c r="T536" s="2288"/>
      <c r="U536" s="2288"/>
      <c r="V536" s="2417"/>
      <c r="Z536" s="430" t="s">
        <v>1803</v>
      </c>
    </row>
    <row r="537" spans="2:26" ht="18.649999999999999" customHeight="1" x14ac:dyDescent="0.2">
      <c r="D537" s="2455"/>
      <c r="E537" s="2456"/>
      <c r="F537" s="2456"/>
      <c r="G537" s="2456"/>
      <c r="H537" s="2456"/>
      <c r="I537" s="2457"/>
      <c r="J537" s="570"/>
      <c r="K537" s="574" t="s">
        <v>191</v>
      </c>
      <c r="L537" s="570"/>
      <c r="M537" s="574" t="s">
        <v>192</v>
      </c>
      <c r="N537" s="579" t="s">
        <v>112</v>
      </c>
      <c r="O537" s="570"/>
      <c r="P537" s="574" t="s">
        <v>191</v>
      </c>
      <c r="Q537" s="570"/>
      <c r="R537" s="578" t="s">
        <v>192</v>
      </c>
      <c r="S537" s="1861"/>
      <c r="T537" s="1861"/>
      <c r="U537" s="1861"/>
      <c r="V537" s="2462"/>
      <c r="Z537" s="430"/>
    </row>
    <row r="538" spans="2:26" ht="16.5" customHeight="1" x14ac:dyDescent="0.2">
      <c r="E538" s="2" t="s">
        <v>203</v>
      </c>
      <c r="Z538" s="430"/>
    </row>
    <row r="539" spans="2:26" ht="16.5" customHeight="1" x14ac:dyDescent="0.2">
      <c r="Z539" s="430"/>
    </row>
    <row r="540" spans="2:26" ht="12" customHeight="1" x14ac:dyDescent="0.2">
      <c r="Z540" s="430"/>
    </row>
    <row r="541" spans="2:26" ht="17.5" customHeight="1" x14ac:dyDescent="0.2">
      <c r="P541" s="1946" t="s">
        <v>792</v>
      </c>
      <c r="Q541" s="1946"/>
      <c r="R541" s="1946"/>
      <c r="S541" s="1947" t="str">
        <f>$Q$12</f>
        <v>○△幼稚園</v>
      </c>
      <c r="T541" s="1947"/>
      <c r="U541" s="1947"/>
      <c r="V541" s="1947"/>
      <c r="W541" s="1947"/>
      <c r="X541" s="1947"/>
      <c r="Z541" s="430"/>
    </row>
    <row r="542" spans="2:26" ht="16.5" customHeight="1" x14ac:dyDescent="0.2">
      <c r="B542" s="7" t="s">
        <v>204</v>
      </c>
      <c r="Z542" s="430"/>
    </row>
    <row r="543" spans="2:26" ht="16.5" customHeight="1" x14ac:dyDescent="0.2">
      <c r="C543" s="8" t="s">
        <v>1232</v>
      </c>
      <c r="Z543" s="430"/>
    </row>
    <row r="544" spans="2:26" ht="18.649999999999999" customHeight="1" x14ac:dyDescent="0.2">
      <c r="D544" s="1956" t="s">
        <v>205</v>
      </c>
      <c r="E544" s="1957"/>
      <c r="F544" s="1957"/>
      <c r="G544" s="1957"/>
      <c r="H544" s="1957"/>
      <c r="I544" s="2463" t="s">
        <v>1059</v>
      </c>
      <c r="J544" s="2463"/>
      <c r="K544" s="2463"/>
      <c r="L544" s="2463"/>
      <c r="M544" s="2463"/>
      <c r="N544" s="2463"/>
      <c r="O544" s="2463"/>
      <c r="P544" s="2463"/>
      <c r="Q544" s="2463"/>
      <c r="Z544" s="430" t="s">
        <v>1805</v>
      </c>
    </row>
    <row r="545" spans="3:26" ht="16.5" customHeight="1" x14ac:dyDescent="0.2">
      <c r="D545" s="2443" t="s">
        <v>1169</v>
      </c>
      <c r="E545" s="2444"/>
      <c r="F545" s="2444"/>
      <c r="G545" s="2445"/>
      <c r="H545" s="2445"/>
      <c r="I545" s="2446"/>
      <c r="J545" s="1981"/>
      <c r="K545" s="1981"/>
      <c r="L545" s="1981"/>
      <c r="M545" s="1981"/>
      <c r="N545" s="1981"/>
      <c r="O545" s="1981"/>
      <c r="P545" s="1981"/>
      <c r="Q545" s="1982"/>
      <c r="Z545" s="430"/>
    </row>
    <row r="546" spans="3:26" ht="18.649999999999999" customHeight="1" x14ac:dyDescent="0.2">
      <c r="D546" s="1873" t="s">
        <v>206</v>
      </c>
      <c r="E546" s="1886"/>
      <c r="F546" s="1886"/>
      <c r="G546" s="1886"/>
      <c r="H546" s="1886"/>
      <c r="I546" s="2447" t="s">
        <v>1930</v>
      </c>
      <c r="J546" s="2448"/>
      <c r="K546" s="2449"/>
      <c r="L546" s="2449"/>
      <c r="M546" s="2449"/>
      <c r="N546" s="2449"/>
      <c r="O546" s="2449"/>
      <c r="P546" s="2449"/>
      <c r="Q546" s="2450"/>
      <c r="Z546" s="430" t="s">
        <v>1806</v>
      </c>
    </row>
    <row r="547" spans="3:26" ht="16.5" customHeight="1" x14ac:dyDescent="0.2">
      <c r="D547" s="580"/>
      <c r="E547" s="580" t="s">
        <v>1497</v>
      </c>
      <c r="K547" s="233"/>
      <c r="L547" s="1"/>
      <c r="M547" s="1"/>
      <c r="N547" s="1"/>
      <c r="O547" s="1"/>
      <c r="Z547" s="430"/>
    </row>
    <row r="548" spans="3:26" ht="19.5" customHeight="1" x14ac:dyDescent="0.2">
      <c r="D548" s="1877" t="s">
        <v>695</v>
      </c>
      <c r="E548" s="2451"/>
      <c r="F548" s="2451"/>
      <c r="G548" s="2451"/>
      <c r="H548" s="2451"/>
      <c r="I548" s="581"/>
      <c r="J548" s="200" t="s">
        <v>207</v>
      </c>
      <c r="K548" s="41"/>
      <c r="Z548" s="430"/>
    </row>
    <row r="549" spans="3:26" ht="16.5" customHeight="1" x14ac:dyDescent="0.2">
      <c r="D549" s="2137" t="s">
        <v>694</v>
      </c>
      <c r="E549" s="1886"/>
      <c r="F549" s="1886"/>
      <c r="G549" s="1886"/>
      <c r="H549" s="1886"/>
      <c r="I549" s="1902"/>
      <c r="J549" s="1903"/>
      <c r="K549" s="1942"/>
      <c r="Z549" s="430" t="s">
        <v>1795</v>
      </c>
    </row>
    <row r="550" spans="3:26" ht="16.5" customHeight="1" x14ac:dyDescent="0.2">
      <c r="E550" s="2" t="s">
        <v>208</v>
      </c>
      <c r="Z550" s="430"/>
    </row>
    <row r="551" spans="3:26" ht="9.65" customHeight="1" x14ac:dyDescent="0.2">
      <c r="Z551" s="430"/>
    </row>
    <row r="552" spans="3:26" ht="16.5" customHeight="1" x14ac:dyDescent="0.2">
      <c r="C552" s="8" t="s">
        <v>209</v>
      </c>
      <c r="Z552" s="430"/>
    </row>
    <row r="553" spans="3:26" ht="19.5" customHeight="1" x14ac:dyDescent="0.2">
      <c r="D553" s="17" t="s">
        <v>213</v>
      </c>
      <c r="E553" s="38"/>
      <c r="F553" s="38"/>
      <c r="G553" s="38"/>
      <c r="H553" s="38"/>
      <c r="I553" s="38"/>
      <c r="J553" s="2119" t="s">
        <v>1196</v>
      </c>
      <c r="K553" s="2119"/>
      <c r="L553" s="1881"/>
      <c r="M553" s="1881"/>
      <c r="N553" s="1881"/>
      <c r="O553" s="1946"/>
      <c r="P553" s="1946"/>
      <c r="Q553" s="1946"/>
      <c r="Z553" s="430" t="s">
        <v>1807</v>
      </c>
    </row>
    <row r="554" spans="3:26" ht="19.5" customHeight="1" x14ac:dyDescent="0.2">
      <c r="D554" s="582" t="s">
        <v>211</v>
      </c>
      <c r="E554" s="583"/>
      <c r="F554" s="583"/>
      <c r="G554" s="583"/>
      <c r="H554" s="583"/>
      <c r="I554" s="583"/>
      <c r="J554" s="2419" t="s">
        <v>1195</v>
      </c>
      <c r="K554" s="2419"/>
      <c r="L554" s="2419"/>
      <c r="M554" s="2419"/>
      <c r="N554" s="2438"/>
      <c r="O554" s="2438"/>
      <c r="P554" s="2153"/>
      <c r="Q554" s="2153"/>
      <c r="Z554" s="430" t="s">
        <v>1808</v>
      </c>
    </row>
    <row r="555" spans="3:26" ht="19.5" customHeight="1" x14ac:dyDescent="0.2">
      <c r="D555" s="584"/>
      <c r="E555" s="585" t="s">
        <v>800</v>
      </c>
      <c r="F555" s="585"/>
      <c r="G555" s="585"/>
      <c r="H555" s="585"/>
      <c r="I555" s="586" t="s">
        <v>212</v>
      </c>
      <c r="J555" s="587" t="s">
        <v>984</v>
      </c>
      <c r="K555" s="588">
        <v>6</v>
      </c>
      <c r="L555" s="589" t="s">
        <v>22</v>
      </c>
      <c r="M555" s="588">
        <v>6</v>
      </c>
      <c r="N555" s="589" t="s">
        <v>23</v>
      </c>
      <c r="O555" s="590">
        <v>1</v>
      </c>
      <c r="P555" s="591" t="s">
        <v>24</v>
      </c>
      <c r="Z555" s="430" t="s">
        <v>1809</v>
      </c>
    </row>
    <row r="556" spans="3:26" ht="16.5" customHeight="1" x14ac:dyDescent="0.2">
      <c r="D556" s="592" t="s">
        <v>210</v>
      </c>
      <c r="E556" s="593"/>
      <c r="F556" s="593"/>
      <c r="G556" s="593"/>
      <c r="H556" s="593"/>
      <c r="I556" s="594"/>
      <c r="J556" s="1968" t="s">
        <v>1931</v>
      </c>
      <c r="K556" s="2340"/>
      <c r="L556" s="2340"/>
      <c r="M556" s="2340"/>
      <c r="N556" s="2340"/>
      <c r="O556" s="2340"/>
      <c r="P556" s="2340"/>
      <c r="Q556" s="2439"/>
      <c r="R556" s="2439"/>
      <c r="S556" s="2439"/>
      <c r="T556" s="2439"/>
      <c r="U556" s="2439"/>
      <c r="V556" s="2440"/>
      <c r="Z556" s="430"/>
    </row>
    <row r="557" spans="3:26" ht="16.5" customHeight="1" x14ac:dyDescent="0.2">
      <c r="D557" s="595"/>
      <c r="E557" s="596"/>
      <c r="F557" s="596"/>
      <c r="G557" s="596"/>
      <c r="H557" s="596"/>
      <c r="I557" s="596"/>
      <c r="J557" s="2342"/>
      <c r="K557" s="2343"/>
      <c r="L557" s="2343"/>
      <c r="M557" s="2343"/>
      <c r="N557" s="2343"/>
      <c r="O557" s="2343"/>
      <c r="P557" s="2343"/>
      <c r="Q557" s="2441"/>
      <c r="R557" s="2441"/>
      <c r="S557" s="2441"/>
      <c r="T557" s="2441"/>
      <c r="U557" s="2441"/>
      <c r="V557" s="2442"/>
      <c r="Z557" s="430"/>
    </row>
    <row r="558" spans="3:26" ht="16.5" customHeight="1" x14ac:dyDescent="0.2">
      <c r="E558" s="2" t="s">
        <v>214</v>
      </c>
      <c r="Z558" s="430"/>
    </row>
    <row r="559" spans="3:26" ht="9.65" customHeight="1" x14ac:dyDescent="0.2">
      <c r="Z559" s="430"/>
    </row>
    <row r="560" spans="3:26" ht="16.5" customHeight="1" x14ac:dyDescent="0.2">
      <c r="C560" s="8" t="s">
        <v>1233</v>
      </c>
      <c r="Z560" s="430"/>
    </row>
    <row r="561" spans="3:26" ht="19" customHeight="1" x14ac:dyDescent="0.2">
      <c r="D561" s="1877" t="s">
        <v>215</v>
      </c>
      <c r="E561" s="2054"/>
      <c r="F561" s="2054"/>
      <c r="G561" s="2054"/>
      <c r="H561" s="2054"/>
      <c r="I561" s="2054"/>
      <c r="J561" s="2054"/>
      <c r="K561" s="2054"/>
      <c r="L561" s="2054"/>
      <c r="M561" s="2429"/>
      <c r="N561" s="2119" t="s">
        <v>1165</v>
      </c>
      <c r="O561" s="2119"/>
      <c r="P561" s="2119"/>
      <c r="Q561" s="2119"/>
      <c r="R561" s="2119"/>
      <c r="S561" s="2119"/>
      <c r="T561" s="2119"/>
      <c r="U561" s="2119"/>
      <c r="V561" s="2119"/>
      <c r="Z561" s="430" t="s">
        <v>2014</v>
      </c>
    </row>
    <row r="562" spans="3:26" ht="31.5" customHeight="1" x14ac:dyDescent="0.2">
      <c r="D562" s="2435" t="s">
        <v>1737</v>
      </c>
      <c r="E562" s="2436"/>
      <c r="F562" s="2436"/>
      <c r="G562" s="2436"/>
      <c r="H562" s="2436"/>
      <c r="I562" s="2436"/>
      <c r="J562" s="2436"/>
      <c r="K562" s="2436"/>
      <c r="L562" s="2436"/>
      <c r="M562" s="2437"/>
      <c r="N562" s="2127" t="s">
        <v>954</v>
      </c>
      <c r="O562" s="2127"/>
      <c r="Z562" s="430" t="s">
        <v>1783</v>
      </c>
    </row>
    <row r="563" spans="3:26" ht="33" customHeight="1" x14ac:dyDescent="0.2">
      <c r="D563" s="2435" t="s">
        <v>1170</v>
      </c>
      <c r="E563" s="2436"/>
      <c r="F563" s="2436"/>
      <c r="G563" s="2436"/>
      <c r="H563" s="2436"/>
      <c r="I563" s="2436"/>
      <c r="J563" s="2436"/>
      <c r="K563" s="2436"/>
      <c r="L563" s="2436"/>
      <c r="M563" s="2437"/>
      <c r="N563" s="2127" t="s">
        <v>1932</v>
      </c>
      <c r="O563" s="2127"/>
      <c r="Z563" s="430" t="s">
        <v>1810</v>
      </c>
    </row>
    <row r="564" spans="3:26" ht="16.5" customHeight="1" x14ac:dyDescent="0.2">
      <c r="E564" s="2" t="s">
        <v>216</v>
      </c>
      <c r="Z564" s="430"/>
    </row>
    <row r="565" spans="3:26" ht="16.5" customHeight="1" x14ac:dyDescent="0.2">
      <c r="E565" s="4" t="s">
        <v>850</v>
      </c>
      <c r="Z565" s="430"/>
    </row>
    <row r="566" spans="3:26" ht="16.5" customHeight="1" x14ac:dyDescent="0.2">
      <c r="E566" s="4" t="s">
        <v>1060</v>
      </c>
      <c r="Z566" s="430"/>
    </row>
    <row r="567" spans="3:26" ht="9.65" customHeight="1" x14ac:dyDescent="0.2">
      <c r="Z567" s="430"/>
    </row>
    <row r="568" spans="3:26" ht="16.5" customHeight="1" x14ac:dyDescent="0.2">
      <c r="C568" s="8" t="s">
        <v>217</v>
      </c>
      <c r="Z568" s="430"/>
    </row>
    <row r="569" spans="3:26" ht="16.5" customHeight="1" x14ac:dyDescent="0.2">
      <c r="D569" t="s">
        <v>218</v>
      </c>
      <c r="Z569" s="430"/>
    </row>
    <row r="570" spans="3:26" ht="19" customHeight="1" x14ac:dyDescent="0.2">
      <c r="D570" s="17" t="s">
        <v>219</v>
      </c>
      <c r="E570" s="38"/>
      <c r="F570" s="38"/>
      <c r="G570" s="38"/>
      <c r="H570" s="38"/>
      <c r="I570" s="38"/>
      <c r="J570" s="38"/>
      <c r="K570" s="38"/>
      <c r="L570" s="38"/>
      <c r="M570" s="38"/>
      <c r="N570" s="1910" t="s">
        <v>1166</v>
      </c>
      <c r="O570" s="1911"/>
      <c r="P570" s="1878"/>
      <c r="Q570" s="1878"/>
      <c r="R570" s="2058"/>
      <c r="Z570" s="430" t="s">
        <v>1811</v>
      </c>
    </row>
    <row r="571" spans="3:26" ht="34" customHeight="1" x14ac:dyDescent="0.2">
      <c r="D571" s="17" t="s">
        <v>801</v>
      </c>
      <c r="E571" s="38"/>
      <c r="F571" s="38"/>
      <c r="G571" s="38"/>
      <c r="H571" s="38"/>
      <c r="I571" s="38"/>
      <c r="J571" s="38"/>
      <c r="K571" s="38"/>
      <c r="L571" s="38"/>
      <c r="M571" s="38"/>
      <c r="N571" s="2342" t="s">
        <v>1933</v>
      </c>
      <c r="O571" s="2343"/>
      <c r="P571" s="2343"/>
      <c r="Q571" s="2343"/>
      <c r="R571" s="2343"/>
      <c r="S571" s="1900"/>
      <c r="T571" s="1900"/>
      <c r="U571" s="1900"/>
      <c r="V571" s="1900"/>
      <c r="W571" s="2407"/>
      <c r="Z571" s="430"/>
    </row>
    <row r="572" spans="3:26" ht="16.5" customHeight="1" x14ac:dyDescent="0.2">
      <c r="E572" s="2" t="s">
        <v>220</v>
      </c>
      <c r="Z572" s="430"/>
    </row>
    <row r="573" spans="3:26" ht="16.5" customHeight="1" x14ac:dyDescent="0.2">
      <c r="E573" s="226" t="s">
        <v>1738</v>
      </c>
      <c r="Z573" s="430"/>
    </row>
    <row r="574" spans="3:26" ht="16.5" customHeight="1" x14ac:dyDescent="0.2">
      <c r="E574" s="2395" t="s">
        <v>226</v>
      </c>
      <c r="F574" s="2395"/>
      <c r="G574" s="2395"/>
      <c r="H574" s="2395"/>
      <c r="I574" s="2395"/>
      <c r="J574" s="2395"/>
      <c r="K574" s="2395"/>
      <c r="L574" s="2395"/>
      <c r="M574" s="2395"/>
      <c r="N574" s="2395"/>
      <c r="O574" s="2395"/>
      <c r="P574" s="2395"/>
      <c r="Q574" s="2395"/>
      <c r="R574" s="2395"/>
      <c r="S574" s="2395"/>
      <c r="T574" s="2395"/>
      <c r="U574" s="2395"/>
      <c r="V574" s="2395"/>
      <c r="W574" s="2395"/>
      <c r="X574" s="2395"/>
      <c r="Y574" s="2396"/>
      <c r="Z574" s="430"/>
    </row>
    <row r="575" spans="3:26" ht="16.5" customHeight="1" x14ac:dyDescent="0.2">
      <c r="E575" s="4" t="s">
        <v>802</v>
      </c>
      <c r="Z575" s="430"/>
    </row>
    <row r="576" spans="3:26" ht="16.5" customHeight="1" x14ac:dyDescent="0.2">
      <c r="E576" s="4" t="s">
        <v>803</v>
      </c>
      <c r="Z576" s="430"/>
    </row>
    <row r="577" spans="1:26" ht="16.5" customHeight="1" x14ac:dyDescent="0.2">
      <c r="E577" s="4" t="s">
        <v>804</v>
      </c>
      <c r="Z577" s="430"/>
    </row>
    <row r="578" spans="1:26" ht="16.5" customHeight="1" x14ac:dyDescent="0.2">
      <c r="E578" s="226" t="s">
        <v>1739</v>
      </c>
      <c r="Z578" s="430"/>
    </row>
    <row r="579" spans="1:26" ht="16.5" customHeight="1" x14ac:dyDescent="0.2">
      <c r="E579" s="4" t="s">
        <v>221</v>
      </c>
      <c r="Z579" s="430"/>
    </row>
    <row r="580" spans="1:26" ht="16.5" customHeight="1" x14ac:dyDescent="0.2">
      <c r="E580" s="4" t="s">
        <v>222</v>
      </c>
      <c r="Z580" s="430"/>
    </row>
    <row r="581" spans="1:26" ht="16.5" customHeight="1" x14ac:dyDescent="0.2">
      <c r="E581" s="4" t="s">
        <v>223</v>
      </c>
      <c r="Z581" s="430"/>
    </row>
    <row r="582" spans="1:26" ht="16.5" customHeight="1" x14ac:dyDescent="0.2">
      <c r="E582" s="4" t="s">
        <v>224</v>
      </c>
      <c r="Z582" s="430"/>
    </row>
    <row r="583" spans="1:26" ht="16.5" customHeight="1" x14ac:dyDescent="0.2">
      <c r="E583" s="4" t="s">
        <v>225</v>
      </c>
      <c r="Z583" s="430"/>
    </row>
    <row r="584" spans="1:26" s="230" customFormat="1" ht="16.5" customHeight="1" x14ac:dyDescent="0.2">
      <c r="A584" s="474"/>
      <c r="E584" s="226" t="s">
        <v>1893</v>
      </c>
      <c r="Z584" s="597"/>
    </row>
    <row r="585" spans="1:26" s="230" customFormat="1" ht="16.5" customHeight="1" x14ac:dyDescent="0.2">
      <c r="A585" s="474"/>
      <c r="E585" s="226" t="s">
        <v>1678</v>
      </c>
      <c r="Z585" s="597"/>
    </row>
    <row r="586" spans="1:26" s="230" customFormat="1" ht="16.5" customHeight="1" x14ac:dyDescent="0.2">
      <c r="A586" s="474"/>
      <c r="E586" s="226" t="s">
        <v>1679</v>
      </c>
      <c r="Z586" s="597"/>
    </row>
    <row r="587" spans="1:26" s="230" customFormat="1" ht="16.5" customHeight="1" x14ac:dyDescent="0.2">
      <c r="A587" s="474"/>
      <c r="E587" s="226" t="s">
        <v>1680</v>
      </c>
      <c r="Z587" s="597"/>
    </row>
    <row r="588" spans="1:26" s="230" customFormat="1" ht="16.5" customHeight="1" x14ac:dyDescent="0.2">
      <c r="A588" s="474"/>
      <c r="E588" s="226" t="s">
        <v>1681</v>
      </c>
      <c r="Z588" s="597"/>
    </row>
    <row r="589" spans="1:26" s="230" customFormat="1" ht="16.5" customHeight="1" x14ac:dyDescent="0.2">
      <c r="A589" s="474"/>
      <c r="E589" s="226" t="s">
        <v>1682</v>
      </c>
      <c r="Z589" s="597"/>
    </row>
    <row r="590" spans="1:26" ht="12" customHeight="1" x14ac:dyDescent="0.2">
      <c r="Y590" s="829"/>
      <c r="Z590" s="828"/>
    </row>
    <row r="591" spans="1:26" ht="17.5" customHeight="1" x14ac:dyDescent="0.2">
      <c r="P591" s="1946" t="s">
        <v>792</v>
      </c>
      <c r="Q591" s="1946"/>
      <c r="R591" s="1946"/>
      <c r="S591" s="1947" t="str">
        <f>$Q$12</f>
        <v>○△幼稚園</v>
      </c>
      <c r="T591" s="1947"/>
      <c r="U591" s="1947"/>
      <c r="V591" s="1947"/>
      <c r="W591" s="1947"/>
      <c r="X591" s="1947"/>
      <c r="Y591" s="829"/>
      <c r="Z591" s="828"/>
    </row>
    <row r="592" spans="1:26" s="230" customFormat="1" ht="16.5" customHeight="1" x14ac:dyDescent="0.2">
      <c r="D592" s="230" t="s">
        <v>2160</v>
      </c>
      <c r="Y592" s="830"/>
    </row>
    <row r="593" spans="4:26" s="230" customFormat="1" ht="16.5" customHeight="1" x14ac:dyDescent="0.2">
      <c r="D593" s="955" t="s">
        <v>2161</v>
      </c>
      <c r="E593" s="955"/>
      <c r="F593" s="955"/>
      <c r="G593" s="955"/>
      <c r="H593" s="955"/>
      <c r="I593" s="955"/>
      <c r="J593" s="955"/>
      <c r="K593" s="955"/>
      <c r="L593" s="955"/>
      <c r="M593" s="955"/>
      <c r="N593" s="955"/>
      <c r="O593" s="1345" t="s">
        <v>183</v>
      </c>
      <c r="P593" s="1346"/>
      <c r="Q593" s="1420"/>
      <c r="R593" s="1345" t="s">
        <v>2162</v>
      </c>
      <c r="S593" s="1346"/>
      <c r="T593" s="1346"/>
      <c r="U593" s="1346"/>
      <c r="V593" s="1346"/>
      <c r="W593" s="1346"/>
      <c r="X593" s="1420"/>
      <c r="Y593" s="830"/>
    </row>
    <row r="594" spans="4:26" s="230" customFormat="1" ht="16.5" customHeight="1" x14ac:dyDescent="0.2">
      <c r="D594" s="1186" t="s">
        <v>2163</v>
      </c>
      <c r="E594" s="1187"/>
      <c r="F594" s="1187"/>
      <c r="G594" s="1187"/>
      <c r="H594" s="1187"/>
      <c r="I594" s="1187"/>
      <c r="J594" s="1187"/>
      <c r="K594" s="1187"/>
      <c r="L594" s="1187"/>
      <c r="M594" s="1187"/>
      <c r="N594" s="1188"/>
      <c r="O594" s="1195" t="s">
        <v>2181</v>
      </c>
      <c r="P594" s="1196"/>
      <c r="Q594" s="1197"/>
      <c r="R594" s="1146" t="s">
        <v>2185</v>
      </c>
      <c r="S594" s="1147"/>
      <c r="T594" s="1147"/>
      <c r="U594" s="1147"/>
      <c r="V594" s="1147"/>
      <c r="W594" s="1147"/>
      <c r="X594" s="1148"/>
      <c r="Y594" s="830"/>
      <c r="Z594" s="430" t="s">
        <v>2175</v>
      </c>
    </row>
    <row r="595" spans="4:26" s="230" customFormat="1" ht="16.5" customHeight="1" x14ac:dyDescent="0.2">
      <c r="D595" s="1189"/>
      <c r="E595" s="1190"/>
      <c r="F595" s="1190"/>
      <c r="G595" s="1190"/>
      <c r="H595" s="1190"/>
      <c r="I595" s="1190"/>
      <c r="J595" s="1190"/>
      <c r="K595" s="1190"/>
      <c r="L595" s="1190"/>
      <c r="M595" s="1190"/>
      <c r="N595" s="1191"/>
      <c r="O595" s="1198"/>
      <c r="P595" s="1199"/>
      <c r="Q595" s="1200"/>
      <c r="R595" s="1149"/>
      <c r="S595" s="1150"/>
      <c r="T595" s="1150"/>
      <c r="U595" s="1150"/>
      <c r="V595" s="1150"/>
      <c r="W595" s="1150"/>
      <c r="X595" s="1151"/>
      <c r="Y595" s="830"/>
    </row>
    <row r="596" spans="4:26" s="230" customFormat="1" ht="16.5" customHeight="1" x14ac:dyDescent="0.2">
      <c r="D596" s="1189"/>
      <c r="E596" s="1190"/>
      <c r="F596" s="1190"/>
      <c r="G596" s="1190"/>
      <c r="H596" s="1190"/>
      <c r="I596" s="1190"/>
      <c r="J596" s="1190"/>
      <c r="K596" s="1190"/>
      <c r="L596" s="1190"/>
      <c r="M596" s="1190"/>
      <c r="N596" s="1191"/>
      <c r="O596" s="1198"/>
      <c r="P596" s="1199"/>
      <c r="Q596" s="1200"/>
      <c r="R596" s="1149"/>
      <c r="S596" s="1150"/>
      <c r="T596" s="1150"/>
      <c r="U596" s="1150"/>
      <c r="V596" s="1150"/>
      <c r="W596" s="1150"/>
      <c r="X596" s="1151"/>
      <c r="Y596" s="830"/>
    </row>
    <row r="597" spans="4:26" s="230" customFormat="1" ht="16.5" customHeight="1" x14ac:dyDescent="0.2">
      <c r="D597" s="1189"/>
      <c r="E597" s="1190"/>
      <c r="F597" s="1190"/>
      <c r="G597" s="1190"/>
      <c r="H597" s="1190"/>
      <c r="I597" s="1190"/>
      <c r="J597" s="1190"/>
      <c r="K597" s="1190"/>
      <c r="L597" s="1190"/>
      <c r="M597" s="1190"/>
      <c r="N597" s="1191"/>
      <c r="O597" s="1198"/>
      <c r="P597" s="1199"/>
      <c r="Q597" s="1200"/>
      <c r="R597" s="1149"/>
      <c r="S597" s="1150"/>
      <c r="T597" s="1150"/>
      <c r="U597" s="1150"/>
      <c r="V597" s="1150"/>
      <c r="W597" s="1150"/>
      <c r="X597" s="1151"/>
      <c r="Y597" s="830"/>
    </row>
    <row r="598" spans="4:26" s="230" customFormat="1" ht="16.5" customHeight="1" x14ac:dyDescent="0.2">
      <c r="D598" s="1189"/>
      <c r="E598" s="1190"/>
      <c r="F598" s="1190"/>
      <c r="G598" s="1190"/>
      <c r="H598" s="1190"/>
      <c r="I598" s="1190"/>
      <c r="J598" s="1190"/>
      <c r="K598" s="1190"/>
      <c r="L598" s="1190"/>
      <c r="M598" s="1190"/>
      <c r="N598" s="1191"/>
      <c r="O598" s="1198"/>
      <c r="P598" s="1199"/>
      <c r="Q598" s="1200"/>
      <c r="R598" s="1149"/>
      <c r="S598" s="1150"/>
      <c r="T598" s="1150"/>
      <c r="U598" s="1150"/>
      <c r="V598" s="1150"/>
      <c r="W598" s="1150"/>
      <c r="X598" s="1151"/>
      <c r="Y598" s="830"/>
    </row>
    <row r="599" spans="4:26" s="230" customFormat="1" ht="16.5" customHeight="1" x14ac:dyDescent="0.2">
      <c r="D599" s="1189"/>
      <c r="E599" s="1190"/>
      <c r="F599" s="1190"/>
      <c r="G599" s="1190"/>
      <c r="H599" s="1190"/>
      <c r="I599" s="1190"/>
      <c r="J599" s="1190"/>
      <c r="K599" s="1190"/>
      <c r="L599" s="1190"/>
      <c r="M599" s="1190"/>
      <c r="N599" s="1191"/>
      <c r="O599" s="1198"/>
      <c r="P599" s="1199"/>
      <c r="Q599" s="1200"/>
      <c r="R599" s="1152"/>
      <c r="S599" s="1153"/>
      <c r="T599" s="1153"/>
      <c r="U599" s="1153"/>
      <c r="V599" s="1153"/>
      <c r="W599" s="1153"/>
      <c r="X599" s="1154"/>
      <c r="Y599" s="830"/>
    </row>
    <row r="600" spans="4:26" s="230" customFormat="1" ht="16.5" customHeight="1" x14ac:dyDescent="0.2">
      <c r="D600" s="1186" t="s">
        <v>2164</v>
      </c>
      <c r="E600" s="1187"/>
      <c r="F600" s="1187"/>
      <c r="G600" s="1187"/>
      <c r="H600" s="1187"/>
      <c r="I600" s="1187"/>
      <c r="J600" s="1187"/>
      <c r="K600" s="1187"/>
      <c r="L600" s="1187"/>
      <c r="M600" s="1187"/>
      <c r="N600" s="1188"/>
      <c r="O600" s="1195" t="s">
        <v>2179</v>
      </c>
      <c r="P600" s="1196"/>
      <c r="Q600" s="1197"/>
      <c r="R600" s="362"/>
      <c r="Y600" s="830"/>
      <c r="Z600" s="430" t="s">
        <v>2176</v>
      </c>
    </row>
    <row r="601" spans="4:26" s="230" customFormat="1" ht="16.5" customHeight="1" x14ac:dyDescent="0.2">
      <c r="D601" s="1189"/>
      <c r="E601" s="1190"/>
      <c r="F601" s="1190"/>
      <c r="G601" s="1190"/>
      <c r="H601" s="1190"/>
      <c r="I601" s="1190"/>
      <c r="J601" s="1190"/>
      <c r="K601" s="1190"/>
      <c r="L601" s="1190"/>
      <c r="M601" s="1190"/>
      <c r="N601" s="1191"/>
      <c r="O601" s="1198"/>
      <c r="P601" s="1199"/>
      <c r="Q601" s="1200"/>
      <c r="R601" s="362"/>
      <c r="Y601" s="830"/>
    </row>
    <row r="602" spans="4:26" s="230" customFormat="1" ht="16.5" customHeight="1" x14ac:dyDescent="0.2">
      <c r="D602" s="1189"/>
      <c r="E602" s="1190"/>
      <c r="F602" s="1190"/>
      <c r="G602" s="1190"/>
      <c r="H602" s="1190"/>
      <c r="I602" s="1190"/>
      <c r="J602" s="1190"/>
      <c r="K602" s="1190"/>
      <c r="L602" s="1190"/>
      <c r="M602" s="1190"/>
      <c r="N602" s="1191"/>
      <c r="O602" s="1198"/>
      <c r="P602" s="1199"/>
      <c r="Q602" s="1200"/>
      <c r="R602" s="362"/>
      <c r="Y602" s="830"/>
    </row>
    <row r="603" spans="4:26" s="230" customFormat="1" ht="16.5" customHeight="1" x14ac:dyDescent="0.2">
      <c r="D603" s="1189"/>
      <c r="E603" s="1190"/>
      <c r="F603" s="1190"/>
      <c r="G603" s="1190"/>
      <c r="H603" s="1190"/>
      <c r="I603" s="1190"/>
      <c r="J603" s="1190"/>
      <c r="K603" s="1190"/>
      <c r="L603" s="1190"/>
      <c r="M603" s="1190"/>
      <c r="N603" s="1191"/>
      <c r="O603" s="1198"/>
      <c r="P603" s="1199"/>
      <c r="Q603" s="1200"/>
      <c r="R603" s="362"/>
      <c r="Y603" s="830"/>
    </row>
    <row r="604" spans="4:26" s="230" customFormat="1" ht="16.5" customHeight="1" x14ac:dyDescent="0.2">
      <c r="D604" s="1189"/>
      <c r="E604" s="1190"/>
      <c r="F604" s="1190"/>
      <c r="G604" s="1190"/>
      <c r="H604" s="1190"/>
      <c r="I604" s="1190"/>
      <c r="J604" s="1190"/>
      <c r="K604" s="1190"/>
      <c r="L604" s="1190"/>
      <c r="M604" s="1190"/>
      <c r="N604" s="1191"/>
      <c r="O604" s="1198"/>
      <c r="P604" s="1199"/>
      <c r="Q604" s="1200"/>
      <c r="R604" s="362"/>
      <c r="Y604" s="830"/>
    </row>
    <row r="605" spans="4:26" s="230" customFormat="1" ht="16.5" customHeight="1" x14ac:dyDescent="0.2">
      <c r="D605" s="1189"/>
      <c r="E605" s="1190"/>
      <c r="F605" s="1190"/>
      <c r="G605" s="1190"/>
      <c r="H605" s="1190"/>
      <c r="I605" s="1190"/>
      <c r="J605" s="1190"/>
      <c r="K605" s="1190"/>
      <c r="L605" s="1190"/>
      <c r="M605" s="1190"/>
      <c r="N605" s="1191"/>
      <c r="O605" s="1198"/>
      <c r="P605" s="1199"/>
      <c r="Q605" s="1200"/>
      <c r="R605" s="362"/>
      <c r="Y605" s="830"/>
    </row>
    <row r="606" spans="4:26" s="230" customFormat="1" ht="16.5" customHeight="1" x14ac:dyDescent="0.2">
      <c r="D606" s="1192"/>
      <c r="E606" s="1193"/>
      <c r="F606" s="1193"/>
      <c r="G606" s="1193"/>
      <c r="H606" s="1193"/>
      <c r="I606" s="1193"/>
      <c r="J606" s="1193"/>
      <c r="K606" s="1193"/>
      <c r="L606" s="1193"/>
      <c r="M606" s="1193"/>
      <c r="N606" s="1194"/>
      <c r="O606" s="1201"/>
      <c r="P606" s="1202"/>
      <c r="Q606" s="1203"/>
      <c r="R606" s="362"/>
      <c r="Y606" s="830"/>
    </row>
    <row r="607" spans="4:26" s="230" customFormat="1" ht="16.5" customHeight="1" x14ac:dyDescent="0.2">
      <c r="D607" s="1186" t="s">
        <v>2165</v>
      </c>
      <c r="E607" s="1187"/>
      <c r="F607" s="1187"/>
      <c r="G607" s="1187"/>
      <c r="H607" s="1187"/>
      <c r="I607" s="1187"/>
      <c r="J607" s="1187"/>
      <c r="K607" s="1187"/>
      <c r="L607" s="1187"/>
      <c r="M607" s="1187"/>
      <c r="N607" s="1188"/>
      <c r="O607" s="1195" t="s">
        <v>2181</v>
      </c>
      <c r="P607" s="1196"/>
      <c r="Q607" s="1197"/>
      <c r="R607" s="1146" t="s">
        <v>2183</v>
      </c>
      <c r="S607" s="1147"/>
      <c r="T607" s="1147"/>
      <c r="U607" s="1147"/>
      <c r="V607" s="1147"/>
      <c r="W607" s="1147"/>
      <c r="X607" s="1148"/>
      <c r="Y607" s="830"/>
      <c r="Z607" s="230" t="s">
        <v>2177</v>
      </c>
    </row>
    <row r="608" spans="4:26" s="230" customFormat="1" ht="16.5" customHeight="1" x14ac:dyDescent="0.2">
      <c r="D608" s="1189"/>
      <c r="E608" s="1190"/>
      <c r="F608" s="1190"/>
      <c r="G608" s="1190"/>
      <c r="H608" s="1190"/>
      <c r="I608" s="1190"/>
      <c r="J608" s="1190"/>
      <c r="K608" s="1190"/>
      <c r="L608" s="1190"/>
      <c r="M608" s="1190"/>
      <c r="N608" s="1191"/>
      <c r="O608" s="1198"/>
      <c r="P608" s="1199"/>
      <c r="Q608" s="1200"/>
      <c r="R608" s="1149"/>
      <c r="S608" s="1150"/>
      <c r="T608" s="1150"/>
      <c r="U608" s="1150"/>
      <c r="V608" s="1150"/>
      <c r="W608" s="1150"/>
      <c r="X608" s="1151"/>
      <c r="Y608" s="830"/>
    </row>
    <row r="609" spans="1:26" s="230" customFormat="1" ht="16.5" customHeight="1" x14ac:dyDescent="0.2">
      <c r="D609" s="1189"/>
      <c r="E609" s="1190"/>
      <c r="F609" s="1190"/>
      <c r="G609" s="1190"/>
      <c r="H609" s="1190"/>
      <c r="I609" s="1190"/>
      <c r="J609" s="1190"/>
      <c r="K609" s="1190"/>
      <c r="L609" s="1190"/>
      <c r="M609" s="1190"/>
      <c r="N609" s="1191"/>
      <c r="O609" s="1198"/>
      <c r="P609" s="1199"/>
      <c r="Q609" s="1200"/>
      <c r="R609" s="1149"/>
      <c r="S609" s="1150"/>
      <c r="T609" s="1150"/>
      <c r="U609" s="1150"/>
      <c r="V609" s="1150"/>
      <c r="W609" s="1150"/>
      <c r="X609" s="1151"/>
      <c r="Y609" s="830"/>
    </row>
    <row r="610" spans="1:26" s="230" customFormat="1" ht="16.5" customHeight="1" x14ac:dyDescent="0.2">
      <c r="D610" s="1189"/>
      <c r="E610" s="1190"/>
      <c r="F610" s="1190"/>
      <c r="G610" s="1190"/>
      <c r="H610" s="1190"/>
      <c r="I610" s="1190"/>
      <c r="J610" s="1190"/>
      <c r="K610" s="1190"/>
      <c r="L610" s="1190"/>
      <c r="M610" s="1190"/>
      <c r="N610" s="1191"/>
      <c r="O610" s="1198"/>
      <c r="P610" s="1199"/>
      <c r="Q610" s="1200"/>
      <c r="R610" s="1149"/>
      <c r="S610" s="1150"/>
      <c r="T610" s="1150"/>
      <c r="U610" s="1150"/>
      <c r="V610" s="1150"/>
      <c r="W610" s="1150"/>
      <c r="X610" s="1151"/>
      <c r="Y610" s="830"/>
    </row>
    <row r="611" spans="1:26" s="230" customFormat="1" ht="16.5" customHeight="1" x14ac:dyDescent="0.2">
      <c r="D611" s="1189"/>
      <c r="E611" s="1190"/>
      <c r="F611" s="1190"/>
      <c r="G611" s="1190"/>
      <c r="H611" s="1190"/>
      <c r="I611" s="1190"/>
      <c r="J611" s="1190"/>
      <c r="K611" s="1190"/>
      <c r="L611" s="1190"/>
      <c r="M611" s="1190"/>
      <c r="N611" s="1191"/>
      <c r="O611" s="1198"/>
      <c r="P611" s="1199"/>
      <c r="Q611" s="1200"/>
      <c r="R611" s="1149"/>
      <c r="S611" s="1150"/>
      <c r="T611" s="1150"/>
      <c r="U611" s="1150"/>
      <c r="V611" s="1150"/>
      <c r="W611" s="1150"/>
      <c r="X611" s="1151"/>
      <c r="Y611" s="830"/>
    </row>
    <row r="612" spans="1:26" s="230" customFormat="1" ht="16.5" customHeight="1" x14ac:dyDescent="0.2">
      <c r="D612" s="1189"/>
      <c r="E612" s="1190"/>
      <c r="F612" s="1190"/>
      <c r="G612" s="1190"/>
      <c r="H612" s="1190"/>
      <c r="I612" s="1190"/>
      <c r="J612" s="1190"/>
      <c r="K612" s="1190"/>
      <c r="L612" s="1190"/>
      <c r="M612" s="1190"/>
      <c r="N612" s="1191"/>
      <c r="O612" s="1198"/>
      <c r="P612" s="1199"/>
      <c r="Q612" s="1200"/>
      <c r="R612" s="1149"/>
      <c r="S612" s="1150"/>
      <c r="T612" s="1150"/>
      <c r="U612" s="1150"/>
      <c r="V612" s="1150"/>
      <c r="W612" s="1150"/>
      <c r="X612" s="1151"/>
      <c r="Y612" s="830"/>
    </row>
    <row r="613" spans="1:26" s="230" customFormat="1" ht="16.5" customHeight="1" x14ac:dyDescent="0.2">
      <c r="D613" s="1192"/>
      <c r="E613" s="1193"/>
      <c r="F613" s="1193"/>
      <c r="G613" s="1193"/>
      <c r="H613" s="1193"/>
      <c r="I613" s="1193"/>
      <c r="J613" s="1193"/>
      <c r="K613" s="1193"/>
      <c r="L613" s="1193"/>
      <c r="M613" s="1193"/>
      <c r="N613" s="1194"/>
      <c r="O613" s="1201"/>
      <c r="P613" s="1202"/>
      <c r="Q613" s="1203"/>
      <c r="R613" s="1152"/>
      <c r="S613" s="1153"/>
      <c r="T613" s="1153"/>
      <c r="U613" s="1153"/>
      <c r="V613" s="1153"/>
      <c r="W613" s="1153"/>
      <c r="X613" s="1154"/>
      <c r="Y613" s="830"/>
    </row>
    <row r="614" spans="1:26" s="230" customFormat="1" ht="16.5" customHeight="1" x14ac:dyDescent="0.2">
      <c r="D614" s="1186" t="s">
        <v>2166</v>
      </c>
      <c r="E614" s="1187"/>
      <c r="F614" s="1187"/>
      <c r="G614" s="1187"/>
      <c r="H614" s="1187"/>
      <c r="I614" s="1187"/>
      <c r="J614" s="1187"/>
      <c r="K614" s="1187"/>
      <c r="L614" s="1187"/>
      <c r="M614" s="1187"/>
      <c r="N614" s="1188"/>
      <c r="O614" s="1195" t="s">
        <v>2179</v>
      </c>
      <c r="P614" s="1196"/>
      <c r="Q614" s="1197"/>
      <c r="R614" s="362"/>
      <c r="Y614" s="830"/>
      <c r="Z614" s="430" t="s">
        <v>2178</v>
      </c>
    </row>
    <row r="615" spans="1:26" s="230" customFormat="1" ht="16.5" customHeight="1" x14ac:dyDescent="0.2">
      <c r="D615" s="1189"/>
      <c r="E615" s="1190"/>
      <c r="F615" s="1190"/>
      <c r="G615" s="1190"/>
      <c r="H615" s="1190"/>
      <c r="I615" s="1190"/>
      <c r="J615" s="1190"/>
      <c r="K615" s="1190"/>
      <c r="L615" s="1190"/>
      <c r="M615" s="1190"/>
      <c r="N615" s="1191"/>
      <c r="O615" s="1198"/>
      <c r="P615" s="1199"/>
      <c r="Q615" s="1200"/>
      <c r="R615" s="362"/>
      <c r="Y615" s="830"/>
    </row>
    <row r="616" spans="1:26" s="230" customFormat="1" ht="16.5" customHeight="1" x14ac:dyDescent="0.2">
      <c r="D616" s="1189"/>
      <c r="E616" s="1190"/>
      <c r="F616" s="1190"/>
      <c r="G616" s="1190"/>
      <c r="H616" s="1190"/>
      <c r="I616" s="1190"/>
      <c r="J616" s="1190"/>
      <c r="K616" s="1190"/>
      <c r="L616" s="1190"/>
      <c r="M616" s="1190"/>
      <c r="N616" s="1191"/>
      <c r="O616" s="1198"/>
      <c r="P616" s="1199"/>
      <c r="Q616" s="1200"/>
      <c r="R616" s="362"/>
      <c r="Y616" s="830"/>
    </row>
    <row r="617" spans="1:26" s="230" customFormat="1" ht="16.5" customHeight="1" x14ac:dyDescent="0.2">
      <c r="D617" s="1189"/>
      <c r="E617" s="1190"/>
      <c r="F617" s="1190"/>
      <c r="G617" s="1190"/>
      <c r="H617" s="1190"/>
      <c r="I617" s="1190"/>
      <c r="J617" s="1190"/>
      <c r="K617" s="1190"/>
      <c r="L617" s="1190"/>
      <c r="M617" s="1190"/>
      <c r="N617" s="1191"/>
      <c r="O617" s="1198"/>
      <c r="P617" s="1199"/>
      <c r="Q617" s="1200"/>
      <c r="R617" s="362"/>
      <c r="Y617" s="830"/>
    </row>
    <row r="618" spans="1:26" s="230" customFormat="1" ht="16.5" customHeight="1" x14ac:dyDescent="0.2">
      <c r="D618" s="1189"/>
      <c r="E618" s="1190"/>
      <c r="F618" s="1190"/>
      <c r="G618" s="1190"/>
      <c r="H618" s="1190"/>
      <c r="I618" s="1190"/>
      <c r="J618" s="1190"/>
      <c r="K618" s="1190"/>
      <c r="L618" s="1190"/>
      <c r="M618" s="1190"/>
      <c r="N618" s="1191"/>
      <c r="O618" s="1198"/>
      <c r="P618" s="1199"/>
      <c r="Q618" s="1200"/>
      <c r="R618" s="362"/>
      <c r="Y618" s="830"/>
    </row>
    <row r="619" spans="1:26" s="230" customFormat="1" ht="16.5" customHeight="1" x14ac:dyDescent="0.2">
      <c r="A619" s="230" t="s">
        <v>784</v>
      </c>
      <c r="D619" s="1189"/>
      <c r="E619" s="1190"/>
      <c r="F619" s="1190"/>
      <c r="G619" s="1190"/>
      <c r="H619" s="1190"/>
      <c r="I619" s="1190"/>
      <c r="J619" s="1190"/>
      <c r="K619" s="1190"/>
      <c r="L619" s="1190"/>
      <c r="M619" s="1190"/>
      <c r="N619" s="1191"/>
      <c r="O619" s="1198"/>
      <c r="P619" s="1199"/>
      <c r="Q619" s="1200"/>
      <c r="R619" s="362"/>
      <c r="Y619" s="830"/>
    </row>
    <row r="620" spans="1:26" s="230" customFormat="1" ht="16.5" customHeight="1" x14ac:dyDescent="0.2">
      <c r="D620" s="1186" t="s">
        <v>2167</v>
      </c>
      <c r="E620" s="1187"/>
      <c r="F620" s="1187"/>
      <c r="G620" s="1187"/>
      <c r="H620" s="1187"/>
      <c r="I620" s="1187"/>
      <c r="J620" s="1187"/>
      <c r="K620" s="1187"/>
      <c r="L620" s="1187"/>
      <c r="M620" s="1187"/>
      <c r="N620" s="1188"/>
      <c r="O620" s="1195" t="s">
        <v>2180</v>
      </c>
      <c r="P620" s="1196"/>
      <c r="Q620" s="1197"/>
      <c r="R620" s="362"/>
      <c r="Y620" s="830"/>
      <c r="Z620" s="430" t="s">
        <v>2178</v>
      </c>
    </row>
    <row r="621" spans="1:26" s="230" customFormat="1" ht="16.5" customHeight="1" x14ac:dyDescent="0.2">
      <c r="D621" s="1189"/>
      <c r="E621" s="1190"/>
      <c r="F621" s="1190"/>
      <c r="G621" s="1190"/>
      <c r="H621" s="1190"/>
      <c r="I621" s="1190"/>
      <c r="J621" s="1190"/>
      <c r="K621" s="1190"/>
      <c r="L621" s="1190"/>
      <c r="M621" s="1190"/>
      <c r="N621" s="1191"/>
      <c r="O621" s="1198"/>
      <c r="P621" s="1199"/>
      <c r="Q621" s="1200"/>
      <c r="R621" s="362"/>
      <c r="Y621" s="830"/>
    </row>
    <row r="622" spans="1:26" s="230" customFormat="1" ht="16.5" customHeight="1" x14ac:dyDescent="0.2">
      <c r="D622" s="1189"/>
      <c r="E622" s="1190"/>
      <c r="F622" s="1190"/>
      <c r="G622" s="1190"/>
      <c r="H622" s="1190"/>
      <c r="I622" s="1190"/>
      <c r="J622" s="1190"/>
      <c r="K622" s="1190"/>
      <c r="L622" s="1190"/>
      <c r="M622" s="1190"/>
      <c r="N622" s="1191"/>
      <c r="O622" s="1198"/>
      <c r="P622" s="1199"/>
      <c r="Q622" s="1200"/>
      <c r="R622" s="362"/>
      <c r="Y622" s="830"/>
    </row>
    <row r="623" spans="1:26" s="230" customFormat="1" ht="16.5" customHeight="1" x14ac:dyDescent="0.2">
      <c r="D623" s="1189"/>
      <c r="E623" s="1190"/>
      <c r="F623" s="1190"/>
      <c r="G623" s="1190"/>
      <c r="H623" s="1190"/>
      <c r="I623" s="1190"/>
      <c r="J623" s="1190"/>
      <c r="K623" s="1190"/>
      <c r="L623" s="1190"/>
      <c r="M623" s="1190"/>
      <c r="N623" s="1191"/>
      <c r="O623" s="1198"/>
      <c r="P623" s="1199"/>
      <c r="Q623" s="1200"/>
      <c r="R623" s="362"/>
      <c r="Y623" s="830"/>
    </row>
    <row r="624" spans="1:26" s="230" customFormat="1" ht="16.5" customHeight="1" x14ac:dyDescent="0.2">
      <c r="D624" s="1189"/>
      <c r="E624" s="1190"/>
      <c r="F624" s="1190"/>
      <c r="G624" s="1190"/>
      <c r="H624" s="1190"/>
      <c r="I624" s="1190"/>
      <c r="J624" s="1190"/>
      <c r="K624" s="1190"/>
      <c r="L624" s="1190"/>
      <c r="M624" s="1190"/>
      <c r="N624" s="1191"/>
      <c r="O624" s="1198"/>
      <c r="P624" s="1199"/>
      <c r="Q624" s="1200"/>
      <c r="R624" s="362"/>
      <c r="Y624" s="830"/>
    </row>
    <row r="625" spans="4:26" s="230" customFormat="1" ht="16.5" customHeight="1" x14ac:dyDescent="0.2">
      <c r="D625" s="1189"/>
      <c r="E625" s="1190"/>
      <c r="F625" s="1190"/>
      <c r="G625" s="1190"/>
      <c r="H625" s="1190"/>
      <c r="I625" s="1190"/>
      <c r="J625" s="1190"/>
      <c r="K625" s="1190"/>
      <c r="L625" s="1190"/>
      <c r="M625" s="1190"/>
      <c r="N625" s="1191"/>
      <c r="O625" s="1198"/>
      <c r="P625" s="1199"/>
      <c r="Q625" s="1200"/>
      <c r="R625" s="362"/>
      <c r="Y625" s="830"/>
    </row>
    <row r="626" spans="4:26" s="230" customFormat="1" ht="16.5" customHeight="1" x14ac:dyDescent="0.2">
      <c r="D626" s="1192"/>
      <c r="E626" s="1193"/>
      <c r="F626" s="1193"/>
      <c r="G626" s="1193"/>
      <c r="H626" s="1193"/>
      <c r="I626" s="1193"/>
      <c r="J626" s="1193"/>
      <c r="K626" s="1193"/>
      <c r="L626" s="1193"/>
      <c r="M626" s="1193"/>
      <c r="N626" s="1194"/>
      <c r="O626" s="1201"/>
      <c r="P626" s="1202"/>
      <c r="Q626" s="1203"/>
      <c r="R626" s="362"/>
      <c r="Y626" s="830"/>
    </row>
    <row r="627" spans="4:26" s="230" customFormat="1" ht="16.5" customHeight="1" x14ac:dyDescent="0.2">
      <c r="E627" s="226" t="s">
        <v>2168</v>
      </c>
      <c r="Y627" s="830"/>
    </row>
    <row r="628" spans="4:26" s="230" customFormat="1" ht="16.5" customHeight="1" x14ac:dyDescent="0.2">
      <c r="E628" s="226"/>
      <c r="Y628" s="830"/>
    </row>
    <row r="629" spans="4:26" s="230" customFormat="1" ht="16.5" customHeight="1" x14ac:dyDescent="0.2">
      <c r="D629" s="230" t="s">
        <v>2169</v>
      </c>
      <c r="Y629" s="830"/>
    </row>
    <row r="630" spans="4:26" s="230" customFormat="1" ht="16.5" customHeight="1" x14ac:dyDescent="0.2">
      <c r="D630" s="955" t="s">
        <v>2161</v>
      </c>
      <c r="E630" s="955"/>
      <c r="F630" s="955"/>
      <c r="G630" s="955"/>
      <c r="H630" s="955"/>
      <c r="I630" s="955"/>
      <c r="J630" s="955"/>
      <c r="K630" s="955"/>
      <c r="L630" s="955"/>
      <c r="M630" s="955"/>
      <c r="N630" s="955"/>
      <c r="O630" s="1345" t="s">
        <v>183</v>
      </c>
      <c r="P630" s="1346"/>
      <c r="Q630" s="1420"/>
      <c r="R630" s="1345" t="s">
        <v>2162</v>
      </c>
      <c r="S630" s="1346"/>
      <c r="T630" s="1346"/>
      <c r="U630" s="1346"/>
      <c r="V630" s="1346"/>
      <c r="W630" s="1346"/>
      <c r="X630" s="1420"/>
      <c r="Y630" s="830"/>
    </row>
    <row r="631" spans="4:26" s="230" customFormat="1" ht="16.5" customHeight="1" x14ac:dyDescent="0.2">
      <c r="D631" s="1186" t="s">
        <v>2170</v>
      </c>
      <c r="E631" s="1187"/>
      <c r="F631" s="1187"/>
      <c r="G631" s="1187"/>
      <c r="H631" s="1187"/>
      <c r="I631" s="1187"/>
      <c r="J631" s="1187"/>
      <c r="K631" s="1187"/>
      <c r="L631" s="1187"/>
      <c r="M631" s="1187"/>
      <c r="N631" s="1188"/>
      <c r="O631" s="1195" t="s">
        <v>2181</v>
      </c>
      <c r="P631" s="1196"/>
      <c r="Q631" s="1197"/>
      <c r="R631" s="1146" t="s">
        <v>2184</v>
      </c>
      <c r="S631" s="1147"/>
      <c r="T631" s="1147"/>
      <c r="U631" s="1147"/>
      <c r="V631" s="1147"/>
      <c r="W631" s="1147"/>
      <c r="X631" s="1148"/>
      <c r="Y631" s="830"/>
      <c r="Z631" s="230" t="s">
        <v>2177</v>
      </c>
    </row>
    <row r="632" spans="4:26" s="230" customFormat="1" ht="16.5" customHeight="1" x14ac:dyDescent="0.2">
      <c r="D632" s="1189"/>
      <c r="E632" s="1190"/>
      <c r="F632" s="1190"/>
      <c r="G632" s="1190"/>
      <c r="H632" s="1190"/>
      <c r="I632" s="1190"/>
      <c r="J632" s="1190"/>
      <c r="K632" s="1190"/>
      <c r="L632" s="1190"/>
      <c r="M632" s="1190"/>
      <c r="N632" s="1191"/>
      <c r="O632" s="1198"/>
      <c r="P632" s="1199"/>
      <c r="Q632" s="1200"/>
      <c r="R632" s="1149"/>
      <c r="S632" s="1150"/>
      <c r="T632" s="1150"/>
      <c r="U632" s="1150"/>
      <c r="V632" s="1150"/>
      <c r="W632" s="1150"/>
      <c r="X632" s="1151"/>
      <c r="Y632" s="830"/>
    </row>
    <row r="633" spans="4:26" s="230" customFormat="1" ht="16.5" customHeight="1" x14ac:dyDescent="0.2">
      <c r="D633" s="1189"/>
      <c r="E633" s="1190"/>
      <c r="F633" s="1190"/>
      <c r="G633" s="1190"/>
      <c r="H633" s="1190"/>
      <c r="I633" s="1190"/>
      <c r="J633" s="1190"/>
      <c r="K633" s="1190"/>
      <c r="L633" s="1190"/>
      <c r="M633" s="1190"/>
      <c r="N633" s="1191"/>
      <c r="O633" s="1198"/>
      <c r="P633" s="1199"/>
      <c r="Q633" s="1200"/>
      <c r="R633" s="1149"/>
      <c r="S633" s="1150"/>
      <c r="T633" s="1150"/>
      <c r="U633" s="1150"/>
      <c r="V633" s="1150"/>
      <c r="W633" s="1150"/>
      <c r="X633" s="1151"/>
      <c r="Y633" s="830"/>
    </row>
    <row r="634" spans="4:26" s="230" customFormat="1" ht="16.5" customHeight="1" x14ac:dyDescent="0.2">
      <c r="D634" s="1189"/>
      <c r="E634" s="1190"/>
      <c r="F634" s="1190"/>
      <c r="G634" s="1190"/>
      <c r="H634" s="1190"/>
      <c r="I634" s="1190"/>
      <c r="J634" s="1190"/>
      <c r="K634" s="1190"/>
      <c r="L634" s="1190"/>
      <c r="M634" s="1190"/>
      <c r="N634" s="1191"/>
      <c r="O634" s="1198"/>
      <c r="P634" s="1199"/>
      <c r="Q634" s="1200"/>
      <c r="R634" s="1149"/>
      <c r="S634" s="1150"/>
      <c r="T634" s="1150"/>
      <c r="U634" s="1150"/>
      <c r="V634" s="1150"/>
      <c r="W634" s="1150"/>
      <c r="X634" s="1151"/>
      <c r="Y634" s="830"/>
    </row>
    <row r="635" spans="4:26" s="230" customFormat="1" ht="16.5" customHeight="1" x14ac:dyDescent="0.2">
      <c r="D635" s="1189"/>
      <c r="E635" s="1190"/>
      <c r="F635" s="1190"/>
      <c r="G635" s="1190"/>
      <c r="H635" s="1190"/>
      <c r="I635" s="1190"/>
      <c r="J635" s="1190"/>
      <c r="K635" s="1190"/>
      <c r="L635" s="1190"/>
      <c r="M635" s="1190"/>
      <c r="N635" s="1191"/>
      <c r="O635" s="1198"/>
      <c r="P635" s="1199"/>
      <c r="Q635" s="1200"/>
      <c r="R635" s="1149"/>
      <c r="S635" s="1150"/>
      <c r="T635" s="1150"/>
      <c r="U635" s="1150"/>
      <c r="V635" s="1150"/>
      <c r="W635" s="1150"/>
      <c r="X635" s="1151"/>
      <c r="Y635" s="830"/>
    </row>
    <row r="636" spans="4:26" s="230" customFormat="1" ht="16.5" customHeight="1" x14ac:dyDescent="0.2">
      <c r="D636" s="1189"/>
      <c r="E636" s="1190"/>
      <c r="F636" s="1190"/>
      <c r="G636" s="1190"/>
      <c r="H636" s="1190"/>
      <c r="I636" s="1190"/>
      <c r="J636" s="1190"/>
      <c r="K636" s="1190"/>
      <c r="L636" s="1190"/>
      <c r="M636" s="1190"/>
      <c r="N636" s="1191"/>
      <c r="O636" s="1198"/>
      <c r="P636" s="1199"/>
      <c r="Q636" s="1200"/>
      <c r="R636" s="1152"/>
      <c r="S636" s="1153"/>
      <c r="T636" s="1153"/>
      <c r="U636" s="1153"/>
      <c r="V636" s="1153"/>
      <c r="W636" s="1153"/>
      <c r="X636" s="1154"/>
      <c r="Y636" s="830"/>
    </row>
    <row r="637" spans="4:26" s="230" customFormat="1" ht="16.5" customHeight="1" x14ac:dyDescent="0.2">
      <c r="D637" s="1186" t="s">
        <v>2171</v>
      </c>
      <c r="E637" s="1187"/>
      <c r="F637" s="1187"/>
      <c r="G637" s="1187"/>
      <c r="H637" s="1187"/>
      <c r="I637" s="1187"/>
      <c r="J637" s="1187"/>
      <c r="K637" s="1187"/>
      <c r="L637" s="1187"/>
      <c r="M637" s="1187"/>
      <c r="N637" s="1188"/>
      <c r="O637" s="1195" t="s">
        <v>2182</v>
      </c>
      <c r="P637" s="1196"/>
      <c r="Q637" s="1197"/>
      <c r="R637" s="362"/>
      <c r="Y637" s="830"/>
      <c r="Z637" s="430" t="s">
        <v>2176</v>
      </c>
    </row>
    <row r="638" spans="4:26" s="230" customFormat="1" ht="16.5" customHeight="1" x14ac:dyDescent="0.2">
      <c r="D638" s="1189"/>
      <c r="E638" s="1190"/>
      <c r="F638" s="1190"/>
      <c r="G638" s="1190"/>
      <c r="H638" s="1190"/>
      <c r="I638" s="1190"/>
      <c r="J638" s="1190"/>
      <c r="K638" s="1190"/>
      <c r="L638" s="1190"/>
      <c r="M638" s="1190"/>
      <c r="N638" s="1191"/>
      <c r="O638" s="1198"/>
      <c r="P638" s="1199"/>
      <c r="Q638" s="1200"/>
      <c r="R638" s="362"/>
      <c r="Y638" s="830"/>
    </row>
    <row r="639" spans="4:26" s="230" customFormat="1" ht="16.5" customHeight="1" x14ac:dyDescent="0.2">
      <c r="D639" s="1189"/>
      <c r="E639" s="1190"/>
      <c r="F639" s="1190"/>
      <c r="G639" s="1190"/>
      <c r="H639" s="1190"/>
      <c r="I639" s="1190"/>
      <c r="J639" s="1190"/>
      <c r="K639" s="1190"/>
      <c r="L639" s="1190"/>
      <c r="M639" s="1190"/>
      <c r="N639" s="1191"/>
      <c r="O639" s="1198"/>
      <c r="P639" s="1199"/>
      <c r="Q639" s="1200"/>
      <c r="R639" s="362"/>
      <c r="Y639" s="830"/>
    </row>
    <row r="640" spans="4:26" s="230" customFormat="1" ht="16.5" customHeight="1" x14ac:dyDescent="0.2">
      <c r="D640" s="1189"/>
      <c r="E640" s="1190"/>
      <c r="F640" s="1190"/>
      <c r="G640" s="1190"/>
      <c r="H640" s="1190"/>
      <c r="I640" s="1190"/>
      <c r="J640" s="1190"/>
      <c r="K640" s="1190"/>
      <c r="L640" s="1190"/>
      <c r="M640" s="1190"/>
      <c r="N640" s="1191"/>
      <c r="O640" s="1198"/>
      <c r="P640" s="1199"/>
      <c r="Q640" s="1200"/>
      <c r="R640" s="362"/>
      <c r="Y640" s="830"/>
    </row>
    <row r="641" spans="3:26" s="230" customFormat="1" ht="16.5" customHeight="1" x14ac:dyDescent="0.2">
      <c r="D641" s="1189"/>
      <c r="E641" s="1190"/>
      <c r="F641" s="1190"/>
      <c r="G641" s="1190"/>
      <c r="H641" s="1190"/>
      <c r="I641" s="1190"/>
      <c r="J641" s="1190"/>
      <c r="K641" s="1190"/>
      <c r="L641" s="1190"/>
      <c r="M641" s="1190"/>
      <c r="N641" s="1191"/>
      <c r="O641" s="1198"/>
      <c r="P641" s="1199"/>
      <c r="Q641" s="1200"/>
      <c r="R641" s="362"/>
      <c r="Y641" s="830"/>
    </row>
    <row r="642" spans="3:26" s="230" customFormat="1" ht="16.5" customHeight="1" x14ac:dyDescent="0.2">
      <c r="D642" s="1192"/>
      <c r="E642" s="1193"/>
      <c r="F642" s="1193"/>
      <c r="G642" s="1193"/>
      <c r="H642" s="1193"/>
      <c r="I642" s="1193"/>
      <c r="J642" s="1193"/>
      <c r="K642" s="1193"/>
      <c r="L642" s="1193"/>
      <c r="M642" s="1193"/>
      <c r="N642" s="1194"/>
      <c r="O642" s="1201"/>
      <c r="P642" s="1202"/>
      <c r="Q642" s="1203"/>
      <c r="R642" s="362"/>
      <c r="Y642" s="830"/>
    </row>
    <row r="643" spans="3:26" s="230" customFormat="1" ht="16.5" customHeight="1" x14ac:dyDescent="0.2">
      <c r="E643" s="226" t="s">
        <v>2172</v>
      </c>
      <c r="Y643" s="830"/>
    </row>
    <row r="644" spans="3:26" s="230" customFormat="1" ht="16.5" customHeight="1" x14ac:dyDescent="0.2">
      <c r="E644" s="226" t="s">
        <v>2173</v>
      </c>
      <c r="Y644" s="830"/>
    </row>
    <row r="645" spans="3:26" s="230" customFormat="1" ht="16.5" customHeight="1" x14ac:dyDescent="0.2">
      <c r="E645" s="226" t="s">
        <v>2174</v>
      </c>
      <c r="Y645" s="830"/>
    </row>
    <row r="646" spans="3:26" ht="12" customHeight="1" x14ac:dyDescent="0.2">
      <c r="Z646" s="430"/>
    </row>
    <row r="647" spans="3:26" ht="17.5" customHeight="1" x14ac:dyDescent="0.2">
      <c r="P647" s="1946" t="s">
        <v>792</v>
      </c>
      <c r="Q647" s="1946"/>
      <c r="R647" s="1946"/>
      <c r="S647" s="1947" t="str">
        <f>$Q$12</f>
        <v>○△幼稚園</v>
      </c>
      <c r="T647" s="1947"/>
      <c r="U647" s="1947"/>
      <c r="V647" s="1947"/>
      <c r="W647" s="1947"/>
      <c r="X647" s="1947"/>
      <c r="Z647" s="430"/>
    </row>
    <row r="648" spans="3:26" ht="9.65" customHeight="1" x14ac:dyDescent="0.2">
      <c r="Z648" s="430"/>
    </row>
    <row r="649" spans="3:26" ht="16.5" customHeight="1" x14ac:dyDescent="0.2">
      <c r="C649" s="8" t="s">
        <v>227</v>
      </c>
      <c r="Z649" s="430"/>
    </row>
    <row r="650" spans="3:26" ht="16.5" customHeight="1" x14ac:dyDescent="0.2">
      <c r="D650" t="s">
        <v>228</v>
      </c>
      <c r="Z650" s="430"/>
    </row>
    <row r="651" spans="3:26" ht="18.649999999999999" customHeight="1" x14ac:dyDescent="0.2">
      <c r="D651" s="17" t="s">
        <v>229</v>
      </c>
      <c r="E651" s="38"/>
      <c r="F651" s="38"/>
      <c r="G651" s="38"/>
      <c r="H651" s="38"/>
      <c r="I651" s="1910" t="s">
        <v>1295</v>
      </c>
      <c r="J651" s="2416"/>
      <c r="K651" s="2416"/>
      <c r="L651" s="2416"/>
      <c r="M651" s="2416"/>
      <c r="N651" s="1954"/>
      <c r="Z651" s="430" t="s">
        <v>1812</v>
      </c>
    </row>
    <row r="652" spans="3:26" ht="18.649999999999999" customHeight="1" x14ac:dyDescent="0.2">
      <c r="D652" s="17" t="s">
        <v>230</v>
      </c>
      <c r="E652" s="38"/>
      <c r="F652" s="38"/>
      <c r="G652" s="38"/>
      <c r="H652" s="38"/>
      <c r="I652" s="2433" t="s">
        <v>958</v>
      </c>
      <c r="J652" s="2433"/>
      <c r="K652" s="2434"/>
      <c r="Z652" s="430" t="s">
        <v>1813</v>
      </c>
    </row>
    <row r="653" spans="3:26" ht="31.5" customHeight="1" x14ac:dyDescent="0.2">
      <c r="D653" s="17" t="s">
        <v>210</v>
      </c>
      <c r="E653" s="38"/>
      <c r="F653" s="38"/>
      <c r="G653" s="38"/>
      <c r="H653" s="38"/>
      <c r="I653" s="2342" t="s">
        <v>1933</v>
      </c>
      <c r="J653" s="2343"/>
      <c r="K653" s="2343"/>
      <c r="L653" s="1900"/>
      <c r="M653" s="1900"/>
      <c r="N653" s="1900"/>
      <c r="O653" s="1900"/>
      <c r="P653" s="1900"/>
      <c r="Q653" s="1900"/>
      <c r="R653" s="2105"/>
      <c r="S653" s="2105"/>
      <c r="T653" s="2106"/>
      <c r="Z653" s="430"/>
    </row>
    <row r="654" spans="3:26" ht="9.65" customHeight="1" x14ac:dyDescent="0.2">
      <c r="Z654" s="430"/>
    </row>
    <row r="655" spans="3:26" ht="16.5" customHeight="1" x14ac:dyDescent="0.2">
      <c r="D655" s="230" t="s">
        <v>2121</v>
      </c>
      <c r="Z655" s="430"/>
    </row>
    <row r="656" spans="3:26" ht="18.649999999999999" customHeight="1" x14ac:dyDescent="0.2">
      <c r="D656" s="2430" t="s">
        <v>231</v>
      </c>
      <c r="E656" s="2431" t="s">
        <v>1543</v>
      </c>
      <c r="F656" s="2431"/>
      <c r="G656" s="2431"/>
      <c r="H656" s="1956"/>
      <c r="I656" s="1950" t="s">
        <v>960</v>
      </c>
      <c r="J656" s="1950"/>
      <c r="K656" s="1946"/>
      <c r="Z656" s="430" t="s">
        <v>1814</v>
      </c>
    </row>
    <row r="657" spans="4:26" ht="18.649999999999999" customHeight="1" x14ac:dyDescent="0.2">
      <c r="D657" s="2430"/>
      <c r="E657" s="2432" t="s">
        <v>233</v>
      </c>
      <c r="F657" s="2432"/>
      <c r="G657" s="2432"/>
      <c r="H657" s="1959"/>
      <c r="I657" s="1950" t="s">
        <v>961</v>
      </c>
      <c r="J657" s="1950"/>
      <c r="K657" s="1946"/>
      <c r="Z657" s="430" t="s">
        <v>1815</v>
      </c>
    </row>
    <row r="658" spans="4:26" ht="18.649999999999999" customHeight="1" x14ac:dyDescent="0.2">
      <c r="D658" s="2430" t="s">
        <v>232</v>
      </c>
      <c r="E658" s="2431" t="s">
        <v>1543</v>
      </c>
      <c r="F658" s="2431"/>
      <c r="G658" s="2431"/>
      <c r="H658" s="1956"/>
      <c r="I658" s="1950" t="s">
        <v>960</v>
      </c>
      <c r="J658" s="1950"/>
      <c r="K658" s="1946"/>
      <c r="Z658" s="430" t="s">
        <v>1814</v>
      </c>
    </row>
    <row r="659" spans="4:26" ht="18.649999999999999" customHeight="1" x14ac:dyDescent="0.2">
      <c r="D659" s="2430"/>
      <c r="E659" s="2432" t="s">
        <v>233</v>
      </c>
      <c r="F659" s="2432"/>
      <c r="G659" s="2432"/>
      <c r="H659" s="1959"/>
      <c r="I659" s="1950" t="s">
        <v>961</v>
      </c>
      <c r="J659" s="1950"/>
      <c r="K659" s="1946"/>
      <c r="Z659" s="430" t="s">
        <v>1815</v>
      </c>
    </row>
    <row r="660" spans="4:26" ht="15.65" customHeight="1" x14ac:dyDescent="0.2">
      <c r="E660" s="2" t="s">
        <v>1296</v>
      </c>
      <c r="Z660" s="430"/>
    </row>
    <row r="661" spans="4:26" ht="9.65" customHeight="1" x14ac:dyDescent="0.2">
      <c r="Z661" s="430"/>
    </row>
    <row r="662" spans="4:26" ht="16.5" customHeight="1" x14ac:dyDescent="0.2">
      <c r="D662" t="s">
        <v>234</v>
      </c>
      <c r="Z662" s="430"/>
    </row>
    <row r="663" spans="4:26" ht="19" customHeight="1" x14ac:dyDescent="0.2">
      <c r="D663" s="1873" t="s">
        <v>235</v>
      </c>
      <c r="E663" s="1874"/>
      <c r="F663" s="1874"/>
      <c r="G663" s="1874"/>
      <c r="H663" s="1942"/>
      <c r="I663" s="1950" t="s">
        <v>1934</v>
      </c>
      <c r="J663" s="1950"/>
      <c r="K663" s="1950"/>
      <c r="L663" s="1946"/>
      <c r="M663" s="1946"/>
      <c r="Z663" s="430" t="s">
        <v>1816</v>
      </c>
    </row>
    <row r="664" spans="4:26" ht="9.65" customHeight="1" x14ac:dyDescent="0.2">
      <c r="Z664" s="430"/>
    </row>
    <row r="665" spans="4:26" ht="16.5" customHeight="1" x14ac:dyDescent="0.2">
      <c r="D665" t="s">
        <v>236</v>
      </c>
      <c r="Z665" s="430"/>
    </row>
    <row r="666" spans="4:26" ht="18.649999999999999" customHeight="1" x14ac:dyDescent="0.2">
      <c r="D666" s="17" t="s">
        <v>237</v>
      </c>
      <c r="E666" s="38"/>
      <c r="F666" s="38"/>
      <c r="G666" s="38"/>
      <c r="H666" s="38"/>
      <c r="I666" s="1950" t="s">
        <v>962</v>
      </c>
      <c r="J666" s="1950"/>
      <c r="K666" s="1946"/>
      <c r="Z666" s="430" t="s">
        <v>1817</v>
      </c>
    </row>
    <row r="667" spans="4:26" ht="16.5" customHeight="1" x14ac:dyDescent="0.2">
      <c r="E667" s="4" t="s">
        <v>853</v>
      </c>
      <c r="Z667" s="430"/>
    </row>
    <row r="668" spans="4:26" ht="16.5" customHeight="1" x14ac:dyDescent="0.2">
      <c r="E668" s="4" t="s">
        <v>244</v>
      </c>
      <c r="Z668" s="430"/>
    </row>
    <row r="669" spans="4:26" ht="16.5" customHeight="1" x14ac:dyDescent="0.2">
      <c r="E669" s="4" t="s">
        <v>238</v>
      </c>
      <c r="Z669" s="430"/>
    </row>
    <row r="670" spans="4:26" ht="16.5" customHeight="1" x14ac:dyDescent="0.2">
      <c r="E670" s="4" t="s">
        <v>239</v>
      </c>
      <c r="Z670" s="430"/>
    </row>
    <row r="671" spans="4:26" ht="16.5" customHeight="1" x14ac:dyDescent="0.2">
      <c r="E671" s="4" t="s">
        <v>240</v>
      </c>
      <c r="Z671" s="430"/>
    </row>
    <row r="672" spans="4:26" ht="16.5" customHeight="1" x14ac:dyDescent="0.2">
      <c r="E672" s="4" t="s">
        <v>241</v>
      </c>
      <c r="Z672" s="430"/>
    </row>
    <row r="673" spans="3:26" ht="16.5" customHeight="1" x14ac:dyDescent="0.2">
      <c r="E673" s="4" t="s">
        <v>242</v>
      </c>
      <c r="Z673" s="430"/>
    </row>
    <row r="674" spans="3:26" ht="16.5" customHeight="1" x14ac:dyDescent="0.2">
      <c r="E674" s="4" t="s">
        <v>243</v>
      </c>
      <c r="Z674" s="430"/>
    </row>
    <row r="675" spans="3:26" ht="12" customHeight="1" x14ac:dyDescent="0.2">
      <c r="Z675" s="430"/>
    </row>
    <row r="676" spans="3:26" ht="17.5" customHeight="1" x14ac:dyDescent="0.2">
      <c r="P676" s="1946" t="s">
        <v>792</v>
      </c>
      <c r="Q676" s="1946"/>
      <c r="R676" s="1946"/>
      <c r="S676" s="1947" t="str">
        <f>$Q$12</f>
        <v>○△幼稚園</v>
      </c>
      <c r="T676" s="1947"/>
      <c r="U676" s="1947"/>
      <c r="V676" s="1947"/>
      <c r="W676" s="1947"/>
      <c r="X676" s="1947"/>
      <c r="Z676" s="430"/>
    </row>
    <row r="677" spans="3:26" ht="16.5" customHeight="1" x14ac:dyDescent="0.2">
      <c r="C677" s="8" t="s">
        <v>245</v>
      </c>
      <c r="Z677" s="430"/>
    </row>
    <row r="678" spans="3:26" ht="16.5" customHeight="1" x14ac:dyDescent="0.2">
      <c r="D678" t="s">
        <v>246</v>
      </c>
      <c r="Z678" s="430"/>
    </row>
    <row r="679" spans="3:26" ht="18.649999999999999" customHeight="1" x14ac:dyDescent="0.2">
      <c r="D679" s="17" t="s">
        <v>247</v>
      </c>
      <c r="E679" s="38"/>
      <c r="F679" s="38"/>
      <c r="G679" s="38"/>
      <c r="H679" s="38"/>
      <c r="I679" s="38"/>
      <c r="J679" s="38"/>
      <c r="K679" s="2098" t="s">
        <v>958</v>
      </c>
      <c r="L679" s="2098"/>
      <c r="M679" s="1946"/>
      <c r="Z679" s="430" t="s">
        <v>1813</v>
      </c>
    </row>
    <row r="680" spans="3:26" ht="18.649999999999999" customHeight="1" x14ac:dyDescent="0.2">
      <c r="D680" s="1877" t="s">
        <v>248</v>
      </c>
      <c r="E680" s="2054"/>
      <c r="F680" s="2054"/>
      <c r="G680" s="2054"/>
      <c r="H680" s="2054"/>
      <c r="I680" s="2054"/>
      <c r="J680" s="2429"/>
      <c r="K680" s="2098" t="s">
        <v>1935</v>
      </c>
      <c r="L680" s="2098"/>
      <c r="M680" s="1946"/>
      <c r="Z680" s="430" t="s">
        <v>1818</v>
      </c>
    </row>
    <row r="681" spans="3:26" ht="9.65" customHeight="1" x14ac:dyDescent="0.2">
      <c r="Z681" s="430"/>
    </row>
    <row r="682" spans="3:26" ht="16.5" customHeight="1" x14ac:dyDescent="0.2">
      <c r="D682" s="230" t="s">
        <v>2122</v>
      </c>
      <c r="E682" s="230"/>
      <c r="F682" s="230"/>
      <c r="G682" s="230"/>
      <c r="H682" s="230"/>
      <c r="I682" s="230"/>
      <c r="J682" s="230"/>
      <c r="K682" s="230"/>
      <c r="L682" s="230"/>
      <c r="M682" s="230"/>
      <c r="N682" s="230"/>
      <c r="O682" s="230"/>
      <c r="P682" s="230"/>
      <c r="Q682" s="230"/>
      <c r="R682" s="230"/>
      <c r="S682" s="230"/>
      <c r="T682" s="230"/>
      <c r="U682" s="230"/>
      <c r="V682" s="230"/>
      <c r="W682" s="230"/>
      <c r="Z682" s="430"/>
    </row>
    <row r="683" spans="3:26" ht="42.65" customHeight="1" x14ac:dyDescent="0.2">
      <c r="D683" s="929" t="s">
        <v>249</v>
      </c>
      <c r="E683" s="929"/>
      <c r="F683" s="1583" t="s">
        <v>1894</v>
      </c>
      <c r="G683" s="1624"/>
      <c r="H683" s="1624"/>
      <c r="I683" s="1795"/>
      <c r="J683" s="1393" t="s">
        <v>1895</v>
      </c>
      <c r="K683" s="1393"/>
      <c r="L683" s="1393"/>
      <c r="M683" s="911"/>
      <c r="N683" s="1393" t="s">
        <v>1896</v>
      </c>
      <c r="O683" s="1393"/>
      <c r="P683" s="1393"/>
      <c r="Q683" s="1394"/>
      <c r="R683" s="1583" t="s">
        <v>1897</v>
      </c>
      <c r="S683" s="1052"/>
      <c r="T683" s="1641"/>
      <c r="U683" s="1583" t="s">
        <v>1898</v>
      </c>
      <c r="V683" s="1052"/>
      <c r="W683" s="1641"/>
      <c r="Z683" s="430"/>
    </row>
    <row r="684" spans="3:26" ht="19" customHeight="1" x14ac:dyDescent="0.2">
      <c r="D684" s="2426" t="s">
        <v>1936</v>
      </c>
      <c r="E684" s="2426"/>
      <c r="F684" s="2427">
        <v>500000</v>
      </c>
      <c r="G684" s="2427"/>
      <c r="H684" s="2427"/>
      <c r="I684" s="472" t="s">
        <v>122</v>
      </c>
      <c r="J684" s="2427">
        <v>500000</v>
      </c>
      <c r="K684" s="2427"/>
      <c r="L684" s="2427"/>
      <c r="M684" s="473" t="s">
        <v>122</v>
      </c>
      <c r="N684" s="1182">
        <f t="shared" ref="N684:N690" si="1">F684-J684</f>
        <v>0</v>
      </c>
      <c r="O684" s="1183"/>
      <c r="P684" s="1183"/>
      <c r="Q684" s="472" t="s">
        <v>122</v>
      </c>
      <c r="R684" s="825" t="s">
        <v>2103</v>
      </c>
      <c r="S684" s="447">
        <v>3</v>
      </c>
      <c r="T684" s="448">
        <v>31</v>
      </c>
      <c r="U684" s="825" t="s">
        <v>2103</v>
      </c>
      <c r="V684" s="447">
        <v>4</v>
      </c>
      <c r="W684" s="448">
        <v>25</v>
      </c>
      <c r="Z684" s="430"/>
    </row>
    <row r="685" spans="3:26" ht="19" customHeight="1" x14ac:dyDescent="0.2">
      <c r="D685" s="2426"/>
      <c r="E685" s="2426"/>
      <c r="F685" s="2427"/>
      <c r="G685" s="2427"/>
      <c r="H685" s="2427"/>
      <c r="I685" s="472" t="s">
        <v>122</v>
      </c>
      <c r="J685" s="2427"/>
      <c r="K685" s="2427"/>
      <c r="L685" s="2427"/>
      <c r="M685" s="473" t="s">
        <v>122</v>
      </c>
      <c r="N685" s="1182">
        <f t="shared" si="1"/>
        <v>0</v>
      </c>
      <c r="O685" s="1183"/>
      <c r="P685" s="1183"/>
      <c r="Q685" s="472" t="s">
        <v>122</v>
      </c>
      <c r="R685" s="446"/>
      <c r="S685" s="447"/>
      <c r="T685" s="448"/>
      <c r="U685" s="446"/>
      <c r="V685" s="447"/>
      <c r="W685" s="448"/>
      <c r="Z685" s="430"/>
    </row>
    <row r="686" spans="3:26" ht="19" customHeight="1" x14ac:dyDescent="0.2">
      <c r="D686" s="2426"/>
      <c r="E686" s="2426"/>
      <c r="F686" s="2427"/>
      <c r="G686" s="2427"/>
      <c r="H686" s="2427"/>
      <c r="I686" s="472" t="s">
        <v>122</v>
      </c>
      <c r="J686" s="2427"/>
      <c r="K686" s="2427"/>
      <c r="L686" s="2427"/>
      <c r="M686" s="473" t="s">
        <v>122</v>
      </c>
      <c r="N686" s="1182">
        <f t="shared" si="1"/>
        <v>0</v>
      </c>
      <c r="O686" s="1183"/>
      <c r="P686" s="1183"/>
      <c r="Q686" s="472" t="s">
        <v>122</v>
      </c>
      <c r="R686" s="446"/>
      <c r="S686" s="447"/>
      <c r="T686" s="448"/>
      <c r="U686" s="446"/>
      <c r="V686" s="447"/>
      <c r="W686" s="448"/>
      <c r="Z686" s="430"/>
    </row>
    <row r="687" spans="3:26" ht="19" customHeight="1" x14ac:dyDescent="0.2">
      <c r="D687" s="2426"/>
      <c r="E687" s="2426"/>
      <c r="F687" s="2427"/>
      <c r="G687" s="2427"/>
      <c r="H687" s="2427"/>
      <c r="I687" s="472" t="s">
        <v>122</v>
      </c>
      <c r="J687" s="2427"/>
      <c r="K687" s="2427"/>
      <c r="L687" s="2427"/>
      <c r="M687" s="473" t="s">
        <v>122</v>
      </c>
      <c r="N687" s="1182">
        <f t="shared" si="1"/>
        <v>0</v>
      </c>
      <c r="O687" s="1183"/>
      <c r="P687" s="1183"/>
      <c r="Q687" s="472" t="s">
        <v>122</v>
      </c>
      <c r="R687" s="446"/>
      <c r="S687" s="447"/>
      <c r="T687" s="448"/>
      <c r="U687" s="446"/>
      <c r="V687" s="447"/>
      <c r="W687" s="448"/>
      <c r="Z687" s="430"/>
    </row>
    <row r="688" spans="3:26" ht="19" customHeight="1" x14ac:dyDescent="0.2">
      <c r="D688" s="2426"/>
      <c r="E688" s="2426"/>
      <c r="F688" s="2427"/>
      <c r="G688" s="2427"/>
      <c r="H688" s="2427"/>
      <c r="I688" s="472" t="s">
        <v>122</v>
      </c>
      <c r="J688" s="2427"/>
      <c r="K688" s="2427"/>
      <c r="L688" s="2427"/>
      <c r="M688" s="473" t="s">
        <v>122</v>
      </c>
      <c r="N688" s="1182">
        <f t="shared" si="1"/>
        <v>0</v>
      </c>
      <c r="O688" s="1183"/>
      <c r="P688" s="1183"/>
      <c r="Q688" s="472" t="s">
        <v>122</v>
      </c>
      <c r="R688" s="446"/>
      <c r="S688" s="447"/>
      <c r="T688" s="448"/>
      <c r="U688" s="446"/>
      <c r="V688" s="447"/>
      <c r="W688" s="448"/>
      <c r="Z688" s="430"/>
    </row>
    <row r="689" spans="3:26" ht="19" customHeight="1" x14ac:dyDescent="0.2">
      <c r="D689" s="2426"/>
      <c r="E689" s="2426"/>
      <c r="F689" s="2427"/>
      <c r="G689" s="2427"/>
      <c r="H689" s="2427"/>
      <c r="I689" s="472" t="s">
        <v>122</v>
      </c>
      <c r="J689" s="2427"/>
      <c r="K689" s="2427"/>
      <c r="L689" s="2427"/>
      <c r="M689" s="473" t="s">
        <v>122</v>
      </c>
      <c r="N689" s="1182">
        <f t="shared" si="1"/>
        <v>0</v>
      </c>
      <c r="O689" s="1183"/>
      <c r="P689" s="1183"/>
      <c r="Q689" s="472" t="s">
        <v>122</v>
      </c>
      <c r="R689" s="446"/>
      <c r="S689" s="447"/>
      <c r="T689" s="448"/>
      <c r="U689" s="446"/>
      <c r="V689" s="447"/>
      <c r="W689" s="448"/>
      <c r="Z689" s="430"/>
    </row>
    <row r="690" spans="3:26" ht="19" customHeight="1" x14ac:dyDescent="0.2">
      <c r="D690" s="2426"/>
      <c r="E690" s="2426"/>
      <c r="F690" s="2427"/>
      <c r="G690" s="2427"/>
      <c r="H690" s="2427"/>
      <c r="I690" s="472" t="s">
        <v>122</v>
      </c>
      <c r="J690" s="2427"/>
      <c r="K690" s="2427"/>
      <c r="L690" s="2427"/>
      <c r="M690" s="473" t="s">
        <v>122</v>
      </c>
      <c r="N690" s="1182">
        <f t="shared" si="1"/>
        <v>0</v>
      </c>
      <c r="O690" s="1183"/>
      <c r="P690" s="1183"/>
      <c r="Q690" s="472" t="s">
        <v>122</v>
      </c>
      <c r="R690" s="446"/>
      <c r="S690" s="447"/>
      <c r="T690" s="448"/>
      <c r="U690" s="446"/>
      <c r="V690" s="447"/>
      <c r="W690" s="448"/>
      <c r="Z690" s="430"/>
    </row>
    <row r="691" spans="3:26" ht="16.5" customHeight="1" x14ac:dyDescent="0.2">
      <c r="D691" s="230"/>
      <c r="E691" s="226" t="s">
        <v>250</v>
      </c>
      <c r="F691" s="230"/>
      <c r="G691" s="230"/>
      <c r="H691" s="230"/>
      <c r="I691" s="230"/>
      <c r="J691" s="230"/>
      <c r="K691" s="230"/>
      <c r="L691" s="230"/>
      <c r="M691" s="230"/>
      <c r="N691" s="230"/>
      <c r="O691" s="230"/>
      <c r="P691" s="230"/>
      <c r="Q691" s="230"/>
      <c r="R691" s="230"/>
      <c r="S691" s="230"/>
      <c r="T691" s="230"/>
      <c r="U691" s="230"/>
      <c r="V691" s="230"/>
      <c r="W691" s="230"/>
      <c r="Z691" s="430"/>
    </row>
    <row r="692" spans="3:26" ht="9.65" customHeight="1" x14ac:dyDescent="0.2">
      <c r="Z692" s="430"/>
    </row>
    <row r="693" spans="3:26" ht="16.5" customHeight="1" x14ac:dyDescent="0.2">
      <c r="D693" t="s">
        <v>251</v>
      </c>
      <c r="Z693" s="430"/>
    </row>
    <row r="694" spans="3:26" ht="19" customHeight="1" x14ac:dyDescent="0.2">
      <c r="D694" s="17" t="s">
        <v>252</v>
      </c>
      <c r="E694" s="38"/>
      <c r="F694" s="38"/>
      <c r="G694" s="38"/>
      <c r="H694" s="2062" t="s">
        <v>963</v>
      </c>
      <c r="I694" s="2063"/>
      <c r="J694" s="2063"/>
      <c r="K694" s="2063"/>
      <c r="L694" s="2063"/>
      <c r="M694" s="2063"/>
      <c r="N694" s="2063"/>
      <c r="O694" s="2063"/>
      <c r="P694" s="2063"/>
      <c r="Q694" s="2063"/>
      <c r="R694" s="2063"/>
      <c r="S694" s="2063"/>
      <c r="T694" s="2063"/>
      <c r="U694" s="2063"/>
      <c r="V694" s="2428"/>
      <c r="Z694" s="430" t="s">
        <v>1819</v>
      </c>
    </row>
    <row r="695" spans="3:26" ht="15" customHeight="1" x14ac:dyDescent="0.2">
      <c r="Z695" s="430"/>
    </row>
    <row r="696" spans="3:26" ht="16.5" customHeight="1" x14ac:dyDescent="0.2">
      <c r="C696" s="8" t="s">
        <v>253</v>
      </c>
      <c r="Z696" s="430"/>
    </row>
    <row r="697" spans="3:26" ht="16.5" customHeight="1" x14ac:dyDescent="0.2">
      <c r="D697" t="s">
        <v>254</v>
      </c>
      <c r="Z697" s="430"/>
    </row>
    <row r="698" spans="3:26" ht="19.5" customHeight="1" x14ac:dyDescent="0.2">
      <c r="D698" s="17" t="s">
        <v>255</v>
      </c>
      <c r="E698" s="38"/>
      <c r="F698" s="38"/>
      <c r="G698" s="38"/>
      <c r="H698" s="38"/>
      <c r="I698" s="38"/>
      <c r="J698" s="2098" t="s">
        <v>1167</v>
      </c>
      <c r="K698" s="2098"/>
      <c r="L698" s="2098"/>
      <c r="M698" s="2098"/>
      <c r="N698" s="2098"/>
      <c r="O698" s="2098"/>
      <c r="P698" s="2098"/>
      <c r="Q698" s="2098"/>
      <c r="R698" s="1946"/>
      <c r="Z698" s="430" t="s">
        <v>1820</v>
      </c>
    </row>
    <row r="699" spans="3:26" ht="19.5" customHeight="1" x14ac:dyDescent="0.2">
      <c r="D699" s="582" t="s">
        <v>256</v>
      </c>
      <c r="E699" s="583"/>
      <c r="F699" s="583"/>
      <c r="G699" s="583"/>
      <c r="H699" s="583"/>
      <c r="I699" s="583"/>
      <c r="J699" s="2419" t="s">
        <v>1245</v>
      </c>
      <c r="K699" s="2419"/>
      <c r="L699" s="2419"/>
      <c r="M699" s="2419"/>
      <c r="N699" s="2419"/>
      <c r="O699" s="2419"/>
      <c r="P699" s="2419"/>
      <c r="Q699" s="2419"/>
      <c r="R699" s="2419"/>
      <c r="Z699" s="430" t="s">
        <v>1821</v>
      </c>
    </row>
    <row r="700" spans="3:26" ht="19.5" customHeight="1" x14ac:dyDescent="0.2">
      <c r="D700" s="2420" t="s">
        <v>1168</v>
      </c>
      <c r="E700" s="2421"/>
      <c r="F700" s="2421"/>
      <c r="G700" s="2421"/>
      <c r="H700" s="2421"/>
      <c r="I700" s="2422"/>
      <c r="J700" s="2423"/>
      <c r="K700" s="2424"/>
      <c r="L700" s="2424"/>
      <c r="M700" s="2424"/>
      <c r="N700" s="2424"/>
      <c r="O700" s="2424"/>
      <c r="P700" s="2424"/>
      <c r="Q700" s="2424"/>
      <c r="R700" s="2425"/>
      <c r="Z700" s="430"/>
    </row>
    <row r="701" spans="3:26" ht="16.5" customHeight="1" x14ac:dyDescent="0.2">
      <c r="E701" s="2" t="s">
        <v>257</v>
      </c>
      <c r="Z701" s="430"/>
    </row>
    <row r="702" spans="3:26" ht="9.65" customHeight="1" x14ac:dyDescent="0.2">
      <c r="Z702" s="430"/>
    </row>
    <row r="703" spans="3:26" ht="16.5" customHeight="1" x14ac:dyDescent="0.2">
      <c r="D703" t="s">
        <v>258</v>
      </c>
      <c r="Z703" s="430"/>
    </row>
    <row r="704" spans="3:26" ht="27" customHeight="1" x14ac:dyDescent="0.2">
      <c r="D704" s="1873" t="s">
        <v>267</v>
      </c>
      <c r="E704" s="1886"/>
      <c r="F704" s="1886"/>
      <c r="G704" s="1886"/>
      <c r="H704" s="1886"/>
      <c r="I704" s="1886"/>
      <c r="J704" s="1886"/>
      <c r="K704" s="1886"/>
      <c r="L704" s="1886"/>
      <c r="M704" s="1886"/>
      <c r="N704" s="1886"/>
      <c r="O704" s="1886"/>
      <c r="P704" s="1886"/>
      <c r="Q704" s="1886"/>
      <c r="R704" s="1885"/>
      <c r="S704" s="2193" t="s">
        <v>696</v>
      </c>
      <c r="T704" s="2311"/>
      <c r="Z704" s="430"/>
    </row>
    <row r="705" spans="4:26" ht="19" customHeight="1" x14ac:dyDescent="0.2">
      <c r="D705" s="2418" t="s">
        <v>259</v>
      </c>
      <c r="E705" s="1874"/>
      <c r="F705" s="1874"/>
      <c r="G705" s="1874"/>
      <c r="H705" s="1874"/>
      <c r="I705" s="1874"/>
      <c r="J705" s="1874"/>
      <c r="K705" s="1874"/>
      <c r="L705" s="1874"/>
      <c r="M705" s="1874"/>
      <c r="N705" s="1874"/>
      <c r="O705" s="1874"/>
      <c r="P705" s="1874"/>
      <c r="Q705" s="1874"/>
      <c r="R705" s="1942"/>
      <c r="S705" s="1951" t="s">
        <v>970</v>
      </c>
      <c r="T705" s="1953"/>
      <c r="Z705" s="430" t="s">
        <v>1778</v>
      </c>
    </row>
    <row r="706" spans="4:26" ht="19" customHeight="1" x14ac:dyDescent="0.2">
      <c r="D706" s="2418" t="s">
        <v>806</v>
      </c>
      <c r="E706" s="1874"/>
      <c r="F706" s="1874"/>
      <c r="G706" s="1874"/>
      <c r="H706" s="1874"/>
      <c r="I706" s="1874"/>
      <c r="J706" s="1874"/>
      <c r="K706" s="1874"/>
      <c r="L706" s="1874"/>
      <c r="M706" s="1874"/>
      <c r="N706" s="1874"/>
      <c r="O706" s="1874"/>
      <c r="P706" s="1874"/>
      <c r="Q706" s="1874"/>
      <c r="R706" s="1942"/>
      <c r="S706" s="1951" t="s">
        <v>970</v>
      </c>
      <c r="T706" s="1953"/>
      <c r="Z706" s="430" t="s">
        <v>1778</v>
      </c>
    </row>
    <row r="707" spans="4:26" ht="19" customHeight="1" x14ac:dyDescent="0.2">
      <c r="D707" s="2418" t="s">
        <v>807</v>
      </c>
      <c r="E707" s="1874"/>
      <c r="F707" s="1874"/>
      <c r="G707" s="1874"/>
      <c r="H707" s="1874"/>
      <c r="I707" s="1874"/>
      <c r="J707" s="1874"/>
      <c r="K707" s="1874"/>
      <c r="L707" s="1874"/>
      <c r="M707" s="1874"/>
      <c r="N707" s="1874"/>
      <c r="O707" s="1874"/>
      <c r="P707" s="1874"/>
      <c r="Q707" s="1874"/>
      <c r="R707" s="1942"/>
      <c r="S707" s="1951" t="s">
        <v>970</v>
      </c>
      <c r="T707" s="1953"/>
      <c r="Z707" s="430" t="s">
        <v>1778</v>
      </c>
    </row>
    <row r="708" spans="4:26" ht="19" customHeight="1" x14ac:dyDescent="0.2">
      <c r="D708" s="2418" t="s">
        <v>260</v>
      </c>
      <c r="E708" s="1874"/>
      <c r="F708" s="1874"/>
      <c r="G708" s="1874"/>
      <c r="H708" s="1874"/>
      <c r="I708" s="1874"/>
      <c r="J708" s="1874"/>
      <c r="K708" s="1874"/>
      <c r="L708" s="1874"/>
      <c r="M708" s="1874"/>
      <c r="N708" s="1874"/>
      <c r="O708" s="1874"/>
      <c r="P708" s="1874"/>
      <c r="Q708" s="1874"/>
      <c r="R708" s="1942"/>
      <c r="S708" s="1951" t="s">
        <v>970</v>
      </c>
      <c r="T708" s="1953"/>
      <c r="Z708" s="430" t="s">
        <v>1778</v>
      </c>
    </row>
    <row r="709" spans="4:26" ht="19" customHeight="1" x14ac:dyDescent="0.2">
      <c r="D709" s="2418" t="s">
        <v>805</v>
      </c>
      <c r="E709" s="1874"/>
      <c r="F709" s="1874"/>
      <c r="G709" s="1874"/>
      <c r="H709" s="1874"/>
      <c r="I709" s="1874"/>
      <c r="J709" s="1874"/>
      <c r="K709" s="1874"/>
      <c r="L709" s="1874"/>
      <c r="M709" s="1874"/>
      <c r="N709" s="1874"/>
      <c r="O709" s="1874"/>
      <c r="P709" s="1874"/>
      <c r="Q709" s="1874"/>
      <c r="R709" s="1942"/>
      <c r="S709" s="1951" t="s">
        <v>970</v>
      </c>
      <c r="T709" s="1953"/>
      <c r="Z709" s="430" t="s">
        <v>1778</v>
      </c>
    </row>
    <row r="710" spans="4:26" ht="19" customHeight="1" x14ac:dyDescent="0.2">
      <c r="D710" s="2418" t="s">
        <v>808</v>
      </c>
      <c r="E710" s="1874"/>
      <c r="F710" s="1874"/>
      <c r="G710" s="1874"/>
      <c r="H710" s="1874"/>
      <c r="I710" s="1874"/>
      <c r="J710" s="1874"/>
      <c r="K710" s="1874"/>
      <c r="L710" s="1874"/>
      <c r="M710" s="1874"/>
      <c r="N710" s="1874"/>
      <c r="O710" s="1874"/>
      <c r="P710" s="1874"/>
      <c r="Q710" s="1874"/>
      <c r="R710" s="1942"/>
      <c r="S710" s="1951" t="s">
        <v>970</v>
      </c>
      <c r="T710" s="1953"/>
      <c r="Z710" s="430" t="s">
        <v>1778</v>
      </c>
    </row>
    <row r="711" spans="4:26" ht="19" customHeight="1" x14ac:dyDescent="0.2">
      <c r="D711" s="2418" t="s">
        <v>261</v>
      </c>
      <c r="E711" s="1874"/>
      <c r="F711" s="1874"/>
      <c r="G711" s="1874"/>
      <c r="H711" s="1874"/>
      <c r="I711" s="1874"/>
      <c r="J711" s="1874"/>
      <c r="K711" s="1874"/>
      <c r="L711" s="1874"/>
      <c r="M711" s="1874"/>
      <c r="N711" s="1874"/>
      <c r="O711" s="1874"/>
      <c r="P711" s="1874"/>
      <c r="Q711" s="1874"/>
      <c r="R711" s="1942"/>
      <c r="S711" s="1951" t="s">
        <v>970</v>
      </c>
      <c r="T711" s="1953"/>
      <c r="Z711" s="430" t="s">
        <v>1778</v>
      </c>
    </row>
    <row r="712" spans="4:26" ht="19" customHeight="1" x14ac:dyDescent="0.2">
      <c r="D712" s="2418" t="s">
        <v>1989</v>
      </c>
      <c r="E712" s="1874"/>
      <c r="F712" s="1874"/>
      <c r="G712" s="1874"/>
      <c r="H712" s="1874"/>
      <c r="I712" s="1874"/>
      <c r="J712" s="1874"/>
      <c r="K712" s="1874"/>
      <c r="L712" s="1874"/>
      <c r="M712" s="1874"/>
      <c r="N712" s="1874"/>
      <c r="O712" s="1874"/>
      <c r="P712" s="1874"/>
      <c r="Q712" s="1874"/>
      <c r="R712" s="1942"/>
      <c r="S712" s="1951" t="s">
        <v>970</v>
      </c>
      <c r="T712" s="1953"/>
      <c r="Z712" s="430" t="s">
        <v>1778</v>
      </c>
    </row>
    <row r="713" spans="4:26" ht="19" customHeight="1" x14ac:dyDescent="0.2">
      <c r="D713" s="2418" t="s">
        <v>262</v>
      </c>
      <c r="E713" s="1874"/>
      <c r="F713" s="1874"/>
      <c r="G713" s="1874"/>
      <c r="H713" s="1874"/>
      <c r="I713" s="1874"/>
      <c r="J713" s="1874"/>
      <c r="K713" s="1874"/>
      <c r="L713" s="1874"/>
      <c r="M713" s="1874"/>
      <c r="N713" s="1874"/>
      <c r="O713" s="1874"/>
      <c r="P713" s="1874"/>
      <c r="Q713" s="1874"/>
      <c r="R713" s="1942"/>
      <c r="S713" s="1951" t="s">
        <v>970</v>
      </c>
      <c r="T713" s="1953"/>
      <c r="Z713" s="430" t="s">
        <v>1778</v>
      </c>
    </row>
    <row r="714" spans="4:26" ht="19" customHeight="1" x14ac:dyDescent="0.2">
      <c r="D714" s="2418" t="s">
        <v>263</v>
      </c>
      <c r="E714" s="1874"/>
      <c r="F714" s="1874"/>
      <c r="G714" s="1874"/>
      <c r="H714" s="1874"/>
      <c r="I714" s="1874"/>
      <c r="J714" s="1874"/>
      <c r="K714" s="1874"/>
      <c r="L714" s="1874"/>
      <c r="M714" s="1874"/>
      <c r="N714" s="1874"/>
      <c r="O714" s="1874"/>
      <c r="P714" s="1874"/>
      <c r="Q714" s="1874"/>
      <c r="R714" s="1942"/>
      <c r="S714" s="1951" t="s">
        <v>970</v>
      </c>
      <c r="T714" s="1953"/>
      <c r="Z714" s="430" t="s">
        <v>1778</v>
      </c>
    </row>
    <row r="715" spans="4:26" ht="19" customHeight="1" x14ac:dyDescent="0.2">
      <c r="D715" s="2418" t="s">
        <v>264</v>
      </c>
      <c r="E715" s="1874"/>
      <c r="F715" s="1874"/>
      <c r="G715" s="1874"/>
      <c r="H715" s="1874"/>
      <c r="I715" s="1874"/>
      <c r="J715" s="1874"/>
      <c r="K715" s="1874"/>
      <c r="L715" s="1874"/>
      <c r="M715" s="1874"/>
      <c r="N715" s="1874"/>
      <c r="O715" s="1874"/>
      <c r="P715" s="1874"/>
      <c r="Q715" s="1874"/>
      <c r="R715" s="1942"/>
      <c r="S715" s="1951" t="s">
        <v>970</v>
      </c>
      <c r="T715" s="1953"/>
      <c r="Z715" s="430" t="s">
        <v>1778</v>
      </c>
    </row>
    <row r="716" spans="4:26" ht="19" customHeight="1" x14ac:dyDescent="0.2">
      <c r="D716" s="2418" t="s">
        <v>265</v>
      </c>
      <c r="E716" s="1874"/>
      <c r="F716" s="1874"/>
      <c r="G716" s="1874"/>
      <c r="H716" s="1874"/>
      <c r="I716" s="1874"/>
      <c r="J716" s="1874"/>
      <c r="K716" s="1874"/>
      <c r="L716" s="1874"/>
      <c r="M716" s="1874"/>
      <c r="N716" s="1874"/>
      <c r="O716" s="1874"/>
      <c r="P716" s="1874"/>
      <c r="Q716" s="1874"/>
      <c r="R716" s="1942"/>
      <c r="S716" s="1951" t="s">
        <v>970</v>
      </c>
      <c r="T716" s="1953"/>
      <c r="Z716" s="430" t="s">
        <v>1778</v>
      </c>
    </row>
    <row r="717" spans="4:26" ht="19" customHeight="1" x14ac:dyDescent="0.2">
      <c r="D717" s="2418" t="s">
        <v>266</v>
      </c>
      <c r="E717" s="1874"/>
      <c r="F717" s="1874"/>
      <c r="G717" s="1874"/>
      <c r="H717" s="1874"/>
      <c r="I717" s="1874"/>
      <c r="J717" s="1874"/>
      <c r="K717" s="1874"/>
      <c r="L717" s="1874"/>
      <c r="M717" s="1874"/>
      <c r="N717" s="1874"/>
      <c r="O717" s="1874"/>
      <c r="P717" s="1874"/>
      <c r="Q717" s="1874"/>
      <c r="R717" s="1942"/>
      <c r="S717" s="1951" t="s">
        <v>970</v>
      </c>
      <c r="T717" s="1953"/>
      <c r="Z717" s="430" t="s">
        <v>1778</v>
      </c>
    </row>
    <row r="718" spans="4:26" ht="16.5" customHeight="1" x14ac:dyDescent="0.2">
      <c r="E718" s="2" t="s">
        <v>1061</v>
      </c>
      <c r="Z718" s="430"/>
    </row>
    <row r="719" spans="4:26" ht="16.5" customHeight="1" x14ac:dyDescent="0.2">
      <c r="E719" s="4" t="s">
        <v>268</v>
      </c>
      <c r="Z719" s="430"/>
    </row>
    <row r="720" spans="4:26" ht="12" customHeight="1" x14ac:dyDescent="0.2">
      <c r="Z720" s="430"/>
    </row>
    <row r="721" spans="3:26" ht="17.5" customHeight="1" x14ac:dyDescent="0.2">
      <c r="P721" s="1946" t="s">
        <v>792</v>
      </c>
      <c r="Q721" s="1946"/>
      <c r="R721" s="1946"/>
      <c r="S721" s="1947" t="str">
        <f>$Q$12</f>
        <v>○△幼稚園</v>
      </c>
      <c r="T721" s="1947"/>
      <c r="U721" s="1947"/>
      <c r="V721" s="1947"/>
      <c r="W721" s="1947"/>
      <c r="X721" s="1947"/>
      <c r="Z721" s="430"/>
    </row>
    <row r="722" spans="3:26" ht="16.5" customHeight="1" x14ac:dyDescent="0.2">
      <c r="C722" s="8" t="s">
        <v>269</v>
      </c>
      <c r="Z722" s="430"/>
    </row>
    <row r="723" spans="3:26" ht="16.5" customHeight="1" x14ac:dyDescent="0.2">
      <c r="D723" s="230" t="s">
        <v>2123</v>
      </c>
      <c r="E723" s="230"/>
      <c r="F723" s="230"/>
      <c r="G723" s="230"/>
      <c r="H723" s="230"/>
      <c r="Z723" s="430"/>
    </row>
    <row r="724" spans="3:26" ht="30" customHeight="1" x14ac:dyDescent="0.2">
      <c r="D724" s="911" t="s">
        <v>1430</v>
      </c>
      <c r="E724" s="912"/>
      <c r="F724" s="912"/>
      <c r="G724" s="912"/>
      <c r="H724" s="1098"/>
      <c r="I724" s="2380">
        <v>20</v>
      </c>
      <c r="J724" s="2381"/>
      <c r="K724" s="598" t="s">
        <v>50</v>
      </c>
      <c r="L724" s="16"/>
      <c r="M724" s="16"/>
      <c r="N724" s="16"/>
      <c r="O724" s="16"/>
      <c r="P724" s="16"/>
      <c r="Q724" s="599" t="s">
        <v>1498</v>
      </c>
      <c r="R724" s="2380">
        <v>3</v>
      </c>
      <c r="S724" s="2407"/>
      <c r="T724" s="598" t="s">
        <v>276</v>
      </c>
      <c r="U724" s="16"/>
      <c r="V724" s="16"/>
      <c r="W724" s="15"/>
      <c r="Z724" s="430"/>
    </row>
    <row r="725" spans="3:26" ht="4.5" customHeight="1" x14ac:dyDescent="0.2">
      <c r="D725" s="230"/>
      <c r="E725" s="230"/>
      <c r="F725" s="230"/>
      <c r="G725" s="230"/>
      <c r="H725" s="230"/>
      <c r="R725" s="600"/>
      <c r="S725" s="600"/>
      <c r="Z725" s="430"/>
    </row>
    <row r="726" spans="3:26" ht="19" customHeight="1" x14ac:dyDescent="0.2">
      <c r="D726" s="230"/>
      <c r="E726" s="230"/>
      <c r="F726" s="230"/>
      <c r="G726" s="230"/>
      <c r="H726" s="230"/>
      <c r="I726" s="1927" t="s">
        <v>272</v>
      </c>
      <c r="J726" s="1927"/>
      <c r="K726" s="1917"/>
      <c r="L726" s="1918" t="s">
        <v>273</v>
      </c>
      <c r="M726" s="2416"/>
      <c r="N726" s="2416"/>
      <c r="O726" s="1954"/>
      <c r="P726" s="2015" t="s">
        <v>274</v>
      </c>
      <c r="Q726" s="2288"/>
      <c r="R726" s="2255"/>
      <c r="S726" s="2256"/>
      <c r="T726" s="2015" t="s">
        <v>275</v>
      </c>
      <c r="U726" s="2288"/>
      <c r="V726" s="2288"/>
      <c r="W726" s="2417"/>
      <c r="Z726" s="430"/>
    </row>
    <row r="727" spans="3:26" ht="18" customHeight="1" x14ac:dyDescent="0.2">
      <c r="D727" s="912" t="s">
        <v>270</v>
      </c>
      <c r="E727" s="912"/>
      <c r="F727" s="912"/>
      <c r="G727" s="912"/>
      <c r="H727" s="1098"/>
      <c r="I727" s="2380">
        <v>20</v>
      </c>
      <c r="J727" s="2381"/>
      <c r="K727" s="16" t="s">
        <v>50</v>
      </c>
      <c r="L727" s="2380">
        <v>16</v>
      </c>
      <c r="M727" s="2407"/>
      <c r="N727" s="16" t="s">
        <v>50</v>
      </c>
      <c r="O727" s="16"/>
      <c r="P727" s="2380">
        <v>17</v>
      </c>
      <c r="Q727" s="2407"/>
      <c r="R727" s="16" t="s">
        <v>50</v>
      </c>
      <c r="S727" s="16"/>
      <c r="T727" s="2380">
        <v>17</v>
      </c>
      <c r="U727" s="2407"/>
      <c r="V727" s="16" t="s">
        <v>50</v>
      </c>
      <c r="W727" s="15"/>
      <c r="Z727" s="430"/>
    </row>
    <row r="728" spans="3:26" ht="16.5" customHeight="1" x14ac:dyDescent="0.2">
      <c r="D728" s="912"/>
      <c r="E728" s="912"/>
      <c r="F728" s="912"/>
      <c r="G728" s="912"/>
      <c r="H728" s="912"/>
      <c r="I728" s="601" t="s">
        <v>277</v>
      </c>
      <c r="J728" s="234"/>
      <c r="K728" s="32"/>
      <c r="L728" s="2414"/>
      <c r="M728" s="2415"/>
      <c r="N728" s="2415"/>
      <c r="O728" s="2411"/>
      <c r="P728" s="2414"/>
      <c r="Q728" s="2415"/>
      <c r="R728" s="2415"/>
      <c r="S728" s="2411"/>
      <c r="T728" s="2414"/>
      <c r="U728" s="2415"/>
      <c r="V728" s="2415"/>
      <c r="W728" s="2411"/>
      <c r="Z728" s="430"/>
    </row>
    <row r="729" spans="3:26" ht="19" customHeight="1" x14ac:dyDescent="0.2">
      <c r="D729" s="912"/>
      <c r="E729" s="912"/>
      <c r="F729" s="912"/>
      <c r="G729" s="912"/>
      <c r="H729" s="1098"/>
      <c r="I729" s="2104">
        <v>1</v>
      </c>
      <c r="J729" s="2106"/>
      <c r="K729" s="224" t="s">
        <v>50</v>
      </c>
      <c r="L729" s="2410"/>
      <c r="M729" s="2415"/>
      <c r="N729" s="2415"/>
      <c r="O729" s="2411"/>
      <c r="P729" s="2410"/>
      <c r="Q729" s="2415"/>
      <c r="R729" s="2415"/>
      <c r="S729" s="2411"/>
      <c r="T729" s="2410"/>
      <c r="U729" s="2415"/>
      <c r="V729" s="2415"/>
      <c r="W729" s="2411"/>
      <c r="Z729" s="430"/>
    </row>
    <row r="730" spans="3:26" ht="19" customHeight="1" x14ac:dyDescent="0.2">
      <c r="D730" s="912" t="s">
        <v>271</v>
      </c>
      <c r="E730" s="912"/>
      <c r="F730" s="912"/>
      <c r="G730" s="912"/>
      <c r="H730" s="912"/>
      <c r="I730" s="2405">
        <v>0</v>
      </c>
      <c r="J730" s="2406"/>
      <c r="K730" s="200" t="s">
        <v>50</v>
      </c>
      <c r="L730" s="2380">
        <v>4</v>
      </c>
      <c r="M730" s="2407"/>
      <c r="N730" s="16" t="s">
        <v>50</v>
      </c>
      <c r="O730" s="15"/>
      <c r="P730" s="2380">
        <v>3</v>
      </c>
      <c r="Q730" s="2407"/>
      <c r="R730" s="16" t="s">
        <v>50</v>
      </c>
      <c r="S730" s="15"/>
      <c r="T730" s="2380">
        <v>3</v>
      </c>
      <c r="U730" s="2407"/>
      <c r="V730" s="16" t="s">
        <v>50</v>
      </c>
      <c r="W730" s="15"/>
      <c r="Z730" s="430"/>
    </row>
    <row r="731" spans="3:26" ht="12.65" customHeight="1" x14ac:dyDescent="0.2">
      <c r="D731" s="1401" t="s">
        <v>1899</v>
      </c>
      <c r="E731" s="1402"/>
      <c r="F731" s="1402"/>
      <c r="G731" s="1402"/>
      <c r="H731" s="1402"/>
      <c r="I731" s="2408"/>
      <c r="J731" s="2409"/>
      <c r="K731" s="2397" t="s">
        <v>634</v>
      </c>
      <c r="L731" s="2399" t="s">
        <v>1937</v>
      </c>
      <c r="M731" s="2400"/>
      <c r="N731" s="2400"/>
      <c r="O731" s="2401"/>
      <c r="P731" s="2399" t="s">
        <v>1938</v>
      </c>
      <c r="Q731" s="2400"/>
      <c r="R731" s="2400"/>
      <c r="S731" s="2401"/>
      <c r="T731" s="2399" t="s">
        <v>1938</v>
      </c>
      <c r="U731" s="2400"/>
      <c r="V731" s="2400"/>
      <c r="W731" s="2401"/>
      <c r="Z731" s="430"/>
    </row>
    <row r="732" spans="3:26" ht="12.65" customHeight="1" x14ac:dyDescent="0.2">
      <c r="D732" s="956"/>
      <c r="E732" s="956"/>
      <c r="F732" s="956"/>
      <c r="G732" s="956"/>
      <c r="H732" s="956"/>
      <c r="I732" s="2410"/>
      <c r="J732" s="2411"/>
      <c r="K732" s="2398"/>
      <c r="L732" s="2402" t="s">
        <v>964</v>
      </c>
      <c r="M732" s="2403"/>
      <c r="N732" s="2403"/>
      <c r="O732" s="2404"/>
      <c r="P732" s="2402" t="s">
        <v>1197</v>
      </c>
      <c r="Q732" s="2403"/>
      <c r="R732" s="2403"/>
      <c r="S732" s="2404"/>
      <c r="T732" s="2402" t="s">
        <v>1197</v>
      </c>
      <c r="U732" s="2403"/>
      <c r="V732" s="2403"/>
      <c r="W732" s="2404"/>
      <c r="Z732" s="430"/>
    </row>
    <row r="733" spans="3:26" ht="12.65" customHeight="1" x14ac:dyDescent="0.2">
      <c r="D733" s="956"/>
      <c r="E733" s="956"/>
      <c r="F733" s="956"/>
      <c r="G733" s="956"/>
      <c r="H733" s="956"/>
      <c r="I733" s="2410"/>
      <c r="J733" s="2411"/>
      <c r="K733" s="2397" t="s">
        <v>635</v>
      </c>
      <c r="L733" s="2399" t="s">
        <v>1938</v>
      </c>
      <c r="M733" s="2400"/>
      <c r="N733" s="2400"/>
      <c r="O733" s="2401"/>
      <c r="P733" s="2399" t="s">
        <v>1939</v>
      </c>
      <c r="Q733" s="2400"/>
      <c r="R733" s="2400"/>
      <c r="S733" s="2401"/>
      <c r="T733" s="2399" t="s">
        <v>1939</v>
      </c>
      <c r="U733" s="2400"/>
      <c r="V733" s="2400"/>
      <c r="W733" s="2401"/>
      <c r="Z733" s="430"/>
    </row>
    <row r="734" spans="3:26" ht="12.65" customHeight="1" x14ac:dyDescent="0.2">
      <c r="D734" s="956"/>
      <c r="E734" s="956"/>
      <c r="F734" s="956"/>
      <c r="G734" s="956"/>
      <c r="H734" s="956"/>
      <c r="I734" s="2410"/>
      <c r="J734" s="2411"/>
      <c r="K734" s="2398"/>
      <c r="L734" s="2402" t="s">
        <v>1202</v>
      </c>
      <c r="M734" s="2403"/>
      <c r="N734" s="2403"/>
      <c r="O734" s="2404"/>
      <c r="P734" s="2402" t="s">
        <v>1197</v>
      </c>
      <c r="Q734" s="2403"/>
      <c r="R734" s="2403"/>
      <c r="S734" s="2404"/>
      <c r="T734" s="2402" t="s">
        <v>1197</v>
      </c>
      <c r="U734" s="2403"/>
      <c r="V734" s="2403"/>
      <c r="W734" s="2404"/>
      <c r="Z734" s="430"/>
    </row>
    <row r="735" spans="3:26" ht="12.65" customHeight="1" x14ac:dyDescent="0.2">
      <c r="D735" s="956"/>
      <c r="E735" s="956"/>
      <c r="F735" s="956"/>
      <c r="G735" s="956"/>
      <c r="H735" s="956"/>
      <c r="I735" s="2410"/>
      <c r="J735" s="2411"/>
      <c r="K735" s="2397" t="s">
        <v>636</v>
      </c>
      <c r="L735" s="2399" t="s">
        <v>1939</v>
      </c>
      <c r="M735" s="2400"/>
      <c r="N735" s="2400"/>
      <c r="O735" s="2401"/>
      <c r="P735" s="2399" t="s">
        <v>1940</v>
      </c>
      <c r="Q735" s="2400"/>
      <c r="R735" s="2400"/>
      <c r="S735" s="2401"/>
      <c r="T735" s="2399" t="s">
        <v>1940</v>
      </c>
      <c r="U735" s="2400"/>
      <c r="V735" s="2400"/>
      <c r="W735" s="2401"/>
      <c r="Z735" s="430"/>
    </row>
    <row r="736" spans="3:26" ht="12.65" customHeight="1" x14ac:dyDescent="0.2">
      <c r="D736" s="956"/>
      <c r="E736" s="956"/>
      <c r="F736" s="956"/>
      <c r="G736" s="956"/>
      <c r="H736" s="956"/>
      <c r="I736" s="2410"/>
      <c r="J736" s="2411"/>
      <c r="K736" s="2398"/>
      <c r="L736" s="2402" t="s">
        <v>1202</v>
      </c>
      <c r="M736" s="2403"/>
      <c r="N736" s="2403"/>
      <c r="O736" s="2404"/>
      <c r="P736" s="2402" t="s">
        <v>1197</v>
      </c>
      <c r="Q736" s="2403"/>
      <c r="R736" s="2403"/>
      <c r="S736" s="2404"/>
      <c r="T736" s="2402" t="s">
        <v>1197</v>
      </c>
      <c r="U736" s="2403"/>
      <c r="V736" s="2403"/>
      <c r="W736" s="2404"/>
      <c r="Z736" s="430"/>
    </row>
    <row r="737" spans="4:26" ht="12.65" customHeight="1" x14ac:dyDescent="0.2">
      <c r="D737" s="956"/>
      <c r="E737" s="956"/>
      <c r="F737" s="956"/>
      <c r="G737" s="956"/>
      <c r="H737" s="956"/>
      <c r="I737" s="2410"/>
      <c r="J737" s="2411"/>
      <c r="K737" s="2397" t="s">
        <v>811</v>
      </c>
      <c r="L737" s="2399" t="s">
        <v>1940</v>
      </c>
      <c r="M737" s="2400"/>
      <c r="N737" s="2400"/>
      <c r="O737" s="2401"/>
      <c r="P737" s="2399"/>
      <c r="Q737" s="2400"/>
      <c r="R737" s="2400"/>
      <c r="S737" s="2401"/>
      <c r="T737" s="2399"/>
      <c r="U737" s="2400"/>
      <c r="V737" s="2400"/>
      <c r="W737" s="2401"/>
      <c r="Z737" s="430"/>
    </row>
    <row r="738" spans="4:26" ht="12.65" customHeight="1" x14ac:dyDescent="0.2">
      <c r="D738" s="956"/>
      <c r="E738" s="956"/>
      <c r="F738" s="956"/>
      <c r="G738" s="956"/>
      <c r="H738" s="956"/>
      <c r="I738" s="2410"/>
      <c r="J738" s="2411"/>
      <c r="K738" s="2398"/>
      <c r="L738" s="2402" t="s">
        <v>1202</v>
      </c>
      <c r="M738" s="2403"/>
      <c r="N738" s="2403"/>
      <c r="O738" s="2404"/>
      <c r="P738" s="2402"/>
      <c r="Q738" s="2403"/>
      <c r="R738" s="2403"/>
      <c r="S738" s="2404"/>
      <c r="T738" s="2402"/>
      <c r="U738" s="2403"/>
      <c r="V738" s="2403"/>
      <c r="W738" s="2404"/>
      <c r="Z738" s="430"/>
    </row>
    <row r="739" spans="4:26" ht="12.65" customHeight="1" x14ac:dyDescent="0.2">
      <c r="D739" s="956"/>
      <c r="E739" s="956"/>
      <c r="F739" s="956"/>
      <c r="G739" s="956"/>
      <c r="H739" s="956"/>
      <c r="I739" s="2410"/>
      <c r="J739" s="2411"/>
      <c r="K739" s="2397" t="s">
        <v>812</v>
      </c>
      <c r="L739" s="2399"/>
      <c r="M739" s="2400"/>
      <c r="N739" s="2400"/>
      <c r="O739" s="2401"/>
      <c r="P739" s="2399"/>
      <c r="Q739" s="2400"/>
      <c r="R739" s="2400"/>
      <c r="S739" s="2401"/>
      <c r="T739" s="2399"/>
      <c r="U739" s="2400"/>
      <c r="V739" s="2400"/>
      <c r="W739" s="2401"/>
      <c r="Z739" s="430"/>
    </row>
    <row r="740" spans="4:26" ht="12.65" customHeight="1" x14ac:dyDescent="0.2">
      <c r="D740" s="956"/>
      <c r="E740" s="956"/>
      <c r="F740" s="956"/>
      <c r="G740" s="956"/>
      <c r="H740" s="956"/>
      <c r="I740" s="2410"/>
      <c r="J740" s="2411"/>
      <c r="K740" s="2398"/>
      <c r="L740" s="2402"/>
      <c r="M740" s="2403"/>
      <c r="N740" s="2403"/>
      <c r="O740" s="2404"/>
      <c r="P740" s="2402"/>
      <c r="Q740" s="2403"/>
      <c r="R740" s="2403"/>
      <c r="S740" s="2404"/>
      <c r="T740" s="2402"/>
      <c r="U740" s="2403"/>
      <c r="V740" s="2403"/>
      <c r="W740" s="2404"/>
      <c r="Z740" s="430"/>
    </row>
    <row r="741" spans="4:26" ht="12.65" customHeight="1" x14ac:dyDescent="0.2">
      <c r="D741" s="956"/>
      <c r="E741" s="956"/>
      <c r="F741" s="956"/>
      <c r="G741" s="956"/>
      <c r="H741" s="956"/>
      <c r="I741" s="2410"/>
      <c r="J741" s="2411"/>
      <c r="K741" s="2397" t="s">
        <v>813</v>
      </c>
      <c r="L741" s="2399"/>
      <c r="M741" s="2400"/>
      <c r="N741" s="2400"/>
      <c r="O741" s="2401"/>
      <c r="P741" s="2399"/>
      <c r="Q741" s="2400"/>
      <c r="R741" s="2400"/>
      <c r="S741" s="2401"/>
      <c r="T741" s="2399"/>
      <c r="U741" s="2400"/>
      <c r="V741" s="2400"/>
      <c r="W741" s="2401"/>
      <c r="Z741" s="430"/>
    </row>
    <row r="742" spans="4:26" ht="12.65" customHeight="1" x14ac:dyDescent="0.2">
      <c r="D742" s="956"/>
      <c r="E742" s="956"/>
      <c r="F742" s="956"/>
      <c r="G742" s="956"/>
      <c r="H742" s="956"/>
      <c r="I742" s="2410"/>
      <c r="J742" s="2411"/>
      <c r="K742" s="2398"/>
      <c r="L742" s="2402"/>
      <c r="M742" s="2403"/>
      <c r="N742" s="2403"/>
      <c r="O742" s="2404"/>
      <c r="P742" s="2402"/>
      <c r="Q742" s="2403"/>
      <c r="R742" s="2403"/>
      <c r="S742" s="2404"/>
      <c r="T742" s="2402"/>
      <c r="U742" s="2403"/>
      <c r="V742" s="2403"/>
      <c r="W742" s="2404"/>
      <c r="Z742" s="430"/>
    </row>
    <row r="743" spans="4:26" ht="12.65" customHeight="1" x14ac:dyDescent="0.2">
      <c r="D743" s="956"/>
      <c r="E743" s="956"/>
      <c r="F743" s="956"/>
      <c r="G743" s="956"/>
      <c r="H743" s="956"/>
      <c r="I743" s="2410"/>
      <c r="J743" s="2411"/>
      <c r="K743" s="2397" t="s">
        <v>814</v>
      </c>
      <c r="L743" s="2399"/>
      <c r="M743" s="2400"/>
      <c r="N743" s="2400"/>
      <c r="O743" s="2401"/>
      <c r="P743" s="2399"/>
      <c r="Q743" s="2400"/>
      <c r="R743" s="2400"/>
      <c r="S743" s="2401"/>
      <c r="T743" s="2399"/>
      <c r="U743" s="2400"/>
      <c r="V743" s="2400"/>
      <c r="W743" s="2401"/>
      <c r="Z743" s="430"/>
    </row>
    <row r="744" spans="4:26" ht="12.65" customHeight="1" x14ac:dyDescent="0.2">
      <c r="D744" s="956"/>
      <c r="E744" s="956"/>
      <c r="F744" s="956"/>
      <c r="G744" s="956"/>
      <c r="H744" s="956"/>
      <c r="I744" s="2410"/>
      <c r="J744" s="2411"/>
      <c r="K744" s="2398"/>
      <c r="L744" s="2402"/>
      <c r="M744" s="2403"/>
      <c r="N744" s="2403"/>
      <c r="O744" s="2404"/>
      <c r="P744" s="2402"/>
      <c r="Q744" s="2403"/>
      <c r="R744" s="2403"/>
      <c r="S744" s="2404"/>
      <c r="T744" s="2402"/>
      <c r="U744" s="2403"/>
      <c r="V744" s="2403"/>
      <c r="W744" s="2404"/>
      <c r="Z744" s="430"/>
    </row>
    <row r="745" spans="4:26" ht="12.65" customHeight="1" x14ac:dyDescent="0.2">
      <c r="D745" s="956"/>
      <c r="E745" s="956"/>
      <c r="F745" s="956"/>
      <c r="G745" s="956"/>
      <c r="H745" s="956"/>
      <c r="I745" s="2410"/>
      <c r="J745" s="2411"/>
      <c r="K745" s="2397" t="s">
        <v>815</v>
      </c>
      <c r="L745" s="2399"/>
      <c r="M745" s="2400"/>
      <c r="N745" s="2400"/>
      <c r="O745" s="2401"/>
      <c r="P745" s="2399"/>
      <c r="Q745" s="2400"/>
      <c r="R745" s="2400"/>
      <c r="S745" s="2401"/>
      <c r="T745" s="2399"/>
      <c r="U745" s="2400"/>
      <c r="V745" s="2400"/>
      <c r="W745" s="2401"/>
      <c r="Z745" s="430"/>
    </row>
    <row r="746" spans="4:26" ht="12.65" customHeight="1" x14ac:dyDescent="0.2">
      <c r="D746" s="956"/>
      <c r="E746" s="956"/>
      <c r="F746" s="956"/>
      <c r="G746" s="956"/>
      <c r="H746" s="956"/>
      <c r="I746" s="2410"/>
      <c r="J746" s="2411"/>
      <c r="K746" s="2398"/>
      <c r="L746" s="2402"/>
      <c r="M746" s="2403"/>
      <c r="N746" s="2403"/>
      <c r="O746" s="2404"/>
      <c r="P746" s="2402"/>
      <c r="Q746" s="2403"/>
      <c r="R746" s="2403"/>
      <c r="S746" s="2404"/>
      <c r="T746" s="2402"/>
      <c r="U746" s="2403"/>
      <c r="V746" s="2403"/>
      <c r="W746" s="2404"/>
      <c r="Z746" s="430"/>
    </row>
    <row r="747" spans="4:26" ht="12.65" customHeight="1" x14ac:dyDescent="0.2">
      <c r="D747" s="956"/>
      <c r="E747" s="956"/>
      <c r="F747" s="956"/>
      <c r="G747" s="956"/>
      <c r="H747" s="956"/>
      <c r="I747" s="2410"/>
      <c r="J747" s="2411"/>
      <c r="K747" s="2397" t="s">
        <v>816</v>
      </c>
      <c r="L747" s="2399"/>
      <c r="M747" s="2400"/>
      <c r="N747" s="2400"/>
      <c r="O747" s="2401"/>
      <c r="P747" s="2399"/>
      <c r="Q747" s="2400"/>
      <c r="R747" s="2400"/>
      <c r="S747" s="2401"/>
      <c r="T747" s="2399"/>
      <c r="U747" s="2400"/>
      <c r="V747" s="2400"/>
      <c r="W747" s="2401"/>
      <c r="Z747" s="430"/>
    </row>
    <row r="748" spans="4:26" ht="12.65" customHeight="1" x14ac:dyDescent="0.2">
      <c r="D748" s="956"/>
      <c r="E748" s="956"/>
      <c r="F748" s="956"/>
      <c r="G748" s="956"/>
      <c r="H748" s="956"/>
      <c r="I748" s="2410"/>
      <c r="J748" s="2411"/>
      <c r="K748" s="2398"/>
      <c r="L748" s="2402"/>
      <c r="M748" s="2403"/>
      <c r="N748" s="2403"/>
      <c r="O748" s="2404"/>
      <c r="P748" s="2402"/>
      <c r="Q748" s="2403"/>
      <c r="R748" s="2403"/>
      <c r="S748" s="2404"/>
      <c r="T748" s="2402"/>
      <c r="U748" s="2403"/>
      <c r="V748" s="2403"/>
      <c r="W748" s="2404"/>
      <c r="Z748" s="430"/>
    </row>
    <row r="749" spans="4:26" ht="12.65" customHeight="1" x14ac:dyDescent="0.2">
      <c r="D749" s="956"/>
      <c r="E749" s="956"/>
      <c r="F749" s="956"/>
      <c r="G749" s="956"/>
      <c r="H749" s="956"/>
      <c r="I749" s="2410"/>
      <c r="J749" s="2411"/>
      <c r="K749" s="2397" t="s">
        <v>817</v>
      </c>
      <c r="L749" s="2399"/>
      <c r="M749" s="2400"/>
      <c r="N749" s="2400"/>
      <c r="O749" s="2401"/>
      <c r="P749" s="2399"/>
      <c r="Q749" s="2400"/>
      <c r="R749" s="2400"/>
      <c r="S749" s="2401"/>
      <c r="T749" s="2399"/>
      <c r="U749" s="2400"/>
      <c r="V749" s="2400"/>
      <c r="W749" s="2401"/>
      <c r="Z749" s="430"/>
    </row>
    <row r="750" spans="4:26" ht="12.65" customHeight="1" x14ac:dyDescent="0.2">
      <c r="D750" s="956"/>
      <c r="E750" s="956"/>
      <c r="F750" s="956"/>
      <c r="G750" s="956"/>
      <c r="H750" s="956"/>
      <c r="I750" s="2410"/>
      <c r="J750" s="2411"/>
      <c r="K750" s="2398"/>
      <c r="L750" s="2402"/>
      <c r="M750" s="2403"/>
      <c r="N750" s="2403"/>
      <c r="O750" s="2404"/>
      <c r="P750" s="2402"/>
      <c r="Q750" s="2403"/>
      <c r="R750" s="2403"/>
      <c r="S750" s="2404"/>
      <c r="T750" s="2402"/>
      <c r="U750" s="2403"/>
      <c r="V750" s="2403"/>
      <c r="W750" s="2404"/>
      <c r="Z750" s="430"/>
    </row>
    <row r="751" spans="4:26" ht="12.65" customHeight="1" x14ac:dyDescent="0.2">
      <c r="D751" s="956"/>
      <c r="E751" s="956"/>
      <c r="F751" s="956"/>
      <c r="G751" s="956"/>
      <c r="H751" s="956"/>
      <c r="I751" s="2410"/>
      <c r="J751" s="2411"/>
      <c r="K751" s="2397" t="s">
        <v>818</v>
      </c>
      <c r="L751" s="2399"/>
      <c r="M751" s="2400"/>
      <c r="N751" s="2400"/>
      <c r="O751" s="2401"/>
      <c r="P751" s="2399"/>
      <c r="Q751" s="2400"/>
      <c r="R751" s="2400"/>
      <c r="S751" s="2401"/>
      <c r="T751" s="2399"/>
      <c r="U751" s="2400"/>
      <c r="V751" s="2400"/>
      <c r="W751" s="2401"/>
      <c r="Z751" s="430"/>
    </row>
    <row r="752" spans="4:26" ht="12.65" customHeight="1" x14ac:dyDescent="0.2">
      <c r="D752" s="956"/>
      <c r="E752" s="956"/>
      <c r="F752" s="956"/>
      <c r="G752" s="956"/>
      <c r="H752" s="956"/>
      <c r="I752" s="2410"/>
      <c r="J752" s="2411"/>
      <c r="K752" s="2398"/>
      <c r="L752" s="2402"/>
      <c r="M752" s="2403"/>
      <c r="N752" s="2403"/>
      <c r="O752" s="2404"/>
      <c r="P752" s="2402"/>
      <c r="Q752" s="2403"/>
      <c r="R752" s="2403"/>
      <c r="S752" s="2404"/>
      <c r="T752" s="2402"/>
      <c r="U752" s="2403"/>
      <c r="V752" s="2403"/>
      <c r="W752" s="2404"/>
      <c r="Z752" s="430"/>
    </row>
    <row r="753" spans="4:26" ht="12.65" customHeight="1" x14ac:dyDescent="0.2">
      <c r="D753" s="956"/>
      <c r="E753" s="956"/>
      <c r="F753" s="956"/>
      <c r="G753" s="956"/>
      <c r="H753" s="956"/>
      <c r="I753" s="2410"/>
      <c r="J753" s="2411"/>
      <c r="K753" s="2397" t="s">
        <v>819</v>
      </c>
      <c r="L753" s="2399"/>
      <c r="M753" s="2400"/>
      <c r="N753" s="2400"/>
      <c r="O753" s="2401"/>
      <c r="P753" s="2399"/>
      <c r="Q753" s="2400"/>
      <c r="R753" s="2400"/>
      <c r="S753" s="2401"/>
      <c r="T753" s="2399"/>
      <c r="U753" s="2400"/>
      <c r="V753" s="2400"/>
      <c r="W753" s="2401"/>
      <c r="Z753" s="430"/>
    </row>
    <row r="754" spans="4:26" ht="12.65" customHeight="1" x14ac:dyDescent="0.2">
      <c r="D754" s="956"/>
      <c r="E754" s="956"/>
      <c r="F754" s="956"/>
      <c r="G754" s="956"/>
      <c r="H754" s="956"/>
      <c r="I754" s="2410"/>
      <c r="J754" s="2411"/>
      <c r="K754" s="2398"/>
      <c r="L754" s="2402"/>
      <c r="M754" s="2403"/>
      <c r="N754" s="2403"/>
      <c r="O754" s="2404"/>
      <c r="P754" s="2402"/>
      <c r="Q754" s="2403"/>
      <c r="R754" s="2403"/>
      <c r="S754" s="2404"/>
      <c r="T754" s="2402"/>
      <c r="U754" s="2403"/>
      <c r="V754" s="2403"/>
      <c r="W754" s="2404"/>
      <c r="Z754" s="430"/>
    </row>
    <row r="755" spans="4:26" ht="12.65" customHeight="1" x14ac:dyDescent="0.2">
      <c r="D755" s="956"/>
      <c r="E755" s="956"/>
      <c r="F755" s="956"/>
      <c r="G755" s="956"/>
      <c r="H755" s="956"/>
      <c r="I755" s="2410"/>
      <c r="J755" s="2411"/>
      <c r="K755" s="2397" t="s">
        <v>820</v>
      </c>
      <c r="L755" s="2399"/>
      <c r="M755" s="2400"/>
      <c r="N755" s="2400"/>
      <c r="O755" s="2401"/>
      <c r="P755" s="2399"/>
      <c r="Q755" s="2400"/>
      <c r="R755" s="2400"/>
      <c r="S755" s="2401"/>
      <c r="T755" s="2399"/>
      <c r="U755" s="2400"/>
      <c r="V755" s="2400"/>
      <c r="W755" s="2401"/>
      <c r="Z755" s="430"/>
    </row>
    <row r="756" spans="4:26" ht="12.65" customHeight="1" x14ac:dyDescent="0.2">
      <c r="D756" s="956"/>
      <c r="E756" s="956"/>
      <c r="F756" s="956"/>
      <c r="G756" s="956"/>
      <c r="H756" s="956"/>
      <c r="I756" s="2410"/>
      <c r="J756" s="2411"/>
      <c r="K756" s="2398"/>
      <c r="L756" s="2402"/>
      <c r="M756" s="2403"/>
      <c r="N756" s="2403"/>
      <c r="O756" s="2404"/>
      <c r="P756" s="2402"/>
      <c r="Q756" s="2403"/>
      <c r="R756" s="2403"/>
      <c r="S756" s="2404"/>
      <c r="T756" s="2402"/>
      <c r="U756" s="2403"/>
      <c r="V756" s="2403"/>
      <c r="W756" s="2404"/>
      <c r="Z756" s="430"/>
    </row>
    <row r="757" spans="4:26" ht="12.65" customHeight="1" x14ac:dyDescent="0.2">
      <c r="D757" s="956"/>
      <c r="E757" s="956"/>
      <c r="F757" s="956"/>
      <c r="G757" s="956"/>
      <c r="H757" s="956"/>
      <c r="I757" s="2410"/>
      <c r="J757" s="2411"/>
      <c r="K757" s="2397" t="s">
        <v>821</v>
      </c>
      <c r="L757" s="2399"/>
      <c r="M757" s="2400"/>
      <c r="N757" s="2400"/>
      <c r="O757" s="2401"/>
      <c r="P757" s="2399"/>
      <c r="Q757" s="2400"/>
      <c r="R757" s="2400"/>
      <c r="S757" s="2401"/>
      <c r="T757" s="2399"/>
      <c r="U757" s="2400"/>
      <c r="V757" s="2400"/>
      <c r="W757" s="2401"/>
      <c r="Z757" s="430"/>
    </row>
    <row r="758" spans="4:26" ht="12.65" customHeight="1" x14ac:dyDescent="0.2">
      <c r="D758" s="956"/>
      <c r="E758" s="956"/>
      <c r="F758" s="956"/>
      <c r="G758" s="956"/>
      <c r="H758" s="956"/>
      <c r="I758" s="2410"/>
      <c r="J758" s="2411"/>
      <c r="K758" s="2398"/>
      <c r="L758" s="2402"/>
      <c r="M758" s="2403"/>
      <c r="N758" s="2403"/>
      <c r="O758" s="2404"/>
      <c r="P758" s="2402"/>
      <c r="Q758" s="2403"/>
      <c r="R758" s="2403"/>
      <c r="S758" s="2404"/>
      <c r="T758" s="2402"/>
      <c r="U758" s="2403"/>
      <c r="V758" s="2403"/>
      <c r="W758" s="2404"/>
      <c r="Z758" s="430"/>
    </row>
    <row r="759" spans="4:26" ht="12.65" customHeight="1" x14ac:dyDescent="0.2">
      <c r="D759" s="956"/>
      <c r="E759" s="956"/>
      <c r="F759" s="956"/>
      <c r="G759" s="956"/>
      <c r="H759" s="956"/>
      <c r="I759" s="2410"/>
      <c r="J759" s="2411"/>
      <c r="K759" s="2397" t="s">
        <v>822</v>
      </c>
      <c r="L759" s="2399"/>
      <c r="M759" s="2400"/>
      <c r="N759" s="2400"/>
      <c r="O759" s="2401"/>
      <c r="P759" s="2399"/>
      <c r="Q759" s="2400"/>
      <c r="R759" s="2400"/>
      <c r="S759" s="2401"/>
      <c r="T759" s="2399"/>
      <c r="U759" s="2400"/>
      <c r="V759" s="2400"/>
      <c r="W759" s="2401"/>
      <c r="Z759" s="430"/>
    </row>
    <row r="760" spans="4:26" ht="12.65" customHeight="1" x14ac:dyDescent="0.2">
      <c r="D760" s="956"/>
      <c r="E760" s="956"/>
      <c r="F760" s="956"/>
      <c r="G760" s="956"/>
      <c r="H760" s="956"/>
      <c r="I760" s="2410"/>
      <c r="J760" s="2411"/>
      <c r="K760" s="2398"/>
      <c r="L760" s="2402"/>
      <c r="M760" s="2403"/>
      <c r="N760" s="2403"/>
      <c r="O760" s="2404"/>
      <c r="P760" s="2402"/>
      <c r="Q760" s="2403"/>
      <c r="R760" s="2403"/>
      <c r="S760" s="2404"/>
      <c r="T760" s="2402"/>
      <c r="U760" s="2403"/>
      <c r="V760" s="2403"/>
      <c r="W760" s="2404"/>
      <c r="Z760" s="430"/>
    </row>
    <row r="761" spans="4:26" ht="12.65" customHeight="1" x14ac:dyDescent="0.2">
      <c r="D761" s="956"/>
      <c r="E761" s="956"/>
      <c r="F761" s="956"/>
      <c r="G761" s="956"/>
      <c r="H761" s="956"/>
      <c r="I761" s="2410"/>
      <c r="J761" s="2411"/>
      <c r="K761" s="2397" t="s">
        <v>1740</v>
      </c>
      <c r="L761" s="2399"/>
      <c r="M761" s="2400"/>
      <c r="N761" s="2400"/>
      <c r="O761" s="2401"/>
      <c r="P761" s="2399"/>
      <c r="Q761" s="2400"/>
      <c r="R761" s="2400"/>
      <c r="S761" s="2401"/>
      <c r="T761" s="2399"/>
      <c r="U761" s="2400"/>
      <c r="V761" s="2400"/>
      <c r="W761" s="2401"/>
      <c r="Z761" s="430"/>
    </row>
    <row r="762" spans="4:26" ht="12.65" customHeight="1" x14ac:dyDescent="0.2">
      <c r="D762" s="956"/>
      <c r="E762" s="956"/>
      <c r="F762" s="956"/>
      <c r="G762" s="956"/>
      <c r="H762" s="956"/>
      <c r="I762" s="2410"/>
      <c r="J762" s="2411"/>
      <c r="K762" s="2398"/>
      <c r="L762" s="2402"/>
      <c r="M762" s="2403"/>
      <c r="N762" s="2403"/>
      <c r="O762" s="2404"/>
      <c r="P762" s="2402"/>
      <c r="Q762" s="2403"/>
      <c r="R762" s="2403"/>
      <c r="S762" s="2404"/>
      <c r="T762" s="2402"/>
      <c r="U762" s="2403"/>
      <c r="V762" s="2403"/>
      <c r="W762" s="2404"/>
      <c r="Z762" s="430"/>
    </row>
    <row r="763" spans="4:26" ht="12.65" customHeight="1" x14ac:dyDescent="0.2">
      <c r="D763" s="956"/>
      <c r="E763" s="956"/>
      <c r="F763" s="956"/>
      <c r="G763" s="956"/>
      <c r="H763" s="956"/>
      <c r="I763" s="2410"/>
      <c r="J763" s="2411"/>
      <c r="K763" s="2397" t="s">
        <v>1741</v>
      </c>
      <c r="L763" s="2399"/>
      <c r="M763" s="2400"/>
      <c r="N763" s="2400"/>
      <c r="O763" s="2401"/>
      <c r="P763" s="2399"/>
      <c r="Q763" s="2400"/>
      <c r="R763" s="2400"/>
      <c r="S763" s="2401"/>
      <c r="T763" s="2399"/>
      <c r="U763" s="2400"/>
      <c r="V763" s="2400"/>
      <c r="W763" s="2401"/>
      <c r="Z763" s="430"/>
    </row>
    <row r="764" spans="4:26" ht="12.65" customHeight="1" x14ac:dyDescent="0.2">
      <c r="D764" s="956"/>
      <c r="E764" s="956"/>
      <c r="F764" s="956"/>
      <c r="G764" s="956"/>
      <c r="H764" s="956"/>
      <c r="I764" s="2410"/>
      <c r="J764" s="2411"/>
      <c r="K764" s="2398"/>
      <c r="L764" s="2402"/>
      <c r="M764" s="2403"/>
      <c r="N764" s="2403"/>
      <c r="O764" s="2404"/>
      <c r="P764" s="2402"/>
      <c r="Q764" s="2403"/>
      <c r="R764" s="2403"/>
      <c r="S764" s="2404"/>
      <c r="T764" s="2402"/>
      <c r="U764" s="2403"/>
      <c r="V764" s="2403"/>
      <c r="W764" s="2404"/>
      <c r="Z764" s="430"/>
    </row>
    <row r="765" spans="4:26" ht="12.65" customHeight="1" x14ac:dyDescent="0.2">
      <c r="D765" s="956"/>
      <c r="E765" s="956"/>
      <c r="F765" s="956"/>
      <c r="G765" s="956"/>
      <c r="H765" s="956"/>
      <c r="I765" s="2410"/>
      <c r="J765" s="2411"/>
      <c r="K765" s="2397" t="s">
        <v>1742</v>
      </c>
      <c r="L765" s="2399"/>
      <c r="M765" s="2400"/>
      <c r="N765" s="2400"/>
      <c r="O765" s="2401"/>
      <c r="P765" s="2399"/>
      <c r="Q765" s="2400"/>
      <c r="R765" s="2400"/>
      <c r="S765" s="2401"/>
      <c r="T765" s="2399"/>
      <c r="U765" s="2400"/>
      <c r="V765" s="2400"/>
      <c r="W765" s="2401"/>
      <c r="Z765" s="430"/>
    </row>
    <row r="766" spans="4:26" ht="12.65" customHeight="1" x14ac:dyDescent="0.2">
      <c r="D766" s="956"/>
      <c r="E766" s="956"/>
      <c r="F766" s="956"/>
      <c r="G766" s="956"/>
      <c r="H766" s="956"/>
      <c r="I766" s="2410"/>
      <c r="J766" s="2411"/>
      <c r="K766" s="2398"/>
      <c r="L766" s="2402"/>
      <c r="M766" s="2403"/>
      <c r="N766" s="2403"/>
      <c r="O766" s="2404"/>
      <c r="P766" s="2402"/>
      <c r="Q766" s="2403"/>
      <c r="R766" s="2403"/>
      <c r="S766" s="2404"/>
      <c r="T766" s="2402"/>
      <c r="U766" s="2403"/>
      <c r="V766" s="2403"/>
      <c r="W766" s="2404"/>
      <c r="Z766" s="430"/>
    </row>
    <row r="767" spans="4:26" ht="12.65" customHeight="1" x14ac:dyDescent="0.2">
      <c r="D767" s="956"/>
      <c r="E767" s="956"/>
      <c r="F767" s="956"/>
      <c r="G767" s="956"/>
      <c r="H767" s="956"/>
      <c r="I767" s="2410"/>
      <c r="J767" s="2411"/>
      <c r="K767" s="2397" t="s">
        <v>1743</v>
      </c>
      <c r="L767" s="2399"/>
      <c r="M767" s="2400"/>
      <c r="N767" s="2400"/>
      <c r="O767" s="2401"/>
      <c r="P767" s="2399"/>
      <c r="Q767" s="2400"/>
      <c r="R767" s="2400"/>
      <c r="S767" s="2401"/>
      <c r="T767" s="2399"/>
      <c r="U767" s="2400"/>
      <c r="V767" s="2400"/>
      <c r="W767" s="2401"/>
      <c r="Z767" s="430"/>
    </row>
    <row r="768" spans="4:26" ht="12.65" customHeight="1" x14ac:dyDescent="0.2">
      <c r="D768" s="956"/>
      <c r="E768" s="956"/>
      <c r="F768" s="956"/>
      <c r="G768" s="956"/>
      <c r="H768" s="956"/>
      <c r="I768" s="2410"/>
      <c r="J768" s="2411"/>
      <c r="K768" s="2398"/>
      <c r="L768" s="2402"/>
      <c r="M768" s="2403"/>
      <c r="N768" s="2403"/>
      <c r="O768" s="2404"/>
      <c r="P768" s="2402"/>
      <c r="Q768" s="2403"/>
      <c r="R768" s="2403"/>
      <c r="S768" s="2404"/>
      <c r="T768" s="2402"/>
      <c r="U768" s="2403"/>
      <c r="V768" s="2403"/>
      <c r="W768" s="2404"/>
      <c r="Z768" s="430"/>
    </row>
    <row r="769" spans="4:26" ht="12.65" customHeight="1" x14ac:dyDescent="0.2">
      <c r="D769" s="956"/>
      <c r="E769" s="956"/>
      <c r="F769" s="956"/>
      <c r="G769" s="956"/>
      <c r="H769" s="956"/>
      <c r="I769" s="2410"/>
      <c r="J769" s="2411"/>
      <c r="K769" s="2397" t="s">
        <v>1744</v>
      </c>
      <c r="L769" s="2399"/>
      <c r="M769" s="2400"/>
      <c r="N769" s="2400"/>
      <c r="O769" s="2401"/>
      <c r="P769" s="2399"/>
      <c r="Q769" s="2400"/>
      <c r="R769" s="2400"/>
      <c r="S769" s="2401"/>
      <c r="T769" s="2399"/>
      <c r="U769" s="2400"/>
      <c r="V769" s="2400"/>
      <c r="W769" s="2401"/>
      <c r="Z769" s="430"/>
    </row>
    <row r="770" spans="4:26" ht="12.65" customHeight="1" x14ac:dyDescent="0.2">
      <c r="D770" s="956"/>
      <c r="E770" s="956"/>
      <c r="F770" s="956"/>
      <c r="G770" s="956"/>
      <c r="H770" s="956"/>
      <c r="I770" s="2410"/>
      <c r="J770" s="2411"/>
      <c r="K770" s="2398"/>
      <c r="L770" s="2402"/>
      <c r="M770" s="2403"/>
      <c r="N770" s="2403"/>
      <c r="O770" s="2404"/>
      <c r="P770" s="2402"/>
      <c r="Q770" s="2403"/>
      <c r="R770" s="2403"/>
      <c r="S770" s="2404"/>
      <c r="T770" s="2402"/>
      <c r="U770" s="2403"/>
      <c r="V770" s="2403"/>
      <c r="W770" s="2404"/>
      <c r="Z770" s="430"/>
    </row>
    <row r="771" spans="4:26" ht="12.65" customHeight="1" x14ac:dyDescent="0.2">
      <c r="D771" s="956"/>
      <c r="E771" s="956"/>
      <c r="F771" s="956"/>
      <c r="G771" s="956"/>
      <c r="H771" s="956"/>
      <c r="I771" s="2410"/>
      <c r="J771" s="2411"/>
      <c r="K771" s="2397" t="s">
        <v>1745</v>
      </c>
      <c r="L771" s="2399"/>
      <c r="M771" s="2400"/>
      <c r="N771" s="2400"/>
      <c r="O771" s="2401"/>
      <c r="P771" s="2399"/>
      <c r="Q771" s="2400"/>
      <c r="R771" s="2400"/>
      <c r="S771" s="2401"/>
      <c r="T771" s="2399"/>
      <c r="U771" s="2400"/>
      <c r="V771" s="2400"/>
      <c r="W771" s="2401"/>
      <c r="Z771" s="430"/>
    </row>
    <row r="772" spans="4:26" ht="12.65" customHeight="1" x14ac:dyDescent="0.2">
      <c r="D772" s="956"/>
      <c r="E772" s="956"/>
      <c r="F772" s="956"/>
      <c r="G772" s="956"/>
      <c r="H772" s="956"/>
      <c r="I772" s="2410"/>
      <c r="J772" s="2411"/>
      <c r="K772" s="2398"/>
      <c r="L772" s="2402"/>
      <c r="M772" s="2403"/>
      <c r="N772" s="2403"/>
      <c r="O772" s="2404"/>
      <c r="P772" s="2402"/>
      <c r="Q772" s="2403"/>
      <c r="R772" s="2403"/>
      <c r="S772" s="2404"/>
      <c r="T772" s="2402"/>
      <c r="U772" s="2403"/>
      <c r="V772" s="2403"/>
      <c r="W772" s="2404"/>
      <c r="Z772" s="430"/>
    </row>
    <row r="773" spans="4:26" ht="12.65" customHeight="1" x14ac:dyDescent="0.2">
      <c r="D773" s="956"/>
      <c r="E773" s="956"/>
      <c r="F773" s="956"/>
      <c r="G773" s="956"/>
      <c r="H773" s="956"/>
      <c r="I773" s="2410"/>
      <c r="J773" s="2411"/>
      <c r="K773" s="2397" t="s">
        <v>1746</v>
      </c>
      <c r="L773" s="2399"/>
      <c r="M773" s="2400"/>
      <c r="N773" s="2400"/>
      <c r="O773" s="2401"/>
      <c r="P773" s="2399"/>
      <c r="Q773" s="2400"/>
      <c r="R773" s="2400"/>
      <c r="S773" s="2401"/>
      <c r="T773" s="2399"/>
      <c r="U773" s="2400"/>
      <c r="V773" s="2400"/>
      <c r="W773" s="2401"/>
      <c r="Z773" s="430"/>
    </row>
    <row r="774" spans="4:26" ht="12.65" customHeight="1" x14ac:dyDescent="0.2">
      <c r="D774" s="956"/>
      <c r="E774" s="956"/>
      <c r="F774" s="956"/>
      <c r="G774" s="956"/>
      <c r="H774" s="956"/>
      <c r="I774" s="2412"/>
      <c r="J774" s="2413"/>
      <c r="K774" s="2398"/>
      <c r="L774" s="2402"/>
      <c r="M774" s="2403"/>
      <c r="N774" s="2403"/>
      <c r="O774" s="2404"/>
      <c r="P774" s="2402"/>
      <c r="Q774" s="2403"/>
      <c r="R774" s="2403"/>
      <c r="S774" s="2404"/>
      <c r="T774" s="2402"/>
      <c r="U774" s="2403"/>
      <c r="V774" s="2403"/>
      <c r="W774" s="2404"/>
      <c r="Z774" s="430"/>
    </row>
    <row r="775" spans="4:26" ht="16.5" customHeight="1" x14ac:dyDescent="0.2">
      <c r="E775" s="2" t="s">
        <v>278</v>
      </c>
      <c r="Z775" s="430"/>
    </row>
    <row r="776" spans="4:26" ht="16.5" customHeight="1" x14ac:dyDescent="0.2">
      <c r="E776" s="4" t="s">
        <v>1747</v>
      </c>
      <c r="Z776" s="430"/>
    </row>
    <row r="777" spans="4:26" ht="9.65" customHeight="1" x14ac:dyDescent="0.2">
      <c r="Z777" s="430"/>
    </row>
    <row r="778" spans="4:26" ht="16.5" customHeight="1" x14ac:dyDescent="0.2">
      <c r="D778" t="s">
        <v>280</v>
      </c>
      <c r="Z778" s="430"/>
    </row>
    <row r="779" spans="4:26" ht="19.5" customHeight="1" x14ac:dyDescent="0.2">
      <c r="D779" s="1873" t="s">
        <v>279</v>
      </c>
      <c r="E779" s="1886"/>
      <c r="F779" s="1886"/>
      <c r="G779" s="1886"/>
      <c r="H779" s="1886"/>
      <c r="I779" s="1886"/>
      <c r="J779" s="1886"/>
      <c r="K779" s="1886"/>
      <c r="L779" s="1886"/>
      <c r="M779" s="1886"/>
      <c r="N779" s="1885"/>
      <c r="O779" s="2062" t="s">
        <v>965</v>
      </c>
      <c r="P779" s="1878"/>
      <c r="Q779" s="2058"/>
      <c r="Z779" s="430" t="s">
        <v>1822</v>
      </c>
    </row>
    <row r="780" spans="4:26" ht="16.5" customHeight="1" x14ac:dyDescent="0.2">
      <c r="E780" s="2" t="s">
        <v>854</v>
      </c>
      <c r="Z780" s="430"/>
    </row>
    <row r="781" spans="4:26" ht="16.5" customHeight="1" x14ac:dyDescent="0.2">
      <c r="E781" s="4" t="s">
        <v>809</v>
      </c>
      <c r="Z781" s="430"/>
    </row>
    <row r="782" spans="4:26" ht="16.5" customHeight="1" x14ac:dyDescent="0.2">
      <c r="E782" s="4" t="s">
        <v>810</v>
      </c>
      <c r="Z782" s="430"/>
    </row>
    <row r="783" spans="4:26" ht="16.5" customHeight="1" x14ac:dyDescent="0.2">
      <c r="E783" s="2395" t="s">
        <v>281</v>
      </c>
      <c r="F783" s="2395"/>
      <c r="G783" s="2395"/>
      <c r="H783" s="2395"/>
      <c r="I783" s="2395"/>
      <c r="J783" s="2395"/>
      <c r="K783" s="2395"/>
      <c r="L783" s="2395"/>
      <c r="M783" s="2395"/>
      <c r="N783" s="2395"/>
      <c r="O783" s="2395"/>
      <c r="P783" s="2395"/>
      <c r="Q783" s="2395"/>
      <c r="R783" s="2395"/>
      <c r="S783" s="2395"/>
      <c r="T783" s="2395"/>
      <c r="U783" s="2395"/>
      <c r="V783" s="2395"/>
      <c r="W783" s="2395"/>
      <c r="X783" s="2395"/>
      <c r="Y783" s="2396"/>
      <c r="Z783" s="430"/>
    </row>
    <row r="784" spans="4:26" ht="16.5" customHeight="1" x14ac:dyDescent="0.2">
      <c r="E784" s="4" t="s">
        <v>282</v>
      </c>
      <c r="Z784" s="430"/>
    </row>
    <row r="785" spans="3:26" ht="16.5" customHeight="1" x14ac:dyDescent="0.2">
      <c r="E785" s="4" t="s">
        <v>283</v>
      </c>
      <c r="Z785" s="430"/>
    </row>
    <row r="786" spans="3:26" ht="16.5" customHeight="1" x14ac:dyDescent="0.2">
      <c r="E786" s="4" t="s">
        <v>284</v>
      </c>
      <c r="Z786" s="430"/>
    </row>
    <row r="787" spans="3:26" ht="12" customHeight="1" x14ac:dyDescent="0.2">
      <c r="Z787" s="430"/>
    </row>
    <row r="788" spans="3:26" ht="17.5" customHeight="1" x14ac:dyDescent="0.2">
      <c r="P788" s="1946" t="s">
        <v>792</v>
      </c>
      <c r="Q788" s="1946"/>
      <c r="R788" s="1946"/>
      <c r="S788" s="1947" t="str">
        <f>$Q$12</f>
        <v>○△幼稚園</v>
      </c>
      <c r="T788" s="1947"/>
      <c r="U788" s="1947"/>
      <c r="V788" s="1947"/>
      <c r="W788" s="1947"/>
      <c r="X788" s="1947"/>
      <c r="Z788" s="430"/>
    </row>
    <row r="789" spans="3:26" ht="16.5" customHeight="1" x14ac:dyDescent="0.2">
      <c r="C789" s="8" t="s">
        <v>285</v>
      </c>
      <c r="Z789" s="430"/>
    </row>
    <row r="790" spans="3:26" ht="16.5" customHeight="1" x14ac:dyDescent="0.2">
      <c r="D790" t="s">
        <v>301</v>
      </c>
      <c r="Z790" s="430"/>
    </row>
    <row r="791" spans="3:26" ht="16.5" customHeight="1" x14ac:dyDescent="0.2">
      <c r="D791" s="1873" t="s">
        <v>267</v>
      </c>
      <c r="E791" s="1886"/>
      <c r="F791" s="1886"/>
      <c r="G791" s="1886"/>
      <c r="H791" s="1886"/>
      <c r="I791" s="1886"/>
      <c r="J791" s="1885"/>
      <c r="K791" s="1927" t="s">
        <v>183</v>
      </c>
      <c r="L791" s="1927"/>
      <c r="M791" s="1927"/>
      <c r="N791" s="2103" t="s">
        <v>303</v>
      </c>
      <c r="O791" s="2103"/>
      <c r="P791" s="2103"/>
      <c r="Q791" s="2103"/>
      <c r="R791" s="2103"/>
      <c r="S791" s="2103"/>
      <c r="T791" s="2103"/>
      <c r="U791" s="2103"/>
      <c r="V791" s="2103"/>
      <c r="Z791" s="430"/>
    </row>
    <row r="792" spans="3:26" ht="50.5" customHeight="1" x14ac:dyDescent="0.2">
      <c r="D792" s="2137" t="s">
        <v>306</v>
      </c>
      <c r="E792" s="2386"/>
      <c r="F792" s="2386"/>
      <c r="G792" s="2386"/>
      <c r="H792" s="2386"/>
      <c r="I792" s="2386"/>
      <c r="J792" s="2387"/>
      <c r="K792" s="1913" t="s">
        <v>959</v>
      </c>
      <c r="L792" s="1913"/>
      <c r="M792" s="1910"/>
      <c r="N792" s="2388" t="s">
        <v>1941</v>
      </c>
      <c r="O792" s="2389"/>
      <c r="P792" s="2389"/>
      <c r="Q792" s="2389"/>
      <c r="R792" s="2389"/>
      <c r="S792" s="2389"/>
      <c r="T792" s="2389"/>
      <c r="U792" s="2389"/>
      <c r="V792" s="2390"/>
      <c r="Z792" s="430" t="s">
        <v>1823</v>
      </c>
    </row>
    <row r="793" spans="3:26" ht="49" customHeight="1" x14ac:dyDescent="0.2">
      <c r="D793" s="2137" t="s">
        <v>302</v>
      </c>
      <c r="E793" s="2386"/>
      <c r="F793" s="2386"/>
      <c r="G793" s="2386"/>
      <c r="H793" s="2386"/>
      <c r="I793" s="2386"/>
      <c r="J793" s="2387"/>
      <c r="K793" s="1913" t="s">
        <v>959</v>
      </c>
      <c r="L793" s="1913"/>
      <c r="M793" s="1910"/>
      <c r="N793" s="2388" t="s">
        <v>1942</v>
      </c>
      <c r="O793" s="2389"/>
      <c r="P793" s="2389"/>
      <c r="Q793" s="2389"/>
      <c r="R793" s="2389"/>
      <c r="S793" s="2389"/>
      <c r="T793" s="2389"/>
      <c r="U793" s="2389"/>
      <c r="V793" s="2390"/>
      <c r="Z793" s="430" t="s">
        <v>1823</v>
      </c>
    </row>
    <row r="794" spans="3:26" ht="9.65" customHeight="1" x14ac:dyDescent="0.2">
      <c r="Z794" s="430"/>
    </row>
    <row r="795" spans="3:26" ht="16.5" customHeight="1" x14ac:dyDescent="0.2">
      <c r="D795" t="s">
        <v>304</v>
      </c>
      <c r="Z795" s="430"/>
    </row>
    <row r="796" spans="3:26" ht="16.5" customHeight="1" x14ac:dyDescent="0.2">
      <c r="D796" s="1873" t="s">
        <v>267</v>
      </c>
      <c r="E796" s="1886"/>
      <c r="F796" s="1886"/>
      <c r="G796" s="1886"/>
      <c r="H796" s="1886"/>
      <c r="I796" s="1886"/>
      <c r="J796" s="1885"/>
      <c r="K796" s="1927" t="s">
        <v>183</v>
      </c>
      <c r="L796" s="1927"/>
      <c r="M796" s="1927"/>
      <c r="N796" s="2103" t="s">
        <v>303</v>
      </c>
      <c r="O796" s="2103"/>
      <c r="P796" s="2103"/>
      <c r="Q796" s="2103"/>
      <c r="R796" s="2103"/>
      <c r="S796" s="2103"/>
      <c r="T796" s="2103"/>
      <c r="U796" s="2103"/>
      <c r="V796" s="2103"/>
      <c r="Z796" s="430"/>
    </row>
    <row r="797" spans="3:26" ht="50.5" customHeight="1" x14ac:dyDescent="0.2">
      <c r="D797" s="2137" t="s">
        <v>306</v>
      </c>
      <c r="E797" s="2386"/>
      <c r="F797" s="2386"/>
      <c r="G797" s="2386"/>
      <c r="H797" s="2386"/>
      <c r="I797" s="2386"/>
      <c r="J797" s="2387"/>
      <c r="K797" s="1913" t="s">
        <v>959</v>
      </c>
      <c r="L797" s="1913"/>
      <c r="M797" s="1910"/>
      <c r="N797" s="2388" t="s">
        <v>1941</v>
      </c>
      <c r="O797" s="2389"/>
      <c r="P797" s="2389"/>
      <c r="Q797" s="2389"/>
      <c r="R797" s="2389"/>
      <c r="S797" s="2389"/>
      <c r="T797" s="2389"/>
      <c r="U797" s="2389"/>
      <c r="V797" s="2390"/>
      <c r="Z797" s="430" t="s">
        <v>1823</v>
      </c>
    </row>
    <row r="798" spans="3:26" ht="50.5" customHeight="1" x14ac:dyDescent="0.2">
      <c r="D798" s="2137" t="s">
        <v>302</v>
      </c>
      <c r="E798" s="2386"/>
      <c r="F798" s="2386"/>
      <c r="G798" s="2386"/>
      <c r="H798" s="2386"/>
      <c r="I798" s="2386"/>
      <c r="J798" s="2387"/>
      <c r="K798" s="1913" t="s">
        <v>959</v>
      </c>
      <c r="L798" s="1913"/>
      <c r="M798" s="1910"/>
      <c r="N798" s="2388" t="s">
        <v>1942</v>
      </c>
      <c r="O798" s="2389"/>
      <c r="P798" s="2389"/>
      <c r="Q798" s="2389"/>
      <c r="R798" s="2389"/>
      <c r="S798" s="2389"/>
      <c r="T798" s="2389"/>
      <c r="U798" s="2389"/>
      <c r="V798" s="2390"/>
      <c r="Z798" s="430" t="s">
        <v>1823</v>
      </c>
    </row>
    <row r="799" spans="3:26" ht="9.65" customHeight="1" x14ac:dyDescent="0.2">
      <c r="Z799" s="430"/>
    </row>
    <row r="800" spans="3:26" ht="16.5" customHeight="1" x14ac:dyDescent="0.2">
      <c r="D800" t="s">
        <v>305</v>
      </c>
      <c r="Z800" s="430"/>
    </row>
    <row r="801" spans="1:26" ht="16.5" customHeight="1" x14ac:dyDescent="0.2">
      <c r="D801" s="1873" t="s">
        <v>267</v>
      </c>
      <c r="E801" s="1886"/>
      <c r="F801" s="1886"/>
      <c r="G801" s="1886"/>
      <c r="H801" s="1886"/>
      <c r="I801" s="1886"/>
      <c r="J801" s="1885"/>
      <c r="K801" s="1927" t="s">
        <v>183</v>
      </c>
      <c r="L801" s="1927"/>
      <c r="M801" s="1927"/>
      <c r="N801" s="2103" t="s">
        <v>303</v>
      </c>
      <c r="O801" s="2103"/>
      <c r="P801" s="2103"/>
      <c r="Q801" s="2103"/>
      <c r="R801" s="2103"/>
      <c r="S801" s="2103"/>
      <c r="T801" s="2103"/>
      <c r="U801" s="2103"/>
      <c r="V801" s="2103"/>
      <c r="Z801" s="430"/>
    </row>
    <row r="802" spans="1:26" ht="50.5" customHeight="1" x14ac:dyDescent="0.2">
      <c r="D802" s="2137" t="s">
        <v>306</v>
      </c>
      <c r="E802" s="2386"/>
      <c r="F802" s="2386"/>
      <c r="G802" s="2386"/>
      <c r="H802" s="2386"/>
      <c r="I802" s="2386"/>
      <c r="J802" s="2387"/>
      <c r="K802" s="1913" t="s">
        <v>959</v>
      </c>
      <c r="L802" s="1913"/>
      <c r="M802" s="1910"/>
      <c r="N802" s="2388" t="s">
        <v>1941</v>
      </c>
      <c r="O802" s="2389"/>
      <c r="P802" s="2389"/>
      <c r="Q802" s="2389"/>
      <c r="R802" s="2389"/>
      <c r="S802" s="2389"/>
      <c r="T802" s="2389"/>
      <c r="U802" s="2389"/>
      <c r="V802" s="2390"/>
      <c r="Z802" s="430" t="s">
        <v>1823</v>
      </c>
    </row>
    <row r="803" spans="1:26" ht="50.5" customHeight="1" x14ac:dyDescent="0.2">
      <c r="D803" s="2137" t="s">
        <v>302</v>
      </c>
      <c r="E803" s="2386"/>
      <c r="F803" s="2386"/>
      <c r="G803" s="2386"/>
      <c r="H803" s="2386"/>
      <c r="I803" s="2386"/>
      <c r="J803" s="2387"/>
      <c r="K803" s="1913" t="s">
        <v>959</v>
      </c>
      <c r="L803" s="1913"/>
      <c r="M803" s="1910"/>
      <c r="N803" s="2388" t="s">
        <v>1942</v>
      </c>
      <c r="O803" s="2389"/>
      <c r="P803" s="2389"/>
      <c r="Q803" s="2389"/>
      <c r="R803" s="2389"/>
      <c r="S803" s="2389"/>
      <c r="T803" s="2389"/>
      <c r="U803" s="2389"/>
      <c r="V803" s="2390"/>
      <c r="Z803" s="430" t="s">
        <v>1823</v>
      </c>
    </row>
    <row r="804" spans="1:26" ht="16.5" customHeight="1" x14ac:dyDescent="0.2">
      <c r="E804" s="2" t="s">
        <v>307</v>
      </c>
      <c r="Z804" s="430"/>
    </row>
    <row r="805" spans="1:26" ht="16.5" customHeight="1" x14ac:dyDescent="0.2">
      <c r="E805" s="4" t="s">
        <v>855</v>
      </c>
      <c r="Z805" s="430"/>
    </row>
    <row r="806" spans="1:26" ht="16.5" customHeight="1" x14ac:dyDescent="0.2">
      <c r="E806" s="4" t="s">
        <v>308</v>
      </c>
      <c r="Z806" s="430"/>
    </row>
    <row r="807" spans="1:26" ht="16.5" customHeight="1" x14ac:dyDescent="0.2">
      <c r="E807" s="4" t="s">
        <v>309</v>
      </c>
      <c r="Z807" s="430"/>
    </row>
    <row r="808" spans="1:26" ht="16.5" customHeight="1" x14ac:dyDescent="0.2">
      <c r="E808" s="4" t="s">
        <v>310</v>
      </c>
      <c r="Z808" s="430"/>
    </row>
    <row r="809" spans="1:26" ht="16.5" customHeight="1" x14ac:dyDescent="0.2">
      <c r="E809" s="4" t="s">
        <v>311</v>
      </c>
      <c r="P809" s="1124" t="s">
        <v>1519</v>
      </c>
      <c r="Q809" s="1915"/>
      <c r="R809" s="1915"/>
      <c r="S809" s="2384"/>
      <c r="T809" s="2384"/>
      <c r="U809" s="2384"/>
      <c r="V809" s="2385"/>
      <c r="W809" s="2385"/>
      <c r="X809" s="1942"/>
      <c r="Z809" s="430"/>
    </row>
    <row r="810" spans="1:26" ht="16.5" customHeight="1" x14ac:dyDescent="0.2">
      <c r="E810" s="4" t="s">
        <v>312</v>
      </c>
      <c r="Z810" s="430"/>
    </row>
    <row r="811" spans="1:26" ht="16.5" customHeight="1" x14ac:dyDescent="0.2">
      <c r="E811" s="4" t="s">
        <v>313</v>
      </c>
      <c r="Z811" s="430"/>
    </row>
    <row r="812" spans="1:26" ht="16.5" customHeight="1" x14ac:dyDescent="0.2">
      <c r="E812" s="4" t="s">
        <v>314</v>
      </c>
      <c r="Z812" s="430"/>
    </row>
    <row r="813" spans="1:26" ht="11.15" customHeight="1" x14ac:dyDescent="0.2">
      <c r="Z813" s="430"/>
    </row>
    <row r="814" spans="1:26" ht="11.5" customHeight="1" x14ac:dyDescent="0.2">
      <c r="Z814" s="430"/>
    </row>
    <row r="815" spans="1:26" ht="17.5" customHeight="1" x14ac:dyDescent="0.2">
      <c r="P815" s="1946" t="s">
        <v>792</v>
      </c>
      <c r="Q815" s="1946"/>
      <c r="R815" s="1946"/>
      <c r="S815" s="1947" t="str">
        <f>$Q$12</f>
        <v>○△幼稚園</v>
      </c>
      <c r="T815" s="1947"/>
      <c r="U815" s="1947"/>
      <c r="V815" s="1947"/>
      <c r="W815" s="1947"/>
      <c r="X815" s="1947"/>
      <c r="Z815" s="430"/>
    </row>
    <row r="816" spans="1:26" s="230" customFormat="1" ht="16.5" customHeight="1" x14ac:dyDescent="0.2">
      <c r="A816" s="474"/>
      <c r="C816" s="229" t="s">
        <v>2213</v>
      </c>
      <c r="Z816" s="475"/>
    </row>
    <row r="817" spans="1:26" s="230" customFormat="1" ht="16.5" customHeight="1" x14ac:dyDescent="0.2">
      <c r="A817" s="474"/>
      <c r="D817" s="230" t="s">
        <v>2195</v>
      </c>
      <c r="Z817" s="475"/>
    </row>
    <row r="818" spans="1:26" s="230" customFormat="1" ht="16.5" customHeight="1" x14ac:dyDescent="0.2">
      <c r="A818" s="474"/>
      <c r="D818" s="988" t="s">
        <v>2196</v>
      </c>
      <c r="E818" s="989"/>
      <c r="F818" s="989"/>
      <c r="G818" s="989"/>
      <c r="H818" s="989"/>
      <c r="I818" s="989"/>
      <c r="J818" s="989"/>
      <c r="K818" s="989"/>
      <c r="L818" s="989"/>
      <c r="M818" s="989"/>
      <c r="N818" s="989"/>
      <c r="O818" s="989"/>
      <c r="P818" s="990"/>
      <c r="Q818" s="2148" t="s">
        <v>2212</v>
      </c>
      <c r="R818" s="2391"/>
      <c r="Z818" s="475" t="s">
        <v>2211</v>
      </c>
    </row>
    <row r="819" spans="1:26" s="230" customFormat="1" ht="4.5" customHeight="1" x14ac:dyDescent="0.2">
      <c r="A819" s="474"/>
      <c r="Z819" s="475"/>
    </row>
    <row r="820" spans="1:26" s="230" customFormat="1" ht="16.5" customHeight="1" x14ac:dyDescent="0.2">
      <c r="A820" s="474"/>
      <c r="D820" s="230" t="s">
        <v>2214</v>
      </c>
      <c r="Z820" s="475"/>
    </row>
    <row r="821" spans="1:26" s="230" customFormat="1" ht="16.5" customHeight="1" x14ac:dyDescent="0.2">
      <c r="A821" s="474"/>
      <c r="D821" s="230" t="s">
        <v>2139</v>
      </c>
      <c r="Z821" s="475"/>
    </row>
    <row r="822" spans="1:26" s="230" customFormat="1" ht="16.5" customHeight="1" x14ac:dyDescent="0.2">
      <c r="A822" s="474"/>
      <c r="D822" s="955"/>
      <c r="E822" s="955"/>
      <c r="F822" s="955"/>
      <c r="G822" s="955"/>
      <c r="H822" s="955"/>
      <c r="I822" s="831" t="s">
        <v>2197</v>
      </c>
      <c r="J822" s="831" t="s">
        <v>2198</v>
      </c>
      <c r="K822" s="831" t="s">
        <v>2199</v>
      </c>
      <c r="L822" s="831" t="s">
        <v>2200</v>
      </c>
      <c r="M822" s="831" t="s">
        <v>2201</v>
      </c>
      <c r="N822" s="831" t="s">
        <v>2202</v>
      </c>
      <c r="O822" s="831" t="s">
        <v>2203</v>
      </c>
      <c r="P822" s="831" t="s">
        <v>2204</v>
      </c>
      <c r="Q822" s="831" t="s">
        <v>2205</v>
      </c>
      <c r="R822" s="831" t="s">
        <v>2206</v>
      </c>
      <c r="S822" s="831" t="s">
        <v>2207</v>
      </c>
      <c r="T822" s="831" t="s">
        <v>2208</v>
      </c>
      <c r="Z822" s="475"/>
    </row>
    <row r="823" spans="1:26" s="230" customFormat="1" ht="16.5" customHeight="1" x14ac:dyDescent="0.2">
      <c r="A823" s="474"/>
      <c r="D823" s="955" t="s">
        <v>2209</v>
      </c>
      <c r="E823" s="955"/>
      <c r="F823" s="955"/>
      <c r="G823" s="955"/>
      <c r="H823" s="1345"/>
      <c r="I823" s="439">
        <v>2</v>
      </c>
      <c r="J823" s="439">
        <v>0</v>
      </c>
      <c r="K823" s="439">
        <v>0</v>
      </c>
      <c r="L823" s="439">
        <v>0</v>
      </c>
      <c r="M823" s="439">
        <v>0</v>
      </c>
      <c r="N823" s="439">
        <v>0</v>
      </c>
      <c r="O823" s="439">
        <v>1</v>
      </c>
      <c r="P823" s="439">
        <v>0</v>
      </c>
      <c r="Q823" s="439">
        <v>0</v>
      </c>
      <c r="R823" s="439">
        <v>0</v>
      </c>
      <c r="S823" s="439">
        <v>0</v>
      </c>
      <c r="T823" s="439">
        <v>0</v>
      </c>
      <c r="Z823" s="475"/>
    </row>
    <row r="824" spans="1:26" s="230" customFormat="1" ht="16.5" customHeight="1" x14ac:dyDescent="0.2">
      <c r="A824" s="474"/>
      <c r="D824" s="1408" t="s">
        <v>2241</v>
      </c>
      <c r="E824" s="1408"/>
      <c r="F824" s="1408"/>
      <c r="G824" s="1408"/>
      <c r="H824" s="1409"/>
      <c r="I824" s="439">
        <v>2</v>
      </c>
      <c r="J824" s="439">
        <v>0</v>
      </c>
      <c r="K824" s="439">
        <v>0</v>
      </c>
      <c r="L824" s="439">
        <v>0</v>
      </c>
      <c r="M824" s="439">
        <v>0</v>
      </c>
      <c r="N824" s="439">
        <v>0</v>
      </c>
      <c r="O824" s="439">
        <v>1</v>
      </c>
      <c r="P824" s="439">
        <v>0</v>
      </c>
      <c r="Q824" s="439">
        <v>0</v>
      </c>
      <c r="R824" s="439">
        <v>0</v>
      </c>
      <c r="S824" s="439">
        <v>0</v>
      </c>
      <c r="T824" s="439">
        <v>0</v>
      </c>
      <c r="Z824" s="475"/>
    </row>
    <row r="825" spans="1:26" s="230" customFormat="1" ht="16.5" customHeight="1" x14ac:dyDescent="0.2">
      <c r="A825" s="474"/>
      <c r="D825" s="230" t="s">
        <v>2139</v>
      </c>
      <c r="Z825" s="475"/>
    </row>
    <row r="826" spans="1:26" s="230" customFormat="1" ht="16.5" customHeight="1" x14ac:dyDescent="0.2">
      <c r="A826" s="474"/>
      <c r="D826" s="955"/>
      <c r="E826" s="955"/>
      <c r="F826" s="955"/>
      <c r="G826" s="955"/>
      <c r="H826" s="955"/>
      <c r="I826" s="831" t="s">
        <v>2197</v>
      </c>
      <c r="J826" s="831" t="s">
        <v>2198</v>
      </c>
      <c r="K826" s="831" t="s">
        <v>2199</v>
      </c>
      <c r="L826" s="831" t="s">
        <v>2200</v>
      </c>
      <c r="M826" s="831" t="s">
        <v>2201</v>
      </c>
      <c r="N826" s="831" t="s">
        <v>2202</v>
      </c>
      <c r="O826" s="831" t="s">
        <v>2203</v>
      </c>
      <c r="P826" s="831" t="s">
        <v>2204</v>
      </c>
      <c r="Q826" s="831" t="s">
        <v>2205</v>
      </c>
      <c r="R826" s="831" t="s">
        <v>2206</v>
      </c>
      <c r="S826" s="831" t="s">
        <v>2207</v>
      </c>
      <c r="T826" s="831" t="s">
        <v>2208</v>
      </c>
      <c r="Z826" s="475"/>
    </row>
    <row r="827" spans="1:26" s="230" customFormat="1" ht="16.5" customHeight="1" x14ac:dyDescent="0.2">
      <c r="A827" s="474"/>
      <c r="D827" s="955" t="s">
        <v>2209</v>
      </c>
      <c r="E827" s="955"/>
      <c r="F827" s="955"/>
      <c r="G827" s="955"/>
      <c r="H827" s="1345"/>
      <c r="I827" s="439">
        <v>2</v>
      </c>
      <c r="J827" s="439">
        <v>0</v>
      </c>
      <c r="K827" s="439">
        <v>0</v>
      </c>
      <c r="L827" s="439"/>
      <c r="M827" s="439"/>
      <c r="N827" s="439"/>
      <c r="O827" s="439"/>
      <c r="P827" s="439"/>
      <c r="Q827" s="439"/>
      <c r="R827" s="439"/>
      <c r="S827" s="439"/>
      <c r="T827" s="439"/>
      <c r="Z827" s="475"/>
    </row>
    <row r="828" spans="1:26" s="230" customFormat="1" ht="16.5" customHeight="1" x14ac:dyDescent="0.2">
      <c r="A828" s="474"/>
      <c r="D828" s="1408" t="s">
        <v>2241</v>
      </c>
      <c r="E828" s="1408"/>
      <c r="F828" s="1408"/>
      <c r="G828" s="1408"/>
      <c r="H828" s="1409"/>
      <c r="I828" s="439">
        <v>2</v>
      </c>
      <c r="J828" s="439">
        <v>0</v>
      </c>
      <c r="K828" s="439">
        <v>0</v>
      </c>
      <c r="L828" s="439"/>
      <c r="M828" s="439"/>
      <c r="N828" s="439"/>
      <c r="O828" s="439"/>
      <c r="P828" s="439"/>
      <c r="Q828" s="439"/>
      <c r="R828" s="439"/>
      <c r="S828" s="439"/>
      <c r="T828" s="439"/>
      <c r="Z828" s="475"/>
    </row>
    <row r="829" spans="1:26" s="230" customFormat="1" ht="30" customHeight="1" x14ac:dyDescent="0.2">
      <c r="A829" s="474"/>
      <c r="D829" s="2392" t="s">
        <v>2247</v>
      </c>
      <c r="E829" s="2393"/>
      <c r="F829" s="2393"/>
      <c r="G829" s="2393"/>
      <c r="H829" s="2393"/>
      <c r="I829" s="2393"/>
      <c r="J829" s="2393"/>
      <c r="K829" s="2393"/>
      <c r="L829" s="2393"/>
      <c r="M829" s="2393"/>
      <c r="N829" s="2393"/>
      <c r="O829" s="2393"/>
      <c r="P829" s="2393"/>
      <c r="Q829" s="2393"/>
      <c r="R829" s="2393"/>
      <c r="S829" s="2393"/>
      <c r="T829" s="2393"/>
      <c r="U829" s="2393"/>
      <c r="V829" s="2393"/>
      <c r="W829" s="2393"/>
      <c r="X829" s="2393"/>
      <c r="Y829" s="2394"/>
      <c r="Z829" s="475"/>
    </row>
    <row r="830" spans="1:26" ht="16.5" customHeight="1" x14ac:dyDescent="0.2">
      <c r="B830" s="7" t="s">
        <v>315</v>
      </c>
      <c r="Z830" s="430"/>
    </row>
    <row r="831" spans="1:26" ht="16.5" customHeight="1" x14ac:dyDescent="0.2">
      <c r="C831" s="8" t="s">
        <v>316</v>
      </c>
      <c r="Z831" s="430"/>
    </row>
    <row r="832" spans="1:26" ht="16.5" customHeight="1" x14ac:dyDescent="0.2">
      <c r="D832" s="1918"/>
      <c r="E832" s="1919"/>
      <c r="F832" s="1942"/>
      <c r="G832" s="2015" t="s">
        <v>322</v>
      </c>
      <c r="H832" s="2009"/>
      <c r="I832" s="2009"/>
      <c r="J832" s="1926"/>
      <c r="K832" s="1927" t="s">
        <v>323</v>
      </c>
      <c r="L832" s="1927"/>
      <c r="M832" s="1927"/>
      <c r="N832" s="1917"/>
      <c r="O832" s="1927" t="s">
        <v>324</v>
      </c>
      <c r="P832" s="1927"/>
      <c r="Q832" s="1927"/>
      <c r="R832" s="1917"/>
      <c r="Z832" s="430"/>
    </row>
    <row r="833" spans="3:26" ht="19" customHeight="1" x14ac:dyDescent="0.2">
      <c r="D833" s="1918" t="s">
        <v>321</v>
      </c>
      <c r="E833" s="1919"/>
      <c r="F833" s="1874"/>
      <c r="G833" s="2375">
        <v>750</v>
      </c>
      <c r="H833" s="2376"/>
      <c r="I833" s="2377"/>
      <c r="J833" s="16" t="s">
        <v>319</v>
      </c>
      <c r="K833" s="2375">
        <v>620</v>
      </c>
      <c r="L833" s="2376"/>
      <c r="M833" s="2377"/>
      <c r="N833" s="15" t="s">
        <v>319</v>
      </c>
      <c r="O833" s="2378">
        <f>G833-K833</f>
        <v>130</v>
      </c>
      <c r="P833" s="2379"/>
      <c r="Q833" s="2379"/>
      <c r="R833" s="15" t="s">
        <v>319</v>
      </c>
      <c r="Z833" s="430"/>
    </row>
    <row r="834" spans="3:26" ht="19" customHeight="1" x14ac:dyDescent="0.2">
      <c r="D834" s="1918" t="s">
        <v>317</v>
      </c>
      <c r="E834" s="1919"/>
      <c r="F834" s="1874"/>
      <c r="G834" s="2375">
        <v>600</v>
      </c>
      <c r="H834" s="2376"/>
      <c r="I834" s="2377"/>
      <c r="J834" s="16" t="s">
        <v>319</v>
      </c>
      <c r="K834" s="2375">
        <v>560</v>
      </c>
      <c r="L834" s="2376"/>
      <c r="M834" s="2377"/>
      <c r="N834" s="15" t="s">
        <v>319</v>
      </c>
      <c r="O834" s="2378">
        <f>G834-K834</f>
        <v>40</v>
      </c>
      <c r="P834" s="2379"/>
      <c r="Q834" s="2379"/>
      <c r="R834" s="15" t="s">
        <v>319</v>
      </c>
      <c r="Z834" s="430"/>
    </row>
    <row r="835" spans="3:26" ht="19" customHeight="1" x14ac:dyDescent="0.2">
      <c r="D835" s="1918" t="s">
        <v>318</v>
      </c>
      <c r="E835" s="1919"/>
      <c r="F835" s="1874"/>
      <c r="G835" s="2380">
        <v>6</v>
      </c>
      <c r="H835" s="2183"/>
      <c r="I835" s="2381"/>
      <c r="J835" s="16" t="s">
        <v>320</v>
      </c>
      <c r="K835" s="2380">
        <v>5</v>
      </c>
      <c r="L835" s="2183"/>
      <c r="M835" s="2381"/>
      <c r="N835" s="15" t="s">
        <v>320</v>
      </c>
      <c r="O835" s="2382">
        <f>G835-K835</f>
        <v>1</v>
      </c>
      <c r="P835" s="2383"/>
      <c r="Q835" s="2383"/>
      <c r="R835" s="15" t="s">
        <v>320</v>
      </c>
      <c r="Z835" s="430"/>
    </row>
    <row r="836" spans="3:26" ht="16.5" customHeight="1" x14ac:dyDescent="0.2">
      <c r="E836" s="2" t="s">
        <v>325</v>
      </c>
      <c r="Z836" s="430"/>
    </row>
    <row r="837" spans="3:26" ht="16.5" customHeight="1" x14ac:dyDescent="0.2">
      <c r="E837" s="4" t="s">
        <v>326</v>
      </c>
      <c r="Z837" s="430"/>
    </row>
    <row r="838" spans="3:26" ht="16.5" customHeight="1" x14ac:dyDescent="0.2">
      <c r="E838" s="4" t="s">
        <v>856</v>
      </c>
      <c r="Z838" s="430"/>
    </row>
    <row r="839" spans="3:26" ht="16.5" customHeight="1" x14ac:dyDescent="0.2">
      <c r="E839" s="4" t="s">
        <v>356</v>
      </c>
      <c r="Z839" s="430"/>
    </row>
    <row r="840" spans="3:26" ht="9.65" customHeight="1" x14ac:dyDescent="0.2">
      <c r="Z840" s="430"/>
    </row>
    <row r="841" spans="3:26" ht="16.5" customHeight="1" x14ac:dyDescent="0.2">
      <c r="C841" s="229" t="s">
        <v>1900</v>
      </c>
      <c r="D841" s="230"/>
      <c r="E841" s="230"/>
      <c r="F841" s="230"/>
      <c r="G841" s="230"/>
      <c r="H841" s="230"/>
      <c r="I841" s="230"/>
      <c r="J841" s="230"/>
      <c r="K841" s="230"/>
      <c r="L841" s="230"/>
      <c r="M841" s="230"/>
      <c r="N841" s="230"/>
      <c r="O841" s="230"/>
      <c r="P841" s="230"/>
      <c r="Q841" s="230"/>
      <c r="R841" s="230"/>
      <c r="S841" s="230"/>
      <c r="Z841" s="430"/>
    </row>
    <row r="842" spans="3:26" ht="16.5" customHeight="1" x14ac:dyDescent="0.2">
      <c r="C842" s="230"/>
      <c r="D842" s="955"/>
      <c r="E842" s="955"/>
      <c r="F842" s="955"/>
      <c r="G842" s="1345" t="s">
        <v>327</v>
      </c>
      <c r="H842" s="1346"/>
      <c r="I842" s="1346"/>
      <c r="J842" s="1420"/>
      <c r="K842" s="929" t="s">
        <v>1901</v>
      </c>
      <c r="L842" s="929"/>
      <c r="M842" s="929"/>
      <c r="N842" s="929"/>
      <c r="O842" s="929"/>
      <c r="P842" s="929"/>
      <c r="Q842" s="929"/>
      <c r="R842" s="929"/>
      <c r="S842" s="929"/>
      <c r="Z842" s="430"/>
    </row>
    <row r="843" spans="3:26" ht="18.649999999999999" customHeight="1" x14ac:dyDescent="0.2">
      <c r="C843" s="230"/>
      <c r="D843" s="955" t="s">
        <v>342</v>
      </c>
      <c r="E843" s="955"/>
      <c r="F843" s="1450"/>
      <c r="G843" s="2148" t="s">
        <v>966</v>
      </c>
      <c r="H843" s="2370"/>
      <c r="I843" s="2370"/>
      <c r="J843" s="2371"/>
      <c r="K843" s="2372"/>
      <c r="L843" s="2373"/>
      <c r="M843" s="2373"/>
      <c r="N843" s="2373"/>
      <c r="O843" s="2373"/>
      <c r="P843" s="2373"/>
      <c r="Q843" s="2373"/>
      <c r="R843" s="2373"/>
      <c r="S843" s="2374"/>
      <c r="Z843" s="430" t="s">
        <v>1824</v>
      </c>
    </row>
    <row r="844" spans="3:26" ht="18.649999999999999" customHeight="1" x14ac:dyDescent="0.2">
      <c r="C844" s="230"/>
      <c r="D844" s="955" t="s">
        <v>321</v>
      </c>
      <c r="E844" s="955"/>
      <c r="F844" s="1450"/>
      <c r="G844" s="2148" t="s">
        <v>966</v>
      </c>
      <c r="H844" s="2370"/>
      <c r="I844" s="2370"/>
      <c r="J844" s="2371"/>
      <c r="K844" s="2372"/>
      <c r="L844" s="2373"/>
      <c r="M844" s="2373"/>
      <c r="N844" s="2373"/>
      <c r="O844" s="2373"/>
      <c r="P844" s="2373"/>
      <c r="Q844" s="2373"/>
      <c r="R844" s="2373"/>
      <c r="S844" s="2374"/>
      <c r="Z844" s="430" t="s">
        <v>1824</v>
      </c>
    </row>
    <row r="845" spans="3:26" ht="25" customHeight="1" x14ac:dyDescent="0.2">
      <c r="C845" s="230"/>
      <c r="D845" s="1442" t="s">
        <v>328</v>
      </c>
      <c r="E845" s="1443"/>
      <c r="F845" s="1444"/>
      <c r="G845" s="2148" t="s">
        <v>967</v>
      </c>
      <c r="H845" s="2370"/>
      <c r="I845" s="2370"/>
      <c r="J845" s="2371"/>
      <c r="K845" s="2372"/>
      <c r="L845" s="2373"/>
      <c r="M845" s="2373"/>
      <c r="N845" s="2373"/>
      <c r="O845" s="2373"/>
      <c r="P845" s="2373"/>
      <c r="Q845" s="2373"/>
      <c r="R845" s="2373"/>
      <c r="S845" s="2374"/>
      <c r="Z845" s="430" t="s">
        <v>1825</v>
      </c>
    </row>
    <row r="846" spans="3:26" ht="16.5" customHeight="1" x14ac:dyDescent="0.2">
      <c r="E846" s="2" t="s">
        <v>329</v>
      </c>
      <c r="Z846" s="430"/>
    </row>
    <row r="847" spans="3:26" ht="11.5" customHeight="1" x14ac:dyDescent="0.2">
      <c r="Z847" s="430"/>
    </row>
    <row r="848" spans="3:26" ht="17.5" customHeight="1" x14ac:dyDescent="0.2">
      <c r="P848" s="1946" t="s">
        <v>792</v>
      </c>
      <c r="Q848" s="1946"/>
      <c r="R848" s="1946"/>
      <c r="S848" s="1947" t="str">
        <f>$Q$12</f>
        <v>○△幼稚園</v>
      </c>
      <c r="T848" s="1947"/>
      <c r="U848" s="1947"/>
      <c r="V848" s="1947"/>
      <c r="W848" s="1947"/>
      <c r="X848" s="1947"/>
      <c r="Z848" s="430"/>
    </row>
    <row r="849" spans="3:26" ht="16.5" customHeight="1" x14ac:dyDescent="0.2">
      <c r="C849" s="8" t="s">
        <v>330</v>
      </c>
      <c r="Z849" s="430"/>
    </row>
    <row r="850" spans="3:26" ht="19.5" customHeight="1" x14ac:dyDescent="0.2">
      <c r="D850" s="1873" t="s">
        <v>331</v>
      </c>
      <c r="E850" s="1886"/>
      <c r="F850" s="1886"/>
      <c r="G850" s="1886"/>
      <c r="H850" s="1886"/>
      <c r="I850" s="1886"/>
      <c r="J850" s="1885"/>
      <c r="K850" s="1910" t="s">
        <v>1171</v>
      </c>
      <c r="L850" s="1911"/>
      <c r="M850" s="1874"/>
      <c r="N850" s="1874"/>
      <c r="O850" s="1942"/>
      <c r="Z850" s="430" t="s">
        <v>1826</v>
      </c>
    </row>
    <row r="851" spans="3:26" ht="16.5" customHeight="1" x14ac:dyDescent="0.2">
      <c r="E851" s="580" t="s">
        <v>823</v>
      </c>
      <c r="Z851" s="430"/>
    </row>
    <row r="852" spans="3:26" ht="16.5" customHeight="1" x14ac:dyDescent="0.2">
      <c r="D852" s="1891" t="s">
        <v>332</v>
      </c>
      <c r="E852" s="1891"/>
      <c r="F852" s="1891"/>
      <c r="G852" s="2099" t="s">
        <v>333</v>
      </c>
      <c r="H852" s="1977"/>
      <c r="I852" s="1977"/>
      <c r="J852" s="2122"/>
      <c r="K852" s="2099" t="s">
        <v>334</v>
      </c>
      <c r="L852" s="1977"/>
      <c r="M852" s="2122"/>
      <c r="N852" s="2361" t="s">
        <v>335</v>
      </c>
      <c r="O852" s="2362"/>
      <c r="P852" s="2362"/>
      <c r="Q852" s="2363"/>
      <c r="R852" s="2364" t="s">
        <v>336</v>
      </c>
      <c r="S852" s="2365"/>
      <c r="T852" s="2366"/>
      <c r="Z852" s="430"/>
    </row>
    <row r="853" spans="3:26" ht="16.5" customHeight="1" x14ac:dyDescent="0.2">
      <c r="D853" s="1948"/>
      <c r="E853" s="1948"/>
      <c r="F853" s="1948"/>
      <c r="G853" s="2357"/>
      <c r="H853" s="2358"/>
      <c r="I853" s="2358"/>
      <c r="J853" s="2359"/>
      <c r="K853" s="2176"/>
      <c r="L853" s="2177"/>
      <c r="M853" s="2360"/>
      <c r="N853" s="2367" t="s">
        <v>824</v>
      </c>
      <c r="O853" s="2368"/>
      <c r="P853" s="2368"/>
      <c r="Q853" s="2369"/>
      <c r="R853" s="2354" t="s">
        <v>825</v>
      </c>
      <c r="S853" s="2355"/>
      <c r="T853" s="2356"/>
      <c r="Z853" s="430"/>
    </row>
    <row r="854" spans="3:26" ht="15.65" customHeight="1" x14ac:dyDescent="0.2">
      <c r="D854" s="2339" t="s">
        <v>1943</v>
      </c>
      <c r="E854" s="2339"/>
      <c r="F854" s="2339"/>
      <c r="G854" s="1968" t="s">
        <v>968</v>
      </c>
      <c r="H854" s="2340"/>
      <c r="I854" s="2340"/>
      <c r="J854" s="2341"/>
      <c r="K854" s="2339" t="s">
        <v>1201</v>
      </c>
      <c r="L854" s="2339"/>
      <c r="M854" s="2339"/>
      <c r="N854" s="2345">
        <v>50000000</v>
      </c>
      <c r="O854" s="2346"/>
      <c r="P854" s="2347"/>
      <c r="Q854" s="602" t="s">
        <v>122</v>
      </c>
      <c r="R854" s="2348" t="s">
        <v>969</v>
      </c>
      <c r="S854" s="2349"/>
      <c r="T854" s="2350"/>
      <c r="Z854" s="430"/>
    </row>
    <row r="855" spans="3:26" ht="15.65" customHeight="1" x14ac:dyDescent="0.2">
      <c r="D855" s="2339"/>
      <c r="E855" s="2339"/>
      <c r="F855" s="2339"/>
      <c r="G855" s="2342"/>
      <c r="H855" s="2343"/>
      <c r="I855" s="2343"/>
      <c r="J855" s="2344"/>
      <c r="K855" s="2339"/>
      <c r="L855" s="2339"/>
      <c r="M855" s="2339"/>
      <c r="N855" s="603" t="s">
        <v>984</v>
      </c>
      <c r="O855" s="604">
        <v>1</v>
      </c>
      <c r="P855" s="605">
        <v>4</v>
      </c>
      <c r="Q855" s="606">
        <v>10</v>
      </c>
      <c r="R855" s="2351">
        <v>10000000</v>
      </c>
      <c r="S855" s="2352"/>
      <c r="T855" s="2353"/>
      <c r="Z855" s="430" t="s">
        <v>1809</v>
      </c>
    </row>
    <row r="856" spans="3:26" ht="15.65" customHeight="1" x14ac:dyDescent="0.2">
      <c r="D856" s="2339"/>
      <c r="E856" s="2339"/>
      <c r="F856" s="2339"/>
      <c r="G856" s="1968"/>
      <c r="H856" s="2340"/>
      <c r="I856" s="2340"/>
      <c r="J856" s="2341"/>
      <c r="K856" s="2339"/>
      <c r="L856" s="2339"/>
      <c r="M856" s="2339"/>
      <c r="N856" s="2345"/>
      <c r="O856" s="2346"/>
      <c r="P856" s="2347"/>
      <c r="Q856" s="602" t="s">
        <v>122</v>
      </c>
      <c r="R856" s="2348"/>
      <c r="S856" s="2349"/>
      <c r="T856" s="2350"/>
      <c r="Z856" s="430"/>
    </row>
    <row r="857" spans="3:26" ht="15.65" customHeight="1" x14ac:dyDescent="0.2">
      <c r="D857" s="2339"/>
      <c r="E857" s="2339"/>
      <c r="F857" s="2339"/>
      <c r="G857" s="2342"/>
      <c r="H857" s="2343"/>
      <c r="I857" s="2343"/>
      <c r="J857" s="2344"/>
      <c r="K857" s="2339"/>
      <c r="L857" s="2339"/>
      <c r="M857" s="2339"/>
      <c r="N857" s="603"/>
      <c r="O857" s="604"/>
      <c r="P857" s="605"/>
      <c r="Q857" s="606"/>
      <c r="R857" s="2351"/>
      <c r="S857" s="2352"/>
      <c r="T857" s="2353"/>
      <c r="Z857" s="430" t="s">
        <v>1809</v>
      </c>
    </row>
    <row r="858" spans="3:26" ht="15.65" customHeight="1" x14ac:dyDescent="0.2">
      <c r="D858" s="2339"/>
      <c r="E858" s="2339"/>
      <c r="F858" s="2339"/>
      <c r="G858" s="1968"/>
      <c r="H858" s="2340"/>
      <c r="I858" s="2340"/>
      <c r="J858" s="2341"/>
      <c r="K858" s="2339"/>
      <c r="L858" s="2339"/>
      <c r="M858" s="2339"/>
      <c r="N858" s="2345"/>
      <c r="O858" s="2346"/>
      <c r="P858" s="2347"/>
      <c r="Q858" s="602" t="s">
        <v>122</v>
      </c>
      <c r="R858" s="2348"/>
      <c r="S858" s="2349"/>
      <c r="T858" s="2350"/>
      <c r="Z858" s="430"/>
    </row>
    <row r="859" spans="3:26" ht="15.65" customHeight="1" x14ac:dyDescent="0.2">
      <c r="D859" s="2339"/>
      <c r="E859" s="2339"/>
      <c r="F859" s="2339"/>
      <c r="G859" s="2342"/>
      <c r="H859" s="2343"/>
      <c r="I859" s="2343"/>
      <c r="J859" s="2344"/>
      <c r="K859" s="2339"/>
      <c r="L859" s="2339"/>
      <c r="M859" s="2339"/>
      <c r="N859" s="603"/>
      <c r="O859" s="604"/>
      <c r="P859" s="605"/>
      <c r="Q859" s="606"/>
      <c r="R859" s="2351"/>
      <c r="S859" s="2352"/>
      <c r="T859" s="2353"/>
      <c r="Z859" s="430" t="s">
        <v>1809</v>
      </c>
    </row>
    <row r="860" spans="3:26" ht="16.5" customHeight="1" x14ac:dyDescent="0.2">
      <c r="E860" s="2" t="s">
        <v>2151</v>
      </c>
      <c r="Z860" s="430"/>
    </row>
    <row r="861" spans="3:26" ht="9.65" customHeight="1" x14ac:dyDescent="0.2">
      <c r="Z861" s="430"/>
    </row>
    <row r="862" spans="3:26" ht="16.5" customHeight="1" x14ac:dyDescent="0.2">
      <c r="C862" s="8" t="s">
        <v>338</v>
      </c>
      <c r="Z862" s="430"/>
    </row>
    <row r="863" spans="3:26" ht="18.649999999999999" customHeight="1" x14ac:dyDescent="0.2">
      <c r="D863" s="1072" t="s">
        <v>337</v>
      </c>
      <c r="E863" s="1072"/>
      <c r="F863" s="1072"/>
      <c r="G863" s="1072"/>
      <c r="H863" s="1072"/>
      <c r="I863" s="607" t="s">
        <v>21</v>
      </c>
      <c r="J863" s="826" t="s">
        <v>2103</v>
      </c>
      <c r="K863" s="200" t="s">
        <v>22</v>
      </c>
      <c r="L863" s="608">
        <v>8</v>
      </c>
      <c r="M863" s="200" t="s">
        <v>23</v>
      </c>
      <c r="N863" s="433">
        <v>1</v>
      </c>
      <c r="O863" s="15" t="s">
        <v>24</v>
      </c>
      <c r="Z863" s="430"/>
    </row>
    <row r="864" spans="3:26" ht="18.649999999999999" customHeight="1" x14ac:dyDescent="0.2">
      <c r="D864" s="17" t="s">
        <v>339</v>
      </c>
      <c r="E864" s="38"/>
      <c r="F864" s="38"/>
      <c r="G864" s="38"/>
      <c r="H864" s="38"/>
      <c r="I864" s="2062" t="s">
        <v>1238</v>
      </c>
      <c r="J864" s="2063"/>
      <c r="K864" s="1878"/>
      <c r="L864" s="1878"/>
      <c r="M864" s="2058"/>
      <c r="Z864" s="430" t="s">
        <v>1827</v>
      </c>
    </row>
    <row r="865" spans="3:26" ht="16.5" customHeight="1" x14ac:dyDescent="0.2">
      <c r="E865" s="580" t="s">
        <v>343</v>
      </c>
      <c r="Z865" s="430"/>
    </row>
    <row r="866" spans="3:26" ht="16.5" customHeight="1" x14ac:dyDescent="0.2">
      <c r="D866" s="17"/>
      <c r="E866" s="38"/>
      <c r="F866" s="2099" t="s">
        <v>340</v>
      </c>
      <c r="G866" s="1977"/>
      <c r="H866" s="1977"/>
      <c r="I866" s="1977"/>
      <c r="J866" s="1977"/>
      <c r="K866" s="2122"/>
      <c r="L866" s="2224" t="s">
        <v>341</v>
      </c>
      <c r="M866" s="2337"/>
      <c r="N866" s="2337"/>
      <c r="O866" s="2337"/>
      <c r="P866" s="2337"/>
      <c r="Q866" s="2338"/>
      <c r="Z866" s="430"/>
    </row>
    <row r="867" spans="3:26" ht="18.649999999999999" customHeight="1" x14ac:dyDescent="0.2">
      <c r="D867" s="1918" t="s">
        <v>342</v>
      </c>
      <c r="E867" s="1919"/>
      <c r="F867" s="566"/>
      <c r="G867" s="16" t="s">
        <v>22</v>
      </c>
      <c r="H867" s="566"/>
      <c r="I867" s="16" t="s">
        <v>23</v>
      </c>
      <c r="J867" s="566"/>
      <c r="K867" s="16" t="s">
        <v>24</v>
      </c>
      <c r="L867" s="566"/>
      <c r="M867" s="16" t="s">
        <v>22</v>
      </c>
      <c r="N867" s="566"/>
      <c r="O867" s="16" t="s">
        <v>23</v>
      </c>
      <c r="P867" s="566"/>
      <c r="Q867" s="15" t="s">
        <v>24</v>
      </c>
      <c r="Z867" s="430"/>
    </row>
    <row r="868" spans="3:26" ht="18.649999999999999" customHeight="1" x14ac:dyDescent="0.2">
      <c r="D868" s="1918" t="s">
        <v>321</v>
      </c>
      <c r="E868" s="1919"/>
      <c r="F868" s="566"/>
      <c r="G868" s="16" t="s">
        <v>22</v>
      </c>
      <c r="H868" s="566"/>
      <c r="I868" s="16" t="s">
        <v>23</v>
      </c>
      <c r="J868" s="566"/>
      <c r="K868" s="16" t="s">
        <v>24</v>
      </c>
      <c r="L868" s="566"/>
      <c r="M868" s="16" t="s">
        <v>22</v>
      </c>
      <c r="N868" s="566"/>
      <c r="O868" s="16" t="s">
        <v>23</v>
      </c>
      <c r="P868" s="566"/>
      <c r="Q868" s="15" t="s">
        <v>24</v>
      </c>
      <c r="Z868" s="430"/>
    </row>
    <row r="869" spans="3:26" ht="16.5" customHeight="1" x14ac:dyDescent="0.2">
      <c r="E869" s="2" t="s">
        <v>344</v>
      </c>
      <c r="Z869" s="430"/>
    </row>
    <row r="870" spans="3:26" ht="9.65" customHeight="1" x14ac:dyDescent="0.2">
      <c r="Z870" s="430"/>
    </row>
    <row r="871" spans="3:26" ht="16.5" customHeight="1" x14ac:dyDescent="0.2">
      <c r="C871" s="8" t="s">
        <v>1234</v>
      </c>
      <c r="Z871" s="430"/>
    </row>
    <row r="872" spans="3:26" ht="29.5" customHeight="1" x14ac:dyDescent="0.2">
      <c r="D872" s="1948" t="s">
        <v>345</v>
      </c>
      <c r="E872" s="1948"/>
      <c r="F872" s="1948"/>
      <c r="G872" s="1948"/>
      <c r="H872" s="1948"/>
      <c r="I872" s="1949" t="s">
        <v>346</v>
      </c>
      <c r="J872" s="1949"/>
      <c r="K872" s="2117" t="s">
        <v>347</v>
      </c>
      <c r="L872" s="2335"/>
      <c r="M872" s="2336"/>
      <c r="N872" s="2117" t="s">
        <v>348</v>
      </c>
      <c r="O872" s="2335"/>
      <c r="P872" s="2336"/>
      <c r="Q872" s="1948"/>
      <c r="Z872" s="430"/>
    </row>
    <row r="873" spans="3:26" ht="18.649999999999999" customHeight="1" x14ac:dyDescent="0.2">
      <c r="D873" s="2322" t="s">
        <v>1062</v>
      </c>
      <c r="E873" s="2322"/>
      <c r="F873" s="2322"/>
      <c r="G873" s="2322"/>
      <c r="H873" s="2322"/>
      <c r="I873" s="2323" t="s">
        <v>970</v>
      </c>
      <c r="J873" s="2324"/>
      <c r="K873" s="2324" t="s">
        <v>954</v>
      </c>
      <c r="L873" s="2325"/>
      <c r="M873" s="2326"/>
      <c r="N873" s="2327" t="s">
        <v>1042</v>
      </c>
      <c r="O873" s="2328"/>
      <c r="P873" s="2329"/>
      <c r="Q873" s="1944"/>
      <c r="Z873" s="430" t="s">
        <v>1828</v>
      </c>
    </row>
    <row r="874" spans="3:26" ht="18.649999999999999" customHeight="1" x14ac:dyDescent="0.2">
      <c r="D874" s="2322" t="s">
        <v>1203</v>
      </c>
      <c r="E874" s="2322"/>
      <c r="F874" s="2322"/>
      <c r="G874" s="2322"/>
      <c r="H874" s="2322"/>
      <c r="I874" s="2323" t="s">
        <v>970</v>
      </c>
      <c r="J874" s="2324"/>
      <c r="K874" s="2324" t="s">
        <v>954</v>
      </c>
      <c r="L874" s="2325"/>
      <c r="M874" s="2326"/>
      <c r="N874" s="2327" t="s">
        <v>1204</v>
      </c>
      <c r="O874" s="2328"/>
      <c r="P874" s="2329"/>
      <c r="Q874" s="1944"/>
      <c r="Z874" s="430" t="s">
        <v>1828</v>
      </c>
    </row>
    <row r="875" spans="3:26" ht="18.649999999999999" customHeight="1" x14ac:dyDescent="0.2">
      <c r="D875" s="2322"/>
      <c r="E875" s="2322"/>
      <c r="F875" s="2322"/>
      <c r="G875" s="2322"/>
      <c r="H875" s="2322"/>
      <c r="I875" s="2323"/>
      <c r="J875" s="2324"/>
      <c r="K875" s="2324"/>
      <c r="L875" s="2325"/>
      <c r="M875" s="2326"/>
      <c r="N875" s="2327"/>
      <c r="O875" s="2328"/>
      <c r="P875" s="2329"/>
      <c r="Q875" s="1944"/>
      <c r="Z875" s="430" t="s">
        <v>1828</v>
      </c>
    </row>
    <row r="876" spans="3:26" ht="18.649999999999999" customHeight="1" x14ac:dyDescent="0.2">
      <c r="D876" s="2322"/>
      <c r="E876" s="2322"/>
      <c r="F876" s="2322"/>
      <c r="G876" s="2322"/>
      <c r="H876" s="2322"/>
      <c r="I876" s="2323"/>
      <c r="J876" s="2324"/>
      <c r="K876" s="2324"/>
      <c r="L876" s="2325"/>
      <c r="M876" s="2326"/>
      <c r="N876" s="2327"/>
      <c r="O876" s="2328"/>
      <c r="P876" s="2329"/>
      <c r="Q876" s="1944"/>
      <c r="Z876" s="430" t="s">
        <v>1828</v>
      </c>
    </row>
    <row r="877" spans="3:26" ht="18.649999999999999" customHeight="1" x14ac:dyDescent="0.2">
      <c r="D877" s="2322"/>
      <c r="E877" s="2322"/>
      <c r="F877" s="2322"/>
      <c r="G877" s="2322"/>
      <c r="H877" s="2322"/>
      <c r="I877" s="2323"/>
      <c r="J877" s="2324"/>
      <c r="K877" s="2324"/>
      <c r="L877" s="2325"/>
      <c r="M877" s="2326"/>
      <c r="N877" s="2327"/>
      <c r="O877" s="2328"/>
      <c r="P877" s="2329"/>
      <c r="Q877" s="1944"/>
      <c r="Z877" s="430" t="s">
        <v>1828</v>
      </c>
    </row>
    <row r="878" spans="3:26" ht="18.649999999999999" customHeight="1" x14ac:dyDescent="0.2">
      <c r="D878" s="2322"/>
      <c r="E878" s="2322"/>
      <c r="F878" s="2322"/>
      <c r="G878" s="2322"/>
      <c r="H878" s="2322"/>
      <c r="I878" s="2323"/>
      <c r="J878" s="2324"/>
      <c r="K878" s="2324"/>
      <c r="L878" s="2325"/>
      <c r="M878" s="2326"/>
      <c r="N878" s="2327"/>
      <c r="O878" s="2328"/>
      <c r="P878" s="2329"/>
      <c r="Q878" s="1944"/>
      <c r="Z878" s="430" t="s">
        <v>1828</v>
      </c>
    </row>
    <row r="879" spans="3:26" ht="16.5" customHeight="1" x14ac:dyDescent="0.2">
      <c r="E879" s="2" t="s">
        <v>349</v>
      </c>
      <c r="Z879" s="430"/>
    </row>
    <row r="880" spans="3:26" ht="16.5" customHeight="1" x14ac:dyDescent="0.2">
      <c r="E880" s="4" t="s">
        <v>1499</v>
      </c>
      <c r="Z880" s="430"/>
    </row>
    <row r="881" spans="3:26" ht="16.5" customHeight="1" x14ac:dyDescent="0.2">
      <c r="E881" s="4" t="s">
        <v>1500</v>
      </c>
      <c r="Z881" s="430"/>
    </row>
    <row r="882" spans="3:26" ht="9.65" customHeight="1" x14ac:dyDescent="0.2">
      <c r="E882" s="4"/>
      <c r="Z882" s="430"/>
    </row>
    <row r="883" spans="3:26" ht="16.5" customHeight="1" x14ac:dyDescent="0.2">
      <c r="C883" s="8" t="s">
        <v>1063</v>
      </c>
      <c r="Z883" s="430"/>
    </row>
    <row r="884" spans="3:26" ht="31" customHeight="1" x14ac:dyDescent="0.2">
      <c r="D884" s="1949" t="s">
        <v>350</v>
      </c>
      <c r="E884" s="1927"/>
      <c r="F884" s="1927"/>
      <c r="G884" s="1927"/>
      <c r="H884" s="2330" t="s">
        <v>351</v>
      </c>
      <c r="I884" s="2331"/>
      <c r="J884" s="2331"/>
      <c r="K884" s="2332"/>
      <c r="L884" s="2267" t="s">
        <v>346</v>
      </c>
      <c r="M884" s="1917"/>
      <c r="N884" s="2333" t="s">
        <v>352</v>
      </c>
      <c r="O884" s="2334"/>
      <c r="P884" s="2334"/>
      <c r="Q884" s="2334"/>
      <c r="R884" s="2321" t="s">
        <v>353</v>
      </c>
      <c r="S884" s="1931"/>
      <c r="Z884" s="430"/>
    </row>
    <row r="885" spans="3:26" ht="19" customHeight="1" x14ac:dyDescent="0.2">
      <c r="D885" s="1943" t="s">
        <v>1082</v>
      </c>
      <c r="E885" s="1943"/>
      <c r="F885" s="1943"/>
      <c r="G885" s="1943"/>
      <c r="H885" s="2314" t="s">
        <v>1205</v>
      </c>
      <c r="I885" s="2315"/>
      <c r="J885" s="2315"/>
      <c r="K885" s="2316"/>
      <c r="L885" s="2317" t="s">
        <v>970</v>
      </c>
      <c r="M885" s="2318"/>
      <c r="N885" s="2319" t="s">
        <v>954</v>
      </c>
      <c r="O885" s="2320"/>
      <c r="P885" s="2320"/>
      <c r="Q885" s="2320"/>
      <c r="R885" s="2320" t="s">
        <v>970</v>
      </c>
      <c r="S885" s="2320"/>
      <c r="Z885" s="430" t="s">
        <v>1829</v>
      </c>
    </row>
    <row r="886" spans="3:26" ht="19" customHeight="1" x14ac:dyDescent="0.2">
      <c r="D886" s="1943"/>
      <c r="E886" s="1943"/>
      <c r="F886" s="1943"/>
      <c r="G886" s="1943"/>
      <c r="H886" s="2314"/>
      <c r="I886" s="2315"/>
      <c r="J886" s="2315"/>
      <c r="K886" s="2316"/>
      <c r="L886" s="2317"/>
      <c r="M886" s="2318"/>
      <c r="N886" s="2319"/>
      <c r="O886" s="2320"/>
      <c r="P886" s="2320"/>
      <c r="Q886" s="2320"/>
      <c r="R886" s="2320"/>
      <c r="S886" s="2320"/>
      <c r="Z886" s="430" t="s">
        <v>1829</v>
      </c>
    </row>
    <row r="887" spans="3:26" ht="19" customHeight="1" x14ac:dyDescent="0.2">
      <c r="D887" s="1943"/>
      <c r="E887" s="1943"/>
      <c r="F887" s="1943"/>
      <c r="G887" s="1943"/>
      <c r="H887" s="2314"/>
      <c r="I887" s="2315"/>
      <c r="J887" s="2315"/>
      <c r="K887" s="2316"/>
      <c r="L887" s="2317"/>
      <c r="M887" s="2318"/>
      <c r="N887" s="2319"/>
      <c r="O887" s="2320"/>
      <c r="P887" s="2320"/>
      <c r="Q887" s="2320"/>
      <c r="R887" s="2320"/>
      <c r="S887" s="2320"/>
      <c r="Z887" s="430" t="s">
        <v>1829</v>
      </c>
    </row>
    <row r="888" spans="3:26" ht="19" customHeight="1" x14ac:dyDescent="0.2">
      <c r="D888" s="1943"/>
      <c r="E888" s="1943"/>
      <c r="F888" s="1943"/>
      <c r="G888" s="1943"/>
      <c r="H888" s="2314"/>
      <c r="I888" s="2315"/>
      <c r="J888" s="2315"/>
      <c r="K888" s="2316"/>
      <c r="L888" s="2317"/>
      <c r="M888" s="2318"/>
      <c r="N888" s="2319"/>
      <c r="O888" s="2320"/>
      <c r="P888" s="2320"/>
      <c r="Q888" s="2320"/>
      <c r="R888" s="2320"/>
      <c r="S888" s="2320"/>
      <c r="Z888" s="430" t="s">
        <v>1829</v>
      </c>
    </row>
    <row r="889" spans="3:26" ht="19" customHeight="1" x14ac:dyDescent="0.2">
      <c r="D889" s="1943"/>
      <c r="E889" s="1943"/>
      <c r="F889" s="1943"/>
      <c r="G889" s="1943"/>
      <c r="H889" s="2314"/>
      <c r="I889" s="2315"/>
      <c r="J889" s="2315"/>
      <c r="K889" s="2316"/>
      <c r="L889" s="2317"/>
      <c r="M889" s="2318"/>
      <c r="N889" s="2319"/>
      <c r="O889" s="2320"/>
      <c r="P889" s="2320"/>
      <c r="Q889" s="2320"/>
      <c r="R889" s="2320"/>
      <c r="S889" s="2320"/>
      <c r="Z889" s="430" t="s">
        <v>1829</v>
      </c>
    </row>
    <row r="890" spans="3:26" ht="19" customHeight="1" x14ac:dyDescent="0.2">
      <c r="D890" s="1943"/>
      <c r="E890" s="1943"/>
      <c r="F890" s="1943"/>
      <c r="G890" s="1943"/>
      <c r="H890" s="2314"/>
      <c r="I890" s="2315"/>
      <c r="J890" s="2315"/>
      <c r="K890" s="2316"/>
      <c r="L890" s="2317"/>
      <c r="M890" s="2318"/>
      <c r="N890" s="2319"/>
      <c r="O890" s="2320"/>
      <c r="P890" s="2320"/>
      <c r="Q890" s="2320"/>
      <c r="R890" s="2320"/>
      <c r="S890" s="2320"/>
      <c r="Z890" s="430" t="s">
        <v>1829</v>
      </c>
    </row>
    <row r="891" spans="3:26" ht="19" customHeight="1" x14ac:dyDescent="0.2">
      <c r="D891" s="1943"/>
      <c r="E891" s="1943"/>
      <c r="F891" s="1943"/>
      <c r="G891" s="1943"/>
      <c r="H891" s="2314"/>
      <c r="I891" s="2315"/>
      <c r="J891" s="2315"/>
      <c r="K891" s="2316"/>
      <c r="L891" s="2317"/>
      <c r="M891" s="2318"/>
      <c r="N891" s="2319"/>
      <c r="O891" s="2320"/>
      <c r="P891" s="2320"/>
      <c r="Q891" s="2320"/>
      <c r="R891" s="2320"/>
      <c r="S891" s="2320"/>
      <c r="Z891" s="430" t="s">
        <v>1829</v>
      </c>
    </row>
    <row r="892" spans="3:26" ht="19" customHeight="1" x14ac:dyDescent="0.2">
      <c r="D892" s="1943"/>
      <c r="E892" s="1943"/>
      <c r="F892" s="1943"/>
      <c r="G892" s="1943"/>
      <c r="H892" s="2314"/>
      <c r="I892" s="2315"/>
      <c r="J892" s="2315"/>
      <c r="K892" s="2316"/>
      <c r="L892" s="2317"/>
      <c r="M892" s="2318"/>
      <c r="N892" s="2319"/>
      <c r="O892" s="2320"/>
      <c r="P892" s="2320"/>
      <c r="Q892" s="2320"/>
      <c r="R892" s="2320"/>
      <c r="S892" s="2320"/>
      <c r="Z892" s="430" t="s">
        <v>1829</v>
      </c>
    </row>
    <row r="893" spans="3:26" ht="19" customHeight="1" x14ac:dyDescent="0.2">
      <c r="D893" s="1943"/>
      <c r="E893" s="1943"/>
      <c r="F893" s="1943"/>
      <c r="G893" s="1943"/>
      <c r="H893" s="2314"/>
      <c r="I893" s="2315"/>
      <c r="J893" s="2315"/>
      <c r="K893" s="2316"/>
      <c r="L893" s="2317"/>
      <c r="M893" s="2318"/>
      <c r="N893" s="2319"/>
      <c r="O893" s="2320"/>
      <c r="P893" s="2320"/>
      <c r="Q893" s="2320"/>
      <c r="R893" s="2320"/>
      <c r="S893" s="2320"/>
      <c r="Z893" s="430" t="s">
        <v>1829</v>
      </c>
    </row>
    <row r="894" spans="3:26" ht="19" customHeight="1" x14ac:dyDescent="0.2">
      <c r="D894" s="1943"/>
      <c r="E894" s="1943"/>
      <c r="F894" s="1943"/>
      <c r="G894" s="1943"/>
      <c r="H894" s="2314"/>
      <c r="I894" s="2315"/>
      <c r="J894" s="2315"/>
      <c r="K894" s="2316"/>
      <c r="L894" s="2317"/>
      <c r="M894" s="2318"/>
      <c r="N894" s="2319"/>
      <c r="O894" s="2320"/>
      <c r="P894" s="2320"/>
      <c r="Q894" s="2320"/>
      <c r="R894" s="2320"/>
      <c r="S894" s="2320"/>
      <c r="Z894" s="430" t="s">
        <v>1829</v>
      </c>
    </row>
    <row r="895" spans="3:26" ht="19" customHeight="1" x14ac:dyDescent="0.2">
      <c r="D895" s="1943"/>
      <c r="E895" s="1943"/>
      <c r="F895" s="1943"/>
      <c r="G895" s="1943"/>
      <c r="H895" s="2314"/>
      <c r="I895" s="2315"/>
      <c r="J895" s="2315"/>
      <c r="K895" s="2316"/>
      <c r="L895" s="2317"/>
      <c r="M895" s="2318"/>
      <c r="N895" s="2319"/>
      <c r="O895" s="2320"/>
      <c r="P895" s="2320"/>
      <c r="Q895" s="2320"/>
      <c r="R895" s="2320"/>
      <c r="S895" s="2320"/>
      <c r="Z895" s="430" t="s">
        <v>1829</v>
      </c>
    </row>
    <row r="896" spans="3:26" ht="16.5" customHeight="1" x14ac:dyDescent="0.2">
      <c r="E896" s="2" t="s">
        <v>354</v>
      </c>
      <c r="Z896" s="430"/>
    </row>
    <row r="897" spans="2:26" ht="16.5" customHeight="1" x14ac:dyDescent="0.2">
      <c r="E897" s="4" t="s">
        <v>857</v>
      </c>
      <c r="Z897" s="430"/>
    </row>
    <row r="898" spans="2:26" ht="16.5" customHeight="1" x14ac:dyDescent="0.2">
      <c r="E898" s="4" t="s">
        <v>355</v>
      </c>
      <c r="Z898" s="430"/>
    </row>
    <row r="899" spans="2:26" ht="12" customHeight="1" x14ac:dyDescent="0.2">
      <c r="Z899" s="430"/>
    </row>
    <row r="900" spans="2:26" ht="17.5" customHeight="1" x14ac:dyDescent="0.2">
      <c r="P900" s="1946" t="s">
        <v>792</v>
      </c>
      <c r="Q900" s="1946"/>
      <c r="R900" s="1946"/>
      <c r="S900" s="1947" t="str">
        <f>$Q$12</f>
        <v>○△幼稚園</v>
      </c>
      <c r="T900" s="1947"/>
      <c r="U900" s="1947"/>
      <c r="V900" s="1947"/>
      <c r="W900" s="1947"/>
      <c r="X900" s="1947"/>
      <c r="Z900" s="430"/>
    </row>
    <row r="901" spans="2:26" ht="16.5" customHeight="1" x14ac:dyDescent="0.2">
      <c r="B901" s="7" t="s">
        <v>357</v>
      </c>
      <c r="Z901" s="430"/>
    </row>
    <row r="902" spans="2:26" ht="16.5" customHeight="1" x14ac:dyDescent="0.2">
      <c r="B902" s="7"/>
      <c r="C902" s="8" t="s">
        <v>1261</v>
      </c>
      <c r="Z902" s="430"/>
    </row>
    <row r="903" spans="2:26" ht="31.5" customHeight="1" x14ac:dyDescent="0.2">
      <c r="D903" s="2193" t="s">
        <v>361</v>
      </c>
      <c r="E903" s="2310"/>
      <c r="F903" s="2310"/>
      <c r="G903" s="2311"/>
      <c r="H903" s="2016" t="s">
        <v>358</v>
      </c>
      <c r="I903" s="2312"/>
      <c r="J903" s="2313"/>
      <c r="K903" s="1917" t="s">
        <v>359</v>
      </c>
      <c r="L903" s="1927"/>
      <c r="M903" s="1917"/>
      <c r="N903" s="1927"/>
      <c r="O903" s="1917"/>
      <c r="P903" s="1927"/>
      <c r="Q903" s="1917"/>
      <c r="R903" s="2267" t="s">
        <v>360</v>
      </c>
      <c r="S903" s="1927"/>
      <c r="T903" s="1917"/>
      <c r="U903" s="1927"/>
      <c r="V903" s="1917"/>
      <c r="W903" s="1927"/>
      <c r="X903" s="1917"/>
      <c r="Z903" s="430"/>
    </row>
    <row r="904" spans="2:26" ht="19" customHeight="1" x14ac:dyDescent="0.2">
      <c r="D904" s="1905" t="s">
        <v>971</v>
      </c>
      <c r="E904" s="1981"/>
      <c r="F904" s="1981"/>
      <c r="G904" s="1982"/>
      <c r="H904" s="2303" t="s">
        <v>972</v>
      </c>
      <c r="I904" s="2304"/>
      <c r="J904" s="1893"/>
      <c r="K904" s="543" t="s">
        <v>21</v>
      </c>
      <c r="L904" s="566">
        <v>5</v>
      </c>
      <c r="M904" s="16" t="s">
        <v>22</v>
      </c>
      <c r="N904" s="566">
        <v>4</v>
      </c>
      <c r="O904" s="16" t="s">
        <v>23</v>
      </c>
      <c r="P904" s="566">
        <v>1</v>
      </c>
      <c r="Q904" s="15" t="s">
        <v>24</v>
      </c>
      <c r="R904" s="543" t="s">
        <v>21</v>
      </c>
      <c r="S904" s="566">
        <v>5</v>
      </c>
      <c r="T904" s="16" t="s">
        <v>22</v>
      </c>
      <c r="U904" s="566">
        <v>4</v>
      </c>
      <c r="V904" s="16" t="s">
        <v>23</v>
      </c>
      <c r="W904" s="566">
        <v>10</v>
      </c>
      <c r="X904" s="15" t="s">
        <v>24</v>
      </c>
      <c r="Z904" s="430" t="s">
        <v>1830</v>
      </c>
    </row>
    <row r="905" spans="2:26" ht="19" customHeight="1" x14ac:dyDescent="0.2">
      <c r="D905" s="1905" t="s">
        <v>1043</v>
      </c>
      <c r="E905" s="1981"/>
      <c r="F905" s="1981"/>
      <c r="G905" s="1982"/>
      <c r="H905" s="2303" t="s">
        <v>972</v>
      </c>
      <c r="I905" s="2304"/>
      <c r="J905" s="1893"/>
      <c r="K905" s="543" t="s">
        <v>21</v>
      </c>
      <c r="L905" s="566">
        <v>5</v>
      </c>
      <c r="M905" s="16" t="s">
        <v>22</v>
      </c>
      <c r="N905" s="566">
        <v>4</v>
      </c>
      <c r="O905" s="16" t="s">
        <v>23</v>
      </c>
      <c r="P905" s="566">
        <v>1</v>
      </c>
      <c r="Q905" s="15" t="s">
        <v>24</v>
      </c>
      <c r="R905" s="543" t="s">
        <v>21</v>
      </c>
      <c r="S905" s="566">
        <v>5</v>
      </c>
      <c r="T905" s="16" t="s">
        <v>22</v>
      </c>
      <c r="U905" s="566">
        <v>4</v>
      </c>
      <c r="V905" s="16" t="s">
        <v>23</v>
      </c>
      <c r="W905" s="566">
        <v>10</v>
      </c>
      <c r="X905" s="15" t="s">
        <v>24</v>
      </c>
      <c r="Z905" s="430" t="s">
        <v>1830</v>
      </c>
    </row>
    <row r="906" spans="2:26" ht="19" customHeight="1" x14ac:dyDescent="0.2">
      <c r="D906" s="1905" t="s">
        <v>1044</v>
      </c>
      <c r="E906" s="1981"/>
      <c r="F906" s="1981"/>
      <c r="G906" s="1982"/>
      <c r="H906" s="2303" t="s">
        <v>972</v>
      </c>
      <c r="I906" s="2304"/>
      <c r="J906" s="1893"/>
      <c r="K906" s="543" t="s">
        <v>21</v>
      </c>
      <c r="L906" s="566">
        <v>5</v>
      </c>
      <c r="M906" s="16" t="s">
        <v>22</v>
      </c>
      <c r="N906" s="566">
        <v>4</v>
      </c>
      <c r="O906" s="16" t="s">
        <v>23</v>
      </c>
      <c r="P906" s="566">
        <v>1</v>
      </c>
      <c r="Q906" s="15" t="s">
        <v>24</v>
      </c>
      <c r="R906" s="543" t="s">
        <v>21</v>
      </c>
      <c r="S906" s="566">
        <v>5</v>
      </c>
      <c r="T906" s="16" t="s">
        <v>22</v>
      </c>
      <c r="U906" s="566">
        <v>4</v>
      </c>
      <c r="V906" s="16" t="s">
        <v>23</v>
      </c>
      <c r="W906" s="566">
        <v>10</v>
      </c>
      <c r="X906" s="15" t="s">
        <v>24</v>
      </c>
      <c r="Z906" s="430" t="s">
        <v>1830</v>
      </c>
    </row>
    <row r="907" spans="2:26" ht="19" customHeight="1" x14ac:dyDescent="0.2">
      <c r="D907" s="1905" t="s">
        <v>1239</v>
      </c>
      <c r="E907" s="1981"/>
      <c r="F907" s="1981"/>
      <c r="G907" s="1982"/>
      <c r="H907" s="2303" t="s">
        <v>972</v>
      </c>
      <c r="I907" s="2304"/>
      <c r="J907" s="1893"/>
      <c r="K907" s="543" t="s">
        <v>21</v>
      </c>
      <c r="L907" s="566">
        <v>5</v>
      </c>
      <c r="M907" s="16" t="s">
        <v>22</v>
      </c>
      <c r="N907" s="566">
        <v>4</v>
      </c>
      <c r="O907" s="16" t="s">
        <v>23</v>
      </c>
      <c r="P907" s="566">
        <v>1</v>
      </c>
      <c r="Q907" s="15" t="s">
        <v>24</v>
      </c>
      <c r="R907" s="543" t="s">
        <v>21</v>
      </c>
      <c r="S907" s="566">
        <v>5</v>
      </c>
      <c r="T907" s="16" t="s">
        <v>22</v>
      </c>
      <c r="U907" s="566">
        <v>4</v>
      </c>
      <c r="V907" s="16" t="s">
        <v>23</v>
      </c>
      <c r="W907" s="566">
        <v>10</v>
      </c>
      <c r="X907" s="15" t="s">
        <v>24</v>
      </c>
      <c r="Z907" s="430" t="s">
        <v>1830</v>
      </c>
    </row>
    <row r="908" spans="2:26" ht="19" customHeight="1" x14ac:dyDescent="0.2">
      <c r="D908" s="1905"/>
      <c r="E908" s="1981"/>
      <c r="F908" s="1981"/>
      <c r="G908" s="1982"/>
      <c r="H908" s="2303"/>
      <c r="I908" s="2304"/>
      <c r="J908" s="1893"/>
      <c r="K908" s="543"/>
      <c r="L908" s="566"/>
      <c r="M908" s="16" t="s">
        <v>22</v>
      </c>
      <c r="N908" s="566"/>
      <c r="O908" s="16" t="s">
        <v>23</v>
      </c>
      <c r="P908" s="566"/>
      <c r="Q908" s="15" t="s">
        <v>24</v>
      </c>
      <c r="R908" s="609"/>
      <c r="S908" s="566"/>
      <c r="T908" s="16" t="s">
        <v>22</v>
      </c>
      <c r="U908" s="566"/>
      <c r="V908" s="16" t="s">
        <v>23</v>
      </c>
      <c r="W908" s="566"/>
      <c r="X908" s="15" t="s">
        <v>24</v>
      </c>
      <c r="Z908" s="430" t="s">
        <v>1830</v>
      </c>
    </row>
    <row r="909" spans="2:26" ht="19" customHeight="1" x14ac:dyDescent="0.2">
      <c r="D909" s="1905"/>
      <c r="E909" s="1981"/>
      <c r="F909" s="1981"/>
      <c r="G909" s="1982"/>
      <c r="H909" s="2303"/>
      <c r="I909" s="2304"/>
      <c r="J909" s="1893"/>
      <c r="K909" s="543"/>
      <c r="L909" s="566"/>
      <c r="M909" s="16" t="s">
        <v>22</v>
      </c>
      <c r="N909" s="566"/>
      <c r="O909" s="16" t="s">
        <v>23</v>
      </c>
      <c r="P909" s="566"/>
      <c r="Q909" s="15" t="s">
        <v>24</v>
      </c>
      <c r="R909" s="609"/>
      <c r="S909" s="566"/>
      <c r="T909" s="16" t="s">
        <v>22</v>
      </c>
      <c r="U909" s="566"/>
      <c r="V909" s="16" t="s">
        <v>23</v>
      </c>
      <c r="W909" s="566"/>
      <c r="X909" s="15" t="s">
        <v>24</v>
      </c>
      <c r="Z909" s="430" t="s">
        <v>1830</v>
      </c>
    </row>
    <row r="910" spans="2:26" ht="19" customHeight="1" x14ac:dyDescent="0.2">
      <c r="D910" s="1905"/>
      <c r="E910" s="1981"/>
      <c r="F910" s="1981"/>
      <c r="G910" s="1982"/>
      <c r="H910" s="2303"/>
      <c r="I910" s="2304"/>
      <c r="J910" s="1893"/>
      <c r="K910" s="543"/>
      <c r="L910" s="566"/>
      <c r="M910" s="16" t="s">
        <v>22</v>
      </c>
      <c r="N910" s="566"/>
      <c r="O910" s="16" t="s">
        <v>23</v>
      </c>
      <c r="P910" s="566"/>
      <c r="Q910" s="15" t="s">
        <v>24</v>
      </c>
      <c r="R910" s="609"/>
      <c r="S910" s="566"/>
      <c r="T910" s="16" t="s">
        <v>22</v>
      </c>
      <c r="U910" s="566"/>
      <c r="V910" s="16" t="s">
        <v>23</v>
      </c>
      <c r="W910" s="566"/>
      <c r="X910" s="15" t="s">
        <v>24</v>
      </c>
      <c r="Z910" s="430" t="s">
        <v>1830</v>
      </c>
    </row>
    <row r="911" spans="2:26" ht="19" customHeight="1" x14ac:dyDescent="0.2">
      <c r="D911" s="1905"/>
      <c r="E911" s="1981"/>
      <c r="F911" s="1981"/>
      <c r="G911" s="1982"/>
      <c r="H911" s="2303"/>
      <c r="I911" s="2304"/>
      <c r="J911" s="1893"/>
      <c r="K911" s="543"/>
      <c r="L911" s="566"/>
      <c r="M911" s="16" t="s">
        <v>22</v>
      </c>
      <c r="N911" s="566"/>
      <c r="O911" s="16" t="s">
        <v>23</v>
      </c>
      <c r="P911" s="566"/>
      <c r="Q911" s="15" t="s">
        <v>24</v>
      </c>
      <c r="R911" s="609"/>
      <c r="S911" s="566"/>
      <c r="T911" s="16" t="s">
        <v>22</v>
      </c>
      <c r="U911" s="566"/>
      <c r="V911" s="16" t="s">
        <v>23</v>
      </c>
      <c r="W911" s="566"/>
      <c r="X911" s="15" t="s">
        <v>24</v>
      </c>
      <c r="Z911" s="430" t="s">
        <v>1830</v>
      </c>
    </row>
    <row r="912" spans="2:26" ht="16.5" customHeight="1" x14ac:dyDescent="0.2">
      <c r="E912" s="2" t="s">
        <v>362</v>
      </c>
      <c r="Z912" s="430"/>
    </row>
    <row r="913" spans="1:26" ht="16.5" customHeight="1" x14ac:dyDescent="0.2">
      <c r="E913" s="4" t="s">
        <v>858</v>
      </c>
      <c r="Z913" s="430"/>
    </row>
    <row r="914" spans="1:26" ht="9.65" customHeight="1" x14ac:dyDescent="0.2">
      <c r="Z914" s="430"/>
    </row>
    <row r="915" spans="1:26" ht="16.5" customHeight="1" x14ac:dyDescent="0.2">
      <c r="C915" s="8" t="s">
        <v>1684</v>
      </c>
      <c r="Z915" s="430"/>
    </row>
    <row r="916" spans="1:26" s="230" customFormat="1" ht="16.5" customHeight="1" x14ac:dyDescent="0.2">
      <c r="A916" s="474"/>
      <c r="D916" s="230" t="s">
        <v>1674</v>
      </c>
      <c r="Z916" s="597"/>
    </row>
    <row r="917" spans="1:26" ht="18.649999999999999" customHeight="1" x14ac:dyDescent="0.2">
      <c r="D917" s="17" t="s">
        <v>1007</v>
      </c>
      <c r="E917" s="38"/>
      <c r="F917" s="38"/>
      <c r="G917" s="38"/>
      <c r="H917" s="39"/>
      <c r="I917" s="2305" t="s">
        <v>974</v>
      </c>
      <c r="J917" s="2306"/>
      <c r="K917" s="2300"/>
      <c r="L917" s="2300"/>
      <c r="M917" s="2300"/>
      <c r="N917" s="2300"/>
      <c r="O917" s="2300"/>
      <c r="P917" s="2300"/>
      <c r="Q917" s="2300"/>
      <c r="R917" s="2307"/>
      <c r="Z917" s="430" t="s">
        <v>1831</v>
      </c>
    </row>
    <row r="918" spans="1:26" ht="39" customHeight="1" x14ac:dyDescent="0.2">
      <c r="D918" s="2308" t="s">
        <v>1575</v>
      </c>
      <c r="E918" s="2309"/>
      <c r="F918" s="2309"/>
      <c r="G918" s="2309"/>
      <c r="H918" s="2309"/>
      <c r="I918" s="1882"/>
      <c r="J918" s="1884"/>
      <c r="K918" s="15" t="s">
        <v>363</v>
      </c>
      <c r="Z918" s="430"/>
    </row>
    <row r="919" spans="1:26" ht="16.5" customHeight="1" x14ac:dyDescent="0.2">
      <c r="E919" s="2" t="s">
        <v>364</v>
      </c>
      <c r="Z919" s="430"/>
    </row>
    <row r="920" spans="1:26" ht="16.5" customHeight="1" x14ac:dyDescent="0.2">
      <c r="E920" s="4" t="s">
        <v>859</v>
      </c>
      <c r="Z920" s="430"/>
    </row>
    <row r="921" spans="1:26" ht="16.5" customHeight="1" x14ac:dyDescent="0.2">
      <c r="E921" s="4" t="s">
        <v>366</v>
      </c>
      <c r="Z921" s="430"/>
    </row>
    <row r="922" spans="1:26" ht="16.5" customHeight="1" x14ac:dyDescent="0.2">
      <c r="E922" s="4" t="s">
        <v>365</v>
      </c>
      <c r="Z922" s="430"/>
    </row>
    <row r="923" spans="1:26" ht="9.65" customHeight="1" x14ac:dyDescent="0.2">
      <c r="Z923" s="430"/>
    </row>
    <row r="924" spans="1:26" s="230" customFormat="1" ht="16.5" customHeight="1" x14ac:dyDescent="0.2">
      <c r="A924" s="474"/>
      <c r="D924" s="230" t="s">
        <v>1675</v>
      </c>
      <c r="Z924" s="597"/>
    </row>
    <row r="925" spans="1:26" s="230" customFormat="1" ht="19.5" customHeight="1" x14ac:dyDescent="0.2">
      <c r="A925" s="474"/>
      <c r="D925" s="988" t="s">
        <v>1676</v>
      </c>
      <c r="E925" s="989"/>
      <c r="F925" s="989"/>
      <c r="G925" s="989"/>
      <c r="H925" s="989"/>
      <c r="I925" s="990"/>
      <c r="J925" s="2297" t="s">
        <v>1944</v>
      </c>
      <c r="K925" s="2298"/>
      <c r="L925" s="2298"/>
      <c r="M925" s="2298"/>
      <c r="N925" s="2298"/>
      <c r="O925" s="2299"/>
      <c r="Z925" s="597" t="s">
        <v>1832</v>
      </c>
    </row>
    <row r="926" spans="1:26" s="230" customFormat="1" ht="16.5" customHeight="1" x14ac:dyDescent="0.2">
      <c r="A926" s="474"/>
      <c r="E926" s="226" t="s">
        <v>1677</v>
      </c>
      <c r="Z926" s="597"/>
    </row>
    <row r="927" spans="1:26" s="230" customFormat="1" ht="16.5" customHeight="1" x14ac:dyDescent="0.2">
      <c r="A927" s="474"/>
      <c r="E927" s="226" t="s">
        <v>1750</v>
      </c>
      <c r="Z927" s="597"/>
    </row>
    <row r="928" spans="1:26" s="230" customFormat="1" ht="16.5" customHeight="1" x14ac:dyDescent="0.2">
      <c r="A928" s="474"/>
      <c r="E928" s="230" t="s">
        <v>1751</v>
      </c>
      <c r="Z928" s="597"/>
    </row>
    <row r="929" spans="3:26" ht="9.65" customHeight="1" x14ac:dyDescent="0.2">
      <c r="Z929" s="430"/>
    </row>
    <row r="930" spans="3:26" ht="16.5" customHeight="1" x14ac:dyDescent="0.2">
      <c r="C930" s="8" t="s">
        <v>1047</v>
      </c>
      <c r="Z930" s="430"/>
    </row>
    <row r="931" spans="3:26" ht="16.5" customHeight="1" x14ac:dyDescent="0.2">
      <c r="D931" t="s">
        <v>367</v>
      </c>
      <c r="Z931" s="430"/>
    </row>
    <row r="932" spans="3:26" ht="19.5" customHeight="1" x14ac:dyDescent="0.2">
      <c r="D932" s="17" t="s">
        <v>368</v>
      </c>
      <c r="E932" s="38"/>
      <c r="F932" s="38"/>
      <c r="G932" s="38"/>
      <c r="H932" s="38"/>
      <c r="I932" s="38"/>
      <c r="J932" s="38"/>
      <c r="K932" s="38"/>
      <c r="L932" s="39"/>
      <c r="M932" s="2056" t="s">
        <v>975</v>
      </c>
      <c r="N932" s="2300"/>
      <c r="O932" s="2300"/>
      <c r="P932" s="1878"/>
      <c r="Q932" s="1878"/>
      <c r="R932" s="1878"/>
      <c r="S932" s="1878"/>
      <c r="T932" s="1878"/>
      <c r="U932" s="1942"/>
      <c r="Z932" s="430" t="s">
        <v>1833</v>
      </c>
    </row>
    <row r="933" spans="3:26" ht="19.5" customHeight="1" x14ac:dyDescent="0.2">
      <c r="D933" s="17" t="s">
        <v>369</v>
      </c>
      <c r="E933" s="38"/>
      <c r="F933" s="38"/>
      <c r="G933" s="38"/>
      <c r="H933" s="38"/>
      <c r="I933" s="38"/>
      <c r="J933" s="38"/>
      <c r="K933" s="38"/>
      <c r="L933" s="39"/>
      <c r="M933" s="2056" t="s">
        <v>975</v>
      </c>
      <c r="N933" s="2300"/>
      <c r="O933" s="2300"/>
      <c r="P933" s="1878"/>
      <c r="Q933" s="1878"/>
      <c r="R933" s="1878"/>
      <c r="S933" s="1878"/>
      <c r="T933" s="1878"/>
      <c r="U933" s="1942"/>
      <c r="Z933" s="430" t="s">
        <v>1833</v>
      </c>
    </row>
    <row r="934" spans="3:26" ht="16.5" customHeight="1" x14ac:dyDescent="0.2">
      <c r="E934" s="226" t="s">
        <v>1299</v>
      </c>
      <c r="Z934" s="430"/>
    </row>
    <row r="935" spans="3:26" ht="16.5" customHeight="1" x14ac:dyDescent="0.2">
      <c r="E935" s="226" t="s">
        <v>1298</v>
      </c>
      <c r="Z935" s="430"/>
    </row>
    <row r="936" spans="3:26" ht="19.5" customHeight="1" x14ac:dyDescent="0.2">
      <c r="E936" s="4"/>
      <c r="F936" s="1124" t="s">
        <v>1520</v>
      </c>
      <c r="G936" s="1915"/>
      <c r="H936" s="1915"/>
      <c r="I936" s="1915"/>
      <c r="J936" s="1915"/>
      <c r="K936" s="1915"/>
      <c r="L936" s="1915"/>
      <c r="M936" s="1915"/>
      <c r="N936" s="1915"/>
      <c r="O936" s="1916"/>
      <c r="S936" s="1124" t="s">
        <v>1572</v>
      </c>
      <c r="T936" s="1915"/>
      <c r="U936" s="1915"/>
      <c r="V936" s="2301"/>
      <c r="W936" s="2301"/>
      <c r="X936" s="2302"/>
      <c r="Z936" s="430"/>
    </row>
    <row r="937" spans="3:26" ht="9.65" customHeight="1" x14ac:dyDescent="0.2">
      <c r="Z937" s="430"/>
    </row>
    <row r="938" spans="3:26" ht="16.5" customHeight="1" x14ac:dyDescent="0.2">
      <c r="D938" s="230" t="s">
        <v>2124</v>
      </c>
      <c r="Z938" s="430"/>
    </row>
    <row r="939" spans="3:26" ht="19.5" customHeight="1" x14ac:dyDescent="0.2">
      <c r="D939" s="1865" t="s">
        <v>370</v>
      </c>
      <c r="E939" s="1865"/>
      <c r="F939" s="1865"/>
      <c r="G939" s="1865"/>
      <c r="H939" s="1865"/>
      <c r="I939" s="1917" t="s">
        <v>371</v>
      </c>
      <c r="J939" s="1946"/>
      <c r="K939" s="1946"/>
      <c r="L939" s="1946"/>
      <c r="M939" s="1946"/>
      <c r="N939" s="1946"/>
      <c r="O939" s="1946"/>
      <c r="Z939" s="430"/>
    </row>
    <row r="940" spans="3:26" ht="19.5" customHeight="1" x14ac:dyDescent="0.2">
      <c r="D940" s="1881" t="str">
        <f>IF(D904="","",D904)</f>
        <v>大宮２０す１２３４</v>
      </c>
      <c r="E940" s="1881"/>
      <c r="F940" s="1881"/>
      <c r="G940" s="1881"/>
      <c r="H940" s="1881"/>
      <c r="I940" s="2296" t="s">
        <v>976</v>
      </c>
      <c r="J940" s="1946"/>
      <c r="K940" s="1946"/>
      <c r="L940" s="1946"/>
      <c r="M940" s="1946"/>
      <c r="N940" s="1946"/>
      <c r="O940" s="1946"/>
      <c r="Z940" s="430" t="s">
        <v>1834</v>
      </c>
    </row>
    <row r="941" spans="3:26" ht="19.5" customHeight="1" x14ac:dyDescent="0.2">
      <c r="D941" s="1881" t="str">
        <f t="shared" ref="D941:D947" si="2">IF(D905="","",D905)</f>
        <v>大宮２０す１２３５</v>
      </c>
      <c r="E941" s="1881"/>
      <c r="F941" s="1881"/>
      <c r="G941" s="1881"/>
      <c r="H941" s="1881"/>
      <c r="I941" s="2296" t="s">
        <v>976</v>
      </c>
      <c r="J941" s="1946"/>
      <c r="K941" s="1946"/>
      <c r="L941" s="1946"/>
      <c r="M941" s="1946"/>
      <c r="N941" s="1946"/>
      <c r="O941" s="1946"/>
      <c r="Z941" s="430" t="s">
        <v>1834</v>
      </c>
    </row>
    <row r="942" spans="3:26" ht="19.5" customHeight="1" x14ac:dyDescent="0.2">
      <c r="D942" s="1881" t="str">
        <f t="shared" si="2"/>
        <v>大宮２０す１２３６</v>
      </c>
      <c r="E942" s="1881"/>
      <c r="F942" s="1881"/>
      <c r="G942" s="1881"/>
      <c r="H942" s="1881"/>
      <c r="I942" s="2296" t="s">
        <v>976</v>
      </c>
      <c r="J942" s="1946"/>
      <c r="K942" s="1946"/>
      <c r="L942" s="1946"/>
      <c r="M942" s="1946"/>
      <c r="N942" s="1946"/>
      <c r="O942" s="1946"/>
      <c r="Z942" s="430" t="s">
        <v>1834</v>
      </c>
    </row>
    <row r="943" spans="3:26" ht="19.5" customHeight="1" x14ac:dyDescent="0.2">
      <c r="D943" s="1881" t="str">
        <f t="shared" si="2"/>
        <v>大宮２０す１２３７</v>
      </c>
      <c r="E943" s="1881"/>
      <c r="F943" s="1881"/>
      <c r="G943" s="1881"/>
      <c r="H943" s="1881"/>
      <c r="I943" s="2296" t="s">
        <v>1576</v>
      </c>
      <c r="J943" s="1946"/>
      <c r="K943" s="1946"/>
      <c r="L943" s="1946"/>
      <c r="M943" s="1946"/>
      <c r="N943" s="1946"/>
      <c r="O943" s="1946"/>
      <c r="Z943" s="430" t="s">
        <v>1834</v>
      </c>
    </row>
    <row r="944" spans="3:26" ht="19.5" customHeight="1" x14ac:dyDescent="0.2">
      <c r="D944" s="1881" t="str">
        <f t="shared" si="2"/>
        <v/>
      </c>
      <c r="E944" s="1881"/>
      <c r="F944" s="1881"/>
      <c r="G944" s="1881"/>
      <c r="H944" s="1881"/>
      <c r="I944" s="2296"/>
      <c r="J944" s="1946"/>
      <c r="K944" s="1946"/>
      <c r="L944" s="1946"/>
      <c r="M944" s="1946"/>
      <c r="N944" s="1946"/>
      <c r="O944" s="1946"/>
      <c r="Z944" s="430" t="s">
        <v>1834</v>
      </c>
    </row>
    <row r="945" spans="1:26" ht="19.5" customHeight="1" x14ac:dyDescent="0.2">
      <c r="D945" s="1881" t="str">
        <f t="shared" si="2"/>
        <v/>
      </c>
      <c r="E945" s="1881"/>
      <c r="F945" s="1881"/>
      <c r="G945" s="1881"/>
      <c r="H945" s="1881"/>
      <c r="I945" s="2296"/>
      <c r="J945" s="1946"/>
      <c r="K945" s="1946"/>
      <c r="L945" s="1946"/>
      <c r="M945" s="1946"/>
      <c r="N945" s="1946"/>
      <c r="O945" s="1946"/>
      <c r="Z945" s="430" t="s">
        <v>1834</v>
      </c>
    </row>
    <row r="946" spans="1:26" ht="19.5" customHeight="1" x14ac:dyDescent="0.2">
      <c r="D946" s="1881" t="str">
        <f t="shared" si="2"/>
        <v/>
      </c>
      <c r="E946" s="1881"/>
      <c r="F946" s="1881"/>
      <c r="G946" s="1881"/>
      <c r="H946" s="1881"/>
      <c r="I946" s="2296"/>
      <c r="J946" s="1946"/>
      <c r="K946" s="1946"/>
      <c r="L946" s="1946"/>
      <c r="M946" s="1946"/>
      <c r="N946" s="1946"/>
      <c r="O946" s="1946"/>
      <c r="Z946" s="430" t="s">
        <v>1834</v>
      </c>
    </row>
    <row r="947" spans="1:26" ht="19.5" customHeight="1" x14ac:dyDescent="0.2">
      <c r="D947" s="1881" t="str">
        <f t="shared" si="2"/>
        <v/>
      </c>
      <c r="E947" s="1881"/>
      <c r="F947" s="1881"/>
      <c r="G947" s="1881"/>
      <c r="H947" s="1881"/>
      <c r="I947" s="2296"/>
      <c r="J947" s="1946"/>
      <c r="K947" s="1946"/>
      <c r="L947" s="1946"/>
      <c r="M947" s="1946"/>
      <c r="N947" s="1946"/>
      <c r="O947" s="1946"/>
      <c r="Z947" s="430" t="s">
        <v>1834</v>
      </c>
    </row>
    <row r="948" spans="1:26" ht="16.5" customHeight="1" x14ac:dyDescent="0.2">
      <c r="E948" s="2" t="s">
        <v>1990</v>
      </c>
      <c r="Z948" s="430"/>
    </row>
    <row r="949" spans="1:26" ht="16.5" customHeight="1" x14ac:dyDescent="0.2">
      <c r="E949" s="4" t="s">
        <v>372</v>
      </c>
      <c r="Z949" s="430"/>
    </row>
    <row r="950" spans="1:26" ht="16.5" customHeight="1" x14ac:dyDescent="0.2">
      <c r="E950" s="4" t="s">
        <v>373</v>
      </c>
      <c r="Z950" s="430"/>
    </row>
    <row r="951" spans="1:26" ht="16.5" customHeight="1" x14ac:dyDescent="0.2">
      <c r="E951" s="4" t="s">
        <v>374</v>
      </c>
      <c r="Z951" s="430"/>
    </row>
    <row r="952" spans="1:26" ht="16.5" customHeight="1" x14ac:dyDescent="0.2">
      <c r="E952" s="226" t="s">
        <v>1262</v>
      </c>
      <c r="Z952" s="430"/>
    </row>
    <row r="953" spans="1:26" ht="10.5" customHeight="1" x14ac:dyDescent="0.2">
      <c r="E953" s="4"/>
      <c r="Z953" s="430"/>
    </row>
    <row r="954" spans="1:26" ht="16.5" customHeight="1" x14ac:dyDescent="0.2">
      <c r="P954" s="1946" t="s">
        <v>792</v>
      </c>
      <c r="Q954" s="1946"/>
      <c r="R954" s="1946"/>
      <c r="S954" s="1947" t="str">
        <f>$Q$12</f>
        <v>○△幼稚園</v>
      </c>
      <c r="T954" s="1947"/>
      <c r="U954" s="1947"/>
      <c r="V954" s="1947"/>
      <c r="W954" s="1947"/>
      <c r="X954" s="1947"/>
      <c r="Z954" s="430"/>
    </row>
    <row r="955" spans="1:26" ht="16.5" customHeight="1" x14ac:dyDescent="0.2">
      <c r="A955" s="432" t="s">
        <v>1255</v>
      </c>
      <c r="Z955" s="430"/>
    </row>
    <row r="956" spans="1:26" ht="16.5" customHeight="1" x14ac:dyDescent="0.2">
      <c r="B956" s="7" t="s">
        <v>1235</v>
      </c>
      <c r="Z956" s="430"/>
    </row>
    <row r="957" spans="1:26" ht="16.5" customHeight="1" x14ac:dyDescent="0.2">
      <c r="C957" s="8" t="s">
        <v>1045</v>
      </c>
      <c r="Z957" s="430"/>
    </row>
    <row r="958" spans="1:26" ht="16.5" customHeight="1" x14ac:dyDescent="0.2">
      <c r="C958" s="8"/>
      <c r="D958" s="2193" t="s">
        <v>1177</v>
      </c>
      <c r="E958" s="2288"/>
      <c r="F958" s="2288"/>
      <c r="G958" s="2288"/>
      <c r="H958" s="2288"/>
      <c r="I958" s="1948" t="s">
        <v>1178</v>
      </c>
      <c r="J958" s="2278"/>
      <c r="K958" s="2278"/>
      <c r="L958" s="2278"/>
      <c r="M958" s="2290" t="s">
        <v>73</v>
      </c>
      <c r="N958" s="2291"/>
      <c r="O958" s="2291"/>
      <c r="P958" s="2292"/>
      <c r="Z958" s="430"/>
    </row>
    <row r="959" spans="1:26" ht="25" customHeight="1" x14ac:dyDescent="0.2">
      <c r="D959" s="2289"/>
      <c r="E959" s="1861"/>
      <c r="F959" s="1861"/>
      <c r="G959" s="1861"/>
      <c r="H959" s="1861"/>
      <c r="I959" s="2010" t="s">
        <v>1179</v>
      </c>
      <c r="J959" s="1981"/>
      <c r="K959" s="1981"/>
      <c r="L959" s="1982"/>
      <c r="M959" s="2293" t="s">
        <v>1945</v>
      </c>
      <c r="N959" s="2294"/>
      <c r="O959" s="2294"/>
      <c r="P959" s="2295"/>
      <c r="Z959" s="430"/>
    </row>
    <row r="960" spans="1:26" ht="16.5" customHeight="1" x14ac:dyDescent="0.2">
      <c r="E960" s="2" t="s">
        <v>375</v>
      </c>
      <c r="Z960" s="430"/>
    </row>
    <row r="961" spans="3:26" ht="6.65" customHeight="1" x14ac:dyDescent="0.2">
      <c r="Z961" s="430"/>
    </row>
    <row r="962" spans="3:26" ht="16.5" customHeight="1" x14ac:dyDescent="0.2">
      <c r="C962" s="8" t="s">
        <v>1046</v>
      </c>
      <c r="Z962" s="430"/>
    </row>
    <row r="963" spans="3:26" ht="31" customHeight="1" x14ac:dyDescent="0.2">
      <c r="D963" s="2269" t="s">
        <v>376</v>
      </c>
      <c r="E963" s="2270"/>
      <c r="F963" s="2270"/>
      <c r="G963" s="2270"/>
      <c r="H963" s="2277"/>
      <c r="I963" s="2267" t="s">
        <v>377</v>
      </c>
      <c r="J963" s="1917"/>
      <c r="K963" s="1917"/>
      <c r="L963" s="1917"/>
      <c r="M963" s="2267" t="s">
        <v>378</v>
      </c>
      <c r="N963" s="1917"/>
      <c r="O963" s="1917"/>
      <c r="P963" s="1946"/>
      <c r="Z963" s="430"/>
    </row>
    <row r="964" spans="3:26" ht="13.5" customHeight="1" x14ac:dyDescent="0.2">
      <c r="D964" s="2279" t="s">
        <v>379</v>
      </c>
      <c r="E964" s="2280"/>
      <c r="F964" s="2280"/>
      <c r="G964" s="2280"/>
      <c r="H964" s="2281"/>
      <c r="I964" s="2278"/>
      <c r="J964" s="2278"/>
      <c r="K964" s="2278"/>
      <c r="L964" s="2278"/>
      <c r="M964" s="2278"/>
      <c r="N964" s="2278"/>
      <c r="O964" s="2278"/>
      <c r="P964" s="2278"/>
      <c r="Z964" s="430"/>
    </row>
    <row r="965" spans="3:26" ht="25" customHeight="1" x14ac:dyDescent="0.2">
      <c r="D965" s="2282" t="s">
        <v>978</v>
      </c>
      <c r="E965" s="2283"/>
      <c r="F965" s="2283"/>
      <c r="G965" s="2283"/>
      <c r="H965" s="2283"/>
      <c r="I965" s="2284" t="s">
        <v>1206</v>
      </c>
      <c r="J965" s="2285"/>
      <c r="K965" s="2285"/>
      <c r="L965" s="2286"/>
      <c r="M965" s="2287" t="s">
        <v>977</v>
      </c>
      <c r="N965" s="1981"/>
      <c r="O965" s="1981"/>
      <c r="P965" s="1982"/>
      <c r="Z965" s="430"/>
    </row>
    <row r="966" spans="3:26" ht="16.5" customHeight="1" x14ac:dyDescent="0.2">
      <c r="E966" s="2" t="s">
        <v>375</v>
      </c>
      <c r="Z966" s="430"/>
    </row>
    <row r="967" spans="3:26" ht="6.65" customHeight="1" x14ac:dyDescent="0.2">
      <c r="Z967" s="430"/>
    </row>
    <row r="968" spans="3:26" ht="16.5" customHeight="1" x14ac:dyDescent="0.2">
      <c r="C968" s="8" t="s">
        <v>380</v>
      </c>
      <c r="Z968" s="430"/>
    </row>
    <row r="969" spans="3:26" ht="16.5" customHeight="1" x14ac:dyDescent="0.2">
      <c r="D969" t="s">
        <v>381</v>
      </c>
      <c r="Z969" s="430"/>
    </row>
    <row r="970" spans="3:26" ht="33" customHeight="1" x14ac:dyDescent="0.2">
      <c r="D970" s="2267" t="s">
        <v>382</v>
      </c>
      <c r="E970" s="1917"/>
      <c r="F970" s="1917"/>
      <c r="G970" s="1917"/>
      <c r="H970" s="1917"/>
      <c r="I970" s="2269" t="s">
        <v>383</v>
      </c>
      <c r="J970" s="2270"/>
      <c r="K970" s="2270"/>
      <c r="L970" s="2270"/>
      <c r="M970" s="2270"/>
      <c r="N970" s="2267" t="s">
        <v>1512</v>
      </c>
      <c r="O970" s="1917"/>
      <c r="P970" s="1917"/>
      <c r="Q970" s="1917"/>
      <c r="R970" s="1917"/>
      <c r="Z970" s="430"/>
    </row>
    <row r="971" spans="3:26" ht="12.65" customHeight="1" x14ac:dyDescent="0.2">
      <c r="D971" s="2268"/>
      <c r="E971" s="2268"/>
      <c r="F971" s="2268"/>
      <c r="G971" s="2268"/>
      <c r="H971" s="2268"/>
      <c r="I971" s="2271" t="s">
        <v>384</v>
      </c>
      <c r="J971" s="2272"/>
      <c r="K971" s="2272"/>
      <c r="L971" s="2272"/>
      <c r="M971" s="2272"/>
      <c r="N971" s="2268"/>
      <c r="O971" s="2268"/>
      <c r="P971" s="2268"/>
      <c r="Q971" s="2268"/>
      <c r="R971" s="1925"/>
      <c r="Z971" s="430"/>
    </row>
    <row r="972" spans="3:26" ht="24.65" customHeight="1" x14ac:dyDescent="0.2">
      <c r="D972" s="1950" t="s">
        <v>979</v>
      </c>
      <c r="E972" s="1925"/>
      <c r="F972" s="1925"/>
      <c r="G972" s="1925"/>
      <c r="H972" s="1925"/>
      <c r="I972" s="2273" t="s">
        <v>980</v>
      </c>
      <c r="J972" s="2274"/>
      <c r="K972" s="2274"/>
      <c r="L972" s="2274"/>
      <c r="M972" s="2274"/>
      <c r="N972" s="2275">
        <v>30</v>
      </c>
      <c r="O972" s="2276"/>
      <c r="P972" s="2276"/>
      <c r="Q972" s="2276"/>
      <c r="R972" s="610" t="s">
        <v>981</v>
      </c>
      <c r="Z972" s="430" t="s">
        <v>1835</v>
      </c>
    </row>
    <row r="973" spans="3:26" ht="16.5" customHeight="1" x14ac:dyDescent="0.2">
      <c r="E973" s="2" t="s">
        <v>385</v>
      </c>
      <c r="Z973" s="430"/>
    </row>
    <row r="974" spans="3:26" ht="7" customHeight="1" x14ac:dyDescent="0.2">
      <c r="Z974" s="430"/>
    </row>
    <row r="975" spans="3:26" ht="16.5" customHeight="1" x14ac:dyDescent="0.2">
      <c r="D975" s="230" t="s">
        <v>2125</v>
      </c>
      <c r="Z975" s="430"/>
    </row>
    <row r="976" spans="3:26" ht="31" customHeight="1" x14ac:dyDescent="0.2">
      <c r="D976" s="2251" t="s">
        <v>389</v>
      </c>
      <c r="E976" s="2252"/>
      <c r="F976" s="2252"/>
      <c r="G976" s="2253"/>
      <c r="H976" s="2257" t="s">
        <v>386</v>
      </c>
      <c r="I976" s="2258"/>
      <c r="J976" s="2258"/>
      <c r="K976" s="2259"/>
      <c r="L976" s="2260" t="s">
        <v>387</v>
      </c>
      <c r="M976" s="2252"/>
      <c r="N976" s="2253"/>
      <c r="O976" s="2261" t="s">
        <v>388</v>
      </c>
      <c r="P976" s="2262"/>
      <c r="Q976" s="2262"/>
      <c r="R976" s="2263"/>
      <c r="Z976" s="430"/>
    </row>
    <row r="977" spans="2:26" ht="14.15" customHeight="1" x14ac:dyDescent="0.2">
      <c r="D977" s="2254"/>
      <c r="E977" s="2255"/>
      <c r="F977" s="2255"/>
      <c r="G977" s="2256"/>
      <c r="H977" s="2264" t="s">
        <v>390</v>
      </c>
      <c r="I977" s="2265"/>
      <c r="J977" s="2265"/>
      <c r="K977" s="2266"/>
      <c r="L977" s="2254"/>
      <c r="M977" s="2255"/>
      <c r="N977" s="2256"/>
      <c r="O977" s="1083" t="s">
        <v>2126</v>
      </c>
      <c r="P977" s="1083"/>
      <c r="Q977" s="1083"/>
      <c r="R977" s="1084"/>
      <c r="Z977" s="430"/>
    </row>
    <row r="978" spans="2:26" ht="25" customHeight="1" x14ac:dyDescent="0.2">
      <c r="D978" s="2242" t="s">
        <v>970</v>
      </c>
      <c r="E978" s="1925"/>
      <c r="F978" s="1925"/>
      <c r="G978" s="1925"/>
      <c r="H978" s="2243" t="s">
        <v>1207</v>
      </c>
      <c r="I978" s="2244"/>
      <c r="J978" s="2244"/>
      <c r="K978" s="2245"/>
      <c r="L978" s="2246" t="s">
        <v>970</v>
      </c>
      <c r="M978" s="1925"/>
      <c r="N978" s="1925"/>
      <c r="O978" s="2247">
        <v>0</v>
      </c>
      <c r="P978" s="1945"/>
      <c r="Q978" s="1945"/>
      <c r="R978" s="611" t="s">
        <v>122</v>
      </c>
      <c r="Z978" s="430" t="s">
        <v>1836</v>
      </c>
    </row>
    <row r="979" spans="2:26" ht="16.5" customHeight="1" x14ac:dyDescent="0.2">
      <c r="E979" s="2" t="s">
        <v>391</v>
      </c>
      <c r="Z979" s="430"/>
    </row>
    <row r="980" spans="2:26" ht="7" customHeight="1" x14ac:dyDescent="0.2">
      <c r="Z980" s="430"/>
    </row>
    <row r="981" spans="2:26" ht="16.5" customHeight="1" x14ac:dyDescent="0.2">
      <c r="D981" t="s">
        <v>392</v>
      </c>
      <c r="Z981" s="430"/>
    </row>
    <row r="982" spans="2:26" ht="16.5" customHeight="1" x14ac:dyDescent="0.2">
      <c r="D982" s="1891" t="s">
        <v>393</v>
      </c>
      <c r="E982" s="1891"/>
      <c r="F982" s="2145" t="s">
        <v>394</v>
      </c>
      <c r="G982" s="2146"/>
      <c r="H982" s="2146"/>
      <c r="I982" s="2146"/>
      <c r="J982" s="2146"/>
      <c r="K982" s="2146"/>
      <c r="L982" s="2147"/>
      <c r="M982" s="1948" t="s">
        <v>395</v>
      </c>
      <c r="N982" s="1948"/>
      <c r="O982" s="1948"/>
      <c r="P982" s="1948"/>
      <c r="Z982" s="430"/>
    </row>
    <row r="983" spans="2:26" ht="24.65" customHeight="1" x14ac:dyDescent="0.2">
      <c r="D983" s="1950" t="s">
        <v>970</v>
      </c>
      <c r="E983" s="1951"/>
      <c r="F983" s="2231" t="s">
        <v>1208</v>
      </c>
      <c r="G983" s="2232"/>
      <c r="H983" s="2232"/>
      <c r="I983" s="2232"/>
      <c r="J983" s="2232"/>
      <c r="K983" s="2232"/>
      <c r="L983" s="2233"/>
      <c r="M983" s="2234" t="s">
        <v>977</v>
      </c>
      <c r="N983" s="2235"/>
      <c r="O983" s="2235"/>
      <c r="P983" s="2236"/>
      <c r="Z983" s="430" t="s">
        <v>1778</v>
      </c>
    </row>
    <row r="984" spans="2:26" ht="16.5" customHeight="1" x14ac:dyDescent="0.2">
      <c r="E984" s="2" t="s">
        <v>396</v>
      </c>
      <c r="Z984" s="430"/>
    </row>
    <row r="985" spans="2:26" ht="16.5" customHeight="1" x14ac:dyDescent="0.2">
      <c r="Z985" s="430"/>
    </row>
    <row r="986" spans="2:26" ht="11.5" customHeight="1" x14ac:dyDescent="0.2"/>
    <row r="987" spans="2:26" ht="16.5" customHeight="1" x14ac:dyDescent="0.2">
      <c r="P987" s="1946" t="s">
        <v>792</v>
      </c>
      <c r="Q987" s="1946"/>
      <c r="R987" s="1946"/>
      <c r="S987" s="1947" t="str">
        <f>$Q$12</f>
        <v>○△幼稚園</v>
      </c>
      <c r="T987" s="1947"/>
      <c r="U987" s="1947"/>
      <c r="V987" s="1947"/>
      <c r="W987" s="1947"/>
      <c r="X987" s="1947"/>
    </row>
    <row r="988" spans="2:26" ht="16.5" customHeight="1" x14ac:dyDescent="0.2">
      <c r="B988" s="7" t="s">
        <v>1256</v>
      </c>
      <c r="Z988" s="430"/>
    </row>
    <row r="989" spans="2:26" ht="16.5" customHeight="1" x14ac:dyDescent="0.2">
      <c r="C989" s="229" t="s">
        <v>2127</v>
      </c>
      <c r="Z989" s="430"/>
    </row>
    <row r="990" spans="2:26" ht="19" customHeight="1" thickBot="1" x14ac:dyDescent="0.25">
      <c r="D990" s="612" t="s">
        <v>397</v>
      </c>
      <c r="E990" s="612"/>
      <c r="F990" s="612"/>
      <c r="G990" s="2237" t="s">
        <v>403</v>
      </c>
      <c r="H990" s="2238"/>
      <c r="I990" s="2238"/>
      <c r="J990" s="2238"/>
      <c r="K990" s="2239"/>
      <c r="L990" s="2240" t="s">
        <v>402</v>
      </c>
      <c r="M990" s="2240"/>
      <c r="N990" s="2240"/>
      <c r="O990" s="2240"/>
      <c r="P990" s="2241"/>
      <c r="Q990" s="2240" t="s">
        <v>404</v>
      </c>
      <c r="R990" s="2240"/>
      <c r="S990" s="2240"/>
      <c r="T990" s="2240"/>
      <c r="U990" s="2241"/>
      <c r="Z990" s="430"/>
    </row>
    <row r="991" spans="2:26" ht="19" customHeight="1" thickTop="1" x14ac:dyDescent="0.2">
      <c r="D991" s="2225" t="s">
        <v>1501</v>
      </c>
      <c r="E991" s="2226"/>
      <c r="F991" s="2227"/>
      <c r="G991" s="2228">
        <v>2000</v>
      </c>
      <c r="H991" s="2229"/>
      <c r="I991" s="2230"/>
      <c r="J991" s="199" t="s">
        <v>122</v>
      </c>
      <c r="K991" s="373"/>
      <c r="L991" s="2228">
        <v>2000</v>
      </c>
      <c r="M991" s="2229"/>
      <c r="N991" s="2230"/>
      <c r="O991" s="199" t="s">
        <v>122</v>
      </c>
      <c r="P991" s="373"/>
      <c r="Q991" s="2228">
        <v>2000</v>
      </c>
      <c r="R991" s="2229"/>
      <c r="S991" s="2230"/>
      <c r="T991" s="199" t="s">
        <v>122</v>
      </c>
      <c r="U991" s="373"/>
      <c r="Z991" s="430"/>
    </row>
    <row r="992" spans="2:26" ht="19" customHeight="1" x14ac:dyDescent="0.2">
      <c r="D992" s="2205" t="s">
        <v>405</v>
      </c>
      <c r="E992" s="2210" t="s">
        <v>398</v>
      </c>
      <c r="F992" s="2211"/>
      <c r="G992" s="2212">
        <v>45000</v>
      </c>
      <c r="H992" s="2213"/>
      <c r="I992" s="2214"/>
      <c r="J992" s="34" t="s">
        <v>122</v>
      </c>
      <c r="K992" s="35"/>
      <c r="L992" s="2212">
        <v>45000</v>
      </c>
      <c r="M992" s="2213"/>
      <c r="N992" s="2214"/>
      <c r="O992" s="34" t="s">
        <v>122</v>
      </c>
      <c r="P992" s="35"/>
      <c r="Q992" s="2212">
        <v>45000</v>
      </c>
      <c r="R992" s="2213"/>
      <c r="S992" s="2214"/>
      <c r="T992" s="34" t="s">
        <v>122</v>
      </c>
      <c r="U992" s="35"/>
      <c r="Z992" s="430"/>
    </row>
    <row r="993" spans="4:26" ht="19" customHeight="1" x14ac:dyDescent="0.2">
      <c r="D993" s="2205"/>
      <c r="E993" s="2215" t="s">
        <v>399</v>
      </c>
      <c r="F993" s="2216"/>
      <c r="G993" s="2217">
        <v>50000</v>
      </c>
      <c r="H993" s="2218"/>
      <c r="I993" s="2219"/>
      <c r="J993" s="36" t="s">
        <v>122</v>
      </c>
      <c r="K993" s="613"/>
      <c r="L993" s="2217">
        <v>50000</v>
      </c>
      <c r="M993" s="2218"/>
      <c r="N993" s="2219"/>
      <c r="O993" s="36" t="s">
        <v>122</v>
      </c>
      <c r="P993" s="613"/>
      <c r="Q993" s="2217">
        <v>50000</v>
      </c>
      <c r="R993" s="2218"/>
      <c r="S993" s="2219"/>
      <c r="T993" s="36" t="s">
        <v>122</v>
      </c>
      <c r="U993" s="613"/>
      <c r="Z993" s="430"/>
    </row>
    <row r="994" spans="4:26" ht="19" customHeight="1" x14ac:dyDescent="0.2">
      <c r="D994" s="2205"/>
      <c r="E994" s="2215" t="s">
        <v>400</v>
      </c>
      <c r="F994" s="2216"/>
      <c r="G994" s="2217">
        <v>50000</v>
      </c>
      <c r="H994" s="2218"/>
      <c r="I994" s="2219"/>
      <c r="J994" s="36" t="s">
        <v>122</v>
      </c>
      <c r="K994" s="613"/>
      <c r="L994" s="2217">
        <v>50000</v>
      </c>
      <c r="M994" s="2218"/>
      <c r="N994" s="2219"/>
      <c r="O994" s="36" t="s">
        <v>122</v>
      </c>
      <c r="P994" s="613"/>
      <c r="Q994" s="2217">
        <v>50000</v>
      </c>
      <c r="R994" s="2218"/>
      <c r="S994" s="2219"/>
      <c r="T994" s="36" t="s">
        <v>122</v>
      </c>
      <c r="U994" s="613"/>
      <c r="Z994" s="430"/>
    </row>
    <row r="995" spans="4:26" ht="19" customHeight="1" x14ac:dyDescent="0.2">
      <c r="D995" s="2205"/>
      <c r="E995" s="1962" t="s">
        <v>401</v>
      </c>
      <c r="F995" s="2220"/>
      <c r="G995" s="2221">
        <v>50000</v>
      </c>
      <c r="H995" s="2222"/>
      <c r="I995" s="2223"/>
      <c r="J995" s="37" t="s">
        <v>122</v>
      </c>
      <c r="K995" s="569"/>
      <c r="L995" s="2248">
        <v>50000</v>
      </c>
      <c r="M995" s="2249"/>
      <c r="N995" s="2250"/>
      <c r="O995" s="37" t="s">
        <v>122</v>
      </c>
      <c r="P995" s="569"/>
      <c r="Q995" s="2248">
        <v>50000</v>
      </c>
      <c r="R995" s="2249"/>
      <c r="S995" s="2250"/>
      <c r="T995" s="37" t="s">
        <v>122</v>
      </c>
      <c r="U995" s="569"/>
      <c r="Z995" s="430"/>
    </row>
    <row r="996" spans="4:26" ht="19" customHeight="1" x14ac:dyDescent="0.2">
      <c r="D996" s="2205" t="s">
        <v>406</v>
      </c>
      <c r="E996" s="2210" t="s">
        <v>398</v>
      </c>
      <c r="F996" s="2211"/>
      <c r="G996" s="2212">
        <v>25700</v>
      </c>
      <c r="H996" s="2213"/>
      <c r="I996" s="2214"/>
      <c r="J996" s="614" t="s">
        <v>407</v>
      </c>
      <c r="K996" s="35" t="s">
        <v>92</v>
      </c>
      <c r="L996" s="2212">
        <v>25700</v>
      </c>
      <c r="M996" s="2213"/>
      <c r="N996" s="2214"/>
      <c r="O996" s="614" t="s">
        <v>407</v>
      </c>
      <c r="P996" s="35" t="s">
        <v>92</v>
      </c>
      <c r="Q996" s="2212">
        <v>25700</v>
      </c>
      <c r="R996" s="2213"/>
      <c r="S996" s="2214"/>
      <c r="T996" s="614" t="s">
        <v>407</v>
      </c>
      <c r="U996" s="35" t="s">
        <v>92</v>
      </c>
      <c r="Z996" s="430"/>
    </row>
    <row r="997" spans="4:26" ht="19" customHeight="1" x14ac:dyDescent="0.2">
      <c r="D997" s="2205"/>
      <c r="E997" s="2215" t="s">
        <v>399</v>
      </c>
      <c r="F997" s="2216"/>
      <c r="G997" s="2217">
        <v>25700</v>
      </c>
      <c r="H997" s="2218"/>
      <c r="I997" s="2219"/>
      <c r="J997" s="615" t="s">
        <v>407</v>
      </c>
      <c r="K997" s="613" t="s">
        <v>92</v>
      </c>
      <c r="L997" s="2217">
        <v>25700</v>
      </c>
      <c r="M997" s="2218"/>
      <c r="N997" s="2219"/>
      <c r="O997" s="615" t="s">
        <v>407</v>
      </c>
      <c r="P997" s="613" t="s">
        <v>92</v>
      </c>
      <c r="Q997" s="2217">
        <v>25700</v>
      </c>
      <c r="R997" s="2218"/>
      <c r="S997" s="2219"/>
      <c r="T997" s="615" t="s">
        <v>407</v>
      </c>
      <c r="U997" s="613" t="s">
        <v>92</v>
      </c>
      <c r="Z997" s="430"/>
    </row>
    <row r="998" spans="4:26" ht="19" customHeight="1" x14ac:dyDescent="0.2">
      <c r="D998" s="2205"/>
      <c r="E998" s="2215" t="s">
        <v>400</v>
      </c>
      <c r="F998" s="2216"/>
      <c r="G998" s="2217">
        <v>25700</v>
      </c>
      <c r="H998" s="2218"/>
      <c r="I998" s="2219"/>
      <c r="J998" s="615" t="s">
        <v>407</v>
      </c>
      <c r="K998" s="613" t="s">
        <v>92</v>
      </c>
      <c r="L998" s="2217">
        <v>25700</v>
      </c>
      <c r="M998" s="2218"/>
      <c r="N998" s="2219"/>
      <c r="O998" s="615" t="s">
        <v>407</v>
      </c>
      <c r="P998" s="613" t="s">
        <v>92</v>
      </c>
      <c r="Q998" s="2217">
        <v>25700</v>
      </c>
      <c r="R998" s="2218"/>
      <c r="S998" s="2219"/>
      <c r="T998" s="615" t="s">
        <v>407</v>
      </c>
      <c r="U998" s="613" t="s">
        <v>92</v>
      </c>
      <c r="Z998" s="430"/>
    </row>
    <row r="999" spans="4:26" ht="19" customHeight="1" x14ac:dyDescent="0.2">
      <c r="D999" s="2205"/>
      <c r="E999" s="1962" t="s">
        <v>401</v>
      </c>
      <c r="F999" s="2220"/>
      <c r="G999" s="2221">
        <v>25700</v>
      </c>
      <c r="H999" s="2222"/>
      <c r="I999" s="2223"/>
      <c r="J999" s="616" t="s">
        <v>407</v>
      </c>
      <c r="K999" s="617" t="s">
        <v>92</v>
      </c>
      <c r="L999" s="2221">
        <v>25700</v>
      </c>
      <c r="M999" s="2222"/>
      <c r="N999" s="2223"/>
      <c r="O999" s="616" t="s">
        <v>407</v>
      </c>
      <c r="P999" s="617" t="s">
        <v>92</v>
      </c>
      <c r="Q999" s="2221">
        <v>25700</v>
      </c>
      <c r="R999" s="2222"/>
      <c r="S999" s="2223"/>
      <c r="T999" s="616" t="s">
        <v>407</v>
      </c>
      <c r="U999" s="617" t="s">
        <v>92</v>
      </c>
      <c r="Z999" s="430"/>
    </row>
    <row r="1000" spans="4:26" ht="19" customHeight="1" x14ac:dyDescent="0.2">
      <c r="D1000" s="2205" t="s">
        <v>409</v>
      </c>
      <c r="E1000" s="1891" t="s">
        <v>410</v>
      </c>
      <c r="F1000" s="1877"/>
      <c r="G1000" s="2202">
        <v>20000</v>
      </c>
      <c r="H1000" s="2203"/>
      <c r="I1000" s="2204"/>
      <c r="J1000" s="227" t="s">
        <v>407</v>
      </c>
      <c r="K1000" s="566" t="s">
        <v>22</v>
      </c>
      <c r="L1000" s="2207">
        <v>20000</v>
      </c>
      <c r="M1000" s="2208"/>
      <c r="N1000" s="2209"/>
      <c r="O1000" s="227" t="s">
        <v>407</v>
      </c>
      <c r="P1000" s="566" t="s">
        <v>22</v>
      </c>
      <c r="Q1000" s="2207">
        <v>20000</v>
      </c>
      <c r="R1000" s="2208"/>
      <c r="S1000" s="2209"/>
      <c r="T1000" s="227" t="s">
        <v>407</v>
      </c>
      <c r="U1000" s="566" t="s">
        <v>22</v>
      </c>
      <c r="Z1000" s="430"/>
    </row>
    <row r="1001" spans="4:26" ht="19" customHeight="1" x14ac:dyDescent="0.2">
      <c r="D1001" s="2205"/>
      <c r="E1001" s="1891" t="s">
        <v>411</v>
      </c>
      <c r="F1001" s="1877"/>
      <c r="G1001" s="2202">
        <v>10000</v>
      </c>
      <c r="H1001" s="2203"/>
      <c r="I1001" s="2204"/>
      <c r="J1001" s="227" t="s">
        <v>407</v>
      </c>
      <c r="K1001" s="566" t="s">
        <v>22</v>
      </c>
      <c r="L1001" s="2202">
        <v>10000</v>
      </c>
      <c r="M1001" s="2203"/>
      <c r="N1001" s="2204"/>
      <c r="O1001" s="227" t="s">
        <v>407</v>
      </c>
      <c r="P1001" s="566" t="s">
        <v>22</v>
      </c>
      <c r="Q1001" s="2202">
        <v>10000</v>
      </c>
      <c r="R1001" s="2203"/>
      <c r="S1001" s="2204"/>
      <c r="T1001" s="227" t="s">
        <v>407</v>
      </c>
      <c r="U1001" s="566" t="s">
        <v>22</v>
      </c>
      <c r="Z1001" s="430"/>
    </row>
    <row r="1002" spans="4:26" ht="19" customHeight="1" x14ac:dyDescent="0.2">
      <c r="D1002" s="2205"/>
      <c r="E1002" s="1891" t="s">
        <v>412</v>
      </c>
      <c r="F1002" s="1877"/>
      <c r="G1002" s="2202">
        <v>1000</v>
      </c>
      <c r="H1002" s="2203"/>
      <c r="I1002" s="2204"/>
      <c r="J1002" s="227" t="s">
        <v>407</v>
      </c>
      <c r="K1002" s="566" t="s">
        <v>92</v>
      </c>
      <c r="L1002" s="2202">
        <v>1000</v>
      </c>
      <c r="M1002" s="2203"/>
      <c r="N1002" s="2204"/>
      <c r="O1002" s="227" t="s">
        <v>407</v>
      </c>
      <c r="P1002" s="566" t="s">
        <v>92</v>
      </c>
      <c r="Q1002" s="2202">
        <v>1000</v>
      </c>
      <c r="R1002" s="2203"/>
      <c r="S1002" s="2204"/>
      <c r="T1002" s="227" t="s">
        <v>407</v>
      </c>
      <c r="U1002" s="566" t="s">
        <v>92</v>
      </c>
      <c r="Z1002" s="430"/>
    </row>
    <row r="1003" spans="4:26" ht="19" customHeight="1" x14ac:dyDescent="0.2">
      <c r="D1003" s="2205"/>
      <c r="E1003" s="2005" t="s">
        <v>413</v>
      </c>
      <c r="F1003" s="2224"/>
      <c r="G1003" s="2202">
        <v>500</v>
      </c>
      <c r="H1003" s="2203"/>
      <c r="I1003" s="2204"/>
      <c r="J1003" s="227" t="s">
        <v>407</v>
      </c>
      <c r="K1003" s="566" t="s">
        <v>408</v>
      </c>
      <c r="L1003" s="2202">
        <v>500</v>
      </c>
      <c r="M1003" s="2203"/>
      <c r="N1003" s="2204"/>
      <c r="O1003" s="227" t="s">
        <v>407</v>
      </c>
      <c r="P1003" s="566" t="s">
        <v>408</v>
      </c>
      <c r="Q1003" s="2202">
        <v>500</v>
      </c>
      <c r="R1003" s="2203"/>
      <c r="S1003" s="2204"/>
      <c r="T1003" s="227" t="s">
        <v>407</v>
      </c>
      <c r="U1003" s="566" t="s">
        <v>408</v>
      </c>
      <c r="Z1003" s="430"/>
    </row>
    <row r="1004" spans="4:26" ht="19" customHeight="1" x14ac:dyDescent="0.2">
      <c r="D1004" s="2206"/>
      <c r="E1004" s="1879" t="s">
        <v>982</v>
      </c>
      <c r="F1004" s="2130"/>
      <c r="G1004" s="2202">
        <v>500</v>
      </c>
      <c r="H1004" s="2203"/>
      <c r="I1004" s="2204"/>
      <c r="J1004" s="227" t="s">
        <v>407</v>
      </c>
      <c r="K1004" s="566" t="s">
        <v>92</v>
      </c>
      <c r="L1004" s="2202">
        <v>500</v>
      </c>
      <c r="M1004" s="2203"/>
      <c r="N1004" s="2204"/>
      <c r="O1004" s="227" t="s">
        <v>407</v>
      </c>
      <c r="P1004" s="566" t="s">
        <v>92</v>
      </c>
      <c r="Q1004" s="2202">
        <v>500</v>
      </c>
      <c r="R1004" s="2203"/>
      <c r="S1004" s="2204"/>
      <c r="T1004" s="227" t="s">
        <v>407</v>
      </c>
      <c r="U1004" s="566" t="s">
        <v>92</v>
      </c>
      <c r="Z1004" s="430"/>
    </row>
    <row r="1005" spans="4:26" ht="19" customHeight="1" x14ac:dyDescent="0.2">
      <c r="D1005" s="2206"/>
      <c r="E1005" s="1879"/>
      <c r="F1005" s="2130"/>
      <c r="G1005" s="2202"/>
      <c r="H1005" s="2203"/>
      <c r="I1005" s="2204"/>
      <c r="J1005" s="227" t="s">
        <v>407</v>
      </c>
      <c r="K1005" s="566"/>
      <c r="L1005" s="2202"/>
      <c r="M1005" s="2203"/>
      <c r="N1005" s="2204"/>
      <c r="O1005" s="227" t="s">
        <v>407</v>
      </c>
      <c r="P1005" s="566"/>
      <c r="Q1005" s="2202"/>
      <c r="R1005" s="2203"/>
      <c r="S1005" s="2204"/>
      <c r="T1005" s="227" t="s">
        <v>407</v>
      </c>
      <c r="U1005" s="566"/>
      <c r="Z1005" s="430"/>
    </row>
    <row r="1006" spans="4:26" ht="19" customHeight="1" x14ac:dyDescent="0.2">
      <c r="D1006" s="2206"/>
      <c r="E1006" s="1879"/>
      <c r="F1006" s="2130"/>
      <c r="G1006" s="2202"/>
      <c r="H1006" s="2203"/>
      <c r="I1006" s="2204"/>
      <c r="J1006" s="227" t="s">
        <v>407</v>
      </c>
      <c r="K1006" s="566"/>
      <c r="L1006" s="2202"/>
      <c r="M1006" s="2203"/>
      <c r="N1006" s="2204"/>
      <c r="O1006" s="227" t="s">
        <v>407</v>
      </c>
      <c r="P1006" s="566"/>
      <c r="Q1006" s="2202"/>
      <c r="R1006" s="2203"/>
      <c r="S1006" s="2204"/>
      <c r="T1006" s="227" t="s">
        <v>407</v>
      </c>
      <c r="U1006" s="566"/>
      <c r="Z1006" s="430"/>
    </row>
    <row r="1007" spans="4:26" ht="19" customHeight="1" x14ac:dyDescent="0.2">
      <c r="D1007" s="1873"/>
      <c r="E1007" s="1879"/>
      <c r="F1007" s="2130"/>
      <c r="G1007" s="2202"/>
      <c r="H1007" s="2203"/>
      <c r="I1007" s="2204"/>
      <c r="J1007" s="227" t="s">
        <v>407</v>
      </c>
      <c r="K1007" s="566"/>
      <c r="L1007" s="2202"/>
      <c r="M1007" s="2203"/>
      <c r="N1007" s="2204"/>
      <c r="O1007" s="227" t="s">
        <v>407</v>
      </c>
      <c r="P1007" s="566"/>
      <c r="Q1007" s="2202"/>
      <c r="R1007" s="2203"/>
      <c r="S1007" s="2204"/>
      <c r="T1007" s="227" t="s">
        <v>407</v>
      </c>
      <c r="U1007" s="566"/>
      <c r="Z1007" s="430"/>
    </row>
    <row r="1008" spans="4:26" ht="16.5" customHeight="1" x14ac:dyDescent="0.2">
      <c r="E1008" s="2" t="s">
        <v>414</v>
      </c>
      <c r="Z1008" s="430"/>
    </row>
    <row r="1009" spans="3:26" ht="11.5" customHeight="1" x14ac:dyDescent="0.2">
      <c r="Z1009" s="430"/>
    </row>
    <row r="1010" spans="3:26" ht="16.5" customHeight="1" x14ac:dyDescent="0.2">
      <c r="C1010" s="8" t="s">
        <v>415</v>
      </c>
      <c r="Z1010" s="430"/>
    </row>
    <row r="1011" spans="3:26" ht="19" customHeight="1" x14ac:dyDescent="0.2">
      <c r="D1011" s="1865"/>
      <c r="E1011" s="1865"/>
      <c r="F1011" s="1865"/>
      <c r="G1011" s="2193" t="s">
        <v>416</v>
      </c>
      <c r="H1011" s="1926"/>
      <c r="I1011" s="2193" t="s">
        <v>417</v>
      </c>
      <c r="J1011" s="1926"/>
      <c r="K1011" s="1918" t="s">
        <v>480</v>
      </c>
      <c r="L1011" s="1920"/>
      <c r="M1011" s="1911" t="s">
        <v>1752</v>
      </c>
      <c r="N1011" s="2196"/>
      <c r="O1011" s="2196"/>
      <c r="P1011" s="2196"/>
      <c r="Q1011" s="2196"/>
      <c r="R1011" s="2196"/>
      <c r="S1011" s="2197"/>
      <c r="Z1011" s="430" t="s">
        <v>1837</v>
      </c>
    </row>
    <row r="1012" spans="3:26" ht="16.5" customHeight="1" x14ac:dyDescent="0.2">
      <c r="D1012" s="1865"/>
      <c r="E1012" s="1865"/>
      <c r="F1012" s="1865"/>
      <c r="G1012" s="2194"/>
      <c r="H1012" s="2195"/>
      <c r="I1012" s="2194"/>
      <c r="J1012" s="2195"/>
      <c r="K1012" s="2201" t="s">
        <v>418</v>
      </c>
      <c r="L1012" s="2199"/>
      <c r="M1012" s="2199"/>
      <c r="N1012" s="2199" t="s">
        <v>419</v>
      </c>
      <c r="O1012" s="2199"/>
      <c r="P1012" s="2199"/>
      <c r="Q1012" s="2199" t="s">
        <v>1578</v>
      </c>
      <c r="R1012" s="2199"/>
      <c r="S1012" s="2200"/>
      <c r="Z1012" s="430"/>
    </row>
    <row r="1013" spans="3:26" ht="19" customHeight="1" x14ac:dyDescent="0.2">
      <c r="D1013" s="1917" t="s">
        <v>485</v>
      </c>
      <c r="E1013" s="1917"/>
      <c r="F1013" s="1917"/>
      <c r="G1013" s="1950" t="s">
        <v>958</v>
      </c>
      <c r="H1013" s="1950"/>
      <c r="I1013" s="1950" t="s">
        <v>961</v>
      </c>
      <c r="J1013" s="1950"/>
      <c r="K1013" s="2190" t="s">
        <v>1064</v>
      </c>
      <c r="L1013" s="2191"/>
      <c r="M1013" s="2191"/>
      <c r="N1013" s="2191" t="s">
        <v>1064</v>
      </c>
      <c r="O1013" s="2191"/>
      <c r="P1013" s="2191"/>
      <c r="Q1013" s="2191" t="s">
        <v>960</v>
      </c>
      <c r="R1013" s="2191"/>
      <c r="S1013" s="2192"/>
      <c r="Z1013" s="430" t="s">
        <v>2186</v>
      </c>
    </row>
    <row r="1014" spans="3:26" ht="16.5" customHeight="1" x14ac:dyDescent="0.2">
      <c r="E1014" s="2" t="s">
        <v>1577</v>
      </c>
      <c r="Z1014" s="430"/>
    </row>
    <row r="1015" spans="3:26" ht="9.65" customHeight="1" x14ac:dyDescent="0.2">
      <c r="Z1015" s="430"/>
    </row>
    <row r="1016" spans="3:26" ht="16.5" customHeight="1" x14ac:dyDescent="0.2">
      <c r="C1016" s="229" t="s">
        <v>1008</v>
      </c>
      <c r="Z1016" s="430"/>
    </row>
    <row r="1017" spans="3:26" ht="19.5" customHeight="1" x14ac:dyDescent="0.2">
      <c r="D1017" s="1865"/>
      <c r="E1017" s="1865"/>
      <c r="F1017" s="1865"/>
      <c r="G1017" s="2193" t="s">
        <v>416</v>
      </c>
      <c r="H1017" s="1926"/>
      <c r="I1017" s="2193" t="s">
        <v>417</v>
      </c>
      <c r="J1017" s="1926"/>
      <c r="K1017" s="1918" t="s">
        <v>480</v>
      </c>
      <c r="L1017" s="1920"/>
      <c r="M1017" s="1911" t="s">
        <v>1065</v>
      </c>
      <c r="N1017" s="2196"/>
      <c r="O1017" s="2196"/>
      <c r="P1017" s="2196"/>
      <c r="Q1017" s="2196"/>
      <c r="R1017" s="2196"/>
      <c r="S1017" s="2197"/>
      <c r="Z1017" s="430" t="s">
        <v>1837</v>
      </c>
    </row>
    <row r="1018" spans="3:26" ht="16.5" customHeight="1" x14ac:dyDescent="0.2">
      <c r="D1018" s="1865"/>
      <c r="E1018" s="1865"/>
      <c r="F1018" s="1865"/>
      <c r="G1018" s="2194"/>
      <c r="H1018" s="2195"/>
      <c r="I1018" s="2194"/>
      <c r="J1018" s="2195"/>
      <c r="K1018" s="2198" t="s">
        <v>418</v>
      </c>
      <c r="L1018" s="2199"/>
      <c r="M1018" s="2199"/>
      <c r="N1018" s="2199" t="s">
        <v>419</v>
      </c>
      <c r="O1018" s="2199"/>
      <c r="P1018" s="2199"/>
      <c r="Q1018" s="2199" t="s">
        <v>1578</v>
      </c>
      <c r="R1018" s="2199"/>
      <c r="S1018" s="2200"/>
      <c r="Z1018" s="430"/>
    </row>
    <row r="1019" spans="3:26" ht="18.649999999999999" customHeight="1" x14ac:dyDescent="0.2">
      <c r="D1019" s="1917" t="s">
        <v>486</v>
      </c>
      <c r="E1019" s="1917"/>
      <c r="F1019" s="1917"/>
      <c r="G1019" s="1950" t="s">
        <v>958</v>
      </c>
      <c r="H1019" s="1950"/>
      <c r="I1019" s="1950" t="s">
        <v>961</v>
      </c>
      <c r="J1019" s="1950"/>
      <c r="K1019" s="2190"/>
      <c r="L1019" s="2191"/>
      <c r="M1019" s="2191"/>
      <c r="N1019" s="2191"/>
      <c r="O1019" s="2191"/>
      <c r="P1019" s="2191"/>
      <c r="Q1019" s="2191"/>
      <c r="R1019" s="2191"/>
      <c r="S1019" s="2192"/>
      <c r="Z1019" s="430" t="s">
        <v>1838</v>
      </c>
    </row>
    <row r="1020" spans="3:26" ht="16.5" customHeight="1" x14ac:dyDescent="0.2">
      <c r="E1020" s="2" t="s">
        <v>1300</v>
      </c>
      <c r="Z1020" s="430"/>
    </row>
    <row r="1021" spans="3:26" ht="9.65" customHeight="1" x14ac:dyDescent="0.2">
      <c r="Z1021" s="430"/>
    </row>
    <row r="1022" spans="3:26" ht="16.5" customHeight="1" x14ac:dyDescent="0.2">
      <c r="C1022" s="8" t="s">
        <v>420</v>
      </c>
      <c r="P1022" s="382"/>
      <c r="Z1022" s="430"/>
    </row>
    <row r="1023" spans="3:26" ht="22" customHeight="1" x14ac:dyDescent="0.2">
      <c r="D1023" s="1910" t="s">
        <v>1558</v>
      </c>
      <c r="E1023" s="1878"/>
      <c r="F1023" s="1878"/>
      <c r="G1023" s="1878"/>
      <c r="H1023" s="1878"/>
      <c r="I1023" s="1878"/>
      <c r="J1023" s="2058"/>
      <c r="K1023" s="382" t="s">
        <v>826</v>
      </c>
      <c r="L1023" s="1041" t="s">
        <v>1149</v>
      </c>
      <c r="M1023" s="1983"/>
      <c r="Z1023" s="430"/>
    </row>
    <row r="1024" spans="3:26" ht="9.65" customHeight="1" x14ac:dyDescent="0.2">
      <c r="Z1024" s="430"/>
    </row>
    <row r="1025" spans="2:26" ht="16.5" customHeight="1" x14ac:dyDescent="0.2">
      <c r="B1025" s="7" t="s">
        <v>473</v>
      </c>
      <c r="Z1025" s="430"/>
    </row>
    <row r="1026" spans="2:26" ht="16.5" customHeight="1" x14ac:dyDescent="0.2">
      <c r="C1026" s="229" t="s">
        <v>474</v>
      </c>
      <c r="D1026" s="230"/>
      <c r="E1026" s="230"/>
      <c r="F1026" s="230"/>
      <c r="G1026" s="230"/>
      <c r="H1026" s="230"/>
      <c r="I1026" s="230"/>
      <c r="J1026" s="230"/>
      <c r="K1026" s="230"/>
      <c r="L1026" s="230"/>
      <c r="M1026" s="230"/>
      <c r="N1026" s="230"/>
      <c r="O1026" s="230"/>
      <c r="P1026" s="230"/>
      <c r="Q1026" s="230"/>
      <c r="R1026" s="230"/>
      <c r="S1026" s="230"/>
      <c r="T1026" s="230"/>
      <c r="Z1026" s="430"/>
    </row>
    <row r="1027" spans="2:26" ht="24" customHeight="1" x14ac:dyDescent="0.2">
      <c r="C1027" s="230"/>
      <c r="D1027" s="955"/>
      <c r="E1027" s="955"/>
      <c r="F1027" s="955"/>
      <c r="G1027" s="1043" t="s">
        <v>478</v>
      </c>
      <c r="H1027" s="1044"/>
      <c r="I1027" s="1044"/>
      <c r="J1027" s="1045"/>
      <c r="K1027" s="1046" t="s">
        <v>917</v>
      </c>
      <c r="L1027" s="1047"/>
      <c r="M1027" s="1048" t="s">
        <v>479</v>
      </c>
      <c r="N1027" s="1048"/>
      <c r="O1027" s="1048"/>
      <c r="P1027" s="1048"/>
      <c r="Q1027" s="1048"/>
      <c r="R1027" s="1048"/>
      <c r="S1027" s="1048"/>
      <c r="T1027" s="1048"/>
      <c r="Z1027" s="430"/>
    </row>
    <row r="1028" spans="2:26" ht="18.649999999999999" customHeight="1" x14ac:dyDescent="0.2">
      <c r="C1028" s="230"/>
      <c r="D1028" s="955" t="s">
        <v>475</v>
      </c>
      <c r="E1028" s="955"/>
      <c r="F1028" s="955"/>
      <c r="G1028" s="1049" t="s">
        <v>1236</v>
      </c>
      <c r="H1028" s="2079"/>
      <c r="I1028" s="2079"/>
      <c r="J1028" s="2185"/>
      <c r="K1028" s="2032"/>
      <c r="L1028" s="2186"/>
      <c r="M1028" s="2187"/>
      <c r="N1028" s="2188"/>
      <c r="O1028" s="2188"/>
      <c r="P1028" s="2188"/>
      <c r="Q1028" s="2188"/>
      <c r="R1028" s="2188"/>
      <c r="S1028" s="2188"/>
      <c r="T1028" s="2189"/>
      <c r="Z1028" s="430" t="s">
        <v>1839</v>
      </c>
    </row>
    <row r="1029" spans="2:26" ht="18.649999999999999" customHeight="1" x14ac:dyDescent="0.2">
      <c r="C1029" s="230"/>
      <c r="D1029" s="955" t="s">
        <v>476</v>
      </c>
      <c r="E1029" s="955"/>
      <c r="F1029" s="955"/>
      <c r="G1029" s="1049" t="s">
        <v>1237</v>
      </c>
      <c r="H1029" s="2079"/>
      <c r="I1029" s="2079"/>
      <c r="J1029" s="2185"/>
      <c r="K1029" s="2032" t="s">
        <v>970</v>
      </c>
      <c r="L1029" s="2186"/>
      <c r="M1029" s="2187" t="s">
        <v>1240</v>
      </c>
      <c r="N1029" s="2188"/>
      <c r="O1029" s="2188"/>
      <c r="P1029" s="2188"/>
      <c r="Q1029" s="2188"/>
      <c r="R1029" s="2188"/>
      <c r="S1029" s="2188"/>
      <c r="T1029" s="2189"/>
      <c r="Z1029" s="430" t="s">
        <v>1839</v>
      </c>
    </row>
    <row r="1030" spans="2:26" ht="18.649999999999999" customHeight="1" x14ac:dyDescent="0.2">
      <c r="C1030" s="230"/>
      <c r="D1030" s="955" t="s">
        <v>477</v>
      </c>
      <c r="E1030" s="955"/>
      <c r="F1030" s="955"/>
      <c r="G1030" s="1049" t="s">
        <v>1237</v>
      </c>
      <c r="H1030" s="2079"/>
      <c r="I1030" s="2079"/>
      <c r="J1030" s="2185"/>
      <c r="K1030" s="2032" t="s">
        <v>970</v>
      </c>
      <c r="L1030" s="2186"/>
      <c r="M1030" s="2187" t="s">
        <v>1946</v>
      </c>
      <c r="N1030" s="2188"/>
      <c r="O1030" s="2188"/>
      <c r="P1030" s="2188"/>
      <c r="Q1030" s="2188"/>
      <c r="R1030" s="2188"/>
      <c r="S1030" s="2188"/>
      <c r="T1030" s="2189"/>
      <c r="Z1030" s="430" t="s">
        <v>1839</v>
      </c>
    </row>
    <row r="1031" spans="2:26" ht="16.5" customHeight="1" x14ac:dyDescent="0.2">
      <c r="C1031" s="230"/>
      <c r="D1031" s="230"/>
      <c r="E1031" s="226" t="s">
        <v>481</v>
      </c>
      <c r="F1031" s="230"/>
      <c r="G1031" s="230"/>
      <c r="H1031" s="230"/>
      <c r="I1031" s="230"/>
      <c r="J1031" s="230"/>
      <c r="K1031" s="230"/>
      <c r="L1031" s="230"/>
      <c r="M1031" s="230"/>
      <c r="N1031" s="230"/>
      <c r="O1031" s="230"/>
      <c r="P1031" s="230"/>
      <c r="Q1031" s="230"/>
      <c r="R1031" s="230"/>
      <c r="S1031" s="230"/>
      <c r="T1031" s="230"/>
      <c r="Z1031" s="430"/>
    </row>
    <row r="1032" spans="2:26" ht="16.5" customHeight="1" x14ac:dyDescent="0.2">
      <c r="E1032" s="4" t="s">
        <v>860</v>
      </c>
      <c r="Z1032" s="430"/>
    </row>
    <row r="1033" spans="2:26" ht="16.5" customHeight="1" x14ac:dyDescent="0.2">
      <c r="E1033" s="4" t="s">
        <v>482</v>
      </c>
      <c r="Z1033" s="430"/>
    </row>
    <row r="1034" spans="2:26" ht="9.65" customHeight="1" x14ac:dyDescent="0.2">
      <c r="Z1034" s="430"/>
    </row>
    <row r="1035" spans="2:26" ht="11.5" customHeight="1" x14ac:dyDescent="0.2"/>
    <row r="1036" spans="2:26" ht="16.5" customHeight="1" x14ac:dyDescent="0.2">
      <c r="P1036" s="1946" t="s">
        <v>792</v>
      </c>
      <c r="Q1036" s="1946"/>
      <c r="R1036" s="1946"/>
      <c r="S1036" s="1947" t="str">
        <f>$Q$12</f>
        <v>○△幼稚園</v>
      </c>
      <c r="T1036" s="1947"/>
      <c r="U1036" s="1947"/>
      <c r="V1036" s="1947"/>
      <c r="W1036" s="1947"/>
      <c r="X1036" s="1947"/>
    </row>
    <row r="1037" spans="2:26" ht="16.5" customHeight="1" x14ac:dyDescent="0.2">
      <c r="B1037" s="7" t="s">
        <v>483</v>
      </c>
      <c r="Z1037" s="430"/>
    </row>
    <row r="1038" spans="2:26" ht="16.5" customHeight="1" x14ac:dyDescent="0.2">
      <c r="C1038" s="8" t="s">
        <v>484</v>
      </c>
      <c r="Z1038" s="430"/>
    </row>
    <row r="1039" spans="2:26" ht="18.649999999999999" customHeight="1" x14ac:dyDescent="0.2">
      <c r="D1039" s="1891"/>
      <c r="E1039" s="1891"/>
      <c r="F1039" s="1891"/>
      <c r="G1039" s="618" t="s">
        <v>2128</v>
      </c>
      <c r="H1039" s="619"/>
      <c r="I1039" s="619"/>
      <c r="J1039" s="620"/>
      <c r="K1039" s="1865" t="s">
        <v>494</v>
      </c>
      <c r="L1039" s="1865"/>
      <c r="M1039" s="1865"/>
      <c r="N1039" s="1865"/>
      <c r="O1039" s="1865"/>
      <c r="P1039" s="1865"/>
      <c r="Q1039" s="1865"/>
      <c r="R1039" s="1865"/>
      <c r="Z1039" s="430"/>
    </row>
    <row r="1040" spans="2:26" ht="18.649999999999999" customHeight="1" x14ac:dyDescent="0.2">
      <c r="D1040" s="1891" t="s">
        <v>487</v>
      </c>
      <c r="E1040" s="1891"/>
      <c r="F1040" s="1877"/>
      <c r="G1040" s="2178">
        <v>1000000</v>
      </c>
      <c r="H1040" s="2179"/>
      <c r="I1040" s="2180"/>
      <c r="J1040" s="15" t="s">
        <v>122</v>
      </c>
      <c r="K1040" s="2184"/>
      <c r="L1040" s="2184"/>
      <c r="M1040" s="2184"/>
      <c r="N1040" s="2184"/>
      <c r="O1040" s="2184"/>
      <c r="P1040" s="2184"/>
      <c r="Q1040" s="2184"/>
      <c r="R1040" s="2184"/>
      <c r="Z1040" s="430"/>
    </row>
    <row r="1041" spans="3:26" ht="18.649999999999999" customHeight="1" x14ac:dyDescent="0.2">
      <c r="D1041" s="1891" t="s">
        <v>488</v>
      </c>
      <c r="E1041" s="1891"/>
      <c r="F1041" s="1877"/>
      <c r="G1041" s="2178">
        <v>100000</v>
      </c>
      <c r="H1041" s="2179"/>
      <c r="I1041" s="2180"/>
      <c r="J1041" s="16" t="s">
        <v>122</v>
      </c>
      <c r="K1041" s="1879" t="s">
        <v>1947</v>
      </c>
      <c r="L1041" s="2129"/>
      <c r="M1041" s="2129"/>
      <c r="N1041" s="2129"/>
      <c r="O1041" s="2129"/>
      <c r="P1041" s="2129"/>
      <c r="Q1041" s="2129"/>
      <c r="R1041" s="1880"/>
      <c r="Z1041" s="430"/>
    </row>
    <row r="1042" spans="3:26" ht="18.649999999999999" customHeight="1" x14ac:dyDescent="0.2">
      <c r="D1042" s="1891" t="s">
        <v>489</v>
      </c>
      <c r="E1042" s="1891"/>
      <c r="F1042" s="1877"/>
      <c r="G1042" s="2178">
        <v>200000</v>
      </c>
      <c r="H1042" s="2179"/>
      <c r="I1042" s="2180"/>
      <c r="J1042" s="16" t="s">
        <v>122</v>
      </c>
      <c r="K1042" s="1879" t="s">
        <v>983</v>
      </c>
      <c r="L1042" s="2129"/>
      <c r="M1042" s="2129"/>
      <c r="N1042" s="2129"/>
      <c r="O1042" s="2129"/>
      <c r="P1042" s="2129"/>
      <c r="Q1042" s="2129"/>
      <c r="R1042" s="1880"/>
      <c r="Z1042" s="430"/>
    </row>
    <row r="1043" spans="3:26" ht="18.649999999999999" customHeight="1" x14ac:dyDescent="0.2">
      <c r="D1043" s="1891" t="s">
        <v>490</v>
      </c>
      <c r="E1043" s="1891"/>
      <c r="F1043" s="1877"/>
      <c r="G1043" s="2178">
        <v>0</v>
      </c>
      <c r="H1043" s="2179"/>
      <c r="I1043" s="2180"/>
      <c r="J1043" s="16" t="s">
        <v>122</v>
      </c>
      <c r="K1043" s="1879"/>
      <c r="L1043" s="2129"/>
      <c r="M1043" s="2129"/>
      <c r="N1043" s="2129"/>
      <c r="O1043" s="2129"/>
      <c r="P1043" s="2129"/>
      <c r="Q1043" s="2129"/>
      <c r="R1043" s="1880"/>
      <c r="Z1043" s="430"/>
    </row>
    <row r="1044" spans="3:26" ht="18.649999999999999" customHeight="1" x14ac:dyDescent="0.2">
      <c r="D1044" s="1891" t="s">
        <v>491</v>
      </c>
      <c r="E1044" s="1891"/>
      <c r="F1044" s="1877"/>
      <c r="G1044" s="2178">
        <v>400000</v>
      </c>
      <c r="H1044" s="2179"/>
      <c r="I1044" s="2180"/>
      <c r="J1044" s="16" t="s">
        <v>122</v>
      </c>
      <c r="K1044" s="1879" t="s">
        <v>1948</v>
      </c>
      <c r="L1044" s="2129"/>
      <c r="M1044" s="2129"/>
      <c r="N1044" s="2129"/>
      <c r="O1044" s="2129"/>
      <c r="P1044" s="2129"/>
      <c r="Q1044" s="2129"/>
      <c r="R1044" s="1880"/>
      <c r="Z1044" s="430"/>
    </row>
    <row r="1045" spans="3:26" ht="18.649999999999999" customHeight="1" x14ac:dyDescent="0.2">
      <c r="D1045" s="1891" t="s">
        <v>492</v>
      </c>
      <c r="E1045" s="1891"/>
      <c r="F1045" s="1877"/>
      <c r="G1045" s="2178">
        <v>100000</v>
      </c>
      <c r="H1045" s="2179"/>
      <c r="I1045" s="2180"/>
      <c r="J1045" s="16" t="s">
        <v>122</v>
      </c>
      <c r="K1045" s="1879" t="s">
        <v>1949</v>
      </c>
      <c r="L1045" s="2129"/>
      <c r="M1045" s="2129"/>
      <c r="N1045" s="2129"/>
      <c r="O1045" s="2129"/>
      <c r="P1045" s="2129"/>
      <c r="Q1045" s="2129"/>
      <c r="R1045" s="1880"/>
      <c r="Z1045" s="430"/>
    </row>
    <row r="1046" spans="3:26" ht="18.649999999999999" customHeight="1" x14ac:dyDescent="0.2">
      <c r="D1046" s="1891" t="s">
        <v>493</v>
      </c>
      <c r="E1046" s="1891"/>
      <c r="F1046" s="1877"/>
      <c r="G1046" s="2178">
        <v>0</v>
      </c>
      <c r="H1046" s="2179"/>
      <c r="I1046" s="2180"/>
      <c r="J1046" s="16" t="s">
        <v>122</v>
      </c>
      <c r="K1046" s="1879"/>
      <c r="L1046" s="2129"/>
      <c r="M1046" s="2129"/>
      <c r="N1046" s="2129"/>
      <c r="O1046" s="2129"/>
      <c r="P1046" s="2129"/>
      <c r="Q1046" s="2129"/>
      <c r="R1046" s="1880"/>
      <c r="Z1046" s="430"/>
    </row>
    <row r="1047" spans="3:26" ht="16.5" customHeight="1" x14ac:dyDescent="0.2">
      <c r="E1047" s="2" t="s">
        <v>495</v>
      </c>
      <c r="Z1047" s="430"/>
    </row>
    <row r="1048" spans="3:26" ht="16.5" customHeight="1" x14ac:dyDescent="0.2">
      <c r="E1048" s="226" t="s">
        <v>1066</v>
      </c>
      <c r="Z1048" s="430"/>
    </row>
    <row r="1049" spans="3:26" ht="11.5" customHeight="1" x14ac:dyDescent="0.2">
      <c r="Z1049" s="430"/>
    </row>
    <row r="1050" spans="3:26" ht="16.5" customHeight="1" x14ac:dyDescent="0.2">
      <c r="C1050" s="8" t="s">
        <v>1584</v>
      </c>
      <c r="Z1050" s="430"/>
    </row>
    <row r="1051" spans="3:26" ht="19.5" customHeight="1" x14ac:dyDescent="0.2">
      <c r="D1051" s="17" t="s">
        <v>2129</v>
      </c>
      <c r="E1051" s="38"/>
      <c r="F1051" s="38"/>
      <c r="G1051" s="38"/>
      <c r="H1051" s="38"/>
      <c r="I1051" s="38"/>
      <c r="J1051" s="38"/>
      <c r="K1051" s="38"/>
      <c r="L1051" s="38"/>
      <c r="M1051" s="38"/>
      <c r="N1051" s="2181">
        <v>100</v>
      </c>
      <c r="O1051" s="2182"/>
      <c r="P1051" s="2183"/>
      <c r="Q1051" s="1881" t="s">
        <v>1579</v>
      </c>
      <c r="R1051" s="1946"/>
      <c r="Z1051" s="430"/>
    </row>
    <row r="1052" spans="3:26" ht="6" customHeight="1" x14ac:dyDescent="0.2">
      <c r="Z1052" s="430"/>
    </row>
    <row r="1053" spans="3:26" ht="43" customHeight="1" x14ac:dyDescent="0.2">
      <c r="D1053" s="1865"/>
      <c r="E1053" s="1865"/>
      <c r="F1053" s="1865"/>
      <c r="G1053" s="896" t="s">
        <v>2128</v>
      </c>
      <c r="H1053" s="897"/>
      <c r="I1053" s="897"/>
      <c r="J1053" s="898"/>
      <c r="K1053" s="1393" t="s">
        <v>2130</v>
      </c>
      <c r="L1053" s="1393"/>
      <c r="M1053" s="1393"/>
      <c r="N1053" s="1393"/>
      <c r="O1053" s="1393"/>
      <c r="P1053" s="1393"/>
      <c r="Q1053" s="1393"/>
      <c r="R1053" s="1393"/>
      <c r="S1053" s="1927" t="s">
        <v>500</v>
      </c>
      <c r="T1053" s="1927"/>
      <c r="U1053" s="1927"/>
      <c r="V1053" s="1917"/>
      <c r="W1053" s="1955" t="s">
        <v>501</v>
      </c>
      <c r="X1053" s="1955"/>
      <c r="Z1053" s="430"/>
    </row>
    <row r="1054" spans="3:26" ht="19" customHeight="1" x14ac:dyDescent="0.2">
      <c r="D1054" s="2099" t="s">
        <v>496</v>
      </c>
      <c r="E1054" s="1977"/>
      <c r="F1054" s="1977"/>
      <c r="G1054" s="2163">
        <v>1500000</v>
      </c>
      <c r="H1054" s="2164"/>
      <c r="I1054" s="2165"/>
      <c r="J1054" s="2172" t="s">
        <v>122</v>
      </c>
      <c r="K1054" s="2174" t="s">
        <v>1301</v>
      </c>
      <c r="L1054" s="2174"/>
      <c r="M1054" s="2174"/>
      <c r="N1054" s="2174"/>
      <c r="O1054" s="2174"/>
      <c r="P1054" s="2174"/>
      <c r="Q1054" s="2174"/>
      <c r="R1054" s="2174"/>
      <c r="S1054" s="2175">
        <v>1100000</v>
      </c>
      <c r="T1054" s="2175"/>
      <c r="U1054" s="2175"/>
      <c r="V1054" s="35" t="s">
        <v>122</v>
      </c>
      <c r="W1054" s="2159" t="s">
        <v>970</v>
      </c>
      <c r="X1054" s="2159"/>
      <c r="Z1054" s="430" t="s">
        <v>1778</v>
      </c>
    </row>
    <row r="1055" spans="3:26" ht="19" customHeight="1" x14ac:dyDescent="0.2">
      <c r="D1055" s="2176"/>
      <c r="E1055" s="2177"/>
      <c r="F1055" s="2177"/>
      <c r="G1055" s="2166"/>
      <c r="H1055" s="2167"/>
      <c r="I1055" s="2168"/>
      <c r="J1055" s="2173"/>
      <c r="K1055" s="2160"/>
      <c r="L1055" s="2160"/>
      <c r="M1055" s="2160"/>
      <c r="N1055" s="2160"/>
      <c r="O1055" s="2160"/>
      <c r="P1055" s="2160"/>
      <c r="Q1055" s="2160"/>
      <c r="R1055" s="2160"/>
      <c r="S1055" s="2161"/>
      <c r="T1055" s="2161"/>
      <c r="U1055" s="2161"/>
      <c r="V1055" s="613" t="s">
        <v>122</v>
      </c>
      <c r="W1055" s="2162"/>
      <c r="X1055" s="2162"/>
      <c r="Z1055" s="430" t="s">
        <v>1778</v>
      </c>
    </row>
    <row r="1056" spans="3:26" ht="19" customHeight="1" x14ac:dyDescent="0.2">
      <c r="D1056" s="2176"/>
      <c r="E1056" s="2177"/>
      <c r="F1056" s="2177"/>
      <c r="G1056" s="2166"/>
      <c r="H1056" s="2167"/>
      <c r="I1056" s="2168"/>
      <c r="J1056" s="2173"/>
      <c r="K1056" s="2160"/>
      <c r="L1056" s="2160"/>
      <c r="M1056" s="2160"/>
      <c r="N1056" s="2160"/>
      <c r="O1056" s="2160"/>
      <c r="P1056" s="2160"/>
      <c r="Q1056" s="2160"/>
      <c r="R1056" s="2160"/>
      <c r="S1056" s="2161"/>
      <c r="T1056" s="2161"/>
      <c r="U1056" s="2161"/>
      <c r="V1056" s="613" t="s">
        <v>122</v>
      </c>
      <c r="W1056" s="2162"/>
      <c r="X1056" s="2162"/>
      <c r="Z1056" s="430" t="s">
        <v>1778</v>
      </c>
    </row>
    <row r="1057" spans="4:26" ht="19" customHeight="1" x14ac:dyDescent="0.2">
      <c r="D1057" s="1868"/>
      <c r="E1057" s="1897"/>
      <c r="F1057" s="1897"/>
      <c r="G1057" s="2169"/>
      <c r="H1057" s="2170"/>
      <c r="I1057" s="2171"/>
      <c r="J1057" s="1869"/>
      <c r="K1057" s="2156"/>
      <c r="L1057" s="2156"/>
      <c r="M1057" s="2156"/>
      <c r="N1057" s="2156"/>
      <c r="O1057" s="2156"/>
      <c r="P1057" s="2156"/>
      <c r="Q1057" s="2156"/>
      <c r="R1057" s="2156"/>
      <c r="S1057" s="2157"/>
      <c r="T1057" s="2157"/>
      <c r="U1057" s="2157"/>
      <c r="V1057" s="569" t="s">
        <v>122</v>
      </c>
      <c r="W1057" s="2158"/>
      <c r="X1057" s="2158"/>
      <c r="Z1057" s="430" t="s">
        <v>1778</v>
      </c>
    </row>
    <row r="1058" spans="4:26" ht="19" customHeight="1" x14ac:dyDescent="0.2">
      <c r="D1058" s="2099" t="s">
        <v>497</v>
      </c>
      <c r="E1058" s="1977"/>
      <c r="F1058" s="1977"/>
      <c r="G1058" s="2163">
        <v>0</v>
      </c>
      <c r="H1058" s="2164"/>
      <c r="I1058" s="2165"/>
      <c r="J1058" s="2172" t="s">
        <v>122</v>
      </c>
      <c r="K1058" s="2174"/>
      <c r="L1058" s="2174"/>
      <c r="M1058" s="2174"/>
      <c r="N1058" s="2174"/>
      <c r="O1058" s="2174"/>
      <c r="P1058" s="2174"/>
      <c r="Q1058" s="2174"/>
      <c r="R1058" s="2174"/>
      <c r="S1058" s="2175"/>
      <c r="T1058" s="2175"/>
      <c r="U1058" s="2175"/>
      <c r="V1058" s="35" t="s">
        <v>122</v>
      </c>
      <c r="W1058" s="2159"/>
      <c r="X1058" s="2159"/>
      <c r="Z1058" s="430" t="s">
        <v>1778</v>
      </c>
    </row>
    <row r="1059" spans="4:26" ht="19" customHeight="1" x14ac:dyDescent="0.2">
      <c r="D1059" s="2176"/>
      <c r="E1059" s="2177"/>
      <c r="F1059" s="2177"/>
      <c r="G1059" s="2166"/>
      <c r="H1059" s="2167"/>
      <c r="I1059" s="2168"/>
      <c r="J1059" s="2173"/>
      <c r="K1059" s="2160"/>
      <c r="L1059" s="2160"/>
      <c r="M1059" s="2160"/>
      <c r="N1059" s="2160"/>
      <c r="O1059" s="2160"/>
      <c r="P1059" s="2160"/>
      <c r="Q1059" s="2160"/>
      <c r="R1059" s="2160"/>
      <c r="S1059" s="2161"/>
      <c r="T1059" s="2161"/>
      <c r="U1059" s="2161"/>
      <c r="V1059" s="613" t="s">
        <v>122</v>
      </c>
      <c r="W1059" s="2162"/>
      <c r="X1059" s="2162"/>
      <c r="Z1059" s="430" t="s">
        <v>1778</v>
      </c>
    </row>
    <row r="1060" spans="4:26" ht="19" customHeight="1" x14ac:dyDescent="0.2">
      <c r="D1060" s="2176"/>
      <c r="E1060" s="2177"/>
      <c r="F1060" s="2177"/>
      <c r="G1060" s="2166"/>
      <c r="H1060" s="2167"/>
      <c r="I1060" s="2168"/>
      <c r="J1060" s="2173"/>
      <c r="K1060" s="2160"/>
      <c r="L1060" s="2160"/>
      <c r="M1060" s="2160"/>
      <c r="N1060" s="2160"/>
      <c r="O1060" s="2160"/>
      <c r="P1060" s="2160"/>
      <c r="Q1060" s="2160"/>
      <c r="R1060" s="2160"/>
      <c r="S1060" s="2161"/>
      <c r="T1060" s="2161"/>
      <c r="U1060" s="2161"/>
      <c r="V1060" s="613" t="s">
        <v>122</v>
      </c>
      <c r="W1060" s="2162"/>
      <c r="X1060" s="2162"/>
      <c r="Z1060" s="430" t="s">
        <v>1778</v>
      </c>
    </row>
    <row r="1061" spans="4:26" ht="19" customHeight="1" x14ac:dyDescent="0.2">
      <c r="D1061" s="1868"/>
      <c r="E1061" s="1897"/>
      <c r="F1061" s="1897"/>
      <c r="G1061" s="2169"/>
      <c r="H1061" s="2170"/>
      <c r="I1061" s="2171"/>
      <c r="J1061" s="1869"/>
      <c r="K1061" s="2156"/>
      <c r="L1061" s="2156"/>
      <c r="M1061" s="2156"/>
      <c r="N1061" s="2156"/>
      <c r="O1061" s="2156"/>
      <c r="P1061" s="2156"/>
      <c r="Q1061" s="2156"/>
      <c r="R1061" s="2156"/>
      <c r="S1061" s="2157"/>
      <c r="T1061" s="2157"/>
      <c r="U1061" s="2157"/>
      <c r="V1061" s="569" t="s">
        <v>122</v>
      </c>
      <c r="W1061" s="2158"/>
      <c r="X1061" s="2158"/>
      <c r="Z1061" s="430" t="s">
        <v>1778</v>
      </c>
    </row>
    <row r="1062" spans="4:26" ht="19" customHeight="1" x14ac:dyDescent="0.2">
      <c r="D1062" s="2099" t="s">
        <v>498</v>
      </c>
      <c r="E1062" s="1977"/>
      <c r="F1062" s="1977"/>
      <c r="G1062" s="2163">
        <v>0</v>
      </c>
      <c r="H1062" s="2164"/>
      <c r="I1062" s="2165"/>
      <c r="J1062" s="2172" t="s">
        <v>122</v>
      </c>
      <c r="K1062" s="2174"/>
      <c r="L1062" s="2174"/>
      <c r="M1062" s="2174"/>
      <c r="N1062" s="2174"/>
      <c r="O1062" s="2174"/>
      <c r="P1062" s="2174"/>
      <c r="Q1062" s="2174"/>
      <c r="R1062" s="2174"/>
      <c r="S1062" s="2175"/>
      <c r="T1062" s="2175"/>
      <c r="U1062" s="2175"/>
      <c r="V1062" s="35" t="s">
        <v>122</v>
      </c>
      <c r="W1062" s="2159"/>
      <c r="X1062" s="2159"/>
      <c r="Z1062" s="430" t="s">
        <v>1778</v>
      </c>
    </row>
    <row r="1063" spans="4:26" ht="19" customHeight="1" x14ac:dyDescent="0.2">
      <c r="D1063" s="2176"/>
      <c r="E1063" s="2177"/>
      <c r="F1063" s="2177"/>
      <c r="G1063" s="2166"/>
      <c r="H1063" s="2167"/>
      <c r="I1063" s="2168"/>
      <c r="J1063" s="2173"/>
      <c r="K1063" s="2160"/>
      <c r="L1063" s="2160"/>
      <c r="M1063" s="2160"/>
      <c r="N1063" s="2160"/>
      <c r="O1063" s="2160"/>
      <c r="P1063" s="2160"/>
      <c r="Q1063" s="2160"/>
      <c r="R1063" s="2160"/>
      <c r="S1063" s="2161"/>
      <c r="T1063" s="2161"/>
      <c r="U1063" s="2161"/>
      <c r="V1063" s="613" t="s">
        <v>122</v>
      </c>
      <c r="W1063" s="2162"/>
      <c r="X1063" s="2162"/>
      <c r="Z1063" s="430" t="s">
        <v>1778</v>
      </c>
    </row>
    <row r="1064" spans="4:26" ht="19" customHeight="1" x14ac:dyDescent="0.2">
      <c r="D1064" s="2176"/>
      <c r="E1064" s="2177"/>
      <c r="F1064" s="2177"/>
      <c r="G1064" s="2166"/>
      <c r="H1064" s="2167"/>
      <c r="I1064" s="2168"/>
      <c r="J1064" s="2173"/>
      <c r="K1064" s="2160"/>
      <c r="L1064" s="2160"/>
      <c r="M1064" s="2160"/>
      <c r="N1064" s="2160"/>
      <c r="O1064" s="2160"/>
      <c r="P1064" s="2160"/>
      <c r="Q1064" s="2160"/>
      <c r="R1064" s="2160"/>
      <c r="S1064" s="2161"/>
      <c r="T1064" s="2161"/>
      <c r="U1064" s="2161"/>
      <c r="V1064" s="613" t="s">
        <v>122</v>
      </c>
      <c r="W1064" s="2162"/>
      <c r="X1064" s="2162"/>
      <c r="Z1064" s="430" t="s">
        <v>1778</v>
      </c>
    </row>
    <row r="1065" spans="4:26" ht="19" customHeight="1" x14ac:dyDescent="0.2">
      <c r="D1065" s="1868"/>
      <c r="E1065" s="1897"/>
      <c r="F1065" s="1897"/>
      <c r="G1065" s="2169"/>
      <c r="H1065" s="2170"/>
      <c r="I1065" s="2171"/>
      <c r="J1065" s="1869"/>
      <c r="K1065" s="2156"/>
      <c r="L1065" s="2156"/>
      <c r="M1065" s="2156"/>
      <c r="N1065" s="2156"/>
      <c r="O1065" s="2156"/>
      <c r="P1065" s="2156"/>
      <c r="Q1065" s="2156"/>
      <c r="R1065" s="2156"/>
      <c r="S1065" s="2157"/>
      <c r="T1065" s="2157"/>
      <c r="U1065" s="2157"/>
      <c r="V1065" s="569" t="s">
        <v>122</v>
      </c>
      <c r="W1065" s="2158"/>
      <c r="X1065" s="2158"/>
      <c r="Z1065" s="430" t="s">
        <v>1778</v>
      </c>
    </row>
    <row r="1066" spans="4:26" ht="19" customHeight="1" x14ac:dyDescent="0.2">
      <c r="D1066" s="1865" t="s">
        <v>499</v>
      </c>
      <c r="E1066" s="1865"/>
      <c r="F1066" s="1873"/>
      <c r="G1066" s="2163">
        <v>200000</v>
      </c>
      <c r="H1066" s="2164"/>
      <c r="I1066" s="2165"/>
      <c r="J1066" s="2172" t="s">
        <v>122</v>
      </c>
      <c r="K1066" s="2174"/>
      <c r="L1066" s="2174"/>
      <c r="M1066" s="2174"/>
      <c r="N1066" s="2174"/>
      <c r="O1066" s="2174"/>
      <c r="P1066" s="2174"/>
      <c r="Q1066" s="2174"/>
      <c r="R1066" s="2174"/>
      <c r="S1066" s="2175"/>
      <c r="T1066" s="2175"/>
      <c r="U1066" s="2175"/>
      <c r="V1066" s="35" t="s">
        <v>122</v>
      </c>
      <c r="W1066" s="2159"/>
      <c r="X1066" s="2159"/>
      <c r="Z1066" s="430" t="s">
        <v>1778</v>
      </c>
    </row>
    <row r="1067" spans="4:26" ht="19" customHeight="1" x14ac:dyDescent="0.2">
      <c r="D1067" s="1865"/>
      <c r="E1067" s="1865"/>
      <c r="F1067" s="1873"/>
      <c r="G1067" s="2166"/>
      <c r="H1067" s="2167"/>
      <c r="I1067" s="2168"/>
      <c r="J1067" s="2173"/>
      <c r="K1067" s="2160"/>
      <c r="L1067" s="2160"/>
      <c r="M1067" s="2160"/>
      <c r="N1067" s="2160"/>
      <c r="O1067" s="2160"/>
      <c r="P1067" s="2160"/>
      <c r="Q1067" s="2160"/>
      <c r="R1067" s="2160"/>
      <c r="S1067" s="2161"/>
      <c r="T1067" s="2161"/>
      <c r="U1067" s="2161"/>
      <c r="V1067" s="613" t="s">
        <v>122</v>
      </c>
      <c r="W1067" s="2162"/>
      <c r="X1067" s="2162"/>
      <c r="Z1067" s="430" t="s">
        <v>1778</v>
      </c>
    </row>
    <row r="1068" spans="4:26" ht="19" customHeight="1" x14ac:dyDescent="0.2">
      <c r="D1068" s="1865"/>
      <c r="E1068" s="1865"/>
      <c r="F1068" s="1873"/>
      <c r="G1068" s="2166"/>
      <c r="H1068" s="2167"/>
      <c r="I1068" s="2168"/>
      <c r="J1068" s="2173"/>
      <c r="K1068" s="2160"/>
      <c r="L1068" s="2160"/>
      <c r="M1068" s="2160"/>
      <c r="N1068" s="2160"/>
      <c r="O1068" s="2160"/>
      <c r="P1068" s="2160"/>
      <c r="Q1068" s="2160"/>
      <c r="R1068" s="2160"/>
      <c r="S1068" s="2161"/>
      <c r="T1068" s="2161"/>
      <c r="U1068" s="2161"/>
      <c r="V1068" s="613" t="s">
        <v>122</v>
      </c>
      <c r="W1068" s="2162"/>
      <c r="X1068" s="2162"/>
      <c r="Z1068" s="430" t="s">
        <v>1778</v>
      </c>
    </row>
    <row r="1069" spans="4:26" ht="19" customHeight="1" x14ac:dyDescent="0.2">
      <c r="D1069" s="1865"/>
      <c r="E1069" s="1865"/>
      <c r="F1069" s="1873"/>
      <c r="G1069" s="2169"/>
      <c r="H1069" s="2170"/>
      <c r="I1069" s="2171"/>
      <c r="J1069" s="1869"/>
      <c r="K1069" s="2156"/>
      <c r="L1069" s="2156"/>
      <c r="M1069" s="2156"/>
      <c r="N1069" s="2156"/>
      <c r="O1069" s="2156"/>
      <c r="P1069" s="2156"/>
      <c r="Q1069" s="2156"/>
      <c r="R1069" s="2156"/>
      <c r="S1069" s="2157"/>
      <c r="T1069" s="2157"/>
      <c r="U1069" s="2157"/>
      <c r="V1069" s="569" t="s">
        <v>122</v>
      </c>
      <c r="W1069" s="2158"/>
      <c r="X1069" s="2158"/>
      <c r="Z1069" s="430" t="s">
        <v>1778</v>
      </c>
    </row>
    <row r="1070" spans="4:26" ht="16.5" customHeight="1" x14ac:dyDescent="0.2">
      <c r="E1070" s="2" t="s">
        <v>502</v>
      </c>
      <c r="Z1070" s="430"/>
    </row>
    <row r="1071" spans="4:26" ht="16.5" customHeight="1" x14ac:dyDescent="0.2">
      <c r="E1071" s="4" t="s">
        <v>861</v>
      </c>
      <c r="Z1071" s="430"/>
    </row>
    <row r="1072" spans="4:26" ht="16.5" customHeight="1" x14ac:dyDescent="0.2">
      <c r="E1072" s="4" t="s">
        <v>503</v>
      </c>
      <c r="Z1072" s="430"/>
    </row>
    <row r="1073" spans="2:26" ht="9.65" customHeight="1" x14ac:dyDescent="0.2">
      <c r="Z1073" s="430"/>
    </row>
    <row r="1074" spans="2:26" ht="11.5" customHeight="1" x14ac:dyDescent="0.2"/>
    <row r="1075" spans="2:26" ht="16.5" customHeight="1" x14ac:dyDescent="0.2">
      <c r="P1075" s="1946" t="s">
        <v>792</v>
      </c>
      <c r="Q1075" s="1946"/>
      <c r="R1075" s="1946"/>
      <c r="S1075" s="1947" t="str">
        <f>$Q$12</f>
        <v>○△幼稚園</v>
      </c>
      <c r="T1075" s="1947"/>
      <c r="U1075" s="1947"/>
      <c r="V1075" s="1947"/>
      <c r="W1075" s="1947"/>
      <c r="X1075" s="1947"/>
    </row>
    <row r="1076" spans="2:26" ht="16.5" customHeight="1" x14ac:dyDescent="0.2">
      <c r="B1076" s="7" t="s">
        <v>1580</v>
      </c>
      <c r="Z1076" s="430"/>
    </row>
    <row r="1077" spans="2:26" ht="16.5" customHeight="1" x14ac:dyDescent="0.2">
      <c r="C1077" s="229" t="s">
        <v>2131</v>
      </c>
      <c r="K1077" s="2154" t="s">
        <v>123</v>
      </c>
      <c r="L1077" s="2155"/>
      <c r="M1077" s="2155"/>
      <c r="N1077" s="2155"/>
      <c r="O1077" s="2155"/>
      <c r="P1077" s="2155"/>
      <c r="Q1077" s="2155"/>
      <c r="R1077" s="2155"/>
      <c r="S1077" s="2155"/>
      <c r="T1077" s="2155"/>
      <c r="U1077" s="2155"/>
      <c r="V1077" s="2155"/>
      <c r="W1077" s="2155"/>
      <c r="Z1077" s="430"/>
    </row>
    <row r="1078" spans="2:26" ht="16.5" customHeight="1" x14ac:dyDescent="0.2">
      <c r="D1078" t="s">
        <v>1950</v>
      </c>
      <c r="Z1078" s="430"/>
    </row>
    <row r="1079" spans="2:26" ht="41.5" customHeight="1" x14ac:dyDescent="0.2">
      <c r="D1079" s="2006" t="s">
        <v>1581</v>
      </c>
      <c r="E1079" s="2007"/>
      <c r="F1079" s="2007"/>
      <c r="G1079" s="2007"/>
      <c r="H1079" s="2007"/>
      <c r="I1079" s="2007"/>
      <c r="J1079" s="2008"/>
      <c r="K1079" s="1927" t="s">
        <v>156</v>
      </c>
      <c r="L1079" s="1927"/>
      <c r="M1079" s="1927"/>
      <c r="N1079" s="1917"/>
      <c r="O1079" s="1917" t="s">
        <v>504</v>
      </c>
      <c r="P1079" s="1917"/>
      <c r="Q1079" s="1917"/>
      <c r="R1079" s="2117" t="s">
        <v>505</v>
      </c>
      <c r="S1079" s="2118"/>
      <c r="Z1079" s="430"/>
    </row>
    <row r="1080" spans="2:26" ht="18.649999999999999" customHeight="1" x14ac:dyDescent="0.2">
      <c r="D1080" s="1905"/>
      <c r="E1080" s="2152"/>
      <c r="F1080" s="2152"/>
      <c r="G1080" s="2152"/>
      <c r="H1080" s="2152"/>
      <c r="I1080" s="2152"/>
      <c r="J1080" s="1906"/>
      <c r="K1080" s="1945"/>
      <c r="L1080" s="1945"/>
      <c r="M1080" s="1945"/>
      <c r="N1080" s="15" t="s">
        <v>122</v>
      </c>
      <c r="O1080" s="2153"/>
      <c r="P1080" s="2153"/>
      <c r="Q1080" s="1902"/>
      <c r="R1080" s="566"/>
      <c r="S1080" s="15" t="s">
        <v>92</v>
      </c>
      <c r="Z1080" s="430" t="s">
        <v>1840</v>
      </c>
    </row>
    <row r="1081" spans="2:26" ht="18.649999999999999" customHeight="1" x14ac:dyDescent="0.2">
      <c r="D1081" s="1905"/>
      <c r="E1081" s="2152"/>
      <c r="F1081" s="2152"/>
      <c r="G1081" s="2152"/>
      <c r="H1081" s="2152"/>
      <c r="I1081" s="2152"/>
      <c r="J1081" s="1906"/>
      <c r="K1081" s="1945"/>
      <c r="L1081" s="1945"/>
      <c r="M1081" s="1945"/>
      <c r="N1081" s="15" t="s">
        <v>122</v>
      </c>
      <c r="O1081" s="2153"/>
      <c r="P1081" s="2153"/>
      <c r="Q1081" s="1902"/>
      <c r="R1081" s="566"/>
      <c r="S1081" s="15" t="s">
        <v>92</v>
      </c>
      <c r="Z1081" s="430" t="s">
        <v>1840</v>
      </c>
    </row>
    <row r="1082" spans="2:26" ht="18.649999999999999" customHeight="1" x14ac:dyDescent="0.2">
      <c r="D1082" s="1905"/>
      <c r="E1082" s="2152"/>
      <c r="F1082" s="2152"/>
      <c r="G1082" s="2152"/>
      <c r="H1082" s="2152"/>
      <c r="I1082" s="2152"/>
      <c r="J1082" s="1906"/>
      <c r="K1082" s="1945"/>
      <c r="L1082" s="1945"/>
      <c r="M1082" s="1945"/>
      <c r="N1082" s="15" t="s">
        <v>122</v>
      </c>
      <c r="O1082" s="2153"/>
      <c r="P1082" s="2153"/>
      <c r="Q1082" s="1902"/>
      <c r="R1082" s="566"/>
      <c r="S1082" s="15" t="s">
        <v>92</v>
      </c>
      <c r="Z1082" s="430" t="s">
        <v>1840</v>
      </c>
    </row>
    <row r="1083" spans="2:26" ht="18.649999999999999" customHeight="1" x14ac:dyDescent="0.2">
      <c r="D1083" s="1905"/>
      <c r="E1083" s="2152"/>
      <c r="F1083" s="2152"/>
      <c r="G1083" s="2152"/>
      <c r="H1083" s="2152"/>
      <c r="I1083" s="2152"/>
      <c r="J1083" s="1906"/>
      <c r="K1083" s="1945"/>
      <c r="L1083" s="1945"/>
      <c r="M1083" s="1945"/>
      <c r="N1083" s="15" t="s">
        <v>122</v>
      </c>
      <c r="O1083" s="2153"/>
      <c r="P1083" s="2153"/>
      <c r="Q1083" s="1902"/>
      <c r="R1083" s="566"/>
      <c r="S1083" s="15" t="s">
        <v>92</v>
      </c>
      <c r="Z1083" s="430" t="s">
        <v>1840</v>
      </c>
    </row>
    <row r="1084" spans="2:26" ht="18.649999999999999" customHeight="1" x14ac:dyDescent="0.2">
      <c r="D1084" s="1905"/>
      <c r="E1084" s="2152"/>
      <c r="F1084" s="2152"/>
      <c r="G1084" s="2152"/>
      <c r="H1084" s="2152"/>
      <c r="I1084" s="2152"/>
      <c r="J1084" s="1906"/>
      <c r="K1084" s="1945"/>
      <c r="L1084" s="1945"/>
      <c r="M1084" s="1945"/>
      <c r="N1084" s="15" t="s">
        <v>122</v>
      </c>
      <c r="O1084" s="2153"/>
      <c r="P1084" s="2153"/>
      <c r="Q1084" s="1902"/>
      <c r="R1084" s="566"/>
      <c r="S1084" s="15" t="s">
        <v>92</v>
      </c>
      <c r="Z1084" s="430" t="s">
        <v>1840</v>
      </c>
    </row>
    <row r="1085" spans="2:26" ht="18.649999999999999" customHeight="1" x14ac:dyDescent="0.2">
      <c r="D1085" s="1905"/>
      <c r="E1085" s="2152"/>
      <c r="F1085" s="2152"/>
      <c r="G1085" s="2152"/>
      <c r="H1085" s="2152"/>
      <c r="I1085" s="2152"/>
      <c r="J1085" s="1906"/>
      <c r="K1085" s="1945"/>
      <c r="L1085" s="1945"/>
      <c r="M1085" s="1945"/>
      <c r="N1085" s="15" t="s">
        <v>122</v>
      </c>
      <c r="O1085" s="2153"/>
      <c r="P1085" s="2153"/>
      <c r="Q1085" s="1902"/>
      <c r="R1085" s="566"/>
      <c r="S1085" s="15" t="s">
        <v>92</v>
      </c>
      <c r="Z1085" s="430" t="s">
        <v>1840</v>
      </c>
    </row>
    <row r="1086" spans="2:26" ht="18.649999999999999" customHeight="1" x14ac:dyDescent="0.2">
      <c r="D1086" s="1905"/>
      <c r="E1086" s="2152"/>
      <c r="F1086" s="2152"/>
      <c r="G1086" s="2152"/>
      <c r="H1086" s="2152"/>
      <c r="I1086" s="2152"/>
      <c r="J1086" s="1906"/>
      <c r="K1086" s="1945"/>
      <c r="L1086" s="1945"/>
      <c r="M1086" s="1945"/>
      <c r="N1086" s="15" t="s">
        <v>122</v>
      </c>
      <c r="O1086" s="2153"/>
      <c r="P1086" s="2153"/>
      <c r="Q1086" s="1902"/>
      <c r="R1086" s="566"/>
      <c r="S1086" s="15" t="s">
        <v>92</v>
      </c>
      <c r="Z1086" s="430" t="s">
        <v>1840</v>
      </c>
    </row>
    <row r="1087" spans="2:26" ht="18.649999999999999" customHeight="1" x14ac:dyDescent="0.2">
      <c r="D1087" s="1905"/>
      <c r="E1087" s="2152"/>
      <c r="F1087" s="2152"/>
      <c r="G1087" s="2152"/>
      <c r="H1087" s="2152"/>
      <c r="I1087" s="2152"/>
      <c r="J1087" s="1906"/>
      <c r="K1087" s="1945"/>
      <c r="L1087" s="1945"/>
      <c r="M1087" s="1945"/>
      <c r="N1087" s="15" t="s">
        <v>122</v>
      </c>
      <c r="O1087" s="2153"/>
      <c r="P1087" s="2153"/>
      <c r="Q1087" s="1902"/>
      <c r="R1087" s="566"/>
      <c r="S1087" s="15" t="s">
        <v>92</v>
      </c>
      <c r="Z1087" s="430" t="s">
        <v>1840</v>
      </c>
    </row>
    <row r="1088" spans="2:26" ht="18.649999999999999" customHeight="1" x14ac:dyDescent="0.2">
      <c r="D1088" s="1905"/>
      <c r="E1088" s="2152"/>
      <c r="F1088" s="2152"/>
      <c r="G1088" s="2152"/>
      <c r="H1088" s="2152"/>
      <c r="I1088" s="2152"/>
      <c r="J1088" s="1906"/>
      <c r="K1088" s="1945"/>
      <c r="L1088" s="1945"/>
      <c r="M1088" s="1945"/>
      <c r="N1088" s="15" t="s">
        <v>122</v>
      </c>
      <c r="O1088" s="2153"/>
      <c r="P1088" s="2153"/>
      <c r="Q1088" s="1902"/>
      <c r="R1088" s="566"/>
      <c r="S1088" s="15" t="s">
        <v>408</v>
      </c>
      <c r="Z1088" s="430" t="s">
        <v>1840</v>
      </c>
    </row>
    <row r="1089" spans="3:26" ht="16.5" customHeight="1" x14ac:dyDescent="0.2">
      <c r="E1089" s="2" t="s">
        <v>506</v>
      </c>
      <c r="Z1089" s="430"/>
    </row>
    <row r="1090" spans="3:26" ht="9.65" customHeight="1" x14ac:dyDescent="0.2">
      <c r="Z1090" s="430"/>
    </row>
    <row r="1091" spans="3:26" ht="16.5" customHeight="1" x14ac:dyDescent="0.2">
      <c r="C1091" s="229" t="s">
        <v>2132</v>
      </c>
      <c r="K1091" s="2154" t="s">
        <v>123</v>
      </c>
      <c r="L1091" s="2155"/>
      <c r="M1091" s="2155"/>
      <c r="N1091" s="2155"/>
      <c r="O1091" s="2155"/>
      <c r="P1091" s="2155"/>
      <c r="Q1091" s="2155"/>
      <c r="R1091" s="2155"/>
      <c r="S1091" s="2155"/>
      <c r="T1091" s="2155"/>
      <c r="U1091" s="2155"/>
      <c r="V1091" s="2155"/>
      <c r="W1091" s="2155"/>
      <c r="Z1091" s="430"/>
    </row>
    <row r="1092" spans="3:26" ht="16.5" customHeight="1" x14ac:dyDescent="0.2">
      <c r="D1092" t="s">
        <v>1950</v>
      </c>
      <c r="Z1092" s="430"/>
    </row>
    <row r="1093" spans="3:26" ht="39.65" customHeight="1" x14ac:dyDescent="0.2">
      <c r="D1093" s="2006" t="s">
        <v>507</v>
      </c>
      <c r="E1093" s="2007"/>
      <c r="F1093" s="2007"/>
      <c r="G1093" s="2007"/>
      <c r="H1093" s="2007"/>
      <c r="I1093" s="2007"/>
      <c r="J1093" s="2008"/>
      <c r="K1093" s="1927" t="s">
        <v>156</v>
      </c>
      <c r="L1093" s="1927"/>
      <c r="M1093" s="1927"/>
      <c r="N1093" s="1917"/>
      <c r="O1093" s="1917" t="s">
        <v>504</v>
      </c>
      <c r="P1093" s="1917"/>
      <c r="Q1093" s="1917"/>
      <c r="R1093" s="2117" t="s">
        <v>827</v>
      </c>
      <c r="S1093" s="2118"/>
      <c r="Z1093" s="430"/>
    </row>
    <row r="1094" spans="3:26" ht="19" customHeight="1" x14ac:dyDescent="0.2">
      <c r="D1094" s="1905"/>
      <c r="E1094" s="2152"/>
      <c r="F1094" s="2152"/>
      <c r="G1094" s="2152"/>
      <c r="H1094" s="2152"/>
      <c r="I1094" s="2152"/>
      <c r="J1094" s="1906"/>
      <c r="K1094" s="1945"/>
      <c r="L1094" s="1945"/>
      <c r="M1094" s="1945"/>
      <c r="N1094" s="15" t="s">
        <v>122</v>
      </c>
      <c r="O1094" s="2153"/>
      <c r="P1094" s="2153"/>
      <c r="Q1094" s="1902"/>
      <c r="R1094" s="566"/>
      <c r="S1094" s="15" t="s">
        <v>92</v>
      </c>
      <c r="Z1094" s="430" t="s">
        <v>1841</v>
      </c>
    </row>
    <row r="1095" spans="3:26" ht="19" customHeight="1" x14ac:dyDescent="0.2">
      <c r="D1095" s="1905"/>
      <c r="E1095" s="2152"/>
      <c r="F1095" s="2152"/>
      <c r="G1095" s="2152"/>
      <c r="H1095" s="2152"/>
      <c r="I1095" s="2152"/>
      <c r="J1095" s="1906"/>
      <c r="K1095" s="1945"/>
      <c r="L1095" s="1945"/>
      <c r="M1095" s="1945"/>
      <c r="N1095" s="15" t="s">
        <v>122</v>
      </c>
      <c r="O1095" s="2153"/>
      <c r="P1095" s="2153"/>
      <c r="Q1095" s="1902"/>
      <c r="R1095" s="566"/>
      <c r="S1095" s="15" t="s">
        <v>92</v>
      </c>
      <c r="Z1095" s="430" t="s">
        <v>1841</v>
      </c>
    </row>
    <row r="1096" spans="3:26" ht="19" customHeight="1" x14ac:dyDescent="0.2">
      <c r="D1096" s="1905"/>
      <c r="E1096" s="2152"/>
      <c r="F1096" s="2152"/>
      <c r="G1096" s="2152"/>
      <c r="H1096" s="2152"/>
      <c r="I1096" s="2152"/>
      <c r="J1096" s="1906"/>
      <c r="K1096" s="1945"/>
      <c r="L1096" s="1945"/>
      <c r="M1096" s="1945"/>
      <c r="N1096" s="15" t="s">
        <v>122</v>
      </c>
      <c r="O1096" s="2153"/>
      <c r="P1096" s="2153"/>
      <c r="Q1096" s="1902"/>
      <c r="R1096" s="566"/>
      <c r="S1096" s="15" t="s">
        <v>408</v>
      </c>
      <c r="Z1096" s="430" t="s">
        <v>1841</v>
      </c>
    </row>
    <row r="1097" spans="3:26" ht="19" customHeight="1" x14ac:dyDescent="0.2">
      <c r="D1097" s="1905"/>
      <c r="E1097" s="2152"/>
      <c r="F1097" s="2152"/>
      <c r="G1097" s="2152"/>
      <c r="H1097" s="2152"/>
      <c r="I1097" s="2152"/>
      <c r="J1097" s="1906"/>
      <c r="K1097" s="1945"/>
      <c r="L1097" s="1945"/>
      <c r="M1097" s="1945"/>
      <c r="N1097" s="15" t="s">
        <v>122</v>
      </c>
      <c r="O1097" s="2153"/>
      <c r="P1097" s="2153"/>
      <c r="Q1097" s="1902"/>
      <c r="R1097" s="566"/>
      <c r="S1097" s="15" t="s">
        <v>408</v>
      </c>
      <c r="Z1097" s="430" t="s">
        <v>1841</v>
      </c>
    </row>
    <row r="1098" spans="3:26" ht="19" customHeight="1" x14ac:dyDescent="0.2">
      <c r="D1098" s="1905"/>
      <c r="E1098" s="2152"/>
      <c r="F1098" s="2152"/>
      <c r="G1098" s="2152"/>
      <c r="H1098" s="2152"/>
      <c r="I1098" s="2152"/>
      <c r="J1098" s="1906"/>
      <c r="K1098" s="1945"/>
      <c r="L1098" s="1945"/>
      <c r="M1098" s="1945"/>
      <c r="N1098" s="15" t="s">
        <v>122</v>
      </c>
      <c r="O1098" s="2153"/>
      <c r="P1098" s="2153"/>
      <c r="Q1098" s="1902"/>
      <c r="R1098" s="566"/>
      <c r="S1098" s="15" t="s">
        <v>408</v>
      </c>
      <c r="Z1098" s="430" t="s">
        <v>1841</v>
      </c>
    </row>
    <row r="1099" spans="3:26" ht="19" customHeight="1" x14ac:dyDescent="0.2">
      <c r="D1099" s="1905"/>
      <c r="E1099" s="2152"/>
      <c r="F1099" s="2152"/>
      <c r="G1099" s="2152"/>
      <c r="H1099" s="2152"/>
      <c r="I1099" s="2152"/>
      <c r="J1099" s="1906"/>
      <c r="K1099" s="1945"/>
      <c r="L1099" s="1945"/>
      <c r="M1099" s="1945"/>
      <c r="N1099" s="15" t="s">
        <v>122</v>
      </c>
      <c r="O1099" s="2153"/>
      <c r="P1099" s="2153"/>
      <c r="Q1099" s="1902"/>
      <c r="R1099" s="566"/>
      <c r="S1099" s="15" t="s">
        <v>408</v>
      </c>
      <c r="Z1099" s="430" t="s">
        <v>1841</v>
      </c>
    </row>
    <row r="1100" spans="3:26" ht="19" customHeight="1" x14ac:dyDescent="0.2">
      <c r="D1100" s="1905"/>
      <c r="E1100" s="2152"/>
      <c r="F1100" s="2152"/>
      <c r="G1100" s="2152"/>
      <c r="H1100" s="2152"/>
      <c r="I1100" s="2152"/>
      <c r="J1100" s="1906"/>
      <c r="K1100" s="1945"/>
      <c r="L1100" s="1945"/>
      <c r="M1100" s="1945"/>
      <c r="N1100" s="15" t="s">
        <v>122</v>
      </c>
      <c r="O1100" s="2153"/>
      <c r="P1100" s="2153"/>
      <c r="Q1100" s="1902"/>
      <c r="R1100" s="566"/>
      <c r="S1100" s="15" t="s">
        <v>408</v>
      </c>
      <c r="Z1100" s="430" t="s">
        <v>1841</v>
      </c>
    </row>
    <row r="1101" spans="3:26" ht="19" customHeight="1" x14ac:dyDescent="0.2">
      <c r="D1101" s="1905"/>
      <c r="E1101" s="2152"/>
      <c r="F1101" s="2152"/>
      <c r="G1101" s="2152"/>
      <c r="H1101" s="2152"/>
      <c r="I1101" s="2152"/>
      <c r="J1101" s="1906"/>
      <c r="K1101" s="1945"/>
      <c r="L1101" s="1945"/>
      <c r="M1101" s="1945"/>
      <c r="N1101" s="15" t="s">
        <v>122</v>
      </c>
      <c r="O1101" s="2153"/>
      <c r="P1101" s="2153"/>
      <c r="Q1101" s="1902"/>
      <c r="R1101" s="566"/>
      <c r="S1101" s="15" t="s">
        <v>408</v>
      </c>
      <c r="Z1101" s="430" t="s">
        <v>1841</v>
      </c>
    </row>
    <row r="1102" spans="3:26" ht="19" customHeight="1" x14ac:dyDescent="0.2">
      <c r="D1102" s="1905"/>
      <c r="E1102" s="2152"/>
      <c r="F1102" s="2152"/>
      <c r="G1102" s="2152"/>
      <c r="H1102" s="2152"/>
      <c r="I1102" s="2152"/>
      <c r="J1102" s="1906"/>
      <c r="K1102" s="1945"/>
      <c r="L1102" s="1945"/>
      <c r="M1102" s="1945"/>
      <c r="N1102" s="15" t="s">
        <v>122</v>
      </c>
      <c r="O1102" s="2153"/>
      <c r="P1102" s="2153"/>
      <c r="Q1102" s="1902"/>
      <c r="R1102" s="566"/>
      <c r="S1102" s="15" t="s">
        <v>408</v>
      </c>
      <c r="Z1102" s="430" t="s">
        <v>1841</v>
      </c>
    </row>
    <row r="1103" spans="3:26" ht="19" customHeight="1" x14ac:dyDescent="0.2">
      <c r="D1103" s="1905"/>
      <c r="E1103" s="2152"/>
      <c r="F1103" s="2152"/>
      <c r="G1103" s="2152"/>
      <c r="H1103" s="2152"/>
      <c r="I1103" s="2152"/>
      <c r="J1103" s="1906"/>
      <c r="K1103" s="1945"/>
      <c r="L1103" s="1945"/>
      <c r="M1103" s="1945"/>
      <c r="N1103" s="15" t="s">
        <v>122</v>
      </c>
      <c r="O1103" s="2153"/>
      <c r="P1103" s="2153"/>
      <c r="Q1103" s="1902"/>
      <c r="R1103" s="566"/>
      <c r="S1103" s="15" t="s">
        <v>408</v>
      </c>
      <c r="Z1103" s="430" t="s">
        <v>1841</v>
      </c>
    </row>
    <row r="1104" spans="3:26" ht="19" customHeight="1" x14ac:dyDescent="0.2">
      <c r="D1104" s="1905"/>
      <c r="E1104" s="2152"/>
      <c r="F1104" s="2152"/>
      <c r="G1104" s="2152"/>
      <c r="H1104" s="2152"/>
      <c r="I1104" s="2152"/>
      <c r="J1104" s="1906"/>
      <c r="K1104" s="1945"/>
      <c r="L1104" s="1945"/>
      <c r="M1104" s="1945"/>
      <c r="N1104" s="15" t="s">
        <v>122</v>
      </c>
      <c r="O1104" s="2153"/>
      <c r="P1104" s="2153"/>
      <c r="Q1104" s="1902"/>
      <c r="R1104" s="566"/>
      <c r="S1104" s="15" t="s">
        <v>408</v>
      </c>
      <c r="Z1104" s="430" t="s">
        <v>1841</v>
      </c>
    </row>
    <row r="1105" spans="1:26" ht="19" customHeight="1" x14ac:dyDescent="0.2">
      <c r="D1105" s="1905"/>
      <c r="E1105" s="2152"/>
      <c r="F1105" s="2152"/>
      <c r="G1105" s="2152"/>
      <c r="H1105" s="2152"/>
      <c r="I1105" s="2152"/>
      <c r="J1105" s="1906"/>
      <c r="K1105" s="1945"/>
      <c r="L1105" s="1945"/>
      <c r="M1105" s="1945"/>
      <c r="N1105" s="15" t="s">
        <v>122</v>
      </c>
      <c r="O1105" s="2153"/>
      <c r="P1105" s="2153"/>
      <c r="Q1105" s="1902"/>
      <c r="R1105" s="566"/>
      <c r="S1105" s="15" t="s">
        <v>408</v>
      </c>
      <c r="Z1105" s="430" t="s">
        <v>1841</v>
      </c>
    </row>
    <row r="1106" spans="1:26" ht="16.5" customHeight="1" x14ac:dyDescent="0.2">
      <c r="E1106" s="2" t="s">
        <v>508</v>
      </c>
      <c r="Z1106" s="430"/>
    </row>
    <row r="1107" spans="1:26" ht="12.65" customHeight="1" x14ac:dyDescent="0.2">
      <c r="Z1107" s="430"/>
    </row>
    <row r="1108" spans="1:26" ht="16.5" customHeight="1" x14ac:dyDescent="0.2">
      <c r="C1108" s="229" t="s">
        <v>2133</v>
      </c>
      <c r="D1108" s="230"/>
      <c r="E1108" s="230"/>
      <c r="F1108" s="230"/>
      <c r="G1108" s="230"/>
      <c r="H1108" s="230"/>
      <c r="I1108" s="230"/>
      <c r="J1108" s="230"/>
      <c r="K1108" s="230"/>
      <c r="L1108" s="230"/>
      <c r="M1108" s="230"/>
      <c r="N1108" s="230"/>
      <c r="O1108" s="230"/>
      <c r="P1108" s="230"/>
      <c r="Q1108" s="230"/>
      <c r="R1108" s="230"/>
      <c r="S1108" s="230"/>
      <c r="T1108" s="230"/>
      <c r="U1108" s="230"/>
      <c r="V1108" s="230"/>
      <c r="Z1108" s="430"/>
    </row>
    <row r="1109" spans="1:26" ht="34" customHeight="1" x14ac:dyDescent="0.2">
      <c r="C1109" s="230"/>
      <c r="D1109" s="912"/>
      <c r="E1109" s="912"/>
      <c r="F1109" s="912"/>
      <c r="G1109" s="1492" t="s">
        <v>512</v>
      </c>
      <c r="H1109" s="1380"/>
      <c r="I1109" s="1393" t="s">
        <v>510</v>
      </c>
      <c r="J1109" s="929"/>
      <c r="K1109" s="929"/>
      <c r="L1109" s="912"/>
      <c r="M1109" s="1393" t="s">
        <v>511</v>
      </c>
      <c r="N1109" s="929"/>
      <c r="O1109" s="929"/>
      <c r="P1109" s="912"/>
      <c r="Q1109" s="1393" t="s">
        <v>2134</v>
      </c>
      <c r="R1109" s="929"/>
      <c r="S1109" s="929"/>
      <c r="T1109" s="912"/>
      <c r="U1109" s="230"/>
      <c r="V1109" s="230"/>
      <c r="Z1109" s="430"/>
    </row>
    <row r="1110" spans="1:26" ht="19.5" customHeight="1" x14ac:dyDescent="0.2">
      <c r="C1110" s="230"/>
      <c r="D1110" s="1098" t="s">
        <v>509</v>
      </c>
      <c r="E1110" s="1144"/>
      <c r="F1110" s="1303"/>
      <c r="G1110" s="2044" t="s">
        <v>1228</v>
      </c>
      <c r="H1110" s="2148"/>
      <c r="I1110" s="2149"/>
      <c r="J1110" s="2150"/>
      <c r="K1110" s="2151"/>
      <c r="L1110" s="472" t="s">
        <v>122</v>
      </c>
      <c r="M1110" s="2149"/>
      <c r="N1110" s="2150"/>
      <c r="O1110" s="2151"/>
      <c r="P1110" s="472" t="s">
        <v>122</v>
      </c>
      <c r="Q1110" s="2149"/>
      <c r="R1110" s="2150"/>
      <c r="S1110" s="2151"/>
      <c r="T1110" s="473" t="s">
        <v>122</v>
      </c>
      <c r="U1110" s="230"/>
      <c r="V1110" s="230"/>
      <c r="Z1110" s="430" t="s">
        <v>1778</v>
      </c>
    </row>
    <row r="1111" spans="1:26" ht="19.5" customHeight="1" x14ac:dyDescent="0.2">
      <c r="C1111" s="230"/>
      <c r="D1111" s="1098" t="s">
        <v>1431</v>
      </c>
      <c r="E1111" s="1144"/>
      <c r="F1111" s="1303"/>
      <c r="G1111" s="2044" t="s">
        <v>1228</v>
      </c>
      <c r="H1111" s="2148"/>
      <c r="I1111" s="2149"/>
      <c r="J1111" s="2150"/>
      <c r="K1111" s="2151"/>
      <c r="L1111" s="472" t="s">
        <v>122</v>
      </c>
      <c r="M1111" s="2149"/>
      <c r="N1111" s="2150"/>
      <c r="O1111" s="2151"/>
      <c r="P1111" s="472" t="s">
        <v>122</v>
      </c>
      <c r="Q1111" s="2149"/>
      <c r="R1111" s="2150"/>
      <c r="S1111" s="2151"/>
      <c r="T1111" s="473" t="s">
        <v>122</v>
      </c>
      <c r="U1111" s="230"/>
      <c r="V1111" s="230"/>
      <c r="Z1111" s="430" t="s">
        <v>1778</v>
      </c>
    </row>
    <row r="1112" spans="1:26" ht="16.5" customHeight="1" x14ac:dyDescent="0.2">
      <c r="C1112" s="230"/>
      <c r="D1112" s="230"/>
      <c r="E1112" s="226" t="s">
        <v>513</v>
      </c>
      <c r="F1112" s="230"/>
      <c r="G1112" s="230"/>
      <c r="H1112" s="230"/>
      <c r="I1112" s="230"/>
      <c r="J1112" s="230"/>
      <c r="K1112" s="230"/>
      <c r="L1112" s="230"/>
      <c r="M1112" s="230"/>
      <c r="N1112" s="230"/>
      <c r="O1112" s="230"/>
      <c r="P1112" s="230"/>
      <c r="Q1112" s="230"/>
      <c r="R1112" s="230"/>
      <c r="S1112" s="230"/>
      <c r="T1112" s="230"/>
      <c r="U1112" s="230"/>
      <c r="V1112" s="230"/>
      <c r="Z1112" s="430"/>
    </row>
    <row r="1113" spans="1:26" ht="16.5" customHeight="1" x14ac:dyDescent="0.2">
      <c r="C1113" s="230"/>
      <c r="D1113" s="230"/>
      <c r="E1113" s="226" t="s">
        <v>1302</v>
      </c>
      <c r="F1113" s="230"/>
      <c r="G1113" s="230"/>
      <c r="H1113" s="230"/>
      <c r="I1113" s="230"/>
      <c r="J1113" s="230"/>
      <c r="K1113" s="230"/>
      <c r="L1113" s="230"/>
      <c r="M1113" s="230"/>
      <c r="N1113" s="230"/>
      <c r="O1113" s="230"/>
      <c r="P1113" s="230"/>
      <c r="Q1113" s="230"/>
      <c r="R1113" s="230"/>
      <c r="S1113" s="230"/>
      <c r="T1113" s="230"/>
      <c r="U1113" s="230"/>
      <c r="V1113" s="230"/>
      <c r="Z1113" s="430"/>
    </row>
    <row r="1114" spans="1:26" ht="16.5" customHeight="1" x14ac:dyDescent="0.2">
      <c r="Z1114" s="430"/>
    </row>
    <row r="1115" spans="1:26" ht="12" customHeight="1" x14ac:dyDescent="0.2">
      <c r="Z1115" s="430"/>
    </row>
    <row r="1116" spans="1:26" ht="17.5" customHeight="1" x14ac:dyDescent="0.2">
      <c r="P1116" s="1946" t="s">
        <v>792</v>
      </c>
      <c r="Q1116" s="1946"/>
      <c r="R1116" s="1946"/>
      <c r="S1116" s="1947" t="str">
        <f>$Q$12</f>
        <v>○△幼稚園</v>
      </c>
      <c r="T1116" s="1947"/>
      <c r="U1116" s="1947"/>
      <c r="V1116" s="1947"/>
      <c r="W1116" s="1947"/>
      <c r="X1116" s="1947"/>
      <c r="Z1116" s="430"/>
    </row>
    <row r="1117" spans="1:26" ht="16.5" customHeight="1" x14ac:dyDescent="0.2">
      <c r="A1117" s="432" t="s">
        <v>514</v>
      </c>
      <c r="Z1117" s="430"/>
    </row>
    <row r="1118" spans="1:26" ht="16.5" customHeight="1" x14ac:dyDescent="0.2">
      <c r="B1118" s="7" t="s">
        <v>515</v>
      </c>
      <c r="Z1118" s="430"/>
    </row>
    <row r="1119" spans="1:26" ht="16.5" customHeight="1" x14ac:dyDescent="0.2">
      <c r="C1119" s="8" t="s">
        <v>516</v>
      </c>
      <c r="Z1119" s="430"/>
    </row>
    <row r="1120" spans="1:26" ht="32.5" customHeight="1" x14ac:dyDescent="0.2">
      <c r="D1120" s="1865"/>
      <c r="E1120" s="1865"/>
      <c r="F1120" s="1865"/>
      <c r="G1120" s="2145" t="s">
        <v>520</v>
      </c>
      <c r="H1120" s="2146"/>
      <c r="I1120" s="2146"/>
      <c r="J1120" s="2147"/>
      <c r="K1120" s="1865" t="s">
        <v>521</v>
      </c>
      <c r="L1120" s="1948"/>
      <c r="M1120" s="1865"/>
      <c r="N1120" s="1948"/>
      <c r="O1120" s="1865"/>
      <c r="P1120" s="1948"/>
      <c r="Q1120" s="1865"/>
      <c r="R1120" s="1955" t="s">
        <v>522</v>
      </c>
      <c r="S1120" s="1955"/>
      <c r="T1120" s="1955" t="s">
        <v>523</v>
      </c>
      <c r="U1120" s="1955"/>
      <c r="Z1120" s="430"/>
    </row>
    <row r="1121" spans="2:26" ht="23.5" customHeight="1" x14ac:dyDescent="0.2">
      <c r="D1121" s="1865" t="s">
        <v>517</v>
      </c>
      <c r="E1121" s="1865"/>
      <c r="F1121" s="1873"/>
      <c r="G1121" s="2010" t="s">
        <v>1951</v>
      </c>
      <c r="H1121" s="2141"/>
      <c r="I1121" s="2141"/>
      <c r="J1121" s="2011"/>
      <c r="K1121" s="621" t="s">
        <v>973</v>
      </c>
      <c r="L1121" s="433">
        <v>20</v>
      </c>
      <c r="M1121" s="200" t="s">
        <v>22</v>
      </c>
      <c r="N1121" s="433">
        <v>4</v>
      </c>
      <c r="O1121" s="200" t="s">
        <v>23</v>
      </c>
      <c r="P1121" s="433">
        <v>1</v>
      </c>
      <c r="Q1121" s="41" t="s">
        <v>24</v>
      </c>
      <c r="R1121" s="1950" t="s">
        <v>970</v>
      </c>
      <c r="S1121" s="1950"/>
      <c r="T1121" s="1950" t="s">
        <v>970</v>
      </c>
      <c r="U1121" s="1950"/>
      <c r="Z1121" s="430" t="s">
        <v>1842</v>
      </c>
    </row>
    <row r="1122" spans="2:26" ht="23.5" customHeight="1" x14ac:dyDescent="0.2">
      <c r="D1122" s="1865" t="s">
        <v>518</v>
      </c>
      <c r="E1122" s="1865"/>
      <c r="F1122" s="1873"/>
      <c r="G1122" s="2010" t="s">
        <v>1952</v>
      </c>
      <c r="H1122" s="2141"/>
      <c r="I1122" s="2141"/>
      <c r="J1122" s="2011"/>
      <c r="K1122" s="621" t="s">
        <v>984</v>
      </c>
      <c r="L1122" s="433">
        <v>2</v>
      </c>
      <c r="M1122" s="16" t="s">
        <v>22</v>
      </c>
      <c r="N1122" s="433">
        <v>12</v>
      </c>
      <c r="O1122" s="16" t="s">
        <v>23</v>
      </c>
      <c r="P1122" s="433">
        <v>1</v>
      </c>
      <c r="Q1122" s="15" t="s">
        <v>24</v>
      </c>
      <c r="R1122" s="1950" t="s">
        <v>970</v>
      </c>
      <c r="S1122" s="1950"/>
      <c r="T1122" s="1950" t="s">
        <v>970</v>
      </c>
      <c r="U1122" s="1950"/>
      <c r="Z1122" s="430" t="s">
        <v>1842</v>
      </c>
    </row>
    <row r="1123" spans="2:26" ht="23.5" customHeight="1" x14ac:dyDescent="0.2">
      <c r="D1123" s="1865" t="s">
        <v>519</v>
      </c>
      <c r="E1123" s="1865"/>
      <c r="F1123" s="1873"/>
      <c r="G1123" s="2010" t="s">
        <v>1953</v>
      </c>
      <c r="H1123" s="2141"/>
      <c r="I1123" s="2141"/>
      <c r="J1123" s="2011"/>
      <c r="K1123" s="622" t="s">
        <v>973</v>
      </c>
      <c r="L1123" s="433">
        <v>30</v>
      </c>
      <c r="M1123" s="16" t="s">
        <v>22</v>
      </c>
      <c r="N1123" s="433">
        <v>4</v>
      </c>
      <c r="O1123" s="16" t="s">
        <v>23</v>
      </c>
      <c r="P1123" s="433">
        <v>1</v>
      </c>
      <c r="Q1123" s="15" t="s">
        <v>24</v>
      </c>
      <c r="R1123" s="1950" t="s">
        <v>970</v>
      </c>
      <c r="S1123" s="1950"/>
      <c r="T1123" s="1950" t="s">
        <v>970</v>
      </c>
      <c r="U1123" s="1950"/>
      <c r="Z1123" s="430" t="s">
        <v>1842</v>
      </c>
    </row>
    <row r="1124" spans="2:26" ht="16.5" customHeight="1" x14ac:dyDescent="0.2">
      <c r="E1124" s="2" t="s">
        <v>524</v>
      </c>
      <c r="Z1124" s="430"/>
    </row>
    <row r="1125" spans="2:26" ht="9.65" customHeight="1" x14ac:dyDescent="0.2">
      <c r="Z1125" s="430"/>
    </row>
    <row r="1126" spans="2:26" ht="16.5" customHeight="1" x14ac:dyDescent="0.2">
      <c r="B1126" s="7" t="s">
        <v>525</v>
      </c>
      <c r="Z1126" s="430"/>
    </row>
    <row r="1127" spans="2:26" ht="16.5" customHeight="1" x14ac:dyDescent="0.2">
      <c r="C1127" s="8" t="s">
        <v>526</v>
      </c>
      <c r="Z1127" s="430"/>
    </row>
    <row r="1128" spans="2:26" ht="16.5" customHeight="1" x14ac:dyDescent="0.2">
      <c r="D1128" s="2099"/>
      <c r="E1128" s="1977"/>
      <c r="F1128" s="2122"/>
      <c r="G1128" s="2015" t="s">
        <v>1753</v>
      </c>
      <c r="H1128" s="2009"/>
      <c r="I1128" s="2009"/>
      <c r="J1128" s="2009"/>
      <c r="K1128" s="2009"/>
      <c r="L1128" s="1926"/>
      <c r="M1128" s="1917" t="s">
        <v>536</v>
      </c>
      <c r="N1128" s="1917"/>
      <c r="O1128" s="1917"/>
      <c r="P1128" s="1917"/>
      <c r="Q1128" s="1917"/>
      <c r="R1128" s="1917"/>
      <c r="S1128" s="1917" t="s">
        <v>530</v>
      </c>
      <c r="T1128" s="1917"/>
      <c r="U1128" s="1917"/>
      <c r="V1128" s="1917"/>
      <c r="W1128" s="1917"/>
      <c r="X1128" s="1917"/>
      <c r="Z1128" s="430"/>
    </row>
    <row r="1129" spans="2:26" ht="43" customHeight="1" x14ac:dyDescent="0.2">
      <c r="D1129" s="1868"/>
      <c r="E1129" s="1897"/>
      <c r="F1129" s="1898"/>
      <c r="G1129" s="2142"/>
      <c r="H1129" s="2143"/>
      <c r="I1129" s="2143"/>
      <c r="J1129" s="2143"/>
      <c r="K1129" s="2143"/>
      <c r="L1129" s="2144"/>
      <c r="M1129" s="2138" t="s">
        <v>531</v>
      </c>
      <c r="N1129" s="2139"/>
      <c r="O1129" s="2139" t="s">
        <v>532</v>
      </c>
      <c r="P1129" s="2139"/>
      <c r="Q1129" s="2139" t="s">
        <v>533</v>
      </c>
      <c r="R1129" s="2140"/>
      <c r="S1129" s="2138" t="s">
        <v>534</v>
      </c>
      <c r="T1129" s="2139"/>
      <c r="U1129" s="2139" t="s">
        <v>518</v>
      </c>
      <c r="V1129" s="2139"/>
      <c r="W1129" s="2139" t="s">
        <v>535</v>
      </c>
      <c r="X1129" s="2140"/>
      <c r="Z1129" s="430"/>
    </row>
    <row r="1130" spans="2:26" ht="23.5" customHeight="1" x14ac:dyDescent="0.2">
      <c r="D1130" s="1955" t="s">
        <v>527</v>
      </c>
      <c r="E1130" s="1955"/>
      <c r="F1130" s="2137"/>
      <c r="G1130" s="819" t="s">
        <v>2103</v>
      </c>
      <c r="H1130" s="16" t="s">
        <v>22</v>
      </c>
      <c r="I1130" s="433">
        <v>3</v>
      </c>
      <c r="J1130" s="16" t="s">
        <v>23</v>
      </c>
      <c r="K1130" s="433">
        <v>29</v>
      </c>
      <c r="L1130" s="15" t="s">
        <v>24</v>
      </c>
      <c r="M1130" s="2124" t="s">
        <v>970</v>
      </c>
      <c r="N1130" s="2120"/>
      <c r="O1130" s="2120" t="s">
        <v>970</v>
      </c>
      <c r="P1130" s="2120"/>
      <c r="Q1130" s="2120" t="s">
        <v>970</v>
      </c>
      <c r="R1130" s="2123"/>
      <c r="S1130" s="2124" t="s">
        <v>970</v>
      </c>
      <c r="T1130" s="2120"/>
      <c r="U1130" s="2120" t="s">
        <v>970</v>
      </c>
      <c r="V1130" s="2120"/>
      <c r="W1130" s="2120" t="s">
        <v>970</v>
      </c>
      <c r="X1130" s="2123"/>
      <c r="Z1130" s="430" t="s">
        <v>2000</v>
      </c>
    </row>
    <row r="1131" spans="2:26" ht="5.5" customHeight="1" x14ac:dyDescent="0.2">
      <c r="D1131" s="3"/>
      <c r="E1131" s="3"/>
      <c r="F1131" s="3"/>
      <c r="M1131" s="382"/>
      <c r="N1131" s="382"/>
      <c r="O1131" s="382"/>
      <c r="P1131" s="382"/>
      <c r="Q1131" s="382"/>
      <c r="R1131" s="382"/>
      <c r="S1131" s="382"/>
      <c r="T1131" s="382"/>
      <c r="U1131" s="382"/>
      <c r="V1131" s="382"/>
      <c r="W1131" s="382"/>
      <c r="X1131" s="382"/>
      <c r="Z1131" s="430"/>
    </row>
    <row r="1132" spans="2:26" ht="44.15" customHeight="1" x14ac:dyDescent="0.2">
      <c r="D1132" s="623"/>
      <c r="E1132" s="623"/>
      <c r="F1132" s="623"/>
      <c r="H1132" s="199"/>
      <c r="J1132" s="199"/>
      <c r="L1132" s="373"/>
      <c r="M1132" s="2138" t="s">
        <v>985</v>
      </c>
      <c r="N1132" s="2139"/>
      <c r="O1132" s="2139" t="s">
        <v>986</v>
      </c>
      <c r="P1132" s="2139"/>
      <c r="Q1132" s="2139" t="s">
        <v>533</v>
      </c>
      <c r="R1132" s="2140"/>
      <c r="S1132" s="2138" t="s">
        <v>534</v>
      </c>
      <c r="T1132" s="2139"/>
      <c r="U1132" s="2139" t="s">
        <v>518</v>
      </c>
      <c r="V1132" s="2139"/>
      <c r="W1132" s="2139" t="s">
        <v>535</v>
      </c>
      <c r="X1132" s="2140"/>
      <c r="Z1132" s="430"/>
    </row>
    <row r="1133" spans="2:26" ht="23.5" customHeight="1" x14ac:dyDescent="0.2">
      <c r="D1133" s="1955" t="s">
        <v>528</v>
      </c>
      <c r="E1133" s="1955"/>
      <c r="F1133" s="2137"/>
      <c r="G1133" s="819" t="s">
        <v>2103</v>
      </c>
      <c r="H1133" s="16" t="s">
        <v>22</v>
      </c>
      <c r="I1133" s="433">
        <v>3</v>
      </c>
      <c r="J1133" s="16" t="s">
        <v>23</v>
      </c>
      <c r="K1133" s="433">
        <v>29</v>
      </c>
      <c r="L1133" s="15" t="s">
        <v>24</v>
      </c>
      <c r="M1133" s="2124" t="s">
        <v>970</v>
      </c>
      <c r="N1133" s="2120"/>
      <c r="O1133" s="2120" t="s">
        <v>970</v>
      </c>
      <c r="P1133" s="2120"/>
      <c r="Q1133" s="2120" t="s">
        <v>970</v>
      </c>
      <c r="R1133" s="2123"/>
      <c r="S1133" s="2124" t="s">
        <v>970</v>
      </c>
      <c r="T1133" s="2120"/>
      <c r="U1133" s="2120" t="s">
        <v>970</v>
      </c>
      <c r="V1133" s="2120"/>
      <c r="W1133" s="2120" t="s">
        <v>970</v>
      </c>
      <c r="X1133" s="2123"/>
      <c r="Z1133" s="430" t="s">
        <v>2000</v>
      </c>
    </row>
    <row r="1134" spans="2:26" ht="5.5" customHeight="1" x14ac:dyDescent="0.2">
      <c r="D1134" s="3"/>
      <c r="E1134" s="3"/>
      <c r="F1134" s="3"/>
      <c r="M1134" s="382"/>
      <c r="N1134" s="382"/>
      <c r="O1134" s="382"/>
      <c r="P1134" s="382"/>
      <c r="Q1134" s="382"/>
      <c r="R1134" s="382"/>
      <c r="S1134" s="382"/>
      <c r="T1134" s="382"/>
      <c r="U1134" s="382"/>
      <c r="V1134" s="382"/>
      <c r="W1134" s="382"/>
      <c r="X1134" s="382"/>
      <c r="Z1134" s="430"/>
    </row>
    <row r="1135" spans="2:26" ht="26.5" customHeight="1" x14ac:dyDescent="0.2">
      <c r="M1135" s="2134" t="s">
        <v>780</v>
      </c>
      <c r="N1135" s="2135"/>
      <c r="O1135" s="2135" t="s">
        <v>781</v>
      </c>
      <c r="P1135" s="2135"/>
      <c r="Q1135" s="2135" t="s">
        <v>541</v>
      </c>
      <c r="R1135" s="2136"/>
      <c r="Z1135" s="430"/>
    </row>
    <row r="1136" spans="2:26" ht="29.5" customHeight="1" x14ac:dyDescent="0.2">
      <c r="D1136" s="1955" t="s">
        <v>529</v>
      </c>
      <c r="E1136" s="1955"/>
      <c r="F1136" s="2137"/>
      <c r="G1136" s="819" t="s">
        <v>2103</v>
      </c>
      <c r="H1136" s="16" t="s">
        <v>22</v>
      </c>
      <c r="I1136" s="433">
        <v>4</v>
      </c>
      <c r="J1136" s="16" t="s">
        <v>23</v>
      </c>
      <c r="K1136" s="433">
        <v>1</v>
      </c>
      <c r="L1136" s="15" t="s">
        <v>24</v>
      </c>
      <c r="M1136" s="2124" t="s">
        <v>970</v>
      </c>
      <c r="N1136" s="2120"/>
      <c r="O1136" s="2120" t="s">
        <v>970</v>
      </c>
      <c r="P1136" s="2120"/>
      <c r="Q1136" s="2120" t="s">
        <v>970</v>
      </c>
      <c r="R1136" s="2123"/>
      <c r="Z1136" s="430" t="s">
        <v>2001</v>
      </c>
    </row>
    <row r="1137" spans="2:26" ht="16.5" customHeight="1" x14ac:dyDescent="0.2">
      <c r="E1137" s="2" t="s">
        <v>537</v>
      </c>
      <c r="Z1137" s="430"/>
    </row>
    <row r="1138" spans="2:26" ht="16.5" customHeight="1" x14ac:dyDescent="0.2">
      <c r="E1138" s="226" t="s">
        <v>1067</v>
      </c>
      <c r="Z1138" s="430"/>
    </row>
    <row r="1139" spans="2:26" ht="20.5" customHeight="1" x14ac:dyDescent="0.2">
      <c r="Q1139" s="2"/>
      <c r="S1139" s="1297" t="s">
        <v>1645</v>
      </c>
      <c r="T1139" s="2037"/>
      <c r="U1139" s="2037"/>
      <c r="V1139" s="2037"/>
      <c r="W1139" s="2037"/>
      <c r="X1139" s="2038"/>
      <c r="Z1139" s="430"/>
    </row>
    <row r="1140" spans="2:26" ht="11.5" customHeight="1" x14ac:dyDescent="0.2">
      <c r="Z1140" s="430"/>
    </row>
    <row r="1141" spans="2:26" ht="17.5" customHeight="1" x14ac:dyDescent="0.2">
      <c r="P1141" s="1946" t="s">
        <v>792</v>
      </c>
      <c r="Q1141" s="1946"/>
      <c r="R1141" s="1946"/>
      <c r="S1141" s="1947" t="str">
        <f>$Q$12</f>
        <v>○△幼稚園</v>
      </c>
      <c r="T1141" s="1947"/>
      <c r="U1141" s="1947"/>
      <c r="V1141" s="1947"/>
      <c r="W1141" s="1947"/>
      <c r="X1141" s="1947"/>
      <c r="Z1141" s="430"/>
    </row>
    <row r="1142" spans="2:26" ht="16.5" customHeight="1" x14ac:dyDescent="0.2">
      <c r="B1142" s="7" t="s">
        <v>1009</v>
      </c>
      <c r="Z1142" s="430"/>
    </row>
    <row r="1143" spans="2:26" ht="16.5" customHeight="1" x14ac:dyDescent="0.2">
      <c r="C1143" s="8" t="s">
        <v>538</v>
      </c>
      <c r="Z1143" s="430"/>
    </row>
    <row r="1144" spans="2:26" ht="31.5" customHeight="1" x14ac:dyDescent="0.2">
      <c r="D1144" s="1917"/>
      <c r="E1144" s="1917"/>
      <c r="F1144" s="1918" t="s">
        <v>1754</v>
      </c>
      <c r="G1144" s="1919"/>
      <c r="H1144" s="1919"/>
      <c r="I1144" s="1919"/>
      <c r="J1144" s="1919"/>
      <c r="K1144" s="1920"/>
      <c r="L1144" s="1927" t="s">
        <v>542</v>
      </c>
      <c r="M1144" s="1927"/>
      <c r="N1144" s="1927"/>
      <c r="O1144" s="1927"/>
      <c r="P1144" s="1927"/>
      <c r="Q1144" s="1955" t="s">
        <v>1432</v>
      </c>
      <c r="R1144" s="1955"/>
      <c r="S1144" s="2103" t="s">
        <v>543</v>
      </c>
      <c r="T1144" s="1955"/>
      <c r="Z1144" s="430"/>
    </row>
    <row r="1145" spans="2:26" ht="19" customHeight="1" x14ac:dyDescent="0.2">
      <c r="D1145" s="1917" t="s">
        <v>539</v>
      </c>
      <c r="E1145" s="1918"/>
      <c r="F1145" s="819" t="s">
        <v>2103</v>
      </c>
      <c r="G1145" s="199" t="s">
        <v>22</v>
      </c>
      <c r="H1145" s="624">
        <v>5</v>
      </c>
      <c r="I1145" s="199" t="s">
        <v>23</v>
      </c>
      <c r="J1145" s="624">
        <v>15</v>
      </c>
      <c r="K1145" s="199" t="s">
        <v>24</v>
      </c>
      <c r="L1145" s="2131" t="s">
        <v>1209</v>
      </c>
      <c r="M1145" s="2132"/>
      <c r="N1145" s="2132"/>
      <c r="O1145" s="2132"/>
      <c r="P1145" s="2133"/>
      <c r="Q1145" s="1950" t="s">
        <v>970</v>
      </c>
      <c r="R1145" s="1950"/>
      <c r="S1145" s="625">
        <v>2</v>
      </c>
      <c r="T1145" s="15" t="s">
        <v>50</v>
      </c>
      <c r="Z1145" s="430" t="s">
        <v>1778</v>
      </c>
    </row>
    <row r="1146" spans="2:26" ht="19" customHeight="1" x14ac:dyDescent="0.2">
      <c r="D1146" s="1917" t="s">
        <v>540</v>
      </c>
      <c r="E1146" s="1918"/>
      <c r="F1146" s="819" t="s">
        <v>2103</v>
      </c>
      <c r="G1146" s="16" t="s">
        <v>22</v>
      </c>
      <c r="H1146" s="433">
        <v>5</v>
      </c>
      <c r="I1146" s="16" t="s">
        <v>23</v>
      </c>
      <c r="J1146" s="433">
        <v>20</v>
      </c>
      <c r="K1146" s="16" t="s">
        <v>24</v>
      </c>
      <c r="L1146" s="2131" t="s">
        <v>1210</v>
      </c>
      <c r="M1146" s="2132"/>
      <c r="N1146" s="2132"/>
      <c r="O1146" s="2132"/>
      <c r="P1146" s="2133"/>
      <c r="Q1146" s="1950" t="s">
        <v>970</v>
      </c>
      <c r="R1146" s="1950"/>
      <c r="S1146" s="625">
        <v>3</v>
      </c>
      <c r="T1146" s="15" t="s">
        <v>50</v>
      </c>
      <c r="Z1146" s="430" t="s">
        <v>1778</v>
      </c>
    </row>
    <row r="1147" spans="2:26" ht="19" customHeight="1" x14ac:dyDescent="0.2">
      <c r="D1147" s="1917" t="s">
        <v>541</v>
      </c>
      <c r="E1147" s="1918"/>
      <c r="F1147" s="566"/>
      <c r="G1147" s="16" t="s">
        <v>22</v>
      </c>
      <c r="H1147" s="566"/>
      <c r="I1147" s="16" t="s">
        <v>23</v>
      </c>
      <c r="J1147" s="566"/>
      <c r="K1147" s="16" t="s">
        <v>24</v>
      </c>
      <c r="L1147" s="1879"/>
      <c r="M1147" s="2129"/>
      <c r="N1147" s="2129"/>
      <c r="O1147" s="2129"/>
      <c r="P1147" s="2130"/>
      <c r="Q1147" s="2127"/>
      <c r="R1147" s="2127"/>
      <c r="S1147" s="625"/>
      <c r="T1147" s="15" t="s">
        <v>50</v>
      </c>
      <c r="Z1147" s="430" t="s">
        <v>1778</v>
      </c>
    </row>
    <row r="1148" spans="2:26" ht="16.5" customHeight="1" x14ac:dyDescent="0.2">
      <c r="D1148" s="626" t="s">
        <v>1523</v>
      </c>
      <c r="Z1148" s="430"/>
    </row>
    <row r="1149" spans="2:26" ht="18.649999999999999" customHeight="1" x14ac:dyDescent="0.2">
      <c r="D1149" s="1917"/>
      <c r="E1149" s="1917"/>
      <c r="F1149" s="2015" t="s">
        <v>544</v>
      </c>
      <c r="G1149" s="2009"/>
      <c r="H1149" s="2009"/>
      <c r="I1149" s="2111"/>
      <c r="J1149" s="2112" t="s">
        <v>545</v>
      </c>
      <c r="K1149" s="2113"/>
      <c r="L1149" s="1927" t="s">
        <v>546</v>
      </c>
      <c r="M1149" s="1917"/>
      <c r="Z1149" s="430"/>
    </row>
    <row r="1150" spans="2:26" ht="18.649999999999999" customHeight="1" x14ac:dyDescent="0.2">
      <c r="D1150" s="1917" t="s">
        <v>539</v>
      </c>
      <c r="E1150" s="1918"/>
      <c r="F1150" s="1882">
        <v>2</v>
      </c>
      <c r="G1150" s="1883"/>
      <c r="H1150" s="1884"/>
      <c r="I1150" s="16" t="s">
        <v>50</v>
      </c>
      <c r="J1150" s="2127" t="s">
        <v>970</v>
      </c>
      <c r="K1150" s="2127"/>
      <c r="L1150" s="625">
        <v>0</v>
      </c>
      <c r="M1150" s="15" t="s">
        <v>50</v>
      </c>
      <c r="Z1150" s="430" t="s">
        <v>1778</v>
      </c>
    </row>
    <row r="1151" spans="2:26" ht="18.649999999999999" customHeight="1" x14ac:dyDescent="0.2">
      <c r="D1151" s="1917" t="s">
        <v>540</v>
      </c>
      <c r="E1151" s="1918"/>
      <c r="F1151" s="1882">
        <v>3</v>
      </c>
      <c r="G1151" s="1883"/>
      <c r="H1151" s="1884"/>
      <c r="I1151" s="16" t="s">
        <v>50</v>
      </c>
      <c r="J1151" s="2127" t="s">
        <v>970</v>
      </c>
      <c r="K1151" s="2127"/>
      <c r="L1151" s="625">
        <v>0</v>
      </c>
      <c r="M1151" s="15" t="s">
        <v>50</v>
      </c>
      <c r="Z1151" s="430" t="s">
        <v>1778</v>
      </c>
    </row>
    <row r="1152" spans="2:26" ht="18.649999999999999" customHeight="1" x14ac:dyDescent="0.2">
      <c r="D1152" s="1917" t="s">
        <v>541</v>
      </c>
      <c r="E1152" s="1918"/>
      <c r="F1152" s="1882"/>
      <c r="G1152" s="1883"/>
      <c r="H1152" s="1884"/>
      <c r="I1152" s="16" t="s">
        <v>50</v>
      </c>
      <c r="J1152" s="2127"/>
      <c r="K1152" s="2127"/>
      <c r="L1152" s="625"/>
      <c r="M1152" s="15" t="s">
        <v>50</v>
      </c>
      <c r="Z1152" s="430" t="s">
        <v>1778</v>
      </c>
    </row>
    <row r="1153" spans="3:26" ht="16.5" customHeight="1" x14ac:dyDescent="0.2">
      <c r="E1153" s="2" t="s">
        <v>547</v>
      </c>
      <c r="Z1153" s="430"/>
    </row>
    <row r="1154" spans="3:26" ht="16.5" customHeight="1" x14ac:dyDescent="0.2">
      <c r="E1154" s="226" t="s">
        <v>1755</v>
      </c>
      <c r="Z1154" s="430"/>
    </row>
    <row r="1155" spans="3:26" ht="9.65" customHeight="1" x14ac:dyDescent="0.2">
      <c r="Z1155" s="430"/>
    </row>
    <row r="1156" spans="3:26" ht="16.5" customHeight="1" x14ac:dyDescent="0.2">
      <c r="C1156" s="229" t="s">
        <v>1902</v>
      </c>
      <c r="Z1156" s="430"/>
    </row>
    <row r="1157" spans="3:26" ht="16.5" customHeight="1" x14ac:dyDescent="0.2">
      <c r="D1157" s="1917" t="s">
        <v>564</v>
      </c>
      <c r="E1157" s="1917"/>
      <c r="F1157" s="1917"/>
      <c r="G1157" s="1917"/>
      <c r="H1157" s="1917"/>
      <c r="I1157" s="1917" t="s">
        <v>561</v>
      </c>
      <c r="J1157" s="1917"/>
      <c r="K1157" s="1917"/>
      <c r="L1157" s="1917"/>
      <c r="M1157" s="1917"/>
      <c r="N1157" s="1917"/>
      <c r="O1157" s="1917" t="s">
        <v>562</v>
      </c>
      <c r="P1157" s="1917"/>
      <c r="Q1157" s="1917"/>
      <c r="R1157" s="1917"/>
      <c r="S1157" s="1917"/>
      <c r="T1157" s="1917"/>
      <c r="Z1157" s="430"/>
    </row>
    <row r="1158" spans="3:26" ht="16.5" customHeight="1" x14ac:dyDescent="0.2">
      <c r="D1158" s="1917"/>
      <c r="E1158" s="1917"/>
      <c r="F1158" s="1917"/>
      <c r="G1158" s="1917"/>
      <c r="H1158" s="1917"/>
      <c r="I1158" s="2128" t="s">
        <v>400</v>
      </c>
      <c r="J1158" s="2125"/>
      <c r="K1158" s="2125" t="s">
        <v>399</v>
      </c>
      <c r="L1158" s="2125"/>
      <c r="M1158" s="2125" t="s">
        <v>398</v>
      </c>
      <c r="N1158" s="2126"/>
      <c r="O1158" s="2128" t="s">
        <v>400</v>
      </c>
      <c r="P1158" s="2125"/>
      <c r="Q1158" s="2125" t="s">
        <v>399</v>
      </c>
      <c r="R1158" s="2125"/>
      <c r="S1158" s="2125" t="s">
        <v>398</v>
      </c>
      <c r="T1158" s="2126"/>
      <c r="Z1158" s="430"/>
    </row>
    <row r="1159" spans="3:26" ht="19" customHeight="1" x14ac:dyDescent="0.2">
      <c r="D1159" s="1891" t="s">
        <v>548</v>
      </c>
      <c r="E1159" s="1891"/>
      <c r="F1159" s="1891"/>
      <c r="G1159" s="1891"/>
      <c r="H1159" s="1891"/>
      <c r="I1159" s="2124" t="s">
        <v>987</v>
      </c>
      <c r="J1159" s="2120"/>
      <c r="K1159" s="2120" t="s">
        <v>987</v>
      </c>
      <c r="L1159" s="2120"/>
      <c r="M1159" s="2120" t="s">
        <v>987</v>
      </c>
      <c r="N1159" s="2123"/>
      <c r="O1159" s="2124" t="s">
        <v>1068</v>
      </c>
      <c r="P1159" s="2120"/>
      <c r="Q1159" s="2120" t="s">
        <v>1068</v>
      </c>
      <c r="R1159" s="2120"/>
      <c r="S1159" s="2120" t="s">
        <v>1068</v>
      </c>
      <c r="T1159" s="2123"/>
      <c r="Z1159" s="430" t="s">
        <v>1843</v>
      </c>
    </row>
    <row r="1160" spans="3:26" ht="19" customHeight="1" x14ac:dyDescent="0.2">
      <c r="D1160" s="1891" t="s">
        <v>549</v>
      </c>
      <c r="E1160" s="1891"/>
      <c r="F1160" s="1891"/>
      <c r="G1160" s="1891"/>
      <c r="H1160" s="1891"/>
      <c r="I1160" s="2124" t="s">
        <v>987</v>
      </c>
      <c r="J1160" s="2120"/>
      <c r="K1160" s="2120" t="s">
        <v>987</v>
      </c>
      <c r="L1160" s="2120"/>
      <c r="M1160" s="2120" t="s">
        <v>987</v>
      </c>
      <c r="N1160" s="2123"/>
      <c r="O1160" s="2124" t="s">
        <v>1068</v>
      </c>
      <c r="P1160" s="2120"/>
      <c r="Q1160" s="2120" t="s">
        <v>1068</v>
      </c>
      <c r="R1160" s="2120"/>
      <c r="S1160" s="2120" t="s">
        <v>1068</v>
      </c>
      <c r="T1160" s="2123"/>
      <c r="Z1160" s="430" t="s">
        <v>1843</v>
      </c>
    </row>
    <row r="1161" spans="3:26" ht="19" customHeight="1" x14ac:dyDescent="0.2">
      <c r="D1161" s="1891" t="s">
        <v>550</v>
      </c>
      <c r="E1161" s="1891"/>
      <c r="F1161" s="1891"/>
      <c r="G1161" s="1891"/>
      <c r="H1161" s="1891"/>
      <c r="I1161" s="2124" t="s">
        <v>987</v>
      </c>
      <c r="J1161" s="2120"/>
      <c r="K1161" s="2120" t="s">
        <v>987</v>
      </c>
      <c r="L1161" s="2120"/>
      <c r="M1161" s="2120" t="s">
        <v>987</v>
      </c>
      <c r="N1161" s="2123"/>
      <c r="O1161" s="2124" t="s">
        <v>1068</v>
      </c>
      <c r="P1161" s="2120"/>
      <c r="Q1161" s="2120" t="s">
        <v>1068</v>
      </c>
      <c r="R1161" s="2120"/>
      <c r="S1161" s="2120" t="s">
        <v>1068</v>
      </c>
      <c r="T1161" s="2123"/>
      <c r="Z1161" s="430" t="s">
        <v>1843</v>
      </c>
    </row>
    <row r="1162" spans="3:26" ht="19" customHeight="1" x14ac:dyDescent="0.2">
      <c r="D1162" s="1891" t="s">
        <v>551</v>
      </c>
      <c r="E1162" s="1891"/>
      <c r="F1162" s="1891"/>
      <c r="G1162" s="1891"/>
      <c r="H1162" s="1891"/>
      <c r="I1162" s="2124" t="s">
        <v>987</v>
      </c>
      <c r="J1162" s="2120"/>
      <c r="K1162" s="2120" t="s">
        <v>987</v>
      </c>
      <c r="L1162" s="2120"/>
      <c r="M1162" s="2120" t="s">
        <v>987</v>
      </c>
      <c r="N1162" s="2123"/>
      <c r="O1162" s="2124" t="s">
        <v>1068</v>
      </c>
      <c r="P1162" s="2120"/>
      <c r="Q1162" s="2120" t="s">
        <v>1068</v>
      </c>
      <c r="R1162" s="2120"/>
      <c r="S1162" s="2120" t="s">
        <v>1068</v>
      </c>
      <c r="T1162" s="2123"/>
      <c r="Z1162" s="430" t="s">
        <v>1843</v>
      </c>
    </row>
    <row r="1163" spans="3:26" ht="19" customHeight="1" x14ac:dyDescent="0.2">
      <c r="D1163" s="1891" t="s">
        <v>552</v>
      </c>
      <c r="E1163" s="1891"/>
      <c r="F1163" s="1891"/>
      <c r="G1163" s="1891"/>
      <c r="H1163" s="1891"/>
      <c r="I1163" s="2124" t="s">
        <v>987</v>
      </c>
      <c r="J1163" s="2120"/>
      <c r="K1163" s="2120" t="s">
        <v>987</v>
      </c>
      <c r="L1163" s="2120"/>
      <c r="M1163" s="2120" t="s">
        <v>987</v>
      </c>
      <c r="N1163" s="2123"/>
      <c r="O1163" s="2124" t="s">
        <v>1068</v>
      </c>
      <c r="P1163" s="2120"/>
      <c r="Q1163" s="2120" t="s">
        <v>1068</v>
      </c>
      <c r="R1163" s="2120"/>
      <c r="S1163" s="2120" t="s">
        <v>1068</v>
      </c>
      <c r="T1163" s="2123"/>
      <c r="Z1163" s="430" t="s">
        <v>1843</v>
      </c>
    </row>
    <row r="1164" spans="3:26" ht="19" customHeight="1" x14ac:dyDescent="0.2">
      <c r="D1164" s="1891" t="s">
        <v>553</v>
      </c>
      <c r="E1164" s="1891"/>
      <c r="F1164" s="1891"/>
      <c r="G1164" s="1891"/>
      <c r="H1164" s="1891"/>
      <c r="I1164" s="2124" t="s">
        <v>987</v>
      </c>
      <c r="J1164" s="2120"/>
      <c r="K1164" s="2120" t="s">
        <v>987</v>
      </c>
      <c r="L1164" s="2120"/>
      <c r="M1164" s="2120" t="s">
        <v>987</v>
      </c>
      <c r="N1164" s="2123"/>
      <c r="O1164" s="2124" t="s">
        <v>1068</v>
      </c>
      <c r="P1164" s="2120"/>
      <c r="Q1164" s="2120" t="s">
        <v>1068</v>
      </c>
      <c r="R1164" s="2120"/>
      <c r="S1164" s="2120" t="s">
        <v>1068</v>
      </c>
      <c r="T1164" s="2123"/>
      <c r="Z1164" s="430" t="s">
        <v>1843</v>
      </c>
    </row>
    <row r="1165" spans="3:26" ht="19" customHeight="1" x14ac:dyDescent="0.2">
      <c r="D1165" s="1891" t="s">
        <v>554</v>
      </c>
      <c r="E1165" s="1891"/>
      <c r="F1165" s="1891"/>
      <c r="G1165" s="1891"/>
      <c r="H1165" s="1891"/>
      <c r="I1165" s="2124" t="s">
        <v>987</v>
      </c>
      <c r="J1165" s="2120"/>
      <c r="K1165" s="2120" t="s">
        <v>987</v>
      </c>
      <c r="L1165" s="2120"/>
      <c r="M1165" s="2120" t="s">
        <v>987</v>
      </c>
      <c r="N1165" s="2123"/>
      <c r="O1165" s="2124" t="s">
        <v>1068</v>
      </c>
      <c r="P1165" s="2120"/>
      <c r="Q1165" s="2120" t="s">
        <v>1068</v>
      </c>
      <c r="R1165" s="2120"/>
      <c r="S1165" s="2120" t="s">
        <v>1068</v>
      </c>
      <c r="T1165" s="2123"/>
      <c r="Z1165" s="430" t="s">
        <v>1843</v>
      </c>
    </row>
    <row r="1166" spans="3:26" ht="19" customHeight="1" x14ac:dyDescent="0.2">
      <c r="D1166" s="1891" t="s">
        <v>555</v>
      </c>
      <c r="E1166" s="1891"/>
      <c r="F1166" s="1891"/>
      <c r="G1166" s="1891"/>
      <c r="H1166" s="1891"/>
      <c r="I1166" s="2124" t="s">
        <v>987</v>
      </c>
      <c r="J1166" s="2120"/>
      <c r="K1166" s="2120" t="s">
        <v>987</v>
      </c>
      <c r="L1166" s="2120"/>
      <c r="M1166" s="2120" t="s">
        <v>987</v>
      </c>
      <c r="N1166" s="2123"/>
      <c r="O1166" s="2124" t="s">
        <v>1068</v>
      </c>
      <c r="P1166" s="2120"/>
      <c r="Q1166" s="2120" t="s">
        <v>1068</v>
      </c>
      <c r="R1166" s="2120"/>
      <c r="S1166" s="2120" t="s">
        <v>1068</v>
      </c>
      <c r="T1166" s="2123"/>
      <c r="Z1166" s="430" t="s">
        <v>1843</v>
      </c>
    </row>
    <row r="1167" spans="3:26" ht="19" customHeight="1" x14ac:dyDescent="0.2">
      <c r="D1167" s="1891" t="s">
        <v>556</v>
      </c>
      <c r="E1167" s="1891"/>
      <c r="F1167" s="1891"/>
      <c r="G1167" s="1891"/>
      <c r="H1167" s="1891"/>
      <c r="I1167" s="2124" t="s">
        <v>987</v>
      </c>
      <c r="J1167" s="2120"/>
      <c r="K1167" s="2120" t="s">
        <v>987</v>
      </c>
      <c r="L1167" s="2120"/>
      <c r="M1167" s="2120" t="s">
        <v>987</v>
      </c>
      <c r="N1167" s="2123"/>
      <c r="O1167" s="2124" t="s">
        <v>1068</v>
      </c>
      <c r="P1167" s="2120"/>
      <c r="Q1167" s="2120" t="s">
        <v>1068</v>
      </c>
      <c r="R1167" s="2120"/>
      <c r="S1167" s="2120" t="s">
        <v>1068</v>
      </c>
      <c r="T1167" s="2123"/>
      <c r="Z1167" s="430" t="s">
        <v>1843</v>
      </c>
    </row>
    <row r="1168" spans="3:26" ht="18" customHeight="1" x14ac:dyDescent="0.2">
      <c r="D1168" s="1891" t="s">
        <v>557</v>
      </c>
      <c r="E1168" s="1891"/>
      <c r="F1168" s="1891"/>
      <c r="G1168" s="1891"/>
      <c r="H1168" s="1891"/>
      <c r="I1168" s="2124" t="s">
        <v>987</v>
      </c>
      <c r="J1168" s="2120"/>
      <c r="K1168" s="2120" t="s">
        <v>987</v>
      </c>
      <c r="L1168" s="2120"/>
      <c r="M1168" s="2120" t="s">
        <v>987</v>
      </c>
      <c r="N1168" s="2123"/>
      <c r="O1168" s="2124" t="s">
        <v>1068</v>
      </c>
      <c r="P1168" s="2120"/>
      <c r="Q1168" s="2120" t="s">
        <v>1068</v>
      </c>
      <c r="R1168" s="2120"/>
      <c r="S1168" s="2120" t="s">
        <v>1068</v>
      </c>
      <c r="T1168" s="2123"/>
      <c r="Z1168" s="430" t="s">
        <v>1843</v>
      </c>
    </row>
    <row r="1169" spans="3:26" ht="19" customHeight="1" x14ac:dyDescent="0.2">
      <c r="D1169" s="1891" t="s">
        <v>558</v>
      </c>
      <c r="E1169" s="1891"/>
      <c r="F1169" s="1891"/>
      <c r="G1169" s="1891"/>
      <c r="H1169" s="1891"/>
      <c r="I1169" s="2124" t="s">
        <v>987</v>
      </c>
      <c r="J1169" s="2120"/>
      <c r="K1169" s="2120" t="s">
        <v>987</v>
      </c>
      <c r="L1169" s="2120"/>
      <c r="M1169" s="2120" t="s">
        <v>987</v>
      </c>
      <c r="N1169" s="2123"/>
      <c r="O1169" s="2124" t="s">
        <v>1068</v>
      </c>
      <c r="P1169" s="2120"/>
      <c r="Q1169" s="2120" t="s">
        <v>1068</v>
      </c>
      <c r="R1169" s="2120"/>
      <c r="S1169" s="2120" t="s">
        <v>1068</v>
      </c>
      <c r="T1169" s="2123"/>
      <c r="Z1169" s="430" t="s">
        <v>1843</v>
      </c>
    </row>
    <row r="1170" spans="3:26" ht="19" customHeight="1" x14ac:dyDescent="0.2">
      <c r="D1170" s="1891" t="s">
        <v>559</v>
      </c>
      <c r="E1170" s="1891"/>
      <c r="F1170" s="1891"/>
      <c r="G1170" s="1891"/>
      <c r="H1170" s="1891"/>
      <c r="I1170" s="2124" t="s">
        <v>987</v>
      </c>
      <c r="J1170" s="2120"/>
      <c r="K1170" s="2120" t="s">
        <v>987</v>
      </c>
      <c r="L1170" s="2120"/>
      <c r="M1170" s="2120" t="s">
        <v>987</v>
      </c>
      <c r="N1170" s="2123"/>
      <c r="O1170" s="2124" t="s">
        <v>1068</v>
      </c>
      <c r="P1170" s="2120"/>
      <c r="Q1170" s="2120" t="s">
        <v>1068</v>
      </c>
      <c r="R1170" s="2120"/>
      <c r="S1170" s="2120" t="s">
        <v>1068</v>
      </c>
      <c r="T1170" s="2123"/>
      <c r="Z1170" s="430" t="s">
        <v>1843</v>
      </c>
    </row>
    <row r="1171" spans="3:26" ht="19" customHeight="1" x14ac:dyDescent="0.2">
      <c r="D1171" s="1891" t="s">
        <v>560</v>
      </c>
      <c r="E1171" s="1891"/>
      <c r="F1171" s="1891"/>
      <c r="G1171" s="1891"/>
      <c r="H1171" s="1891"/>
      <c r="I1171" s="2124" t="s">
        <v>987</v>
      </c>
      <c r="J1171" s="2120"/>
      <c r="K1171" s="2120" t="s">
        <v>987</v>
      </c>
      <c r="L1171" s="2120"/>
      <c r="M1171" s="2120" t="s">
        <v>987</v>
      </c>
      <c r="N1171" s="2123"/>
      <c r="O1171" s="2124" t="s">
        <v>1068</v>
      </c>
      <c r="P1171" s="2120"/>
      <c r="Q1171" s="2120" t="s">
        <v>1068</v>
      </c>
      <c r="R1171" s="2120"/>
      <c r="S1171" s="2120" t="s">
        <v>1068</v>
      </c>
      <c r="T1171" s="2123"/>
      <c r="Z1171" s="430" t="s">
        <v>1843</v>
      </c>
    </row>
    <row r="1172" spans="3:26" ht="16.5" customHeight="1" x14ac:dyDescent="0.2">
      <c r="E1172" s="2" t="s">
        <v>563</v>
      </c>
      <c r="Z1172" s="430"/>
    </row>
    <row r="1173" spans="3:26" ht="16.5" customHeight="1" x14ac:dyDescent="0.2">
      <c r="E1173" s="4" t="s">
        <v>862</v>
      </c>
      <c r="Z1173" s="430"/>
    </row>
    <row r="1174" spans="3:26" ht="9.65" customHeight="1" x14ac:dyDescent="0.2">
      <c r="Z1174" s="430"/>
    </row>
    <row r="1175" spans="3:26" ht="16.5" customHeight="1" x14ac:dyDescent="0.2">
      <c r="C1175" s="8" t="s">
        <v>1010</v>
      </c>
      <c r="Z1175" s="430"/>
    </row>
    <row r="1176" spans="3:26" ht="19" customHeight="1" x14ac:dyDescent="0.2">
      <c r="D1176" s="1865" t="s">
        <v>1011</v>
      </c>
      <c r="E1176" s="1865"/>
      <c r="F1176" s="1865"/>
      <c r="G1176" s="1865"/>
      <c r="H1176" s="1974" t="s">
        <v>988</v>
      </c>
      <c r="I1176" s="1975"/>
      <c r="J1176" s="1975"/>
      <c r="K1176" s="1976"/>
      <c r="Z1176" s="430" t="s">
        <v>1844</v>
      </c>
    </row>
    <row r="1177" spans="3:26" ht="19" customHeight="1" x14ac:dyDescent="0.2">
      <c r="D1177" s="1865" t="s">
        <v>579</v>
      </c>
      <c r="E1177" s="1865"/>
      <c r="F1177" s="1865"/>
      <c r="G1177" s="1865"/>
      <c r="H1177" s="1974" t="s">
        <v>989</v>
      </c>
      <c r="I1177" s="1975"/>
      <c r="J1177" s="1975"/>
      <c r="K1177" s="1976"/>
      <c r="Z1177" s="430" t="s">
        <v>1845</v>
      </c>
    </row>
    <row r="1178" spans="3:26" ht="16.5" customHeight="1" x14ac:dyDescent="0.2">
      <c r="E1178" t="s">
        <v>565</v>
      </c>
      <c r="Z1178" s="430"/>
    </row>
    <row r="1179" spans="3:26" ht="9.65" customHeight="1" x14ac:dyDescent="0.2">
      <c r="Z1179" s="430"/>
    </row>
    <row r="1180" spans="3:26" ht="16.5" customHeight="1" x14ac:dyDescent="0.2">
      <c r="C1180" s="229" t="s">
        <v>2135</v>
      </c>
      <c r="Z1180" s="430"/>
    </row>
    <row r="1181" spans="3:26" ht="16.5" customHeight="1" x14ac:dyDescent="0.2">
      <c r="D1181" s="1948" t="s">
        <v>566</v>
      </c>
      <c r="E1181" s="1948"/>
      <c r="F1181" s="1865"/>
      <c r="G1181" s="2099" t="s">
        <v>567</v>
      </c>
      <c r="H1181" s="1977"/>
      <c r="I1181" s="2122"/>
      <c r="J1181" s="2103" t="s">
        <v>1069</v>
      </c>
      <c r="K1181" s="2103"/>
      <c r="L1181" s="2103"/>
      <c r="M1181" s="2103"/>
      <c r="N1181" s="2103"/>
      <c r="O1181" s="2103"/>
      <c r="P1181" s="2103"/>
      <c r="Q1181" s="2103"/>
      <c r="R1181" s="2103"/>
      <c r="S1181" s="2103"/>
      <c r="T1181" s="2103"/>
      <c r="Z1181" s="430"/>
    </row>
    <row r="1182" spans="3:26" ht="30.65" customHeight="1" x14ac:dyDescent="0.2">
      <c r="D1182" s="2104">
        <v>5</v>
      </c>
      <c r="E1182" s="2106"/>
      <c r="F1182" s="16" t="s">
        <v>50</v>
      </c>
      <c r="G1182" s="2104">
        <v>5</v>
      </c>
      <c r="H1182" s="2106"/>
      <c r="I1182" s="16" t="s">
        <v>50</v>
      </c>
      <c r="J1182" s="2048"/>
      <c r="K1182" s="2049"/>
      <c r="L1182" s="2049"/>
      <c r="M1182" s="2049"/>
      <c r="N1182" s="2049"/>
      <c r="O1182" s="2049"/>
      <c r="P1182" s="2049"/>
      <c r="Q1182" s="2049"/>
      <c r="R1182" s="2049"/>
      <c r="S1182" s="2049"/>
      <c r="T1182" s="2074"/>
      <c r="Z1182" s="430"/>
    </row>
    <row r="1183" spans="3:26" ht="16.5" customHeight="1" x14ac:dyDescent="0.2">
      <c r="E1183" s="2" t="s">
        <v>563</v>
      </c>
      <c r="Z1183" s="430"/>
    </row>
    <row r="1184" spans="3:26" ht="16.5" customHeight="1" x14ac:dyDescent="0.2">
      <c r="E1184" s="2" t="s">
        <v>863</v>
      </c>
      <c r="Z1184" s="430"/>
    </row>
    <row r="1185" spans="2:26" ht="16.5" customHeight="1" x14ac:dyDescent="0.2">
      <c r="F1185" s="2" t="s">
        <v>568</v>
      </c>
      <c r="Z1185" s="430"/>
    </row>
    <row r="1186" spans="2:26" ht="19.5" customHeight="1" x14ac:dyDescent="0.2">
      <c r="Q1186" s="2"/>
      <c r="S1186" s="1297" t="s">
        <v>1645</v>
      </c>
      <c r="T1186" s="2037"/>
      <c r="U1186" s="2037"/>
      <c r="V1186" s="2037"/>
      <c r="W1186" s="2037"/>
      <c r="X1186" s="2038"/>
      <c r="Z1186" s="430"/>
    </row>
    <row r="1187" spans="2:26" ht="12.65" customHeight="1" x14ac:dyDescent="0.2">
      <c r="Z1187" s="430"/>
    </row>
    <row r="1188" spans="2:26" ht="17.5" customHeight="1" x14ac:dyDescent="0.2">
      <c r="P1188" s="1946" t="s">
        <v>792</v>
      </c>
      <c r="Q1188" s="1946"/>
      <c r="R1188" s="1946"/>
      <c r="S1188" s="1947" t="str">
        <f>$Q$12</f>
        <v>○△幼稚園</v>
      </c>
      <c r="T1188" s="1947"/>
      <c r="U1188" s="1947"/>
      <c r="V1188" s="1947"/>
      <c r="W1188" s="1947"/>
      <c r="X1188" s="1947"/>
      <c r="Z1188" s="430"/>
    </row>
    <row r="1189" spans="2:26" ht="16.5" customHeight="1" x14ac:dyDescent="0.2">
      <c r="B1189" s="7" t="s">
        <v>1012</v>
      </c>
      <c r="Z1189" s="430"/>
    </row>
    <row r="1190" spans="2:26" ht="16.5" customHeight="1" x14ac:dyDescent="0.2">
      <c r="C1190" s="8" t="s">
        <v>569</v>
      </c>
      <c r="Z1190" s="430"/>
    </row>
    <row r="1191" spans="2:26" ht="55.5" customHeight="1" x14ac:dyDescent="0.2">
      <c r="D1191" s="1917"/>
      <c r="E1191" s="1917"/>
      <c r="F1191" s="1918" t="s">
        <v>1754</v>
      </c>
      <c r="G1191" s="1919"/>
      <c r="H1191" s="1919"/>
      <c r="I1191" s="1919"/>
      <c r="J1191" s="1919"/>
      <c r="K1191" s="1920"/>
      <c r="L1191" s="1917" t="s">
        <v>542</v>
      </c>
      <c r="M1191" s="1917"/>
      <c r="N1191" s="1917"/>
      <c r="O1191" s="1917"/>
      <c r="P1191" s="1917"/>
      <c r="Q1191" s="2116" t="s">
        <v>828</v>
      </c>
      <c r="R1191" s="1955"/>
      <c r="S1191" s="2117" t="s">
        <v>1303</v>
      </c>
      <c r="T1191" s="2118"/>
      <c r="Z1191" s="430"/>
    </row>
    <row r="1192" spans="2:26" ht="18.649999999999999" customHeight="1" x14ac:dyDescent="0.2">
      <c r="D1192" s="1917" t="s">
        <v>539</v>
      </c>
      <c r="E1192" s="1918"/>
      <c r="F1192" s="827" t="s">
        <v>2103</v>
      </c>
      <c r="G1192" s="199" t="s">
        <v>22</v>
      </c>
      <c r="H1192" s="624">
        <v>6</v>
      </c>
      <c r="I1192" s="199" t="s">
        <v>23</v>
      </c>
      <c r="J1192" s="624">
        <v>10</v>
      </c>
      <c r="K1192" s="373" t="s">
        <v>24</v>
      </c>
      <c r="L1192" s="2119" t="s">
        <v>1211</v>
      </c>
      <c r="M1192" s="2119"/>
      <c r="N1192" s="2119"/>
      <c r="O1192" s="2119"/>
      <c r="P1192" s="2119"/>
      <c r="Q1192" s="2120" t="s">
        <v>970</v>
      </c>
      <c r="R1192" s="2121"/>
      <c r="S1192" s="566">
        <v>3</v>
      </c>
      <c r="T1192" s="15" t="s">
        <v>50</v>
      </c>
      <c r="Z1192" s="430" t="s">
        <v>1778</v>
      </c>
    </row>
    <row r="1193" spans="2:26" ht="5.5" customHeight="1" x14ac:dyDescent="0.2">
      <c r="D1193" s="382"/>
      <c r="E1193" s="382"/>
      <c r="L1193" s="627"/>
      <c r="M1193" s="627"/>
      <c r="N1193" s="627"/>
      <c r="O1193" s="627"/>
      <c r="P1193" s="627"/>
      <c r="Q1193" s="382"/>
      <c r="R1193" s="382"/>
      <c r="Z1193" s="430"/>
    </row>
    <row r="1194" spans="2:26" ht="16.5" customHeight="1" x14ac:dyDescent="0.2">
      <c r="D1194" s="626" t="s">
        <v>570</v>
      </c>
      <c r="Z1194" s="430"/>
    </row>
    <row r="1195" spans="2:26" ht="16.5" customHeight="1" x14ac:dyDescent="0.2">
      <c r="D1195" s="1917"/>
      <c r="E1195" s="1917"/>
      <c r="F1195" s="2015" t="s">
        <v>544</v>
      </c>
      <c r="G1195" s="2009"/>
      <c r="H1195" s="2009"/>
      <c r="I1195" s="2111"/>
      <c r="J1195" s="2112" t="s">
        <v>545</v>
      </c>
      <c r="K1195" s="2113"/>
      <c r="L1195" s="1927" t="s">
        <v>546</v>
      </c>
      <c r="M1195" s="1917"/>
      <c r="Z1195" s="430"/>
    </row>
    <row r="1196" spans="2:26" ht="19" customHeight="1" x14ac:dyDescent="0.2">
      <c r="D1196" s="1917" t="s">
        <v>539</v>
      </c>
      <c r="E1196" s="1918"/>
      <c r="F1196" s="1882">
        <v>2</v>
      </c>
      <c r="G1196" s="1883"/>
      <c r="H1196" s="1884"/>
      <c r="I1196" s="628" t="s">
        <v>50</v>
      </c>
      <c r="J1196" s="2114" t="s">
        <v>970</v>
      </c>
      <c r="K1196" s="2115"/>
      <c r="L1196" s="566">
        <v>1</v>
      </c>
      <c r="M1196" s="15" t="s">
        <v>50</v>
      </c>
      <c r="Z1196" s="430" t="s">
        <v>1778</v>
      </c>
    </row>
    <row r="1197" spans="2:26" ht="16.5" customHeight="1" x14ac:dyDescent="0.2">
      <c r="E1197" s="2" t="s">
        <v>563</v>
      </c>
      <c r="Z1197" s="430"/>
    </row>
    <row r="1198" spans="2:26" ht="16.5" customHeight="1" x14ac:dyDescent="0.2">
      <c r="C1198" s="230"/>
      <c r="D1198" s="230"/>
      <c r="E1198" s="226" t="s">
        <v>1903</v>
      </c>
      <c r="Z1198" s="430"/>
    </row>
    <row r="1199" spans="2:26" ht="9.65" customHeight="1" x14ac:dyDescent="0.2">
      <c r="C1199" s="230"/>
      <c r="D1199" s="230"/>
      <c r="E1199" s="226"/>
      <c r="Z1199" s="430"/>
    </row>
    <row r="1200" spans="2:26" ht="16.5" customHeight="1" x14ac:dyDescent="0.2">
      <c r="C1200" s="229" t="s">
        <v>1902</v>
      </c>
      <c r="D1200" s="230"/>
      <c r="E1200" s="230"/>
      <c r="Z1200" s="430"/>
    </row>
    <row r="1201" spans="4:26" ht="16.5" customHeight="1" x14ac:dyDescent="0.2">
      <c r="D1201" s="1918" t="s">
        <v>564</v>
      </c>
      <c r="E1201" s="1919"/>
      <c r="F1201" s="1919"/>
      <c r="G1201" s="1919"/>
      <c r="H1201" s="1919"/>
      <c r="I1201" s="1920"/>
      <c r="J1201" s="1917" t="s">
        <v>183</v>
      </c>
      <c r="K1201" s="1917"/>
      <c r="L1201" s="1917"/>
      <c r="M1201" s="1917" t="s">
        <v>577</v>
      </c>
      <c r="N1201" s="1917"/>
      <c r="O1201" s="1917"/>
      <c r="Z1201" s="430"/>
    </row>
    <row r="1202" spans="4:26" ht="18.649999999999999" customHeight="1" x14ac:dyDescent="0.2">
      <c r="D1202" s="1873" t="s">
        <v>1070</v>
      </c>
      <c r="E1202" s="1886"/>
      <c r="F1202" s="1886"/>
      <c r="G1202" s="1886"/>
      <c r="H1202" s="1886"/>
      <c r="I1202" s="1885"/>
      <c r="J1202" s="1951" t="s">
        <v>987</v>
      </c>
      <c r="K1202" s="1952"/>
      <c r="L1202" s="1953"/>
      <c r="M1202" s="1951" t="s">
        <v>1068</v>
      </c>
      <c r="N1202" s="1952"/>
      <c r="O1202" s="1953"/>
      <c r="Z1202" s="430" t="s">
        <v>1843</v>
      </c>
    </row>
    <row r="1203" spans="4:26" ht="18.649999999999999" customHeight="1" x14ac:dyDescent="0.2">
      <c r="D1203" s="1873" t="s">
        <v>549</v>
      </c>
      <c r="E1203" s="1886"/>
      <c r="F1203" s="1886"/>
      <c r="G1203" s="1886"/>
      <c r="H1203" s="1886"/>
      <c r="I1203" s="1885"/>
      <c r="J1203" s="1951" t="s">
        <v>987</v>
      </c>
      <c r="K1203" s="1952"/>
      <c r="L1203" s="1953"/>
      <c r="M1203" s="1951" t="s">
        <v>1068</v>
      </c>
      <c r="N1203" s="1952"/>
      <c r="O1203" s="1953"/>
      <c r="Z1203" s="430" t="s">
        <v>1843</v>
      </c>
    </row>
    <row r="1204" spans="4:26" ht="18.649999999999999" customHeight="1" x14ac:dyDescent="0.2">
      <c r="D1204" s="1873" t="s">
        <v>1071</v>
      </c>
      <c r="E1204" s="1886"/>
      <c r="F1204" s="1886"/>
      <c r="G1204" s="1886"/>
      <c r="H1204" s="1886"/>
      <c r="I1204" s="1885"/>
      <c r="J1204" s="1951" t="s">
        <v>987</v>
      </c>
      <c r="K1204" s="1952"/>
      <c r="L1204" s="1953"/>
      <c r="M1204" s="1951" t="s">
        <v>1068</v>
      </c>
      <c r="N1204" s="1952"/>
      <c r="O1204" s="1953"/>
      <c r="Z1204" s="430" t="s">
        <v>1843</v>
      </c>
    </row>
    <row r="1205" spans="4:26" ht="18.649999999999999" customHeight="1" x14ac:dyDescent="0.2">
      <c r="D1205" s="1873" t="s">
        <v>571</v>
      </c>
      <c r="E1205" s="1886"/>
      <c r="F1205" s="1886"/>
      <c r="G1205" s="1886"/>
      <c r="H1205" s="1886"/>
      <c r="I1205" s="1885"/>
      <c r="J1205" s="1951" t="s">
        <v>987</v>
      </c>
      <c r="K1205" s="1952"/>
      <c r="L1205" s="1953"/>
      <c r="M1205" s="1951" t="s">
        <v>1068</v>
      </c>
      <c r="N1205" s="1952"/>
      <c r="O1205" s="1953"/>
      <c r="Z1205" s="430" t="s">
        <v>1843</v>
      </c>
    </row>
    <row r="1206" spans="4:26" ht="18.649999999999999" customHeight="1" x14ac:dyDescent="0.2">
      <c r="D1206" s="1873" t="s">
        <v>572</v>
      </c>
      <c r="E1206" s="1886"/>
      <c r="F1206" s="1886"/>
      <c r="G1206" s="1886"/>
      <c r="H1206" s="1886"/>
      <c r="I1206" s="1885"/>
      <c r="J1206" s="1951" t="s">
        <v>987</v>
      </c>
      <c r="K1206" s="1952"/>
      <c r="L1206" s="1953"/>
      <c r="M1206" s="1951" t="s">
        <v>1068</v>
      </c>
      <c r="N1206" s="1952"/>
      <c r="O1206" s="1953"/>
      <c r="Z1206" s="430" t="s">
        <v>1843</v>
      </c>
    </row>
    <row r="1207" spans="4:26" ht="18.649999999999999" customHeight="1" x14ac:dyDescent="0.2">
      <c r="D1207" s="1873" t="s">
        <v>573</v>
      </c>
      <c r="E1207" s="1886"/>
      <c r="F1207" s="1886"/>
      <c r="G1207" s="1886"/>
      <c r="H1207" s="1886"/>
      <c r="I1207" s="1885"/>
      <c r="J1207" s="1951" t="s">
        <v>987</v>
      </c>
      <c r="K1207" s="1952"/>
      <c r="L1207" s="1953"/>
      <c r="M1207" s="1951" t="s">
        <v>1068</v>
      </c>
      <c r="N1207" s="1952"/>
      <c r="O1207" s="1953"/>
      <c r="Z1207" s="430" t="s">
        <v>1843</v>
      </c>
    </row>
    <row r="1208" spans="4:26" ht="18.649999999999999" customHeight="1" x14ac:dyDescent="0.2">
      <c r="D1208" s="1873" t="s">
        <v>574</v>
      </c>
      <c r="E1208" s="1886"/>
      <c r="F1208" s="1886"/>
      <c r="G1208" s="1886"/>
      <c r="H1208" s="1886"/>
      <c r="I1208" s="1885"/>
      <c r="J1208" s="1951" t="s">
        <v>987</v>
      </c>
      <c r="K1208" s="1952"/>
      <c r="L1208" s="1953"/>
      <c r="M1208" s="1951" t="s">
        <v>1068</v>
      </c>
      <c r="N1208" s="1952"/>
      <c r="O1208" s="1953"/>
      <c r="Z1208" s="430" t="s">
        <v>1843</v>
      </c>
    </row>
    <row r="1209" spans="4:26" ht="18.649999999999999" customHeight="1" x14ac:dyDescent="0.2">
      <c r="D1209" s="1873" t="s">
        <v>575</v>
      </c>
      <c r="E1209" s="1886"/>
      <c r="F1209" s="1886"/>
      <c r="G1209" s="1886"/>
      <c r="H1209" s="1886"/>
      <c r="I1209" s="1885"/>
      <c r="J1209" s="1951" t="s">
        <v>987</v>
      </c>
      <c r="K1209" s="1952"/>
      <c r="L1209" s="1953"/>
      <c r="M1209" s="1951" t="s">
        <v>1068</v>
      </c>
      <c r="N1209" s="1952"/>
      <c r="O1209" s="1953"/>
      <c r="Z1209" s="430" t="s">
        <v>1843</v>
      </c>
    </row>
    <row r="1210" spans="4:26" ht="18.649999999999999" customHeight="1" x14ac:dyDescent="0.2">
      <c r="D1210" s="1873" t="s">
        <v>1072</v>
      </c>
      <c r="E1210" s="1886"/>
      <c r="F1210" s="1886"/>
      <c r="G1210" s="1886"/>
      <c r="H1210" s="1886"/>
      <c r="I1210" s="1885"/>
      <c r="J1210" s="1951" t="s">
        <v>987</v>
      </c>
      <c r="K1210" s="1952"/>
      <c r="L1210" s="1953"/>
      <c r="M1210" s="1951" t="s">
        <v>1068</v>
      </c>
      <c r="N1210" s="1952"/>
      <c r="O1210" s="1953"/>
      <c r="Z1210" s="430" t="s">
        <v>1843</v>
      </c>
    </row>
    <row r="1211" spans="4:26" ht="18.649999999999999" customHeight="1" x14ac:dyDescent="0.2">
      <c r="D1211" s="1873" t="s">
        <v>1073</v>
      </c>
      <c r="E1211" s="1886"/>
      <c r="F1211" s="1886"/>
      <c r="G1211" s="1886"/>
      <c r="H1211" s="1886"/>
      <c r="I1211" s="1885"/>
      <c r="J1211" s="1951" t="s">
        <v>987</v>
      </c>
      <c r="K1211" s="1952"/>
      <c r="L1211" s="1953"/>
      <c r="M1211" s="1951" t="s">
        <v>1068</v>
      </c>
      <c r="N1211" s="1952"/>
      <c r="O1211" s="1953"/>
      <c r="Z1211" s="430" t="s">
        <v>1843</v>
      </c>
    </row>
    <row r="1212" spans="4:26" ht="18.649999999999999" customHeight="1" x14ac:dyDescent="0.2">
      <c r="D1212" s="1873" t="s">
        <v>1074</v>
      </c>
      <c r="E1212" s="1886"/>
      <c r="F1212" s="1886"/>
      <c r="G1212" s="1886"/>
      <c r="H1212" s="1886"/>
      <c r="I1212" s="1885"/>
      <c r="J1212" s="1951" t="s">
        <v>987</v>
      </c>
      <c r="K1212" s="1952"/>
      <c r="L1212" s="1953"/>
      <c r="M1212" s="1951" t="s">
        <v>1068</v>
      </c>
      <c r="N1212" s="1952"/>
      <c r="O1212" s="1953"/>
      <c r="Z1212" s="430" t="s">
        <v>1843</v>
      </c>
    </row>
    <row r="1213" spans="4:26" ht="18.649999999999999" customHeight="1" x14ac:dyDescent="0.2">
      <c r="D1213" s="1873" t="s">
        <v>1075</v>
      </c>
      <c r="E1213" s="1886"/>
      <c r="F1213" s="1886"/>
      <c r="G1213" s="1886"/>
      <c r="H1213" s="1886"/>
      <c r="I1213" s="1885"/>
      <c r="J1213" s="1951" t="s">
        <v>987</v>
      </c>
      <c r="K1213" s="1952"/>
      <c r="L1213" s="1953"/>
      <c r="M1213" s="1951" t="s">
        <v>1068</v>
      </c>
      <c r="N1213" s="1952"/>
      <c r="O1213" s="1953"/>
      <c r="Z1213" s="430" t="s">
        <v>1843</v>
      </c>
    </row>
    <row r="1214" spans="4:26" ht="18.649999999999999" customHeight="1" x14ac:dyDescent="0.2">
      <c r="D1214" s="1873" t="s">
        <v>1076</v>
      </c>
      <c r="E1214" s="1886"/>
      <c r="F1214" s="1886"/>
      <c r="G1214" s="1886"/>
      <c r="H1214" s="1886"/>
      <c r="I1214" s="1885"/>
      <c r="J1214" s="1951" t="s">
        <v>987</v>
      </c>
      <c r="K1214" s="1952"/>
      <c r="L1214" s="1953"/>
      <c r="M1214" s="1951" t="s">
        <v>1068</v>
      </c>
      <c r="N1214" s="1952"/>
      <c r="O1214" s="1953"/>
      <c r="Z1214" s="430" t="s">
        <v>1843</v>
      </c>
    </row>
    <row r="1215" spans="4:26" ht="18.649999999999999" customHeight="1" x14ac:dyDescent="0.2">
      <c r="D1215" s="1873" t="s">
        <v>1077</v>
      </c>
      <c r="E1215" s="1886"/>
      <c r="F1215" s="1886"/>
      <c r="G1215" s="1886"/>
      <c r="H1215" s="1886"/>
      <c r="I1215" s="1885"/>
      <c r="J1215" s="1951" t="s">
        <v>987</v>
      </c>
      <c r="K1215" s="1952"/>
      <c r="L1215" s="1953"/>
      <c r="M1215" s="1951" t="s">
        <v>1068</v>
      </c>
      <c r="N1215" s="1952"/>
      <c r="O1215" s="1953"/>
      <c r="Z1215" s="430" t="s">
        <v>1843</v>
      </c>
    </row>
    <row r="1216" spans="4:26" ht="18.649999999999999" customHeight="1" x14ac:dyDescent="0.2">
      <c r="D1216" s="1873" t="s">
        <v>576</v>
      </c>
      <c r="E1216" s="1886"/>
      <c r="F1216" s="1886"/>
      <c r="G1216" s="1886"/>
      <c r="H1216" s="1886"/>
      <c r="I1216" s="1885"/>
      <c r="J1216" s="1951" t="s">
        <v>987</v>
      </c>
      <c r="K1216" s="1952"/>
      <c r="L1216" s="1953"/>
      <c r="M1216" s="1951" t="s">
        <v>1068</v>
      </c>
      <c r="N1216" s="1952"/>
      <c r="O1216" s="1953"/>
      <c r="Z1216" s="430" t="s">
        <v>1843</v>
      </c>
    </row>
    <row r="1217" spans="3:26" ht="16.5" customHeight="1" x14ac:dyDescent="0.2">
      <c r="E1217" s="4" t="s">
        <v>578</v>
      </c>
      <c r="Z1217" s="430"/>
    </row>
    <row r="1218" spans="3:26" ht="16.5" customHeight="1" x14ac:dyDescent="0.2">
      <c r="E1218" s="2" t="s">
        <v>864</v>
      </c>
      <c r="Z1218" s="430"/>
    </row>
    <row r="1219" spans="3:26" ht="16.5" customHeight="1" x14ac:dyDescent="0.2">
      <c r="E1219" s="4" t="s">
        <v>865</v>
      </c>
      <c r="Z1219" s="430"/>
    </row>
    <row r="1220" spans="3:26" ht="16.5" customHeight="1" x14ac:dyDescent="0.2">
      <c r="E1220" s="4" t="s">
        <v>2033</v>
      </c>
      <c r="Z1220" s="430"/>
    </row>
    <row r="1221" spans="3:26" ht="16.5" customHeight="1" x14ac:dyDescent="0.2">
      <c r="E1221" s="4" t="s">
        <v>2032</v>
      </c>
      <c r="Z1221" s="430"/>
    </row>
    <row r="1222" spans="3:26" ht="16.5" customHeight="1" x14ac:dyDescent="0.2">
      <c r="E1222" s="4" t="s">
        <v>866</v>
      </c>
      <c r="Z1222" s="430"/>
    </row>
    <row r="1223" spans="3:26" ht="16.5" customHeight="1" x14ac:dyDescent="0.2">
      <c r="E1223" s="4" t="s">
        <v>1183</v>
      </c>
      <c r="Z1223" s="430"/>
    </row>
    <row r="1224" spans="3:26" ht="16.5" customHeight="1" x14ac:dyDescent="0.2">
      <c r="E1224" s="4" t="s">
        <v>867</v>
      </c>
      <c r="Z1224" s="430"/>
    </row>
    <row r="1225" spans="3:26" ht="9.65" customHeight="1" x14ac:dyDescent="0.2">
      <c r="Z1225" s="430"/>
    </row>
    <row r="1226" spans="3:26" ht="16.5" customHeight="1" x14ac:dyDescent="0.2">
      <c r="C1226" s="8" t="s">
        <v>1013</v>
      </c>
      <c r="Z1226" s="430"/>
    </row>
    <row r="1227" spans="3:26" ht="19" customHeight="1" x14ac:dyDescent="0.2">
      <c r="D1227" s="17" t="s">
        <v>579</v>
      </c>
      <c r="E1227" s="38"/>
      <c r="F1227" s="38"/>
      <c r="G1227" s="39"/>
      <c r="H1227" s="1974" t="s">
        <v>989</v>
      </c>
      <c r="I1227" s="1975"/>
      <c r="J1227" s="1975"/>
      <c r="K1227" s="1976"/>
      <c r="Z1227" s="430" t="s">
        <v>1845</v>
      </c>
    </row>
    <row r="1228" spans="3:26" ht="9.65" customHeight="1" x14ac:dyDescent="0.2">
      <c r="Z1228" s="430"/>
    </row>
    <row r="1229" spans="3:26" ht="16.5" customHeight="1" x14ac:dyDescent="0.2">
      <c r="C1229" s="229" t="s">
        <v>2136</v>
      </c>
      <c r="Z1229" s="430"/>
    </row>
    <row r="1230" spans="3:26" ht="40" customHeight="1" x14ac:dyDescent="0.2">
      <c r="D1230" s="2099" t="s">
        <v>580</v>
      </c>
      <c r="E1230" s="1885"/>
      <c r="F1230" s="2100" t="s">
        <v>697</v>
      </c>
      <c r="G1230" s="2101"/>
      <c r="H1230" s="2101"/>
      <c r="I1230" s="2102"/>
      <c r="J1230" s="2103" t="s">
        <v>990</v>
      </c>
      <c r="K1230" s="2103"/>
      <c r="L1230" s="2103"/>
      <c r="M1230" s="2103"/>
      <c r="N1230" s="2103"/>
      <c r="O1230" s="2103"/>
      <c r="P1230" s="2103"/>
      <c r="Q1230" s="2103"/>
      <c r="R1230" s="2103"/>
      <c r="S1230" s="1948"/>
      <c r="T1230" s="1948"/>
      <c r="Z1230" s="430"/>
    </row>
    <row r="1231" spans="3:26" ht="30" customHeight="1" x14ac:dyDescent="0.2">
      <c r="D1231" s="433">
        <v>1</v>
      </c>
      <c r="E1231" s="16" t="s">
        <v>50</v>
      </c>
      <c r="F1231" s="2104">
        <v>1</v>
      </c>
      <c r="G1231" s="2105"/>
      <c r="H1231" s="2106"/>
      <c r="I1231" s="16" t="s">
        <v>50</v>
      </c>
      <c r="J1231" s="2107"/>
      <c r="K1231" s="2108"/>
      <c r="L1231" s="2108"/>
      <c r="M1231" s="2108"/>
      <c r="N1231" s="2108"/>
      <c r="O1231" s="2108"/>
      <c r="P1231" s="2108"/>
      <c r="Q1231" s="2108"/>
      <c r="R1231" s="2108"/>
      <c r="S1231" s="2109"/>
      <c r="T1231" s="2110"/>
      <c r="Z1231" s="430"/>
    </row>
    <row r="1232" spans="3:26" ht="16.5" customHeight="1" x14ac:dyDescent="0.2">
      <c r="E1232" s="372" t="s">
        <v>581</v>
      </c>
      <c r="Z1232" s="430"/>
    </row>
    <row r="1233" spans="3:26" ht="19.5" customHeight="1" x14ac:dyDescent="0.2">
      <c r="E1233" s="2" t="s">
        <v>563</v>
      </c>
      <c r="T1233" s="1297" t="s">
        <v>1645</v>
      </c>
      <c r="U1233" s="2037"/>
      <c r="V1233" s="2037"/>
      <c r="W1233" s="2037"/>
      <c r="X1233" s="2038"/>
      <c r="Z1233" s="430"/>
    </row>
    <row r="1234" spans="3:26" ht="11.15" customHeight="1" x14ac:dyDescent="0.2">
      <c r="Z1234" s="430"/>
    </row>
    <row r="1235" spans="3:26" ht="17.5" customHeight="1" x14ac:dyDescent="0.2">
      <c r="P1235" s="1946" t="s">
        <v>792</v>
      </c>
      <c r="Q1235" s="1946"/>
      <c r="R1235" s="1946"/>
      <c r="S1235" s="1947" t="str">
        <f>$Q$12</f>
        <v>○△幼稚園</v>
      </c>
      <c r="T1235" s="1947"/>
      <c r="U1235" s="1947"/>
      <c r="V1235" s="1947"/>
      <c r="W1235" s="1947"/>
      <c r="X1235" s="1947"/>
      <c r="Z1235" s="430"/>
    </row>
    <row r="1236" spans="3:26" ht="16.5" customHeight="1" x14ac:dyDescent="0.2">
      <c r="C1236" s="8" t="s">
        <v>1014</v>
      </c>
      <c r="Z1236" s="430"/>
    </row>
    <row r="1237" spans="3:26" ht="16.5" customHeight="1" x14ac:dyDescent="0.2">
      <c r="D1237" s="1865" t="s">
        <v>582</v>
      </c>
      <c r="E1237" s="1865"/>
      <c r="F1237" s="1865"/>
      <c r="G1237" s="1865"/>
      <c r="H1237" s="1918" t="s">
        <v>586</v>
      </c>
      <c r="I1237" s="1919"/>
      <c r="J1237" s="1919"/>
      <c r="K1237" s="1920"/>
      <c r="L1237" s="1865" t="s">
        <v>587</v>
      </c>
      <c r="M1237" s="1865"/>
      <c r="N1237" s="1865"/>
      <c r="O1237" s="1865"/>
      <c r="P1237" s="1865"/>
      <c r="Q1237" s="1865"/>
      <c r="R1237" s="1865"/>
      <c r="Z1237" s="430"/>
    </row>
    <row r="1238" spans="3:26" ht="19" customHeight="1" x14ac:dyDescent="0.2">
      <c r="D1238" s="1865" t="s">
        <v>583</v>
      </c>
      <c r="E1238" s="1865"/>
      <c r="F1238" s="1865"/>
      <c r="G1238" s="1865"/>
      <c r="H1238" s="2095"/>
      <c r="I1238" s="2096"/>
      <c r="J1238" s="2096"/>
      <c r="K1238" s="2097"/>
      <c r="L1238" s="2098" t="s">
        <v>991</v>
      </c>
      <c r="M1238" s="2098"/>
      <c r="N1238" s="2098"/>
      <c r="O1238" s="2098"/>
      <c r="P1238" s="2098"/>
      <c r="Q1238" s="2098"/>
      <c r="R1238" s="2098"/>
      <c r="Z1238" s="430" t="s">
        <v>1846</v>
      </c>
    </row>
    <row r="1239" spans="3:26" ht="19" customHeight="1" x14ac:dyDescent="0.2">
      <c r="D1239" s="1865" t="s">
        <v>584</v>
      </c>
      <c r="E1239" s="1865"/>
      <c r="F1239" s="1865"/>
      <c r="G1239" s="1873"/>
      <c r="H1239" s="2090" t="s">
        <v>1079</v>
      </c>
      <c r="I1239" s="2091"/>
      <c r="J1239" s="2091"/>
      <c r="K1239" s="2092"/>
      <c r="L1239" s="2093" t="s">
        <v>992</v>
      </c>
      <c r="M1239" s="2094"/>
      <c r="N1239" s="2094"/>
      <c r="O1239" s="2094"/>
      <c r="P1239" s="2094"/>
      <c r="Q1239" s="2094"/>
      <c r="R1239" s="2094"/>
      <c r="Z1239" s="430" t="s">
        <v>1846</v>
      </c>
    </row>
    <row r="1240" spans="3:26" ht="19" customHeight="1" x14ac:dyDescent="0.2">
      <c r="D1240" s="1865"/>
      <c r="E1240" s="1865"/>
      <c r="F1240" s="1865"/>
      <c r="G1240" s="1873"/>
      <c r="H1240" s="2085" t="s">
        <v>1078</v>
      </c>
      <c r="I1240" s="2086"/>
      <c r="J1240" s="2086"/>
      <c r="K1240" s="2087"/>
      <c r="L1240" s="2088" t="s">
        <v>992</v>
      </c>
      <c r="M1240" s="2089"/>
      <c r="N1240" s="2089"/>
      <c r="O1240" s="2089"/>
      <c r="P1240" s="2089"/>
      <c r="Q1240" s="2089"/>
      <c r="R1240" s="2089"/>
      <c r="Z1240" s="430" t="s">
        <v>1846</v>
      </c>
    </row>
    <row r="1241" spans="3:26" ht="19" customHeight="1" x14ac:dyDescent="0.2">
      <c r="D1241" s="1865"/>
      <c r="E1241" s="1865"/>
      <c r="F1241" s="1865"/>
      <c r="G1241" s="1873"/>
      <c r="H1241" s="2085"/>
      <c r="I1241" s="2086"/>
      <c r="J1241" s="2086"/>
      <c r="K1241" s="2087"/>
      <c r="L1241" s="2088"/>
      <c r="M1241" s="2089"/>
      <c r="N1241" s="2089"/>
      <c r="O1241" s="2089"/>
      <c r="P1241" s="2089"/>
      <c r="Q1241" s="2089"/>
      <c r="R1241" s="2089"/>
      <c r="Z1241" s="430" t="s">
        <v>1846</v>
      </c>
    </row>
    <row r="1242" spans="3:26" ht="19" customHeight="1" x14ac:dyDescent="0.2">
      <c r="D1242" s="1865"/>
      <c r="E1242" s="1865"/>
      <c r="F1242" s="1865"/>
      <c r="G1242" s="1873"/>
      <c r="H1242" s="2085"/>
      <c r="I1242" s="2086"/>
      <c r="J1242" s="2086"/>
      <c r="K1242" s="2087"/>
      <c r="L1242" s="2088"/>
      <c r="M1242" s="2089"/>
      <c r="N1242" s="2089"/>
      <c r="O1242" s="2089"/>
      <c r="P1242" s="2089"/>
      <c r="Q1242" s="2089"/>
      <c r="R1242" s="2089"/>
      <c r="Z1242" s="430" t="s">
        <v>1846</v>
      </c>
    </row>
    <row r="1243" spans="3:26" ht="19" customHeight="1" x14ac:dyDescent="0.2">
      <c r="D1243" s="1865"/>
      <c r="E1243" s="1865"/>
      <c r="F1243" s="1865"/>
      <c r="G1243" s="1873"/>
      <c r="H1243" s="2085"/>
      <c r="I1243" s="2086"/>
      <c r="J1243" s="2086"/>
      <c r="K1243" s="2087"/>
      <c r="L1243" s="2088"/>
      <c r="M1243" s="2089"/>
      <c r="N1243" s="2089"/>
      <c r="O1243" s="2089"/>
      <c r="P1243" s="2089"/>
      <c r="Q1243" s="2089"/>
      <c r="R1243" s="2089"/>
      <c r="Z1243" s="430" t="s">
        <v>1846</v>
      </c>
    </row>
    <row r="1244" spans="3:26" ht="19" customHeight="1" x14ac:dyDescent="0.2">
      <c r="D1244" s="1865"/>
      <c r="E1244" s="1865"/>
      <c r="F1244" s="1865"/>
      <c r="G1244" s="1873"/>
      <c r="H1244" s="2085"/>
      <c r="I1244" s="2086"/>
      <c r="J1244" s="2086"/>
      <c r="K1244" s="2087"/>
      <c r="L1244" s="2088"/>
      <c r="M1244" s="2089"/>
      <c r="N1244" s="2089"/>
      <c r="O1244" s="2089"/>
      <c r="P1244" s="2089"/>
      <c r="Q1244" s="2089"/>
      <c r="R1244" s="2089"/>
      <c r="Z1244" s="430" t="s">
        <v>1846</v>
      </c>
    </row>
    <row r="1245" spans="3:26" ht="19" customHeight="1" x14ac:dyDescent="0.2">
      <c r="D1245" s="1865"/>
      <c r="E1245" s="1865"/>
      <c r="F1245" s="1865"/>
      <c r="G1245" s="1873"/>
      <c r="H1245" s="2085"/>
      <c r="I1245" s="2086"/>
      <c r="J1245" s="2086"/>
      <c r="K1245" s="2087"/>
      <c r="L1245" s="2088"/>
      <c r="M1245" s="2089"/>
      <c r="N1245" s="2089"/>
      <c r="O1245" s="2089"/>
      <c r="P1245" s="2089"/>
      <c r="Q1245" s="2089"/>
      <c r="R1245" s="2089"/>
      <c r="Z1245" s="430" t="s">
        <v>1846</v>
      </c>
    </row>
    <row r="1246" spans="3:26" ht="19" customHeight="1" x14ac:dyDescent="0.2">
      <c r="D1246" s="1865"/>
      <c r="E1246" s="1865"/>
      <c r="F1246" s="1865"/>
      <c r="G1246" s="1873"/>
      <c r="H1246" s="2080"/>
      <c r="I1246" s="2081"/>
      <c r="J1246" s="2081"/>
      <c r="K1246" s="2082"/>
      <c r="L1246" s="2083"/>
      <c r="M1246" s="2084"/>
      <c r="N1246" s="2084"/>
      <c r="O1246" s="2084"/>
      <c r="P1246" s="2084"/>
      <c r="Q1246" s="2084"/>
      <c r="R1246" s="2084"/>
      <c r="Z1246" s="430" t="s">
        <v>1846</v>
      </c>
    </row>
    <row r="1247" spans="3:26" ht="19" customHeight="1" x14ac:dyDescent="0.2">
      <c r="D1247" s="1865" t="s">
        <v>585</v>
      </c>
      <c r="E1247" s="1865"/>
      <c r="F1247" s="1865"/>
      <c r="G1247" s="1873"/>
      <c r="H1247" s="2090" t="s">
        <v>1080</v>
      </c>
      <c r="I1247" s="2091"/>
      <c r="J1247" s="2091"/>
      <c r="K1247" s="2092"/>
      <c r="L1247" s="2093" t="s">
        <v>992</v>
      </c>
      <c r="M1247" s="2094"/>
      <c r="N1247" s="2094"/>
      <c r="O1247" s="2094"/>
      <c r="P1247" s="2094"/>
      <c r="Q1247" s="2094"/>
      <c r="R1247" s="2094"/>
      <c r="Z1247" s="430" t="s">
        <v>1846</v>
      </c>
    </row>
    <row r="1248" spans="3:26" ht="19" customHeight="1" x14ac:dyDescent="0.2">
      <c r="D1248" s="1865"/>
      <c r="E1248" s="1865"/>
      <c r="F1248" s="1865"/>
      <c r="G1248" s="1873"/>
      <c r="H1248" s="2085" t="s">
        <v>1081</v>
      </c>
      <c r="I1248" s="2086"/>
      <c r="J1248" s="2086"/>
      <c r="K1248" s="2087"/>
      <c r="L1248" s="2088" t="s">
        <v>992</v>
      </c>
      <c r="M1248" s="2089"/>
      <c r="N1248" s="2089"/>
      <c r="O1248" s="2089"/>
      <c r="P1248" s="2089"/>
      <c r="Q1248" s="2089"/>
      <c r="R1248" s="2089"/>
      <c r="Z1248" s="430" t="s">
        <v>1846</v>
      </c>
    </row>
    <row r="1249" spans="2:26" ht="19" customHeight="1" x14ac:dyDescent="0.2">
      <c r="D1249" s="1865"/>
      <c r="E1249" s="1865"/>
      <c r="F1249" s="1865"/>
      <c r="G1249" s="1873"/>
      <c r="H1249" s="2085" t="s">
        <v>993</v>
      </c>
      <c r="I1249" s="2086"/>
      <c r="J1249" s="2086"/>
      <c r="K1249" s="2087"/>
      <c r="L1249" s="2088" t="s">
        <v>1083</v>
      </c>
      <c r="M1249" s="2089"/>
      <c r="N1249" s="2089"/>
      <c r="O1249" s="2089"/>
      <c r="P1249" s="2089"/>
      <c r="Q1249" s="2089"/>
      <c r="R1249" s="2089"/>
      <c r="Z1249" s="430" t="s">
        <v>1846</v>
      </c>
    </row>
    <row r="1250" spans="2:26" ht="19" customHeight="1" x14ac:dyDescent="0.2">
      <c r="D1250" s="1865"/>
      <c r="E1250" s="1865"/>
      <c r="F1250" s="1865"/>
      <c r="G1250" s="1873"/>
      <c r="H1250" s="2085" t="s">
        <v>1082</v>
      </c>
      <c r="I1250" s="2086"/>
      <c r="J1250" s="2086"/>
      <c r="K1250" s="2087"/>
      <c r="L1250" s="2088" t="s">
        <v>1083</v>
      </c>
      <c r="M1250" s="2089"/>
      <c r="N1250" s="2089"/>
      <c r="O1250" s="2089"/>
      <c r="P1250" s="2089"/>
      <c r="Q1250" s="2089"/>
      <c r="R1250" s="2089"/>
      <c r="Z1250" s="430" t="s">
        <v>1846</v>
      </c>
    </row>
    <row r="1251" spans="2:26" ht="19" customHeight="1" x14ac:dyDescent="0.2">
      <c r="D1251" s="1865"/>
      <c r="E1251" s="1865"/>
      <c r="F1251" s="1865"/>
      <c r="G1251" s="1873"/>
      <c r="H1251" s="2085"/>
      <c r="I1251" s="2086"/>
      <c r="J1251" s="2086"/>
      <c r="K1251" s="2087"/>
      <c r="L1251" s="2088"/>
      <c r="M1251" s="2089"/>
      <c r="N1251" s="2089"/>
      <c r="O1251" s="2089"/>
      <c r="P1251" s="2089"/>
      <c r="Q1251" s="2089"/>
      <c r="R1251" s="2089"/>
      <c r="Z1251" s="430" t="s">
        <v>1846</v>
      </c>
    </row>
    <row r="1252" spans="2:26" ht="19" customHeight="1" x14ac:dyDescent="0.2">
      <c r="D1252" s="1865"/>
      <c r="E1252" s="1865"/>
      <c r="F1252" s="1865"/>
      <c r="G1252" s="1873"/>
      <c r="H1252" s="2085"/>
      <c r="I1252" s="2086"/>
      <c r="J1252" s="2086"/>
      <c r="K1252" s="2087"/>
      <c r="L1252" s="2088"/>
      <c r="M1252" s="2089"/>
      <c r="N1252" s="2089"/>
      <c r="O1252" s="2089"/>
      <c r="P1252" s="2089"/>
      <c r="Q1252" s="2089"/>
      <c r="R1252" s="2089"/>
      <c r="Z1252" s="430" t="s">
        <v>1846</v>
      </c>
    </row>
    <row r="1253" spans="2:26" ht="19" customHeight="1" x14ac:dyDescent="0.2">
      <c r="D1253" s="1865"/>
      <c r="E1253" s="1865"/>
      <c r="F1253" s="1865"/>
      <c r="G1253" s="1873"/>
      <c r="H1253" s="2085"/>
      <c r="I1253" s="2086"/>
      <c r="J1253" s="2086"/>
      <c r="K1253" s="2087"/>
      <c r="L1253" s="2088"/>
      <c r="M1253" s="2089"/>
      <c r="N1253" s="2089"/>
      <c r="O1253" s="2089"/>
      <c r="P1253" s="2089"/>
      <c r="Q1253" s="2089"/>
      <c r="R1253" s="2089"/>
      <c r="Z1253" s="430" t="s">
        <v>1846</v>
      </c>
    </row>
    <row r="1254" spans="2:26" ht="19" customHeight="1" x14ac:dyDescent="0.2">
      <c r="D1254" s="1865"/>
      <c r="E1254" s="1865"/>
      <c r="F1254" s="1865"/>
      <c r="G1254" s="1873"/>
      <c r="H1254" s="2085"/>
      <c r="I1254" s="2086"/>
      <c r="J1254" s="2086"/>
      <c r="K1254" s="2087"/>
      <c r="L1254" s="2088"/>
      <c r="M1254" s="2089"/>
      <c r="N1254" s="2089"/>
      <c r="O1254" s="2089"/>
      <c r="P1254" s="2089"/>
      <c r="Q1254" s="2089"/>
      <c r="R1254" s="2089"/>
      <c r="Z1254" s="430" t="s">
        <v>1846</v>
      </c>
    </row>
    <row r="1255" spans="2:26" ht="19" customHeight="1" x14ac:dyDescent="0.2">
      <c r="D1255" s="1865"/>
      <c r="E1255" s="1865"/>
      <c r="F1255" s="1865"/>
      <c r="G1255" s="1873"/>
      <c r="H1255" s="2085"/>
      <c r="I1255" s="2086"/>
      <c r="J1255" s="2086"/>
      <c r="K1255" s="2087"/>
      <c r="L1255" s="2088"/>
      <c r="M1255" s="2089"/>
      <c r="N1255" s="2089"/>
      <c r="O1255" s="2089"/>
      <c r="P1255" s="2089"/>
      <c r="Q1255" s="2089"/>
      <c r="R1255" s="2089"/>
      <c r="Z1255" s="430" t="s">
        <v>1846</v>
      </c>
    </row>
    <row r="1256" spans="2:26" ht="19" customHeight="1" x14ac:dyDescent="0.2">
      <c r="D1256" s="1865"/>
      <c r="E1256" s="1865"/>
      <c r="F1256" s="1865"/>
      <c r="G1256" s="1873"/>
      <c r="H1256" s="2080"/>
      <c r="I1256" s="2081"/>
      <c r="J1256" s="2081"/>
      <c r="K1256" s="2082"/>
      <c r="L1256" s="2083"/>
      <c r="M1256" s="2084"/>
      <c r="N1256" s="2084"/>
      <c r="O1256" s="2084"/>
      <c r="P1256" s="2084"/>
      <c r="Q1256" s="2084"/>
      <c r="R1256" s="2084"/>
      <c r="Z1256" s="430" t="s">
        <v>1846</v>
      </c>
    </row>
    <row r="1257" spans="2:26" ht="16.5" customHeight="1" x14ac:dyDescent="0.2">
      <c r="E1257" s="226" t="s">
        <v>1241</v>
      </c>
      <c r="Z1257" s="430"/>
    </row>
    <row r="1258" spans="2:26" ht="16.5" customHeight="1" x14ac:dyDescent="0.2">
      <c r="E1258" s="226" t="s">
        <v>1904</v>
      </c>
      <c r="Z1258" s="430"/>
    </row>
    <row r="1259" spans="2:26" ht="9.65" customHeight="1" x14ac:dyDescent="0.2">
      <c r="Z1259" s="430"/>
    </row>
    <row r="1260" spans="2:26" ht="11.15" customHeight="1" x14ac:dyDescent="0.2">
      <c r="Z1260" s="430"/>
    </row>
    <row r="1261" spans="2:26" ht="17.5" customHeight="1" x14ac:dyDescent="0.2">
      <c r="P1261" s="1946" t="s">
        <v>792</v>
      </c>
      <c r="Q1261" s="1946"/>
      <c r="R1261" s="1946"/>
      <c r="S1261" s="1947" t="str">
        <f>$Q$12</f>
        <v>○△幼稚園</v>
      </c>
      <c r="T1261" s="1947"/>
      <c r="U1261" s="1947"/>
      <c r="V1261" s="1947"/>
      <c r="W1261" s="1947"/>
      <c r="X1261" s="1947"/>
      <c r="Z1261" s="430"/>
    </row>
    <row r="1262" spans="2:26" ht="16.5" customHeight="1" x14ac:dyDescent="0.2">
      <c r="B1262" s="7" t="s">
        <v>1369</v>
      </c>
      <c r="Z1262" s="430"/>
    </row>
    <row r="1263" spans="2:26" ht="16.5" customHeight="1" x14ac:dyDescent="0.2">
      <c r="B1263" s="382"/>
      <c r="D1263" s="497" t="s">
        <v>1756</v>
      </c>
      <c r="T1263" s="1297" t="s">
        <v>1645</v>
      </c>
      <c r="U1263" s="2037"/>
      <c r="V1263" s="2037"/>
      <c r="W1263" s="2037"/>
      <c r="X1263" s="2038"/>
      <c r="Z1263" s="430"/>
    </row>
    <row r="1264" spans="2:26" ht="16.5" customHeight="1" x14ac:dyDescent="0.2">
      <c r="C1264" s="8" t="s">
        <v>588</v>
      </c>
      <c r="Z1264" s="430"/>
    </row>
    <row r="1265" spans="3:26" ht="16.5" customHeight="1" x14ac:dyDescent="0.2">
      <c r="D1265" t="s">
        <v>2187</v>
      </c>
      <c r="Z1265" s="430"/>
    </row>
    <row r="1266" spans="3:26" ht="16.5" customHeight="1" x14ac:dyDescent="0.2">
      <c r="D1266" s="911" t="s">
        <v>589</v>
      </c>
      <c r="E1266" s="912"/>
      <c r="F1266" s="912"/>
      <c r="G1266" s="1380" t="s">
        <v>2137</v>
      </c>
      <c r="H1266" s="1380"/>
      <c r="I1266" s="1380"/>
      <c r="J1266" s="1380"/>
      <c r="K1266" s="1380"/>
      <c r="L1266" s="1380"/>
      <c r="M1266" s="955" t="s">
        <v>2138</v>
      </c>
      <c r="N1266" s="955"/>
      <c r="O1266" s="955"/>
      <c r="P1266" s="955"/>
      <c r="Q1266" s="955"/>
      <c r="R1266" s="955"/>
      <c r="S1266" s="230"/>
      <c r="T1266" s="230"/>
      <c r="U1266" s="230"/>
      <c r="V1266" s="230"/>
      <c r="W1266" s="230"/>
      <c r="X1266" s="230"/>
      <c r="Z1266" s="430"/>
    </row>
    <row r="1267" spans="3:26" ht="16.5" customHeight="1" x14ac:dyDescent="0.2">
      <c r="D1267" s="912"/>
      <c r="E1267" s="912"/>
      <c r="F1267" s="912"/>
      <c r="G1267" s="1021" t="s">
        <v>782</v>
      </c>
      <c r="H1267" s="1021"/>
      <c r="I1267" s="1021"/>
      <c r="J1267" s="1021" t="s">
        <v>783</v>
      </c>
      <c r="K1267" s="1021"/>
      <c r="L1267" s="1021"/>
      <c r="M1267" s="1021" t="s">
        <v>782</v>
      </c>
      <c r="N1267" s="1021"/>
      <c r="O1267" s="1021"/>
      <c r="P1267" s="1021" t="s">
        <v>783</v>
      </c>
      <c r="Q1267" s="1021"/>
      <c r="R1267" s="1021"/>
      <c r="S1267" s="230"/>
      <c r="T1267" s="230"/>
      <c r="U1267" s="230"/>
      <c r="V1267" s="230"/>
      <c r="W1267" s="230"/>
      <c r="X1267" s="230"/>
      <c r="Z1267" s="430"/>
    </row>
    <row r="1268" spans="3:26" ht="19" customHeight="1" x14ac:dyDescent="0.2">
      <c r="D1268" s="1073" t="s">
        <v>590</v>
      </c>
      <c r="E1268" s="1050"/>
      <c r="F1268" s="1050"/>
      <c r="G1268" s="820" t="s">
        <v>2103</v>
      </c>
      <c r="H1268" s="629">
        <v>6</v>
      </c>
      <c r="I1268" s="630">
        <v>10</v>
      </c>
      <c r="J1268" s="820" t="s">
        <v>2103</v>
      </c>
      <c r="K1268" s="629">
        <v>12</v>
      </c>
      <c r="L1268" s="630">
        <v>20</v>
      </c>
      <c r="M1268" s="820" t="s">
        <v>2103</v>
      </c>
      <c r="N1268" s="629">
        <v>6</v>
      </c>
      <c r="O1268" s="630">
        <v>11</v>
      </c>
      <c r="P1268" s="820" t="s">
        <v>2103</v>
      </c>
      <c r="Q1268" s="629">
        <v>1</v>
      </c>
      <c r="R1268" s="444">
        <v>9</v>
      </c>
      <c r="S1268" s="230"/>
      <c r="T1268" s="230"/>
      <c r="U1268" s="230"/>
      <c r="V1268" s="230"/>
      <c r="W1268" s="230"/>
      <c r="X1268" s="230"/>
      <c r="Z1268" s="430"/>
    </row>
    <row r="1269" spans="3:26" ht="19" customHeight="1" x14ac:dyDescent="0.2">
      <c r="D1269" s="1394" t="s">
        <v>591</v>
      </c>
      <c r="E1269" s="1185"/>
      <c r="F1269" s="1185"/>
      <c r="G1269" s="820" t="s">
        <v>2103</v>
      </c>
      <c r="H1269" s="629">
        <v>6</v>
      </c>
      <c r="I1269" s="630">
        <v>10</v>
      </c>
      <c r="J1269" s="820" t="s">
        <v>2103</v>
      </c>
      <c r="K1269" s="629">
        <v>12</v>
      </c>
      <c r="L1269" s="630">
        <v>20</v>
      </c>
      <c r="M1269" s="820" t="s">
        <v>2103</v>
      </c>
      <c r="N1269" s="629">
        <v>6</v>
      </c>
      <c r="O1269" s="630">
        <v>11</v>
      </c>
      <c r="P1269" s="820" t="s">
        <v>2103</v>
      </c>
      <c r="Q1269" s="629">
        <v>1</v>
      </c>
      <c r="R1269" s="444">
        <v>9</v>
      </c>
      <c r="S1269" s="230"/>
      <c r="T1269" s="230"/>
      <c r="U1269" s="230"/>
      <c r="V1269" s="230"/>
      <c r="W1269" s="230"/>
      <c r="X1269" s="230"/>
      <c r="Z1269" s="430"/>
    </row>
    <row r="1270" spans="3:26" ht="19" customHeight="1" x14ac:dyDescent="0.2">
      <c r="D1270" s="1394" t="s">
        <v>592</v>
      </c>
      <c r="E1270" s="1185"/>
      <c r="F1270" s="1185"/>
      <c r="G1270" s="820" t="s">
        <v>2103</v>
      </c>
      <c r="H1270" s="629">
        <v>6</v>
      </c>
      <c r="I1270" s="630">
        <v>10</v>
      </c>
      <c r="J1270" s="820" t="s">
        <v>2103</v>
      </c>
      <c r="K1270" s="629">
        <v>12</v>
      </c>
      <c r="L1270" s="630">
        <v>20</v>
      </c>
      <c r="M1270" s="820" t="s">
        <v>2103</v>
      </c>
      <c r="N1270" s="629">
        <v>6</v>
      </c>
      <c r="O1270" s="630">
        <v>11</v>
      </c>
      <c r="P1270" s="820" t="s">
        <v>2103</v>
      </c>
      <c r="Q1270" s="629">
        <v>1</v>
      </c>
      <c r="R1270" s="444">
        <v>9</v>
      </c>
      <c r="S1270" s="230"/>
      <c r="T1270" s="230"/>
      <c r="U1270" s="230"/>
      <c r="V1270" s="230"/>
      <c r="W1270" s="230"/>
      <c r="X1270" s="230"/>
      <c r="Z1270" s="430"/>
    </row>
    <row r="1271" spans="3:26" ht="6.65" customHeight="1" x14ac:dyDescent="0.2">
      <c r="D1271" s="230"/>
      <c r="E1271" s="230"/>
      <c r="F1271" s="230"/>
      <c r="G1271" s="230"/>
      <c r="H1271" s="230"/>
      <c r="I1271" s="230"/>
      <c r="J1271" s="230"/>
      <c r="K1271" s="230"/>
      <c r="L1271" s="230"/>
      <c r="M1271" s="230"/>
      <c r="N1271" s="230"/>
      <c r="O1271" s="230"/>
      <c r="P1271" s="230"/>
      <c r="Q1271" s="230"/>
      <c r="R1271" s="230"/>
      <c r="S1271" s="230"/>
      <c r="T1271" s="230"/>
      <c r="U1271" s="230"/>
      <c r="V1271" s="230"/>
      <c r="W1271" s="230"/>
      <c r="X1271" s="230"/>
      <c r="Z1271" s="430"/>
    </row>
    <row r="1272" spans="3:26" ht="19" customHeight="1" x14ac:dyDescent="0.2">
      <c r="C1272" t="s">
        <v>784</v>
      </c>
      <c r="D1272" s="230"/>
      <c r="E1272" s="1098" t="s">
        <v>2031</v>
      </c>
      <c r="F1272" s="1144"/>
      <c r="G1272" s="1144"/>
      <c r="H1272" s="1144"/>
      <c r="I1272" s="1303"/>
      <c r="J1272" s="1049" t="s">
        <v>1304</v>
      </c>
      <c r="K1272" s="2079"/>
      <c r="L1272" s="1050"/>
      <c r="M1272" s="1050"/>
      <c r="N1272" s="1050"/>
      <c r="O1272" s="1050"/>
      <c r="P1272" s="1051"/>
      <c r="Q1272" s="230"/>
      <c r="R1272" s="230"/>
      <c r="S1272" s="230"/>
      <c r="T1272" s="230"/>
      <c r="U1272" s="230"/>
      <c r="V1272" s="230"/>
      <c r="W1272" s="230"/>
      <c r="X1272" s="230"/>
      <c r="Z1272" s="430" t="s">
        <v>1847</v>
      </c>
    </row>
    <row r="1273" spans="3:26" ht="13.5" customHeight="1" x14ac:dyDescent="0.2">
      <c r="D1273" s="230"/>
      <c r="E1273" s="230"/>
      <c r="F1273" s="230"/>
      <c r="G1273" s="1380" t="s">
        <v>2137</v>
      </c>
      <c r="H1273" s="1380"/>
      <c r="I1273" s="1380"/>
      <c r="J1273" s="1380"/>
      <c r="K1273" s="1380"/>
      <c r="L1273" s="1380"/>
      <c r="M1273" s="955" t="s">
        <v>2138</v>
      </c>
      <c r="N1273" s="955"/>
      <c r="O1273" s="955"/>
      <c r="P1273" s="955"/>
      <c r="Q1273" s="955"/>
      <c r="R1273" s="955"/>
      <c r="S1273" s="1556" t="s">
        <v>1084</v>
      </c>
      <c r="T1273" s="1557"/>
      <c r="U1273" s="1557"/>
      <c r="V1273" s="1557"/>
      <c r="W1273" s="1558"/>
      <c r="X1273" s="230"/>
      <c r="Z1273" s="430"/>
    </row>
    <row r="1274" spans="3:26" ht="16.5" customHeight="1" x14ac:dyDescent="0.2">
      <c r="D1274" s="230"/>
      <c r="E1274" s="230"/>
      <c r="F1274" s="230"/>
      <c r="G1274" s="1021" t="s">
        <v>782</v>
      </c>
      <c r="H1274" s="1021"/>
      <c r="I1274" s="1021"/>
      <c r="J1274" s="1021" t="s">
        <v>783</v>
      </c>
      <c r="K1274" s="1021"/>
      <c r="L1274" s="1021"/>
      <c r="M1274" s="1021" t="s">
        <v>782</v>
      </c>
      <c r="N1274" s="1021"/>
      <c r="O1274" s="1021"/>
      <c r="P1274" s="1021" t="s">
        <v>783</v>
      </c>
      <c r="Q1274" s="1021"/>
      <c r="R1274" s="1021"/>
      <c r="S1274" s="1559"/>
      <c r="T1274" s="1560"/>
      <c r="U1274" s="1560"/>
      <c r="V1274" s="1560"/>
      <c r="W1274" s="1561"/>
      <c r="X1274" s="230"/>
      <c r="Z1274" s="430"/>
    </row>
    <row r="1275" spans="3:26" ht="16.5" customHeight="1" x14ac:dyDescent="0.2">
      <c r="D1275" s="1553" t="s">
        <v>1184</v>
      </c>
      <c r="E1275" s="1554"/>
      <c r="F1275" s="1185"/>
      <c r="G1275" s="2070"/>
      <c r="H1275" s="2072"/>
      <c r="I1275" s="2068"/>
      <c r="J1275" s="2070"/>
      <c r="K1275" s="2072"/>
      <c r="L1275" s="2068"/>
      <c r="M1275" s="2070"/>
      <c r="N1275" s="2072"/>
      <c r="O1275" s="2068"/>
      <c r="P1275" s="2070"/>
      <c r="Q1275" s="2072"/>
      <c r="R1275" s="2068"/>
      <c r="S1275" s="631" t="s">
        <v>594</v>
      </c>
      <c r="T1275" s="632" t="s">
        <v>984</v>
      </c>
      <c r="U1275" s="441">
        <v>5</v>
      </c>
      <c r="V1275" s="441">
        <v>1</v>
      </c>
      <c r="W1275" s="441">
        <v>10</v>
      </c>
      <c r="X1275" s="230"/>
      <c r="Z1275" s="430" t="s">
        <v>1809</v>
      </c>
    </row>
    <row r="1276" spans="3:26" ht="16.5" customHeight="1" x14ac:dyDescent="0.2">
      <c r="D1276" s="1555"/>
      <c r="E1276" s="1554"/>
      <c r="F1276" s="1185"/>
      <c r="G1276" s="2071"/>
      <c r="H1276" s="2073"/>
      <c r="I1276" s="2069"/>
      <c r="J1276" s="2071"/>
      <c r="K1276" s="2073"/>
      <c r="L1276" s="2069"/>
      <c r="M1276" s="2071"/>
      <c r="N1276" s="2073"/>
      <c r="O1276" s="2069"/>
      <c r="P1276" s="2071"/>
      <c r="Q1276" s="2073"/>
      <c r="R1276" s="2069"/>
      <c r="S1276" s="631" t="s">
        <v>595</v>
      </c>
      <c r="T1276" s="632" t="s">
        <v>984</v>
      </c>
      <c r="U1276" s="441">
        <v>5</v>
      </c>
      <c r="V1276" s="441">
        <v>1</v>
      </c>
      <c r="W1276" s="441">
        <v>10</v>
      </c>
      <c r="X1276" s="230"/>
      <c r="Z1276" s="430" t="s">
        <v>1809</v>
      </c>
    </row>
    <row r="1277" spans="3:26" ht="19" customHeight="1" x14ac:dyDescent="0.2">
      <c r="D1277" s="1394" t="s">
        <v>593</v>
      </c>
      <c r="E1277" s="1185"/>
      <c r="F1277" s="1185"/>
      <c r="G1277" s="446"/>
      <c r="H1277" s="633"/>
      <c r="I1277" s="634"/>
      <c r="J1277" s="446"/>
      <c r="K1277" s="633"/>
      <c r="L1277" s="634"/>
      <c r="M1277" s="446"/>
      <c r="N1277" s="633"/>
      <c r="O1277" s="634"/>
      <c r="P1277" s="446"/>
      <c r="Q1277" s="633"/>
      <c r="R1277" s="448"/>
      <c r="S1277" s="230"/>
      <c r="T1277" s="230"/>
      <c r="U1277" s="230"/>
      <c r="V1277" s="230"/>
      <c r="W1277" s="230"/>
      <c r="X1277" s="230"/>
      <c r="Z1277" s="430"/>
    </row>
    <row r="1278" spans="3:26" ht="6.65" customHeight="1" x14ac:dyDescent="0.2">
      <c r="D1278" s="230"/>
      <c r="E1278" s="230"/>
      <c r="F1278" s="230"/>
      <c r="G1278" s="230"/>
      <c r="H1278" s="230"/>
      <c r="I1278" s="230"/>
      <c r="J1278" s="230"/>
      <c r="K1278" s="230"/>
      <c r="L1278" s="230"/>
      <c r="M1278" s="230"/>
      <c r="N1278" s="230"/>
      <c r="O1278" s="230"/>
      <c r="P1278" s="230"/>
      <c r="Q1278" s="230"/>
      <c r="R1278" s="230"/>
      <c r="S1278" s="230"/>
      <c r="T1278" s="230"/>
      <c r="U1278" s="230"/>
      <c r="V1278" s="230"/>
      <c r="W1278" s="230"/>
      <c r="X1278" s="230"/>
      <c r="Z1278" s="430"/>
    </row>
    <row r="1279" spans="3:26" ht="27.65" customHeight="1" x14ac:dyDescent="0.2">
      <c r="D1279" s="355"/>
      <c r="E1279" s="1479" t="s">
        <v>2041</v>
      </c>
      <c r="F1279" s="1562"/>
      <c r="G1279" s="1562"/>
      <c r="H1279" s="1562"/>
      <c r="I1279" s="1563"/>
      <c r="J1279" s="1049" t="s">
        <v>1304</v>
      </c>
      <c r="K1279" s="2079"/>
      <c r="L1279" s="1050"/>
      <c r="M1279" s="1050"/>
      <c r="N1279" s="1050"/>
      <c r="O1279" s="1050"/>
      <c r="P1279" s="1051"/>
      <c r="Q1279" s="230"/>
      <c r="R1279" s="230"/>
      <c r="S1279" s="230"/>
      <c r="T1279" s="230"/>
      <c r="U1279" s="230"/>
      <c r="V1279" s="230"/>
      <c r="W1279" s="230"/>
      <c r="X1279" s="230"/>
      <c r="Z1279" s="430" t="s">
        <v>1848</v>
      </c>
    </row>
    <row r="1280" spans="3:26" ht="15.65" customHeight="1" x14ac:dyDescent="0.2">
      <c r="D1280" s="355"/>
      <c r="E1280" s="230"/>
      <c r="F1280" s="230"/>
      <c r="G1280" s="1380" t="s">
        <v>2137</v>
      </c>
      <c r="H1280" s="1380"/>
      <c r="I1280" s="1380"/>
      <c r="J1280" s="1380"/>
      <c r="K1280" s="1380"/>
      <c r="L1280" s="1380"/>
      <c r="M1280" s="955" t="s">
        <v>2138</v>
      </c>
      <c r="N1280" s="955"/>
      <c r="O1280" s="955"/>
      <c r="P1280" s="955"/>
      <c r="Q1280" s="955"/>
      <c r="R1280" s="955"/>
      <c r="S1280" s="230"/>
      <c r="T1280" s="230"/>
      <c r="U1280" s="230"/>
      <c r="V1280" s="230"/>
      <c r="W1280" s="230"/>
      <c r="X1280" s="230"/>
      <c r="Z1280" s="430"/>
    </row>
    <row r="1281" spans="4:26" ht="15.65" customHeight="1" x14ac:dyDescent="0.2">
      <c r="D1281" s="230"/>
      <c r="E1281" s="230"/>
      <c r="F1281" s="230"/>
      <c r="G1281" s="1021" t="s">
        <v>782</v>
      </c>
      <c r="H1281" s="1021"/>
      <c r="I1281" s="1021"/>
      <c r="J1281" s="1021" t="s">
        <v>783</v>
      </c>
      <c r="K1281" s="1021"/>
      <c r="L1281" s="1021"/>
      <c r="M1281" s="1021" t="s">
        <v>782</v>
      </c>
      <c r="N1281" s="1021"/>
      <c r="O1281" s="1021"/>
      <c r="P1281" s="1021" t="s">
        <v>783</v>
      </c>
      <c r="Q1281" s="1021"/>
      <c r="R1281" s="1021"/>
      <c r="S1281" s="230"/>
      <c r="T1281" s="230"/>
      <c r="U1281" s="230"/>
      <c r="V1281" s="230"/>
      <c r="W1281" s="230"/>
      <c r="X1281" s="230"/>
      <c r="Z1281" s="430"/>
    </row>
    <row r="1282" spans="4:26" ht="19" customHeight="1" x14ac:dyDescent="0.2">
      <c r="D1282" s="1073" t="s">
        <v>596</v>
      </c>
      <c r="E1282" s="1050"/>
      <c r="F1282" s="1050"/>
      <c r="G1282" s="825" t="s">
        <v>2103</v>
      </c>
      <c r="H1282" s="633">
        <v>6</v>
      </c>
      <c r="I1282" s="634">
        <v>10</v>
      </c>
      <c r="J1282" s="825" t="s">
        <v>2103</v>
      </c>
      <c r="K1282" s="633">
        <v>12</v>
      </c>
      <c r="L1282" s="634">
        <v>20</v>
      </c>
      <c r="M1282" s="825" t="s">
        <v>2103</v>
      </c>
      <c r="N1282" s="633">
        <v>6</v>
      </c>
      <c r="O1282" s="634">
        <v>11</v>
      </c>
      <c r="P1282" s="825" t="s">
        <v>2103</v>
      </c>
      <c r="Q1282" s="633">
        <v>1</v>
      </c>
      <c r="R1282" s="448">
        <v>9</v>
      </c>
      <c r="S1282" s="230"/>
      <c r="T1282" s="230"/>
      <c r="U1282" s="230"/>
      <c r="V1282" s="230"/>
      <c r="W1282" s="230"/>
      <c r="X1282" s="230"/>
      <c r="Z1282" s="430"/>
    </row>
    <row r="1283" spans="4:26" ht="19" customHeight="1" x14ac:dyDescent="0.2">
      <c r="D1283" s="1073" t="s">
        <v>597</v>
      </c>
      <c r="E1283" s="1050"/>
      <c r="F1283" s="1050"/>
      <c r="G1283" s="825" t="s">
        <v>2103</v>
      </c>
      <c r="H1283" s="633">
        <v>6</v>
      </c>
      <c r="I1283" s="634">
        <v>10</v>
      </c>
      <c r="J1283" s="825" t="s">
        <v>2103</v>
      </c>
      <c r="K1283" s="633">
        <v>12</v>
      </c>
      <c r="L1283" s="634">
        <v>20</v>
      </c>
      <c r="M1283" s="825" t="s">
        <v>2103</v>
      </c>
      <c r="N1283" s="633">
        <v>6</v>
      </c>
      <c r="O1283" s="634">
        <v>11</v>
      </c>
      <c r="P1283" s="825" t="s">
        <v>2103</v>
      </c>
      <c r="Q1283" s="633">
        <v>1</v>
      </c>
      <c r="R1283" s="448">
        <v>9</v>
      </c>
      <c r="S1283" s="230"/>
      <c r="T1283" s="230"/>
      <c r="U1283" s="230"/>
      <c r="V1283" s="230"/>
      <c r="W1283" s="230"/>
      <c r="X1283" s="230"/>
      <c r="Z1283" s="430"/>
    </row>
    <row r="1284" spans="4:26" ht="6.65" customHeight="1" x14ac:dyDescent="0.2">
      <c r="D1284" s="230"/>
      <c r="E1284" s="230"/>
      <c r="F1284" s="230"/>
      <c r="G1284" s="230"/>
      <c r="H1284" s="230"/>
      <c r="I1284" s="230"/>
      <c r="J1284" s="230"/>
      <c r="K1284" s="230"/>
      <c r="L1284" s="230"/>
      <c r="M1284" s="230"/>
      <c r="N1284" s="230"/>
      <c r="O1284" s="230"/>
      <c r="P1284" s="230"/>
      <c r="Q1284" s="230"/>
      <c r="R1284" s="230"/>
      <c r="S1284" s="230"/>
      <c r="T1284" s="230"/>
      <c r="U1284" s="230"/>
      <c r="V1284" s="230"/>
      <c r="W1284" s="230"/>
      <c r="X1284" s="230"/>
      <c r="Z1284" s="430"/>
    </row>
    <row r="1285" spans="4:26" ht="31.5" customHeight="1" x14ac:dyDescent="0.2">
      <c r="D1285" s="1479" t="s">
        <v>1757</v>
      </c>
      <c r="E1285" s="1565"/>
      <c r="F1285" s="1565"/>
      <c r="G1285" s="1565"/>
      <c r="H1285" s="1565"/>
      <c r="I1285" s="2048"/>
      <c r="J1285" s="2077"/>
      <c r="K1285" s="2077"/>
      <c r="L1285" s="2077"/>
      <c r="M1285" s="2077"/>
      <c r="N1285" s="2077"/>
      <c r="O1285" s="2077"/>
      <c r="P1285" s="2077"/>
      <c r="Q1285" s="2077"/>
      <c r="R1285" s="2077"/>
      <c r="S1285" s="2077"/>
      <c r="T1285" s="2078"/>
      <c r="U1285" s="230"/>
      <c r="V1285" s="230"/>
      <c r="W1285" s="230"/>
      <c r="X1285" s="230"/>
      <c r="Z1285" s="430"/>
    </row>
    <row r="1286" spans="4:26" ht="15.65" customHeight="1" x14ac:dyDescent="0.2">
      <c r="D1286" s="226" t="s">
        <v>1906</v>
      </c>
      <c r="E1286" s="230"/>
      <c r="F1286" s="230"/>
      <c r="G1286" s="230"/>
      <c r="H1286" s="230"/>
      <c r="I1286" s="230"/>
      <c r="J1286" s="230"/>
      <c r="K1286" s="230"/>
      <c r="L1286" s="230"/>
      <c r="M1286" s="230"/>
      <c r="N1286" s="230"/>
      <c r="O1286" s="230"/>
      <c r="P1286" s="230"/>
      <c r="Q1286" s="230"/>
      <c r="R1286" s="230"/>
      <c r="S1286" s="230"/>
      <c r="T1286" s="230"/>
      <c r="U1286" s="230"/>
      <c r="V1286" s="230"/>
      <c r="W1286" s="230"/>
      <c r="X1286" s="230"/>
      <c r="Z1286" s="430"/>
    </row>
    <row r="1287" spans="4:26" ht="9.65" customHeight="1" x14ac:dyDescent="0.2">
      <c r="D1287" s="230"/>
      <c r="E1287" s="230"/>
      <c r="F1287" s="230"/>
      <c r="G1287" s="230"/>
      <c r="H1287" s="230"/>
      <c r="I1287" s="230"/>
      <c r="J1287" s="230"/>
      <c r="K1287" s="230"/>
      <c r="L1287" s="230"/>
      <c r="M1287" s="230"/>
      <c r="N1287" s="230"/>
      <c r="O1287" s="230"/>
      <c r="P1287" s="230"/>
      <c r="Q1287" s="230"/>
      <c r="R1287" s="230"/>
      <c r="S1287" s="230"/>
      <c r="T1287" s="230"/>
      <c r="U1287" s="230"/>
      <c r="V1287" s="230"/>
      <c r="W1287" s="230"/>
      <c r="X1287" s="230"/>
      <c r="Z1287" s="430"/>
    </row>
    <row r="1288" spans="4:26" ht="16.5" customHeight="1" x14ac:dyDescent="0.2">
      <c r="D1288" s="230" t="s">
        <v>2188</v>
      </c>
      <c r="E1288" s="230"/>
      <c r="F1288" s="230"/>
      <c r="G1288" s="230"/>
      <c r="H1288" s="230"/>
      <c r="I1288" s="230"/>
      <c r="J1288" s="230"/>
      <c r="K1288" s="230"/>
      <c r="L1288" s="230"/>
      <c r="M1288" s="230"/>
      <c r="N1288" s="230"/>
      <c r="O1288" s="230"/>
      <c r="P1288" s="230"/>
      <c r="Q1288" s="230"/>
      <c r="R1288" s="230"/>
      <c r="S1288" s="230"/>
      <c r="T1288" s="230"/>
      <c r="U1288" s="230"/>
      <c r="V1288" s="230"/>
      <c r="W1288" s="230"/>
      <c r="X1288" s="230"/>
      <c r="Z1288" s="430"/>
    </row>
    <row r="1289" spans="4:26" ht="15" customHeight="1" x14ac:dyDescent="0.2">
      <c r="D1289" s="911" t="s">
        <v>589</v>
      </c>
      <c r="E1289" s="912"/>
      <c r="F1289" s="912"/>
      <c r="G1289" s="1472" t="s">
        <v>1907</v>
      </c>
      <c r="H1289" s="1568"/>
      <c r="I1289" s="1569"/>
      <c r="J1289" s="1573" t="s">
        <v>1905</v>
      </c>
      <c r="K1289" s="1574"/>
      <c r="L1289" s="1575"/>
      <c r="M1289" s="1556" t="s">
        <v>1084</v>
      </c>
      <c r="N1289" s="1557"/>
      <c r="O1289" s="1557"/>
      <c r="P1289" s="1557"/>
      <c r="Q1289" s="1558"/>
      <c r="R1289" s="230"/>
      <c r="S1289" s="230"/>
      <c r="T1289" s="230"/>
      <c r="U1289" s="230"/>
      <c r="V1289" s="230"/>
      <c r="W1289" s="230"/>
      <c r="X1289" s="230"/>
      <c r="Z1289" s="430"/>
    </row>
    <row r="1290" spans="4:26" ht="15" customHeight="1" x14ac:dyDescent="0.2">
      <c r="D1290" s="912"/>
      <c r="E1290" s="912"/>
      <c r="F1290" s="912"/>
      <c r="G1290" s="1570"/>
      <c r="H1290" s="1571"/>
      <c r="I1290" s="1572"/>
      <c r="J1290" s="1576"/>
      <c r="K1290" s="1577"/>
      <c r="L1290" s="1578"/>
      <c r="M1290" s="1559"/>
      <c r="N1290" s="1560"/>
      <c r="O1290" s="1560"/>
      <c r="P1290" s="1560"/>
      <c r="Q1290" s="1561"/>
      <c r="R1290" s="230"/>
      <c r="S1290" s="230"/>
      <c r="T1290" s="230"/>
      <c r="U1290" s="230"/>
      <c r="V1290" s="230"/>
      <c r="W1290" s="230"/>
      <c r="X1290" s="230"/>
      <c r="Z1290" s="430"/>
    </row>
    <row r="1291" spans="4:26" ht="16.5" customHeight="1" x14ac:dyDescent="0.2">
      <c r="D1291" s="1583" t="s">
        <v>1185</v>
      </c>
      <c r="E1291" s="1584"/>
      <c r="F1291" s="1584"/>
      <c r="G1291" s="2070"/>
      <c r="H1291" s="2072"/>
      <c r="I1291" s="2068"/>
      <c r="J1291" s="2070"/>
      <c r="K1291" s="2072"/>
      <c r="L1291" s="2068"/>
      <c r="M1291" s="631" t="s">
        <v>594</v>
      </c>
      <c r="N1291" s="632" t="s">
        <v>984</v>
      </c>
      <c r="O1291" s="441">
        <v>4</v>
      </c>
      <c r="P1291" s="441">
        <v>6</v>
      </c>
      <c r="Q1291" s="441">
        <v>10</v>
      </c>
      <c r="R1291" s="230"/>
      <c r="S1291" s="230"/>
      <c r="T1291" s="230"/>
      <c r="U1291" s="230"/>
      <c r="V1291" s="230"/>
      <c r="W1291" s="230"/>
      <c r="X1291" s="230"/>
      <c r="Z1291" s="430" t="s">
        <v>1809</v>
      </c>
    </row>
    <row r="1292" spans="4:26" ht="16.5" customHeight="1" x14ac:dyDescent="0.2">
      <c r="D1292" s="1585"/>
      <c r="E1292" s="1581"/>
      <c r="F1292" s="1581"/>
      <c r="G1292" s="2071"/>
      <c r="H1292" s="2073"/>
      <c r="I1292" s="2069"/>
      <c r="J1292" s="2071"/>
      <c r="K1292" s="2073"/>
      <c r="L1292" s="2069"/>
      <c r="M1292" s="631" t="s">
        <v>595</v>
      </c>
      <c r="N1292" s="632" t="s">
        <v>984</v>
      </c>
      <c r="O1292" s="441">
        <v>4</v>
      </c>
      <c r="P1292" s="441">
        <v>6</v>
      </c>
      <c r="Q1292" s="441">
        <v>10</v>
      </c>
      <c r="R1292" s="230"/>
      <c r="S1292" s="230"/>
      <c r="T1292" s="230"/>
      <c r="U1292" s="230"/>
      <c r="V1292" s="230"/>
      <c r="W1292" s="230"/>
      <c r="X1292" s="230"/>
      <c r="Z1292" s="430" t="s">
        <v>1809</v>
      </c>
    </row>
    <row r="1293" spans="4:26" ht="16.5" customHeight="1" x14ac:dyDescent="0.2">
      <c r="D1293" s="1583" t="s">
        <v>1186</v>
      </c>
      <c r="E1293" s="1584"/>
      <c r="F1293" s="1584"/>
      <c r="G1293" s="2070"/>
      <c r="H1293" s="2072"/>
      <c r="I1293" s="2068"/>
      <c r="J1293" s="2070"/>
      <c r="K1293" s="2072"/>
      <c r="L1293" s="2068"/>
      <c r="M1293" s="631" t="s">
        <v>594</v>
      </c>
      <c r="N1293" s="632" t="s">
        <v>984</v>
      </c>
      <c r="O1293" s="441">
        <v>4</v>
      </c>
      <c r="P1293" s="441">
        <v>6</v>
      </c>
      <c r="Q1293" s="441">
        <v>10</v>
      </c>
      <c r="R1293" s="230"/>
      <c r="S1293" s="230"/>
      <c r="T1293" s="230"/>
      <c r="U1293" s="230"/>
      <c r="V1293" s="230"/>
      <c r="W1293" s="230"/>
      <c r="X1293" s="230"/>
      <c r="Z1293" s="430" t="s">
        <v>1809</v>
      </c>
    </row>
    <row r="1294" spans="4:26" ht="16.5" customHeight="1" x14ac:dyDescent="0.2">
      <c r="D1294" s="1585"/>
      <c r="E1294" s="1581"/>
      <c r="F1294" s="1581"/>
      <c r="G1294" s="2071"/>
      <c r="H1294" s="2073"/>
      <c r="I1294" s="2069"/>
      <c r="J1294" s="2071"/>
      <c r="K1294" s="2073"/>
      <c r="L1294" s="2069"/>
      <c r="M1294" s="631" t="s">
        <v>595</v>
      </c>
      <c r="N1294" s="632" t="s">
        <v>984</v>
      </c>
      <c r="O1294" s="441">
        <v>4</v>
      </c>
      <c r="P1294" s="441">
        <v>6</v>
      </c>
      <c r="Q1294" s="441">
        <v>10</v>
      </c>
      <c r="R1294" s="230"/>
      <c r="S1294" s="230"/>
      <c r="T1294" s="230"/>
      <c r="U1294" s="230"/>
      <c r="V1294" s="230"/>
      <c r="W1294" s="230"/>
      <c r="X1294" s="230"/>
      <c r="Z1294" s="430" t="s">
        <v>1809</v>
      </c>
    </row>
    <row r="1295" spans="4:26" ht="29.15" customHeight="1" x14ac:dyDescent="0.2">
      <c r="D1295" s="1394" t="s">
        <v>598</v>
      </c>
      <c r="E1295" s="1565"/>
      <c r="F1295" s="1565"/>
      <c r="G1295" s="820" t="s">
        <v>2103</v>
      </c>
      <c r="H1295" s="629">
        <v>6</v>
      </c>
      <c r="I1295" s="630">
        <v>10</v>
      </c>
      <c r="J1295" s="820" t="s">
        <v>2103</v>
      </c>
      <c r="K1295" s="629">
        <v>6</v>
      </c>
      <c r="L1295" s="443">
        <v>11</v>
      </c>
      <c r="M1295" s="230"/>
      <c r="N1295" s="230"/>
      <c r="O1295" s="230"/>
      <c r="P1295" s="230"/>
      <c r="Q1295" s="230"/>
      <c r="R1295" s="230"/>
      <c r="S1295" s="230"/>
      <c r="T1295" s="230"/>
      <c r="U1295" s="230"/>
      <c r="V1295" s="230"/>
      <c r="W1295" s="230"/>
      <c r="X1295" s="230"/>
      <c r="Z1295" s="430"/>
    </row>
    <row r="1296" spans="4:26" ht="30.65" customHeight="1" x14ac:dyDescent="0.2">
      <c r="D1296" s="1590" t="s">
        <v>1758</v>
      </c>
      <c r="E1296" s="1581"/>
      <c r="F1296" s="1581"/>
      <c r="G1296" s="1581"/>
      <c r="H1296" s="1581"/>
      <c r="I1296" s="2048"/>
      <c r="J1296" s="2075"/>
      <c r="K1296" s="2075"/>
      <c r="L1296" s="2075"/>
      <c r="M1296" s="2075"/>
      <c r="N1296" s="2075"/>
      <c r="O1296" s="2075"/>
      <c r="P1296" s="2075"/>
      <c r="Q1296" s="2075"/>
      <c r="R1296" s="2075"/>
      <c r="S1296" s="2075"/>
      <c r="T1296" s="2076"/>
      <c r="U1296" s="230"/>
      <c r="V1296" s="230"/>
      <c r="W1296" s="230"/>
      <c r="X1296" s="230"/>
      <c r="Z1296" s="430"/>
    </row>
    <row r="1297" spans="3:26" ht="15.65" customHeight="1" x14ac:dyDescent="0.2">
      <c r="D1297" s="226" t="s">
        <v>1908</v>
      </c>
      <c r="E1297" s="230"/>
      <c r="F1297" s="230"/>
      <c r="G1297" s="230"/>
      <c r="H1297" s="230"/>
      <c r="I1297" s="230"/>
      <c r="J1297" s="230"/>
      <c r="K1297" s="230"/>
      <c r="L1297" s="230"/>
      <c r="M1297" s="230"/>
      <c r="N1297" s="230"/>
      <c r="O1297" s="230"/>
      <c r="P1297" s="230"/>
      <c r="Q1297" s="230"/>
      <c r="R1297" s="230"/>
      <c r="S1297" s="230"/>
      <c r="T1297" s="230"/>
      <c r="U1297" s="230"/>
      <c r="V1297" s="230"/>
      <c r="W1297" s="230"/>
      <c r="X1297" s="230"/>
      <c r="Z1297" s="430"/>
    </row>
    <row r="1298" spans="3:26" ht="15.65" customHeight="1" x14ac:dyDescent="0.2">
      <c r="D1298" s="226" t="s">
        <v>868</v>
      </c>
      <c r="E1298" s="230"/>
      <c r="F1298" s="230"/>
      <c r="G1298" s="230"/>
      <c r="H1298" s="230"/>
      <c r="I1298" s="230"/>
      <c r="J1298" s="230"/>
      <c r="K1298" s="230"/>
      <c r="L1298" s="230"/>
      <c r="M1298" s="230"/>
      <c r="N1298" s="230"/>
      <c r="O1298" s="230"/>
      <c r="P1298" s="230"/>
      <c r="Q1298" s="230"/>
      <c r="R1298" s="230"/>
      <c r="S1298" s="230"/>
      <c r="T1298" s="230"/>
      <c r="U1298" s="230"/>
      <c r="V1298" s="230"/>
      <c r="W1298" s="230"/>
      <c r="X1298" s="230"/>
      <c r="Z1298" s="430"/>
    </row>
    <row r="1299" spans="3:26" ht="15.65" customHeight="1" x14ac:dyDescent="0.2">
      <c r="D1299" s="226"/>
      <c r="E1299" s="226" t="s">
        <v>785</v>
      </c>
      <c r="F1299" s="230"/>
      <c r="G1299" s="230"/>
      <c r="H1299" s="230"/>
      <c r="I1299" s="230"/>
      <c r="J1299" s="230"/>
      <c r="K1299" s="230"/>
      <c r="L1299" s="230"/>
      <c r="M1299" s="230"/>
      <c r="N1299" s="230"/>
      <c r="O1299" s="230"/>
      <c r="P1299" s="230"/>
      <c r="Q1299" s="230"/>
      <c r="R1299" s="230"/>
      <c r="S1299" s="230"/>
      <c r="T1299" s="230"/>
      <c r="U1299" s="230"/>
      <c r="V1299" s="230"/>
      <c r="W1299" s="230"/>
      <c r="X1299" s="230"/>
      <c r="Z1299" s="430"/>
    </row>
    <row r="1300" spans="3:26" ht="15.65" customHeight="1" x14ac:dyDescent="0.2">
      <c r="D1300" s="226"/>
      <c r="E1300" s="226" t="s">
        <v>1909</v>
      </c>
      <c r="F1300" s="230"/>
      <c r="G1300" s="230"/>
      <c r="H1300" s="230"/>
      <c r="I1300" s="230"/>
      <c r="J1300" s="230"/>
      <c r="K1300" s="230"/>
      <c r="L1300" s="230"/>
      <c r="M1300" s="230"/>
      <c r="N1300" s="230"/>
      <c r="O1300" s="230"/>
      <c r="P1300" s="230"/>
      <c r="Q1300" s="230"/>
      <c r="R1300" s="230"/>
      <c r="S1300" s="230"/>
      <c r="T1300" s="230"/>
      <c r="U1300" s="230"/>
      <c r="V1300" s="230"/>
      <c r="W1300" s="230"/>
      <c r="X1300" s="230"/>
      <c r="Z1300" s="430"/>
    </row>
    <row r="1301" spans="3:26" ht="15.65" customHeight="1" x14ac:dyDescent="0.2">
      <c r="D1301" s="226" t="s">
        <v>869</v>
      </c>
      <c r="E1301" s="230"/>
      <c r="F1301" s="230"/>
      <c r="G1301" s="230"/>
      <c r="H1301" s="230"/>
      <c r="I1301" s="230"/>
      <c r="J1301" s="230"/>
      <c r="K1301" s="230"/>
      <c r="L1301" s="230"/>
      <c r="M1301" s="230"/>
      <c r="N1301" s="230"/>
      <c r="O1301" s="230"/>
      <c r="P1301" s="230"/>
      <c r="Q1301" s="230"/>
      <c r="R1301" s="230"/>
      <c r="S1301" s="230"/>
      <c r="T1301" s="230"/>
      <c r="U1301" s="230"/>
      <c r="V1301" s="230"/>
      <c r="W1301" s="230"/>
      <c r="X1301" s="230"/>
      <c r="Z1301" s="430"/>
    </row>
    <row r="1302" spans="3:26" ht="15.65" customHeight="1" x14ac:dyDescent="0.2">
      <c r="D1302" s="230"/>
      <c r="E1302" s="226" t="s">
        <v>786</v>
      </c>
      <c r="F1302" s="230"/>
      <c r="G1302" s="230"/>
      <c r="H1302" s="230"/>
      <c r="I1302" s="230"/>
      <c r="J1302" s="230"/>
      <c r="K1302" s="230"/>
      <c r="L1302" s="230"/>
      <c r="M1302" s="230"/>
      <c r="N1302" s="230"/>
      <c r="O1302" s="230"/>
      <c r="P1302" s="230"/>
      <c r="Q1302" s="230"/>
      <c r="R1302" s="230"/>
      <c r="S1302" s="230"/>
      <c r="T1302" s="230"/>
      <c r="U1302" s="230"/>
      <c r="V1302" s="230"/>
      <c r="W1302" s="230"/>
      <c r="X1302" s="230"/>
      <c r="Z1302" s="430"/>
    </row>
    <row r="1303" spans="3:26" ht="22.5" customHeight="1" x14ac:dyDescent="0.2">
      <c r="E1303" s="1124" t="s">
        <v>1522</v>
      </c>
      <c r="F1303" s="1915"/>
      <c r="G1303" s="1915"/>
      <c r="H1303" s="1915"/>
      <c r="I1303" s="1915"/>
      <c r="J1303" s="1915"/>
      <c r="K1303" s="1915"/>
      <c r="L1303" s="1915"/>
      <c r="M1303" s="1916"/>
      <c r="N1303" s="225" t="s">
        <v>1521</v>
      </c>
      <c r="Z1303" s="430"/>
    </row>
    <row r="1304" spans="3:26" ht="5.15" customHeight="1" x14ac:dyDescent="0.2">
      <c r="E1304" s="2"/>
      <c r="Z1304" s="430"/>
    </row>
    <row r="1305" spans="3:26" ht="11.15" customHeight="1" x14ac:dyDescent="0.2">
      <c r="E1305" s="2"/>
      <c r="Z1305" s="430"/>
    </row>
    <row r="1306" spans="3:26" ht="17.5" customHeight="1" x14ac:dyDescent="0.2">
      <c r="P1306" s="1946" t="s">
        <v>792</v>
      </c>
      <c r="Q1306" s="1946"/>
      <c r="R1306" s="1946"/>
      <c r="S1306" s="1947" t="str">
        <f>$Q$12</f>
        <v>○△幼稚園</v>
      </c>
      <c r="T1306" s="1947"/>
      <c r="U1306" s="1947"/>
      <c r="V1306" s="1947"/>
      <c r="W1306" s="1947"/>
      <c r="X1306" s="1947"/>
      <c r="Z1306" s="430"/>
    </row>
    <row r="1307" spans="3:26" ht="16.5" customHeight="1" x14ac:dyDescent="0.2">
      <c r="C1307" s="8" t="s">
        <v>2189</v>
      </c>
      <c r="Z1307" s="430"/>
    </row>
    <row r="1308" spans="3:26" ht="16.5" customHeight="1" x14ac:dyDescent="0.2">
      <c r="D1308" s="911" t="s">
        <v>589</v>
      </c>
      <c r="E1308" s="912"/>
      <c r="F1308" s="912"/>
      <c r="G1308" s="1380" t="s">
        <v>2137</v>
      </c>
      <c r="H1308" s="1380"/>
      <c r="I1308" s="1380"/>
      <c r="J1308" s="1380"/>
      <c r="K1308" s="1380"/>
      <c r="L1308" s="1380"/>
      <c r="M1308" s="955" t="s">
        <v>2138</v>
      </c>
      <c r="N1308" s="955"/>
      <c r="O1308" s="955"/>
      <c r="P1308" s="955"/>
      <c r="Q1308" s="955"/>
      <c r="R1308" s="955"/>
      <c r="S1308" s="230"/>
      <c r="T1308" s="230"/>
      <c r="U1308" s="230"/>
      <c r="V1308" s="230"/>
      <c r="W1308" s="230"/>
      <c r="X1308" s="230"/>
      <c r="Y1308" s="230"/>
      <c r="Z1308" s="430"/>
    </row>
    <row r="1309" spans="3:26" ht="16" customHeight="1" x14ac:dyDescent="0.2">
      <c r="D1309" s="912"/>
      <c r="E1309" s="912"/>
      <c r="F1309" s="912"/>
      <c r="G1309" s="1021" t="s">
        <v>782</v>
      </c>
      <c r="H1309" s="1021"/>
      <c r="I1309" s="1021"/>
      <c r="J1309" s="1021" t="s">
        <v>783</v>
      </c>
      <c r="K1309" s="1021"/>
      <c r="L1309" s="1021"/>
      <c r="M1309" s="1021" t="s">
        <v>782</v>
      </c>
      <c r="N1309" s="1021"/>
      <c r="O1309" s="1021"/>
      <c r="P1309" s="1021" t="s">
        <v>783</v>
      </c>
      <c r="Q1309" s="1021"/>
      <c r="R1309" s="1021"/>
      <c r="S1309" s="230"/>
      <c r="T1309" s="230"/>
      <c r="U1309" s="230"/>
      <c r="V1309" s="230"/>
      <c r="W1309" s="230"/>
      <c r="X1309" s="230"/>
      <c r="Y1309" s="230"/>
      <c r="Z1309" s="430"/>
    </row>
    <row r="1310" spans="3:26" ht="24.65" customHeight="1" x14ac:dyDescent="0.2">
      <c r="D1310" s="1526" t="s">
        <v>599</v>
      </c>
      <c r="E1310" s="1579"/>
      <c r="F1310" s="1580"/>
      <c r="G1310" s="820" t="s">
        <v>2103</v>
      </c>
      <c r="H1310" s="629">
        <v>6</v>
      </c>
      <c r="I1310" s="630">
        <v>10</v>
      </c>
      <c r="J1310" s="820" t="s">
        <v>2103</v>
      </c>
      <c r="K1310" s="629">
        <v>12</v>
      </c>
      <c r="L1310" s="630">
        <v>20</v>
      </c>
      <c r="M1310" s="820" t="s">
        <v>2103</v>
      </c>
      <c r="N1310" s="629">
        <v>6</v>
      </c>
      <c r="O1310" s="630">
        <v>11</v>
      </c>
      <c r="P1310" s="820" t="s">
        <v>2103</v>
      </c>
      <c r="Q1310" s="629">
        <v>1</v>
      </c>
      <c r="R1310" s="444">
        <v>9</v>
      </c>
      <c r="S1310" s="230"/>
      <c r="T1310" s="230"/>
      <c r="U1310" s="230"/>
      <c r="V1310" s="230"/>
      <c r="W1310" s="230"/>
      <c r="X1310" s="230"/>
      <c r="Y1310" s="230"/>
      <c r="Z1310" s="430"/>
    </row>
    <row r="1311" spans="3:26" ht="30" customHeight="1" x14ac:dyDescent="0.2">
      <c r="D1311" s="1479" t="s">
        <v>600</v>
      </c>
      <c r="E1311" s="1565"/>
      <c r="F1311" s="1565"/>
      <c r="G1311" s="1581"/>
      <c r="H1311" s="1581"/>
      <c r="I1311" s="2048"/>
      <c r="J1311" s="2050"/>
      <c r="K1311" s="2050"/>
      <c r="L1311" s="2050"/>
      <c r="M1311" s="2050"/>
      <c r="N1311" s="2050"/>
      <c r="O1311" s="2050"/>
      <c r="P1311" s="2050"/>
      <c r="Q1311" s="2050"/>
      <c r="R1311" s="2050"/>
      <c r="S1311" s="2050"/>
      <c r="T1311" s="2051"/>
      <c r="U1311" s="230"/>
      <c r="V1311" s="230"/>
      <c r="W1311" s="230"/>
      <c r="X1311" s="230"/>
      <c r="Y1311" s="230"/>
      <c r="Z1311" s="430"/>
    </row>
    <row r="1312" spans="3:26" ht="16.5" customHeight="1" x14ac:dyDescent="0.2">
      <c r="D1312" s="230"/>
      <c r="E1312" s="226" t="s">
        <v>601</v>
      </c>
      <c r="F1312" s="230"/>
      <c r="G1312" s="230"/>
      <c r="H1312" s="230"/>
      <c r="I1312" s="230"/>
      <c r="J1312" s="230"/>
      <c r="K1312" s="230"/>
      <c r="L1312" s="230"/>
      <c r="M1312" s="230"/>
      <c r="N1312" s="230"/>
      <c r="O1312" s="230"/>
      <c r="P1312" s="230"/>
      <c r="Q1312" s="230"/>
      <c r="R1312" s="230"/>
      <c r="S1312" s="230"/>
      <c r="T1312" s="230"/>
      <c r="U1312" s="230"/>
      <c r="V1312" s="230"/>
      <c r="W1312" s="230"/>
      <c r="X1312" s="230"/>
      <c r="Y1312" s="230"/>
      <c r="Z1312" s="430"/>
    </row>
    <row r="1313" spans="3:26" ht="9.65" customHeight="1" x14ac:dyDescent="0.2">
      <c r="D1313" s="230"/>
      <c r="E1313" s="226"/>
      <c r="F1313" s="230"/>
      <c r="G1313" s="230"/>
      <c r="H1313" s="230"/>
      <c r="I1313" s="230"/>
      <c r="J1313" s="230"/>
      <c r="K1313" s="230"/>
      <c r="L1313" s="230"/>
      <c r="M1313" s="230"/>
      <c r="N1313" s="230"/>
      <c r="O1313" s="230"/>
      <c r="P1313" s="230"/>
      <c r="Q1313" s="230"/>
      <c r="R1313" s="230"/>
      <c r="S1313" s="230"/>
      <c r="T1313" s="230"/>
      <c r="U1313" s="230"/>
      <c r="V1313" s="230"/>
      <c r="W1313" s="230"/>
      <c r="X1313" s="230"/>
      <c r="Y1313" s="230"/>
      <c r="Z1313" s="430"/>
    </row>
    <row r="1314" spans="3:26" ht="16.5" customHeight="1" x14ac:dyDescent="0.2">
      <c r="C1314" s="8" t="s">
        <v>2190</v>
      </c>
      <c r="D1314" s="230"/>
      <c r="E1314" s="230"/>
      <c r="F1314" s="230"/>
      <c r="G1314" s="230"/>
      <c r="H1314" s="230"/>
      <c r="I1314" s="230"/>
      <c r="J1314" s="230"/>
      <c r="K1314" s="230"/>
      <c r="L1314" s="230"/>
      <c r="M1314" s="230"/>
      <c r="N1314" s="230"/>
      <c r="O1314" s="230"/>
      <c r="P1314" s="230"/>
      <c r="Q1314" s="230"/>
      <c r="R1314" s="230"/>
      <c r="S1314" s="230"/>
      <c r="T1314" s="230"/>
      <c r="U1314" s="230"/>
      <c r="V1314" s="230"/>
      <c r="W1314" s="230"/>
      <c r="X1314" s="230"/>
      <c r="Y1314" s="230"/>
      <c r="Z1314" s="430"/>
    </row>
    <row r="1315" spans="3:26" ht="16.5" customHeight="1" x14ac:dyDescent="0.2">
      <c r="D1315" s="1586" t="s">
        <v>589</v>
      </c>
      <c r="E1315" s="1587"/>
      <c r="F1315" s="1380" t="s">
        <v>2137</v>
      </c>
      <c r="G1315" s="1380"/>
      <c r="H1315" s="1380"/>
      <c r="I1315" s="1380"/>
      <c r="J1315" s="1380"/>
      <c r="K1315" s="1380"/>
      <c r="L1315" s="955" t="s">
        <v>2138</v>
      </c>
      <c r="M1315" s="955"/>
      <c r="N1315" s="955"/>
      <c r="O1315" s="955"/>
      <c r="P1315" s="955"/>
      <c r="Q1315" s="955"/>
      <c r="R1315" s="1556" t="s">
        <v>1084</v>
      </c>
      <c r="S1315" s="1557"/>
      <c r="T1315" s="1557"/>
      <c r="U1315" s="1557"/>
      <c r="V1315" s="1558"/>
      <c r="W1315" s="230"/>
      <c r="X1315" s="230"/>
      <c r="Y1315" s="230"/>
      <c r="Z1315" s="430"/>
    </row>
    <row r="1316" spans="3:26" ht="16.5" customHeight="1" x14ac:dyDescent="0.2">
      <c r="D1316" s="1588"/>
      <c r="E1316" s="1589"/>
      <c r="F1316" s="1021" t="s">
        <v>782</v>
      </c>
      <c r="G1316" s="1021"/>
      <c r="H1316" s="1021"/>
      <c r="I1316" s="1021" t="s">
        <v>783</v>
      </c>
      <c r="J1316" s="1021"/>
      <c r="K1316" s="1021"/>
      <c r="L1316" s="1021" t="s">
        <v>782</v>
      </c>
      <c r="M1316" s="1021"/>
      <c r="N1316" s="1021"/>
      <c r="O1316" s="1021" t="s">
        <v>783</v>
      </c>
      <c r="P1316" s="1021"/>
      <c r="Q1316" s="1021"/>
      <c r="R1316" s="1559"/>
      <c r="S1316" s="1560"/>
      <c r="T1316" s="1560"/>
      <c r="U1316" s="1560"/>
      <c r="V1316" s="1561"/>
      <c r="W1316" s="230"/>
      <c r="X1316" s="230"/>
      <c r="Y1316" s="230"/>
      <c r="Z1316" s="430"/>
    </row>
    <row r="1317" spans="3:26" ht="18.649999999999999" customHeight="1" x14ac:dyDescent="0.2">
      <c r="D1317" s="1583" t="s">
        <v>779</v>
      </c>
      <c r="E1317" s="1052"/>
      <c r="F1317" s="2070"/>
      <c r="G1317" s="2072"/>
      <c r="H1317" s="2068"/>
      <c r="I1317" s="2070"/>
      <c r="J1317" s="2072"/>
      <c r="K1317" s="2068"/>
      <c r="L1317" s="2070"/>
      <c r="M1317" s="2072"/>
      <c r="N1317" s="2068"/>
      <c r="O1317" s="2070"/>
      <c r="P1317" s="2072"/>
      <c r="Q1317" s="2068"/>
      <c r="R1317" s="631" t="s">
        <v>594</v>
      </c>
      <c r="S1317" s="632" t="s">
        <v>984</v>
      </c>
      <c r="T1317" s="441">
        <v>5</v>
      </c>
      <c r="U1317" s="441">
        <v>1</v>
      </c>
      <c r="V1317" s="441">
        <v>9</v>
      </c>
      <c r="W1317" s="230"/>
      <c r="X1317" s="230"/>
      <c r="Y1317" s="230"/>
      <c r="Z1317" s="430" t="s">
        <v>1809</v>
      </c>
    </row>
    <row r="1318" spans="3:26" ht="18.649999999999999" customHeight="1" x14ac:dyDescent="0.2">
      <c r="D1318" s="1363"/>
      <c r="E1318" s="1054"/>
      <c r="F1318" s="2071"/>
      <c r="G1318" s="2073"/>
      <c r="H1318" s="2069"/>
      <c r="I1318" s="2071"/>
      <c r="J1318" s="2073"/>
      <c r="K1318" s="2069"/>
      <c r="L1318" s="2071"/>
      <c r="M1318" s="2073"/>
      <c r="N1318" s="2069"/>
      <c r="O1318" s="2071"/>
      <c r="P1318" s="2073"/>
      <c r="Q1318" s="2069"/>
      <c r="R1318" s="631" t="s">
        <v>595</v>
      </c>
      <c r="S1318" s="632" t="s">
        <v>984</v>
      </c>
      <c r="T1318" s="441">
        <v>5</v>
      </c>
      <c r="U1318" s="441">
        <v>1</v>
      </c>
      <c r="V1318" s="441">
        <v>9</v>
      </c>
      <c r="W1318" s="230"/>
      <c r="X1318" s="230"/>
      <c r="Y1318" s="230"/>
      <c r="Z1318" s="430" t="s">
        <v>1809</v>
      </c>
    </row>
    <row r="1319" spans="3:26" ht="30" customHeight="1" x14ac:dyDescent="0.2">
      <c r="D1319" s="1590" t="s">
        <v>602</v>
      </c>
      <c r="E1319" s="1581"/>
      <c r="F1319" s="1581"/>
      <c r="G1319" s="1581"/>
      <c r="H1319" s="1581"/>
      <c r="I1319" s="2048"/>
      <c r="J1319" s="2049"/>
      <c r="K1319" s="2049"/>
      <c r="L1319" s="2049"/>
      <c r="M1319" s="2049"/>
      <c r="N1319" s="2049"/>
      <c r="O1319" s="2049"/>
      <c r="P1319" s="2049"/>
      <c r="Q1319" s="2049"/>
      <c r="R1319" s="2049"/>
      <c r="S1319" s="2049"/>
      <c r="T1319" s="2074"/>
      <c r="U1319" s="230"/>
      <c r="V1319" s="230"/>
      <c r="W1319" s="230"/>
      <c r="X1319" s="230"/>
      <c r="Y1319" s="230"/>
      <c r="Z1319" s="430"/>
    </row>
    <row r="1320" spans="3:26" ht="16.5" customHeight="1" x14ac:dyDescent="0.2">
      <c r="D1320" s="230"/>
      <c r="E1320" s="226" t="s">
        <v>1906</v>
      </c>
      <c r="F1320" s="230"/>
      <c r="G1320" s="230"/>
      <c r="H1320" s="230"/>
      <c r="I1320" s="230"/>
      <c r="J1320" s="230"/>
      <c r="K1320" s="230"/>
      <c r="L1320" s="230"/>
      <c r="M1320" s="230"/>
      <c r="N1320" s="230"/>
      <c r="O1320" s="230"/>
      <c r="P1320" s="230"/>
      <c r="Q1320" s="230"/>
      <c r="R1320" s="230"/>
      <c r="S1320" s="230"/>
      <c r="T1320" s="230"/>
      <c r="U1320" s="230"/>
      <c r="V1320" s="230"/>
      <c r="W1320" s="230"/>
      <c r="X1320" s="230"/>
      <c r="Y1320" s="230"/>
      <c r="Z1320" s="430"/>
    </row>
    <row r="1321" spans="3:26" ht="16.5" customHeight="1" x14ac:dyDescent="0.2">
      <c r="D1321" s="230"/>
      <c r="E1321" s="226" t="s">
        <v>870</v>
      </c>
      <c r="F1321" s="230"/>
      <c r="G1321" s="230"/>
      <c r="H1321" s="230"/>
      <c r="I1321" s="230"/>
      <c r="J1321" s="230"/>
      <c r="K1321" s="230"/>
      <c r="L1321" s="230"/>
      <c r="M1321" s="230"/>
      <c r="N1321" s="230"/>
      <c r="O1321" s="230"/>
      <c r="P1321" s="230"/>
      <c r="Q1321" s="230"/>
      <c r="R1321" s="230"/>
      <c r="S1321" s="230"/>
      <c r="T1321" s="230"/>
      <c r="U1321" s="230"/>
      <c r="V1321" s="230"/>
      <c r="W1321" s="230"/>
      <c r="X1321" s="230"/>
      <c r="Y1321" s="230"/>
      <c r="Z1321" s="430"/>
    </row>
    <row r="1322" spans="3:26" ht="16.5" customHeight="1" x14ac:dyDescent="0.2">
      <c r="D1322" s="230"/>
      <c r="E1322" s="226" t="s">
        <v>2019</v>
      </c>
      <c r="G1322" s="230"/>
      <c r="H1322" s="230"/>
      <c r="I1322" s="230"/>
      <c r="J1322" s="230"/>
      <c r="K1322" s="230"/>
      <c r="L1322" s="230"/>
      <c r="M1322" s="230"/>
      <c r="N1322" s="230"/>
      <c r="O1322" s="230"/>
      <c r="P1322" s="230"/>
      <c r="Q1322" s="230"/>
      <c r="R1322" s="230"/>
      <c r="S1322" s="230"/>
      <c r="T1322" s="230"/>
      <c r="U1322" s="230"/>
      <c r="V1322" s="230"/>
      <c r="W1322" s="230"/>
      <c r="X1322" s="230"/>
      <c r="Y1322" s="230"/>
      <c r="Z1322" s="430"/>
    </row>
    <row r="1323" spans="3:26" ht="16.5" customHeight="1" x14ac:dyDescent="0.2">
      <c r="D1323" s="230"/>
      <c r="E1323" s="226" t="s">
        <v>2024</v>
      </c>
      <c r="G1323" s="230"/>
      <c r="H1323" s="230"/>
      <c r="I1323" s="230"/>
      <c r="J1323" s="230"/>
      <c r="K1323" s="230"/>
      <c r="L1323" s="230"/>
      <c r="M1323" s="230"/>
      <c r="N1323" s="230"/>
      <c r="O1323" s="230"/>
      <c r="P1323" s="230"/>
      <c r="Q1323" s="230"/>
      <c r="R1323" s="230"/>
      <c r="S1323" s="230"/>
      <c r="T1323" s="230"/>
      <c r="U1323" s="230"/>
      <c r="V1323" s="230"/>
      <c r="W1323" s="230"/>
      <c r="X1323" s="230"/>
      <c r="Y1323" s="230"/>
      <c r="Z1323" s="430"/>
    </row>
    <row r="1324" spans="3:26" ht="9.65" customHeight="1" x14ac:dyDescent="0.2">
      <c r="D1324" s="230"/>
      <c r="E1324" s="230"/>
      <c r="F1324" s="226"/>
      <c r="G1324" s="230"/>
      <c r="H1324" s="230"/>
      <c r="I1324" s="230"/>
      <c r="J1324" s="230"/>
      <c r="K1324" s="230"/>
      <c r="L1324" s="230"/>
      <c r="M1324" s="230"/>
      <c r="N1324" s="230"/>
      <c r="O1324" s="230"/>
      <c r="P1324" s="230"/>
      <c r="Q1324" s="230"/>
      <c r="R1324" s="230"/>
      <c r="S1324" s="230"/>
      <c r="T1324" s="230"/>
      <c r="U1324" s="230"/>
      <c r="V1324" s="230"/>
      <c r="W1324" s="230"/>
      <c r="X1324" s="230"/>
      <c r="Y1324" s="230"/>
      <c r="Z1324" s="430"/>
    </row>
    <row r="1325" spans="3:26" ht="16.5" customHeight="1" x14ac:dyDescent="0.2">
      <c r="C1325" s="8" t="s">
        <v>1015</v>
      </c>
      <c r="D1325" s="230"/>
      <c r="E1325" s="230"/>
      <c r="F1325" s="230"/>
      <c r="G1325" s="230"/>
      <c r="H1325" s="230"/>
      <c r="I1325" s="230"/>
      <c r="J1325" s="230"/>
      <c r="K1325" s="230"/>
      <c r="L1325" s="230"/>
      <c r="M1325" s="230"/>
      <c r="N1325" s="230"/>
      <c r="O1325" s="230"/>
      <c r="P1325" s="230"/>
      <c r="Q1325" s="230"/>
      <c r="R1325" s="230"/>
      <c r="S1325" s="230"/>
      <c r="T1325" s="230"/>
      <c r="U1325" s="230"/>
      <c r="V1325" s="230"/>
      <c r="W1325" s="230"/>
      <c r="X1325" s="230"/>
      <c r="Y1325" s="230"/>
      <c r="Z1325" s="430"/>
    </row>
    <row r="1326" spans="3:26" ht="19" customHeight="1" x14ac:dyDescent="0.2">
      <c r="D1326" s="1873" t="s">
        <v>698</v>
      </c>
      <c r="E1326" s="1886"/>
      <c r="F1326" s="1886"/>
      <c r="G1326" s="1886"/>
      <c r="H1326" s="1885"/>
      <c r="I1326" s="2062" t="s">
        <v>1954</v>
      </c>
      <c r="J1326" s="2063"/>
      <c r="K1326" s="2063"/>
      <c r="L1326" s="2063"/>
      <c r="M1326" s="1878"/>
      <c r="N1326" s="1878"/>
      <c r="O1326" s="1878"/>
      <c r="P1326" s="2058"/>
      <c r="Z1326" s="430" t="s">
        <v>1849</v>
      </c>
    </row>
    <row r="1327" spans="3:26" ht="19" customHeight="1" x14ac:dyDescent="0.2">
      <c r="E1327" s="2057" t="s">
        <v>1187</v>
      </c>
      <c r="F1327" s="2060"/>
      <c r="G1327" s="2060"/>
      <c r="H1327" s="2060"/>
      <c r="I1327" s="2060"/>
      <c r="J1327" s="2061"/>
      <c r="K1327" s="2064" t="s">
        <v>1565</v>
      </c>
      <c r="L1327" s="2065"/>
      <c r="M1327" s="2065"/>
      <c r="N1327" s="2065"/>
      <c r="O1327" s="2065"/>
      <c r="P1327" s="2066"/>
      <c r="Q1327" s="382" t="s">
        <v>826</v>
      </c>
      <c r="R1327" s="1041" t="s">
        <v>1148</v>
      </c>
      <c r="S1327" s="1983"/>
      <c r="Z1327" s="430"/>
    </row>
    <row r="1328" spans="3:26" ht="19" customHeight="1" x14ac:dyDescent="0.2">
      <c r="E1328" s="2057" t="s">
        <v>1188</v>
      </c>
      <c r="F1328" s="2060"/>
      <c r="G1328" s="2060"/>
      <c r="H1328" s="2060"/>
      <c r="I1328" s="2060"/>
      <c r="J1328" s="2061"/>
      <c r="K1328" s="1902" t="s">
        <v>1566</v>
      </c>
      <c r="L1328" s="1903"/>
      <c r="M1328" s="1903"/>
      <c r="N1328" s="1903"/>
      <c r="O1328" s="1903"/>
      <c r="P1328" s="1904"/>
      <c r="Q1328" s="382" t="s">
        <v>826</v>
      </c>
      <c r="R1328" s="1041" t="s">
        <v>829</v>
      </c>
      <c r="S1328" s="1983"/>
      <c r="Z1328" s="430"/>
    </row>
    <row r="1329" spans="3:26" ht="10" customHeight="1" x14ac:dyDescent="0.2">
      <c r="E1329" s="635"/>
      <c r="F1329" s="636"/>
      <c r="G1329" s="636"/>
      <c r="H1329" s="636"/>
      <c r="I1329" s="636"/>
      <c r="K1329" s="407"/>
      <c r="Z1329" s="430"/>
    </row>
    <row r="1330" spans="3:26" ht="16.5" customHeight="1" x14ac:dyDescent="0.2">
      <c r="C1330" s="229" t="s">
        <v>1910</v>
      </c>
      <c r="D1330" s="230"/>
      <c r="E1330" s="230"/>
      <c r="F1330" s="230"/>
      <c r="G1330" s="230"/>
      <c r="H1330" s="230"/>
      <c r="I1330" s="230"/>
      <c r="J1330" s="230"/>
      <c r="Z1330" s="430"/>
    </row>
    <row r="1331" spans="3:26" ht="19" customHeight="1" x14ac:dyDescent="0.2">
      <c r="D1331" s="1873" t="s">
        <v>698</v>
      </c>
      <c r="E1331" s="1886"/>
      <c r="F1331" s="1886"/>
      <c r="G1331" s="1886"/>
      <c r="H1331" s="1885"/>
      <c r="I1331" s="2062" t="s">
        <v>1955</v>
      </c>
      <c r="J1331" s="2063"/>
      <c r="K1331" s="2063"/>
      <c r="L1331" s="2063"/>
      <c r="M1331" s="1878"/>
      <c r="N1331" s="1878"/>
      <c r="O1331" s="1878"/>
      <c r="P1331" s="2058"/>
      <c r="Z1331" s="430" t="s">
        <v>1850</v>
      </c>
    </row>
    <row r="1332" spans="3:26" ht="19" customHeight="1" x14ac:dyDescent="0.2">
      <c r="E1332" s="2057" t="s">
        <v>1189</v>
      </c>
      <c r="F1332" s="2060"/>
      <c r="G1332" s="2060"/>
      <c r="H1332" s="2060"/>
      <c r="I1332" s="2060"/>
      <c r="J1332" s="2061"/>
      <c r="K1332" s="1902" t="s">
        <v>1567</v>
      </c>
      <c r="L1332" s="1903"/>
      <c r="M1332" s="1903"/>
      <c r="N1332" s="1903"/>
      <c r="O1332" s="1903"/>
      <c r="P1332" s="1904"/>
      <c r="Q1332" s="382" t="s">
        <v>826</v>
      </c>
      <c r="R1332" s="1041" t="s">
        <v>830</v>
      </c>
      <c r="S1332" s="1983"/>
      <c r="Z1332" s="430"/>
    </row>
    <row r="1333" spans="3:26" ht="16.5" customHeight="1" x14ac:dyDescent="0.2">
      <c r="E1333" s="2" t="s">
        <v>831</v>
      </c>
      <c r="Z1333" s="430"/>
    </row>
    <row r="1334" spans="3:26" ht="10" customHeight="1" x14ac:dyDescent="0.2">
      <c r="E1334" s="635"/>
      <c r="F1334" s="636"/>
      <c r="G1334" s="636"/>
      <c r="H1334" s="636"/>
      <c r="I1334" s="636"/>
      <c r="K1334" s="407"/>
      <c r="Z1334" s="430"/>
    </row>
    <row r="1335" spans="3:26" ht="16.5" customHeight="1" x14ac:dyDescent="0.2">
      <c r="C1335" s="8" t="s">
        <v>1016</v>
      </c>
      <c r="Z1335" s="430"/>
    </row>
    <row r="1336" spans="3:26" ht="18" customHeight="1" x14ac:dyDescent="0.2">
      <c r="D1336" s="1873" t="s">
        <v>698</v>
      </c>
      <c r="E1336" s="1886"/>
      <c r="F1336" s="1886"/>
      <c r="G1336" s="1886"/>
      <c r="H1336" s="1885"/>
      <c r="I1336" s="2062" t="s">
        <v>1956</v>
      </c>
      <c r="J1336" s="2063"/>
      <c r="K1336" s="2063"/>
      <c r="L1336" s="2063"/>
      <c r="M1336" s="1878"/>
      <c r="N1336" s="1878"/>
      <c r="O1336" s="1878"/>
      <c r="P1336" s="2058"/>
      <c r="Z1336" s="430" t="s">
        <v>1851</v>
      </c>
    </row>
    <row r="1337" spans="3:26" ht="18" customHeight="1" x14ac:dyDescent="0.2">
      <c r="E1337" s="2057" t="s">
        <v>1190</v>
      </c>
      <c r="F1337" s="2060"/>
      <c r="G1337" s="2060"/>
      <c r="H1337" s="2060"/>
      <c r="I1337" s="2060"/>
      <c r="J1337" s="2061"/>
      <c r="K1337" s="1902" t="s">
        <v>1568</v>
      </c>
      <c r="L1337" s="1903"/>
      <c r="M1337" s="1903"/>
      <c r="N1337" s="1903"/>
      <c r="O1337" s="1903"/>
      <c r="P1337" s="1904"/>
      <c r="Q1337" s="382" t="s">
        <v>826</v>
      </c>
      <c r="R1337" s="1041" t="s">
        <v>704</v>
      </c>
      <c r="S1337" s="1983"/>
      <c r="Z1337" s="430"/>
    </row>
    <row r="1338" spans="3:26" ht="16.5" customHeight="1" x14ac:dyDescent="0.2">
      <c r="E1338" s="2" t="s">
        <v>609</v>
      </c>
      <c r="Z1338" s="430"/>
    </row>
    <row r="1339" spans="3:26" ht="16.5" customHeight="1" x14ac:dyDescent="0.2">
      <c r="E1339" s="4" t="s">
        <v>871</v>
      </c>
      <c r="Z1339" s="430"/>
    </row>
    <row r="1340" spans="3:26" ht="9.65" customHeight="1" x14ac:dyDescent="0.2">
      <c r="E1340" s="4" t="s">
        <v>610</v>
      </c>
      <c r="Z1340" s="430"/>
    </row>
    <row r="1341" spans="3:26" ht="9.65" customHeight="1" x14ac:dyDescent="0.2">
      <c r="E1341" s="4"/>
      <c r="Z1341" s="430"/>
    </row>
    <row r="1342" spans="3:26" ht="11.15" customHeight="1" x14ac:dyDescent="0.2">
      <c r="E1342" s="2"/>
      <c r="Z1342" s="430"/>
    </row>
    <row r="1343" spans="3:26" ht="17.5" customHeight="1" x14ac:dyDescent="0.2">
      <c r="P1343" s="1946" t="s">
        <v>792</v>
      </c>
      <c r="Q1343" s="1946"/>
      <c r="R1343" s="1946"/>
      <c r="S1343" s="1947" t="str">
        <f>$Q$12</f>
        <v>○△幼稚園</v>
      </c>
      <c r="T1343" s="1947"/>
      <c r="U1343" s="1947"/>
      <c r="V1343" s="1947"/>
      <c r="W1343" s="1947"/>
      <c r="X1343" s="1947"/>
      <c r="Z1343" s="430"/>
    </row>
    <row r="1344" spans="3:26" ht="16.5" customHeight="1" x14ac:dyDescent="0.2">
      <c r="C1344" s="8" t="s">
        <v>1021</v>
      </c>
      <c r="Z1344" s="430"/>
    </row>
    <row r="1345" spans="4:26" ht="16.5" customHeight="1" x14ac:dyDescent="0.2">
      <c r="D1345" t="s">
        <v>611</v>
      </c>
      <c r="Z1345" s="430"/>
    </row>
    <row r="1346" spans="4:26" ht="18.649999999999999" customHeight="1" x14ac:dyDescent="0.2">
      <c r="D1346" s="1873" t="s">
        <v>698</v>
      </c>
      <c r="E1346" s="1886"/>
      <c r="F1346" s="1886"/>
      <c r="G1346" s="1886"/>
      <c r="H1346" s="1885"/>
      <c r="I1346" s="2067" t="s">
        <v>2029</v>
      </c>
      <c r="J1346" s="2067"/>
      <c r="K1346" s="2067"/>
      <c r="L1346" s="2067"/>
      <c r="M1346" s="2067"/>
      <c r="N1346" s="2067"/>
      <c r="O1346" s="2067"/>
      <c r="P1346" s="2067"/>
      <c r="Q1346" s="2067"/>
      <c r="R1346" s="2067"/>
      <c r="S1346" s="2067"/>
      <c r="T1346" s="2067"/>
      <c r="U1346" s="2067"/>
      <c r="Z1346" s="430" t="s">
        <v>2030</v>
      </c>
    </row>
    <row r="1347" spans="4:26" ht="18.649999999999999" customHeight="1" x14ac:dyDescent="0.2">
      <c r="E1347" s="1877" t="s">
        <v>1191</v>
      </c>
      <c r="F1347" s="2054"/>
      <c r="G1347" s="2054"/>
      <c r="H1347" s="2054"/>
      <c r="I1347" s="2054"/>
      <c r="J1347" s="2054"/>
      <c r="K1347" s="2054"/>
      <c r="L1347" s="2055"/>
      <c r="M1347" s="637"/>
      <c r="N1347" t="s">
        <v>612</v>
      </c>
      <c r="P1347" s="637"/>
      <c r="Q1347" t="s">
        <v>699</v>
      </c>
      <c r="S1347" s="224"/>
      <c r="Z1347" s="430"/>
    </row>
    <row r="1348" spans="4:26" ht="18.649999999999999" customHeight="1" x14ac:dyDescent="0.2">
      <c r="E1348" s="1877" t="s">
        <v>1085</v>
      </c>
      <c r="F1348" s="2054"/>
      <c r="G1348" s="2054"/>
      <c r="H1348" s="2054"/>
      <c r="I1348" s="2054"/>
      <c r="J1348" s="2054"/>
      <c r="K1348" s="2054"/>
      <c r="L1348" s="2055"/>
      <c r="M1348" s="566">
        <v>6</v>
      </c>
      <c r="N1348" s="16" t="s">
        <v>23</v>
      </c>
      <c r="O1348" s="566">
        <v>25</v>
      </c>
      <c r="P1348" s="199" t="s">
        <v>613</v>
      </c>
      <c r="Q1348" s="16"/>
      <c r="R1348" s="566">
        <v>7</v>
      </c>
      <c r="S1348" s="16" t="s">
        <v>23</v>
      </c>
      <c r="T1348" s="566">
        <v>15</v>
      </c>
      <c r="U1348" s="16" t="s">
        <v>700</v>
      </c>
      <c r="V1348" s="15"/>
      <c r="Z1348" s="430"/>
    </row>
    <row r="1349" spans="4:26" ht="6" customHeight="1" x14ac:dyDescent="0.2">
      <c r="Z1349" s="430"/>
    </row>
    <row r="1350" spans="4:26" ht="16.5" customHeight="1" x14ac:dyDescent="0.2">
      <c r="D1350" t="s">
        <v>1017</v>
      </c>
      <c r="Z1350" s="430"/>
    </row>
    <row r="1351" spans="4:26" ht="18.649999999999999" customHeight="1" x14ac:dyDescent="0.2">
      <c r="D1351" s="1873" t="s">
        <v>698</v>
      </c>
      <c r="E1351" s="1886"/>
      <c r="F1351" s="1886"/>
      <c r="G1351" s="1886"/>
      <c r="H1351" s="1886"/>
      <c r="I1351" s="1874"/>
      <c r="J1351" s="1942"/>
      <c r="K1351" s="2056" t="s">
        <v>1687</v>
      </c>
      <c r="L1351" s="1874"/>
      <c r="M1351" s="1874"/>
      <c r="N1351" s="1874"/>
      <c r="O1351" s="1874"/>
      <c r="P1351" s="1874"/>
      <c r="Q1351" s="1874"/>
      <c r="R1351" s="1874"/>
      <c r="S1351" s="1942"/>
      <c r="Z1351" s="430" t="s">
        <v>1852</v>
      </c>
    </row>
    <row r="1352" spans="4:26" ht="18.649999999999999" customHeight="1" x14ac:dyDescent="0.2">
      <c r="E1352" s="2057" t="s">
        <v>1688</v>
      </c>
      <c r="F1352" s="2054"/>
      <c r="G1352" s="2054"/>
      <c r="H1352" s="2054"/>
      <c r="I1352" s="1878"/>
      <c r="J1352" s="1878"/>
      <c r="K1352" s="2058"/>
      <c r="L1352" s="638" t="s">
        <v>1685</v>
      </c>
      <c r="M1352" s="639"/>
      <c r="N1352" s="639"/>
      <c r="O1352" s="639"/>
      <c r="P1352" s="639"/>
      <c r="Q1352" s="639"/>
      <c r="R1352" s="639"/>
      <c r="S1352" s="640"/>
      <c r="T1352" s="382" t="s">
        <v>826</v>
      </c>
      <c r="U1352" s="1041" t="s">
        <v>1686</v>
      </c>
      <c r="V1352" s="2059"/>
      <c r="W1352" s="1983"/>
      <c r="Z1352" s="430"/>
    </row>
    <row r="1353" spans="4:26" ht="6" customHeight="1" x14ac:dyDescent="0.2">
      <c r="Z1353" s="430"/>
    </row>
    <row r="1354" spans="4:26" ht="16.5" customHeight="1" x14ac:dyDescent="0.2">
      <c r="D1354" t="s">
        <v>614</v>
      </c>
      <c r="Z1354" s="430"/>
    </row>
    <row r="1355" spans="4:26" ht="16.5" customHeight="1" x14ac:dyDescent="0.2">
      <c r="E1355" t="s">
        <v>832</v>
      </c>
      <c r="R1355" s="1297" t="s">
        <v>1646</v>
      </c>
      <c r="S1355" s="2037"/>
      <c r="T1355" s="2037"/>
      <c r="U1355" s="2037"/>
      <c r="V1355" s="2037"/>
      <c r="W1355" s="2052"/>
      <c r="X1355" s="2053"/>
      <c r="Z1355" s="430"/>
    </row>
    <row r="1356" spans="4:26" ht="19" customHeight="1" x14ac:dyDescent="0.2">
      <c r="D1356" s="1865" t="s">
        <v>617</v>
      </c>
      <c r="E1356" s="1865"/>
      <c r="F1356" s="1865"/>
      <c r="G1356" s="1865"/>
      <c r="H1356" s="1892" t="s">
        <v>987</v>
      </c>
      <c r="I1356" s="1893"/>
      <c r="K1356" s="1865" t="s">
        <v>619</v>
      </c>
      <c r="L1356" s="1865"/>
      <c r="M1356" s="1865"/>
      <c r="N1356" s="1865"/>
      <c r="O1356" s="1892" t="s">
        <v>987</v>
      </c>
      <c r="P1356" s="1893"/>
      <c r="Z1356" s="430" t="s">
        <v>1853</v>
      </c>
    </row>
    <row r="1357" spans="4:26" ht="19" customHeight="1" x14ac:dyDescent="0.2">
      <c r="D1357" s="1865" t="s">
        <v>1759</v>
      </c>
      <c r="E1357" s="1865"/>
      <c r="F1357" s="1865"/>
      <c r="G1357" s="1865"/>
      <c r="H1357" s="1892" t="s">
        <v>987</v>
      </c>
      <c r="I1357" s="1893"/>
      <c r="K1357" s="1865" t="s">
        <v>620</v>
      </c>
      <c r="L1357" s="1865"/>
      <c r="M1357" s="1865"/>
      <c r="N1357" s="1865"/>
      <c r="O1357" s="1892" t="s">
        <v>987</v>
      </c>
      <c r="P1357" s="1893"/>
      <c r="Z1357" s="430" t="s">
        <v>1853</v>
      </c>
    </row>
    <row r="1358" spans="4:26" ht="19" customHeight="1" x14ac:dyDescent="0.2">
      <c r="D1358" s="1865" t="s">
        <v>618</v>
      </c>
      <c r="E1358" s="1865"/>
      <c r="F1358" s="1865"/>
      <c r="G1358" s="1865"/>
      <c r="H1358" s="1892" t="s">
        <v>987</v>
      </c>
      <c r="I1358" s="1893"/>
      <c r="K1358" s="1865" t="s">
        <v>621</v>
      </c>
      <c r="L1358" s="1865"/>
      <c r="M1358" s="1865"/>
      <c r="N1358" s="1865"/>
      <c r="O1358" s="1892" t="s">
        <v>987</v>
      </c>
      <c r="P1358" s="1893"/>
      <c r="Z1358" s="430" t="s">
        <v>1853</v>
      </c>
    </row>
    <row r="1359" spans="4:26" ht="6" customHeight="1" x14ac:dyDescent="0.2">
      <c r="Z1359" s="430"/>
    </row>
    <row r="1360" spans="4:26" ht="16.5" customHeight="1" x14ac:dyDescent="0.2">
      <c r="E1360" t="s">
        <v>615</v>
      </c>
      <c r="Z1360" s="430"/>
    </row>
    <row r="1361" spans="4:26" ht="13.5" customHeight="1" x14ac:dyDescent="0.2">
      <c r="D1361" s="955" t="s">
        <v>2139</v>
      </c>
      <c r="E1361" s="955"/>
      <c r="F1361" s="955"/>
      <c r="G1361" s="1345"/>
      <c r="H1361" s="446">
        <v>6</v>
      </c>
      <c r="I1361" s="641" t="s">
        <v>23</v>
      </c>
      <c r="J1361" s="447">
        <v>23</v>
      </c>
      <c r="K1361" s="642" t="s">
        <v>24</v>
      </c>
      <c r="L1361" s="446"/>
      <c r="M1361" s="641" t="s">
        <v>23</v>
      </c>
      <c r="N1361" s="447"/>
      <c r="O1361" s="643" t="s">
        <v>24</v>
      </c>
      <c r="P1361" s="633"/>
      <c r="Q1361" s="641" t="s">
        <v>23</v>
      </c>
      <c r="R1361" s="447"/>
      <c r="S1361" s="643" t="s">
        <v>24</v>
      </c>
      <c r="T1361" s="633"/>
      <c r="U1361" s="641" t="s">
        <v>23</v>
      </c>
      <c r="V1361" s="447"/>
      <c r="W1361" s="644" t="s">
        <v>24</v>
      </c>
      <c r="X1361" s="230"/>
      <c r="Z1361" s="430"/>
    </row>
    <row r="1362" spans="4:26" ht="13.5" customHeight="1" x14ac:dyDescent="0.2">
      <c r="D1362" s="955"/>
      <c r="E1362" s="955"/>
      <c r="F1362" s="955"/>
      <c r="G1362" s="1345"/>
      <c r="H1362" s="446"/>
      <c r="I1362" s="641" t="s">
        <v>23</v>
      </c>
      <c r="J1362" s="447"/>
      <c r="K1362" s="642" t="s">
        <v>24</v>
      </c>
      <c r="L1362" s="446"/>
      <c r="M1362" s="641" t="s">
        <v>23</v>
      </c>
      <c r="N1362" s="447"/>
      <c r="O1362" s="643" t="s">
        <v>24</v>
      </c>
      <c r="P1362" s="633"/>
      <c r="Q1362" s="641" t="s">
        <v>23</v>
      </c>
      <c r="R1362" s="447"/>
      <c r="S1362" s="643" t="s">
        <v>24</v>
      </c>
      <c r="T1362" s="633"/>
      <c r="U1362" s="641" t="s">
        <v>23</v>
      </c>
      <c r="V1362" s="447"/>
      <c r="W1362" s="644" t="s">
        <v>24</v>
      </c>
      <c r="X1362" s="230"/>
      <c r="Z1362" s="430"/>
    </row>
    <row r="1363" spans="4:26" ht="13.5" customHeight="1" x14ac:dyDescent="0.2">
      <c r="D1363" s="955"/>
      <c r="E1363" s="955"/>
      <c r="F1363" s="955"/>
      <c r="G1363" s="1345"/>
      <c r="H1363" s="645"/>
      <c r="I1363" s="641" t="s">
        <v>23</v>
      </c>
      <c r="J1363" s="646"/>
      <c r="K1363" s="642" t="s">
        <v>24</v>
      </c>
      <c r="L1363" s="645"/>
      <c r="M1363" s="641" t="s">
        <v>23</v>
      </c>
      <c r="N1363" s="646"/>
      <c r="O1363" s="643" t="s">
        <v>24</v>
      </c>
      <c r="P1363" s="647"/>
      <c r="Q1363" s="641" t="s">
        <v>23</v>
      </c>
      <c r="R1363" s="646"/>
      <c r="S1363" s="643" t="s">
        <v>24</v>
      </c>
      <c r="T1363" s="647"/>
      <c r="U1363" s="641" t="s">
        <v>23</v>
      </c>
      <c r="V1363" s="646"/>
      <c r="W1363" s="644" t="s">
        <v>24</v>
      </c>
      <c r="X1363" s="230"/>
      <c r="Z1363" s="430"/>
    </row>
    <row r="1364" spans="4:26" ht="13.5" customHeight="1" x14ac:dyDescent="0.2">
      <c r="D1364" s="1380" t="s">
        <v>2139</v>
      </c>
      <c r="E1364" s="1380"/>
      <c r="F1364" s="1380"/>
      <c r="G1364" s="1043"/>
      <c r="H1364" s="648">
        <v>6</v>
      </c>
      <c r="I1364" s="641" t="s">
        <v>23</v>
      </c>
      <c r="J1364" s="649">
        <v>24</v>
      </c>
      <c r="K1364" s="642" t="s">
        <v>24</v>
      </c>
      <c r="L1364" s="648"/>
      <c r="M1364" s="641" t="s">
        <v>23</v>
      </c>
      <c r="N1364" s="649"/>
      <c r="O1364" s="643" t="s">
        <v>24</v>
      </c>
      <c r="P1364" s="650"/>
      <c r="Q1364" s="641" t="s">
        <v>23</v>
      </c>
      <c r="R1364" s="649"/>
      <c r="S1364" s="643" t="s">
        <v>24</v>
      </c>
      <c r="T1364" s="650"/>
      <c r="U1364" s="641" t="s">
        <v>23</v>
      </c>
      <c r="V1364" s="649"/>
      <c r="W1364" s="644" t="s">
        <v>24</v>
      </c>
      <c r="X1364" s="230"/>
      <c r="Z1364" s="430"/>
    </row>
    <row r="1365" spans="4:26" ht="13.5" customHeight="1" x14ac:dyDescent="0.2">
      <c r="D1365" s="1380"/>
      <c r="E1365" s="1380"/>
      <c r="F1365" s="1380"/>
      <c r="G1365" s="1043"/>
      <c r="H1365" s="446"/>
      <c r="I1365" s="641" t="s">
        <v>23</v>
      </c>
      <c r="J1365" s="447"/>
      <c r="K1365" s="642" t="s">
        <v>24</v>
      </c>
      <c r="L1365" s="446"/>
      <c r="M1365" s="641" t="s">
        <v>23</v>
      </c>
      <c r="N1365" s="447"/>
      <c r="O1365" s="643" t="s">
        <v>24</v>
      </c>
      <c r="P1365" s="633"/>
      <c r="Q1365" s="641" t="s">
        <v>23</v>
      </c>
      <c r="R1365" s="447"/>
      <c r="S1365" s="643" t="s">
        <v>24</v>
      </c>
      <c r="T1365" s="633"/>
      <c r="U1365" s="641" t="s">
        <v>23</v>
      </c>
      <c r="V1365" s="447"/>
      <c r="W1365" s="644" t="s">
        <v>24</v>
      </c>
      <c r="X1365" s="230"/>
      <c r="Z1365" s="430"/>
    </row>
    <row r="1366" spans="4:26" ht="13.5" customHeight="1" x14ac:dyDescent="0.2">
      <c r="D1366" s="1380"/>
      <c r="E1366" s="1380"/>
      <c r="F1366" s="1380"/>
      <c r="G1366" s="1043"/>
      <c r="H1366" s="446"/>
      <c r="I1366" s="641" t="s">
        <v>23</v>
      </c>
      <c r="J1366" s="447"/>
      <c r="K1366" s="642" t="s">
        <v>24</v>
      </c>
      <c r="L1366" s="446"/>
      <c r="M1366" s="641" t="s">
        <v>23</v>
      </c>
      <c r="N1366" s="447"/>
      <c r="O1366" s="643" t="s">
        <v>24</v>
      </c>
      <c r="P1366" s="633"/>
      <c r="Q1366" s="641" t="s">
        <v>23</v>
      </c>
      <c r="R1366" s="447"/>
      <c r="S1366" s="643" t="s">
        <v>24</v>
      </c>
      <c r="T1366" s="633"/>
      <c r="U1366" s="641" t="s">
        <v>23</v>
      </c>
      <c r="V1366" s="447"/>
      <c r="W1366" s="644" t="s">
        <v>24</v>
      </c>
      <c r="X1366" s="230"/>
      <c r="Z1366" s="430"/>
    </row>
    <row r="1367" spans="4:26" ht="6" customHeight="1" x14ac:dyDescent="0.2">
      <c r="D1367" s="230"/>
      <c r="E1367" s="230"/>
      <c r="F1367" s="230"/>
      <c r="G1367" s="230"/>
      <c r="H1367" s="230"/>
      <c r="I1367" s="230"/>
      <c r="J1367" s="230"/>
      <c r="K1367" s="230"/>
      <c r="L1367" s="230"/>
      <c r="M1367" s="230"/>
      <c r="N1367" s="230"/>
      <c r="O1367" s="230"/>
      <c r="P1367" s="230"/>
      <c r="Q1367" s="230"/>
      <c r="R1367" s="230"/>
      <c r="S1367" s="230"/>
      <c r="T1367" s="230"/>
      <c r="U1367" s="230"/>
      <c r="V1367" s="230"/>
      <c r="W1367" s="230"/>
      <c r="X1367" s="230"/>
      <c r="Z1367" s="430"/>
    </row>
    <row r="1368" spans="4:26" ht="16.5" customHeight="1" x14ac:dyDescent="0.2">
      <c r="D1368" s="230" t="s">
        <v>1760</v>
      </c>
      <c r="E1368" s="230"/>
      <c r="F1368" s="230"/>
      <c r="G1368" s="230"/>
      <c r="H1368" s="230"/>
      <c r="I1368" s="230"/>
      <c r="J1368" s="230"/>
      <c r="K1368" s="230"/>
      <c r="L1368" s="230"/>
      <c r="M1368" s="230"/>
      <c r="N1368" s="230"/>
      <c r="O1368" s="230"/>
      <c r="P1368" s="230"/>
      <c r="Q1368" s="230"/>
      <c r="R1368" s="230"/>
      <c r="S1368" s="230"/>
      <c r="T1368" s="230"/>
      <c r="U1368" s="230"/>
      <c r="V1368" s="230"/>
      <c r="W1368" s="230"/>
      <c r="X1368" s="230"/>
      <c r="Z1368" s="430"/>
    </row>
    <row r="1369" spans="4:26" ht="16.5" customHeight="1" x14ac:dyDescent="0.2">
      <c r="D1369" s="230"/>
      <c r="E1369" s="230" t="s">
        <v>616</v>
      </c>
      <c r="F1369" s="230"/>
      <c r="G1369" s="230"/>
      <c r="H1369" s="230"/>
      <c r="I1369" s="230"/>
      <c r="J1369" s="230"/>
      <c r="K1369" s="230"/>
      <c r="L1369" s="230"/>
      <c r="M1369" s="230"/>
      <c r="N1369" s="230"/>
      <c r="O1369" s="230"/>
      <c r="P1369" s="230"/>
      <c r="Q1369" s="230"/>
      <c r="R1369" s="230"/>
      <c r="S1369" s="230"/>
      <c r="T1369" s="230"/>
      <c r="U1369" s="230"/>
      <c r="V1369" s="230"/>
      <c r="W1369" s="230"/>
      <c r="X1369" s="230"/>
      <c r="Z1369" s="430"/>
    </row>
    <row r="1370" spans="4:26" ht="29.15" customHeight="1" x14ac:dyDescent="0.2">
      <c r="D1370" s="1098"/>
      <c r="E1370" s="1144"/>
      <c r="F1370" s="1144"/>
      <c r="G1370" s="1144"/>
      <c r="H1370" s="1611" t="s">
        <v>2140</v>
      </c>
      <c r="I1370" s="1612"/>
      <c r="J1370" s="1612"/>
      <c r="K1370" s="1613"/>
      <c r="L1370" s="1614" t="s">
        <v>2141</v>
      </c>
      <c r="M1370" s="1044"/>
      <c r="N1370" s="1574"/>
      <c r="O1370" s="1045"/>
      <c r="P1370" s="230"/>
      <c r="Q1370" s="230"/>
      <c r="R1370" s="230"/>
      <c r="S1370" s="230"/>
      <c r="T1370" s="230"/>
      <c r="U1370" s="230"/>
      <c r="V1370" s="230"/>
      <c r="W1370" s="230"/>
      <c r="X1370" s="230"/>
      <c r="Z1370" s="430"/>
    </row>
    <row r="1371" spans="4:26" ht="18.649999999999999" customHeight="1" x14ac:dyDescent="0.2">
      <c r="D1371" s="1061" t="s">
        <v>622</v>
      </c>
      <c r="E1371" s="1062"/>
      <c r="F1371" s="1062"/>
      <c r="G1371" s="1062"/>
      <c r="H1371" s="512"/>
      <c r="I1371" s="451" t="s">
        <v>23</v>
      </c>
      <c r="J1371" s="512"/>
      <c r="K1371" s="451" t="s">
        <v>24</v>
      </c>
      <c r="L1371" s="441"/>
      <c r="M1371" s="451" t="s">
        <v>23</v>
      </c>
      <c r="N1371" s="441"/>
      <c r="O1371" s="454" t="s">
        <v>24</v>
      </c>
      <c r="P1371" s="230"/>
      <c r="Q1371" s="230"/>
      <c r="R1371" s="230"/>
      <c r="S1371" s="230"/>
      <c r="T1371" s="230"/>
      <c r="U1371" s="230"/>
      <c r="V1371" s="230"/>
      <c r="W1371" s="230"/>
      <c r="X1371" s="230"/>
      <c r="Z1371" s="430"/>
    </row>
    <row r="1372" spans="4:26" ht="18.649999999999999" customHeight="1" x14ac:dyDescent="0.2">
      <c r="D1372" s="1061" t="s">
        <v>790</v>
      </c>
      <c r="E1372" s="1062"/>
      <c r="F1372" s="1062"/>
      <c r="G1372" s="1062"/>
      <c r="H1372" s="1062"/>
      <c r="I1372" s="1606"/>
      <c r="J1372" s="441">
        <v>1</v>
      </c>
      <c r="K1372" s="472" t="s">
        <v>623</v>
      </c>
      <c r="L1372" s="441">
        <v>1</v>
      </c>
      <c r="M1372" s="473" t="s">
        <v>95</v>
      </c>
      <c r="N1372" s="230"/>
      <c r="O1372" s="230"/>
      <c r="P1372" s="230"/>
      <c r="Q1372" s="230"/>
      <c r="R1372" s="230"/>
      <c r="S1372" s="230"/>
      <c r="T1372" s="230"/>
      <c r="U1372" s="230"/>
      <c r="V1372" s="230"/>
      <c r="W1372" s="230"/>
      <c r="X1372" s="230"/>
      <c r="Z1372" s="430"/>
    </row>
    <row r="1373" spans="4:26" ht="16.5" customHeight="1" x14ac:dyDescent="0.2">
      <c r="D1373" s="230"/>
      <c r="E1373" s="230" t="s">
        <v>872</v>
      </c>
      <c r="F1373" s="230"/>
      <c r="G1373" s="230"/>
      <c r="H1373" s="230"/>
      <c r="I1373" s="230"/>
      <c r="J1373" s="230"/>
      <c r="K1373" s="230"/>
      <c r="L1373" s="230"/>
      <c r="M1373" s="230"/>
      <c r="N1373" s="230"/>
      <c r="O1373" s="230"/>
      <c r="P1373" s="230"/>
      <c r="Q1373" s="230"/>
      <c r="R1373" s="230"/>
      <c r="S1373" s="230"/>
      <c r="T1373" s="230"/>
      <c r="U1373" s="230"/>
      <c r="V1373" s="230"/>
      <c r="W1373" s="230"/>
      <c r="X1373" s="230"/>
      <c r="Z1373" s="430"/>
    </row>
    <row r="1374" spans="4:26" ht="7.5" customHeight="1" x14ac:dyDescent="0.2">
      <c r="D1374" s="230"/>
      <c r="E1374" s="230"/>
      <c r="F1374" s="230"/>
      <c r="G1374" s="230"/>
      <c r="H1374" s="230"/>
      <c r="I1374" s="230"/>
      <c r="J1374" s="230"/>
      <c r="K1374" s="230"/>
      <c r="L1374" s="230"/>
      <c r="M1374" s="230"/>
      <c r="N1374" s="230"/>
      <c r="O1374" s="230"/>
      <c r="P1374" s="230"/>
      <c r="Q1374" s="230"/>
      <c r="R1374" s="230"/>
      <c r="S1374" s="230"/>
      <c r="T1374" s="230"/>
      <c r="U1374" s="230"/>
      <c r="V1374" s="230"/>
      <c r="W1374" s="230"/>
      <c r="X1374" s="230"/>
      <c r="Z1374" s="430"/>
    </row>
    <row r="1375" spans="4:26" ht="15.65" customHeight="1" x14ac:dyDescent="0.2">
      <c r="D1375" s="230" t="s">
        <v>624</v>
      </c>
      <c r="E1375" s="230"/>
      <c r="F1375" s="230"/>
      <c r="G1375" s="230"/>
      <c r="H1375" s="230"/>
      <c r="I1375" s="230"/>
      <c r="J1375" s="230"/>
      <c r="K1375" s="230"/>
      <c r="L1375" s="230"/>
      <c r="M1375" s="230"/>
      <c r="N1375" s="230"/>
      <c r="O1375" s="230"/>
      <c r="P1375" s="230"/>
      <c r="Q1375" s="230"/>
      <c r="R1375" s="230"/>
      <c r="S1375" s="230"/>
      <c r="T1375" s="230"/>
      <c r="U1375" s="230"/>
      <c r="V1375" s="230"/>
      <c r="W1375" s="230"/>
      <c r="X1375" s="230"/>
      <c r="Z1375" s="430"/>
    </row>
    <row r="1376" spans="4:26" ht="27.65" customHeight="1" x14ac:dyDescent="0.2">
      <c r="D1376" s="1345" t="s">
        <v>564</v>
      </c>
      <c r="E1376" s="1382"/>
      <c r="F1376" s="1382"/>
      <c r="G1376" s="1383"/>
      <c r="H1376" s="1370" t="s">
        <v>625</v>
      </c>
      <c r="I1376" s="1615"/>
      <c r="J1376" s="1288"/>
      <c r="K1376" s="1133" t="s">
        <v>2140</v>
      </c>
      <c r="L1376" s="954"/>
      <c r="M1376" s="1133"/>
      <c r="N1376" s="954"/>
      <c r="O1376" s="1133" t="s">
        <v>2141</v>
      </c>
      <c r="P1376" s="954"/>
      <c r="Q1376" s="1133"/>
      <c r="R1376" s="954"/>
      <c r="S1376" s="230"/>
      <c r="T1376" s="230"/>
      <c r="U1376" s="230"/>
      <c r="V1376" s="230"/>
      <c r="W1376" s="230"/>
      <c r="X1376" s="230"/>
      <c r="Z1376" s="430"/>
    </row>
    <row r="1377" spans="4:26" ht="29.15" customHeight="1" x14ac:dyDescent="0.2">
      <c r="D1377" s="1394" t="s">
        <v>1018</v>
      </c>
      <c r="E1377" s="1395"/>
      <c r="F1377" s="1395"/>
      <c r="G1377" s="1396"/>
      <c r="H1377" s="2045" t="s">
        <v>1228</v>
      </c>
      <c r="I1377" s="2046"/>
      <c r="J1377" s="2047"/>
      <c r="K1377" s="441"/>
      <c r="L1377" s="451" t="s">
        <v>23</v>
      </c>
      <c r="M1377" s="441"/>
      <c r="N1377" s="451" t="s">
        <v>24</v>
      </c>
      <c r="O1377" s="441"/>
      <c r="P1377" s="451" t="s">
        <v>23</v>
      </c>
      <c r="Q1377" s="441"/>
      <c r="R1377" s="454" t="s">
        <v>24</v>
      </c>
      <c r="S1377" s="230"/>
      <c r="T1377" s="230"/>
      <c r="U1377" s="230"/>
      <c r="V1377" s="230"/>
      <c r="W1377" s="230"/>
      <c r="X1377" s="230"/>
      <c r="Z1377" s="430" t="s">
        <v>1854</v>
      </c>
    </row>
    <row r="1378" spans="4:26" ht="7.5" customHeight="1" x14ac:dyDescent="0.2">
      <c r="D1378" s="230"/>
      <c r="E1378" s="230"/>
      <c r="F1378" s="230"/>
      <c r="G1378" s="230"/>
      <c r="H1378" s="230"/>
      <c r="I1378" s="230"/>
      <c r="J1378" s="230"/>
      <c r="K1378" s="230"/>
      <c r="L1378" s="230"/>
      <c r="M1378" s="230"/>
      <c r="N1378" s="230"/>
      <c r="O1378" s="230"/>
      <c r="P1378" s="230"/>
      <c r="Q1378" s="230"/>
      <c r="R1378" s="230"/>
      <c r="S1378" s="230"/>
      <c r="T1378" s="230"/>
      <c r="U1378" s="230"/>
      <c r="V1378" s="230"/>
      <c r="W1378" s="230"/>
      <c r="X1378" s="230"/>
      <c r="Z1378" s="430"/>
    </row>
    <row r="1379" spans="4:26" ht="15.65" customHeight="1" x14ac:dyDescent="0.2">
      <c r="D1379" s="230" t="s">
        <v>1502</v>
      </c>
      <c r="E1379" s="230"/>
      <c r="F1379" s="230"/>
      <c r="G1379" s="230"/>
      <c r="H1379" s="230"/>
      <c r="I1379" s="230"/>
      <c r="J1379" s="230"/>
      <c r="K1379" s="230"/>
      <c r="L1379" s="230"/>
      <c r="M1379" s="230"/>
      <c r="N1379" s="230"/>
      <c r="O1379" s="230"/>
      <c r="P1379" s="230"/>
      <c r="Q1379" s="230"/>
      <c r="R1379" s="230"/>
      <c r="S1379" s="230"/>
      <c r="T1379" s="230"/>
      <c r="U1379" s="230"/>
      <c r="V1379" s="230"/>
      <c r="W1379" s="230"/>
      <c r="X1379" s="230"/>
      <c r="Z1379" s="430"/>
    </row>
    <row r="1380" spans="4:26" ht="28" customHeight="1" x14ac:dyDescent="0.2">
      <c r="D1380" s="1345" t="s">
        <v>564</v>
      </c>
      <c r="E1380" s="1382"/>
      <c r="F1380" s="1382"/>
      <c r="G1380" s="1383"/>
      <c r="H1380" s="1370" t="s">
        <v>625</v>
      </c>
      <c r="I1380" s="1615"/>
      <c r="J1380" s="1288"/>
      <c r="K1380" s="1133" t="s">
        <v>2140</v>
      </c>
      <c r="L1380" s="954"/>
      <c r="M1380" s="1133"/>
      <c r="N1380" s="954"/>
      <c r="O1380" s="1133" t="s">
        <v>2141</v>
      </c>
      <c r="P1380" s="954"/>
      <c r="Q1380" s="1133"/>
      <c r="R1380" s="954"/>
      <c r="S1380" s="230"/>
      <c r="T1380" s="230"/>
      <c r="U1380" s="230"/>
      <c r="V1380" s="230"/>
      <c r="W1380" s="230"/>
      <c r="X1380" s="230"/>
      <c r="Z1380" s="430"/>
    </row>
    <row r="1381" spans="4:26" ht="28" customHeight="1" x14ac:dyDescent="0.2">
      <c r="D1381" s="1394" t="s">
        <v>626</v>
      </c>
      <c r="E1381" s="1395"/>
      <c r="F1381" s="1395"/>
      <c r="G1381" s="1396"/>
      <c r="H1381" s="1156"/>
      <c r="I1381" s="1618"/>
      <c r="J1381" s="1619"/>
      <c r="K1381" s="441">
        <v>6</v>
      </c>
      <c r="L1381" s="451" t="s">
        <v>23</v>
      </c>
      <c r="M1381" s="441">
        <v>24</v>
      </c>
      <c r="N1381" s="451" t="s">
        <v>24</v>
      </c>
      <c r="O1381" s="441">
        <v>6</v>
      </c>
      <c r="P1381" s="451" t="s">
        <v>23</v>
      </c>
      <c r="Q1381" s="441">
        <v>23</v>
      </c>
      <c r="R1381" s="454" t="s">
        <v>24</v>
      </c>
      <c r="S1381" s="230"/>
      <c r="T1381" s="230"/>
      <c r="U1381" s="230"/>
      <c r="V1381" s="230"/>
      <c r="W1381" s="230"/>
      <c r="X1381" s="230"/>
      <c r="Z1381" s="430"/>
    </row>
    <row r="1382" spans="4:26" ht="28" customHeight="1" x14ac:dyDescent="0.2">
      <c r="D1382" s="1394" t="s">
        <v>627</v>
      </c>
      <c r="E1382" s="1395"/>
      <c r="F1382" s="1395"/>
      <c r="G1382" s="1396"/>
      <c r="H1382" s="2045" t="s">
        <v>1228</v>
      </c>
      <c r="I1382" s="2046"/>
      <c r="J1382" s="2047"/>
      <c r="K1382" s="441"/>
      <c r="L1382" s="451" t="s">
        <v>23</v>
      </c>
      <c r="M1382" s="441"/>
      <c r="N1382" s="451" t="s">
        <v>24</v>
      </c>
      <c r="O1382" s="441"/>
      <c r="P1382" s="451" t="s">
        <v>23</v>
      </c>
      <c r="Q1382" s="441"/>
      <c r="R1382" s="454" t="s">
        <v>24</v>
      </c>
      <c r="S1382" s="230"/>
      <c r="T1382" s="230" t="s">
        <v>784</v>
      </c>
      <c r="U1382" s="230"/>
      <c r="V1382" s="230"/>
      <c r="W1382" s="230"/>
      <c r="X1382" s="230"/>
      <c r="Z1382" s="430" t="s">
        <v>1854</v>
      </c>
    </row>
    <row r="1383" spans="4:26" ht="28" customHeight="1" x14ac:dyDescent="0.2">
      <c r="D1383" s="1394" t="s">
        <v>628</v>
      </c>
      <c r="E1383" s="1395"/>
      <c r="F1383" s="1395"/>
      <c r="G1383" s="1396"/>
      <c r="H1383" s="2045" t="s">
        <v>1228</v>
      </c>
      <c r="I1383" s="2046"/>
      <c r="J1383" s="2047"/>
      <c r="K1383" s="441"/>
      <c r="L1383" s="451" t="s">
        <v>23</v>
      </c>
      <c r="M1383" s="441"/>
      <c r="N1383" s="451" t="s">
        <v>24</v>
      </c>
      <c r="O1383" s="441"/>
      <c r="P1383" s="451" t="s">
        <v>23</v>
      </c>
      <c r="Q1383" s="441"/>
      <c r="R1383" s="454" t="s">
        <v>24</v>
      </c>
      <c r="S1383" s="230"/>
      <c r="T1383" s="230"/>
      <c r="U1383" s="230"/>
      <c r="V1383" s="230"/>
      <c r="W1383" s="230"/>
      <c r="X1383" s="230"/>
      <c r="Z1383" s="430" t="s">
        <v>1854</v>
      </c>
    </row>
    <row r="1384" spans="4:26" ht="28" customHeight="1" x14ac:dyDescent="0.2">
      <c r="D1384" s="1394" t="s">
        <v>629</v>
      </c>
      <c r="E1384" s="1395"/>
      <c r="F1384" s="1395"/>
      <c r="G1384" s="1396"/>
      <c r="H1384" s="2045" t="s">
        <v>1228</v>
      </c>
      <c r="I1384" s="2046"/>
      <c r="J1384" s="2047"/>
      <c r="K1384" s="441"/>
      <c r="L1384" s="451" t="s">
        <v>23</v>
      </c>
      <c r="M1384" s="441"/>
      <c r="N1384" s="451" t="s">
        <v>24</v>
      </c>
      <c r="O1384" s="441"/>
      <c r="P1384" s="451" t="s">
        <v>23</v>
      </c>
      <c r="Q1384" s="441"/>
      <c r="R1384" s="454" t="s">
        <v>24</v>
      </c>
      <c r="S1384" s="230"/>
      <c r="T1384" s="230"/>
      <c r="U1384" s="230"/>
      <c r="V1384" s="230"/>
      <c r="W1384" s="230"/>
      <c r="X1384" s="230"/>
      <c r="Z1384" s="430" t="s">
        <v>1854</v>
      </c>
    </row>
    <row r="1385" spans="4:26" ht="10" customHeight="1" x14ac:dyDescent="0.2">
      <c r="D1385" s="230"/>
      <c r="E1385" s="230"/>
      <c r="F1385" s="230"/>
      <c r="G1385" s="230"/>
      <c r="H1385" s="230"/>
      <c r="I1385" s="230"/>
      <c r="J1385" s="230"/>
      <c r="K1385" s="230"/>
      <c r="L1385" s="230"/>
      <c r="M1385" s="230"/>
      <c r="N1385" s="230"/>
      <c r="O1385" s="230"/>
      <c r="P1385" s="230"/>
      <c r="Q1385" s="230"/>
      <c r="R1385" s="230"/>
      <c r="S1385" s="230"/>
      <c r="T1385" s="230"/>
      <c r="U1385" s="230"/>
      <c r="V1385" s="230"/>
      <c r="W1385" s="230"/>
      <c r="X1385" s="230"/>
      <c r="Z1385" s="430"/>
    </row>
    <row r="1386" spans="4:26" ht="27" customHeight="1" x14ac:dyDescent="0.2">
      <c r="D1386" s="911" t="s">
        <v>1761</v>
      </c>
      <c r="E1386" s="956"/>
      <c r="F1386" s="956"/>
      <c r="G1386" s="956"/>
      <c r="H1386" s="1184"/>
      <c r="I1386" s="2048"/>
      <c r="J1386" s="2049"/>
      <c r="K1386" s="2049"/>
      <c r="L1386" s="2049"/>
      <c r="M1386" s="2049"/>
      <c r="N1386" s="2049"/>
      <c r="O1386" s="2049"/>
      <c r="P1386" s="2049"/>
      <c r="Q1386" s="2049"/>
      <c r="R1386" s="2050"/>
      <c r="S1386" s="2050"/>
      <c r="T1386" s="2050"/>
      <c r="U1386" s="2050"/>
      <c r="V1386" s="2051"/>
      <c r="W1386" s="230"/>
      <c r="X1386" s="230"/>
      <c r="Z1386" s="430"/>
    </row>
    <row r="1387" spans="4:26" ht="16.5" customHeight="1" x14ac:dyDescent="0.2">
      <c r="D1387" s="230"/>
      <c r="E1387" s="226" t="s">
        <v>873</v>
      </c>
      <c r="F1387" s="230"/>
      <c r="G1387" s="230"/>
      <c r="H1387" s="230"/>
      <c r="I1387" s="230"/>
      <c r="J1387" s="230"/>
      <c r="K1387" s="230"/>
      <c r="L1387" s="230"/>
      <c r="M1387" s="230"/>
      <c r="N1387" s="230"/>
      <c r="O1387" s="230"/>
      <c r="P1387" s="230"/>
      <c r="Q1387" s="230"/>
      <c r="R1387" s="230"/>
      <c r="S1387" s="230"/>
      <c r="T1387" s="230"/>
      <c r="U1387" s="230"/>
      <c r="V1387" s="230"/>
      <c r="W1387" s="230"/>
      <c r="X1387" s="230"/>
      <c r="Z1387" s="430"/>
    </row>
    <row r="1388" spans="4:26" ht="9.65" customHeight="1" x14ac:dyDescent="0.2">
      <c r="D1388" s="230"/>
      <c r="E1388" s="226" t="s">
        <v>630</v>
      </c>
      <c r="F1388" s="230"/>
      <c r="G1388" s="230"/>
      <c r="H1388" s="230"/>
      <c r="I1388" s="230"/>
      <c r="J1388" s="230"/>
      <c r="K1388" s="230"/>
      <c r="L1388" s="230"/>
      <c r="M1388" s="230"/>
      <c r="N1388" s="230"/>
      <c r="O1388" s="230"/>
      <c r="P1388" s="230"/>
      <c r="Q1388" s="230"/>
      <c r="R1388" s="230"/>
      <c r="S1388" s="230"/>
      <c r="T1388" s="230"/>
      <c r="U1388" s="230"/>
      <c r="V1388" s="230"/>
      <c r="W1388" s="230"/>
      <c r="X1388" s="230"/>
      <c r="Z1388" s="430"/>
    </row>
    <row r="1389" spans="4:26" ht="9.65" customHeight="1" x14ac:dyDescent="0.2">
      <c r="D1389" s="230"/>
      <c r="E1389" s="230"/>
      <c r="F1389" s="230"/>
      <c r="G1389" s="230"/>
      <c r="H1389" s="230"/>
      <c r="I1389" s="230"/>
      <c r="J1389" s="230"/>
      <c r="K1389" s="230"/>
      <c r="L1389" s="230"/>
      <c r="M1389" s="230"/>
      <c r="N1389" s="230"/>
      <c r="O1389" s="230"/>
      <c r="P1389" s="230"/>
      <c r="Q1389" s="230"/>
      <c r="R1389" s="230"/>
      <c r="S1389" s="230"/>
      <c r="T1389" s="230"/>
      <c r="U1389" s="230"/>
      <c r="V1389" s="230"/>
      <c r="W1389" s="230"/>
      <c r="X1389" s="230"/>
      <c r="Z1389" s="430"/>
    </row>
    <row r="1390" spans="4:26" ht="16.5" customHeight="1" x14ac:dyDescent="0.2">
      <c r="D1390" s="230" t="s">
        <v>1019</v>
      </c>
      <c r="E1390" s="230"/>
      <c r="F1390" s="230"/>
      <c r="G1390" s="230"/>
      <c r="H1390" s="230"/>
      <c r="I1390" s="230"/>
      <c r="J1390" s="230"/>
      <c r="K1390" s="230"/>
      <c r="L1390" s="230"/>
      <c r="M1390" s="230"/>
      <c r="N1390" s="230"/>
      <c r="O1390" s="230"/>
      <c r="P1390" s="230"/>
      <c r="Q1390" s="230"/>
      <c r="R1390" s="230"/>
      <c r="S1390" s="230"/>
      <c r="T1390" s="230"/>
      <c r="U1390" s="230"/>
      <c r="V1390" s="230"/>
      <c r="W1390" s="230"/>
      <c r="X1390" s="230"/>
      <c r="Z1390" s="430"/>
    </row>
    <row r="1391" spans="4:26" ht="20.5" customHeight="1" x14ac:dyDescent="0.2">
      <c r="D1391" s="1098" t="s">
        <v>701</v>
      </c>
      <c r="E1391" s="1144"/>
      <c r="F1391" s="1144"/>
      <c r="G1391" s="1144"/>
      <c r="H1391" s="1303"/>
      <c r="I1391" s="1599" t="s">
        <v>1192</v>
      </c>
      <c r="J1391" s="1600"/>
      <c r="K1391" s="1600"/>
      <c r="L1391" s="1600"/>
      <c r="M1391" s="1276"/>
      <c r="N1391" s="230"/>
      <c r="O1391" s="230"/>
      <c r="P1391" s="230"/>
      <c r="Q1391" s="230"/>
      <c r="R1391" s="230"/>
      <c r="S1391" s="230"/>
      <c r="T1391" s="230"/>
      <c r="U1391" s="230"/>
      <c r="V1391" s="230"/>
      <c r="W1391" s="230"/>
      <c r="X1391" s="230"/>
      <c r="Z1391" s="430" t="s">
        <v>1855</v>
      </c>
    </row>
    <row r="1392" spans="4:26" ht="9.65" customHeight="1" x14ac:dyDescent="0.2">
      <c r="D1392" s="230"/>
      <c r="E1392" s="230"/>
      <c r="F1392" s="230"/>
      <c r="G1392" s="230"/>
      <c r="H1392" s="230"/>
      <c r="I1392" s="230"/>
      <c r="J1392" s="230"/>
      <c r="K1392" s="230"/>
      <c r="L1392" s="230"/>
      <c r="M1392" s="230"/>
      <c r="N1392" s="230"/>
      <c r="O1392" s="230"/>
      <c r="P1392" s="230"/>
      <c r="Q1392" s="230"/>
      <c r="R1392" s="230"/>
      <c r="S1392" s="230"/>
      <c r="T1392" s="230"/>
      <c r="U1392" s="230"/>
      <c r="V1392" s="230"/>
      <c r="W1392" s="230"/>
      <c r="X1392" s="230"/>
      <c r="Z1392" s="430"/>
    </row>
    <row r="1393" spans="3:26" ht="16.5" customHeight="1" x14ac:dyDescent="0.2">
      <c r="D1393" s="230" t="s">
        <v>1020</v>
      </c>
      <c r="E1393" s="230"/>
      <c r="F1393" s="230"/>
      <c r="G1393" s="230"/>
      <c r="H1393" s="230"/>
      <c r="I1393" s="230"/>
      <c r="J1393" s="230"/>
      <c r="K1393" s="230"/>
      <c r="L1393" s="230"/>
      <c r="M1393" s="230"/>
      <c r="N1393" s="230"/>
      <c r="O1393" s="230"/>
      <c r="P1393" s="230"/>
      <c r="Q1393" s="230"/>
      <c r="R1393" s="230"/>
      <c r="S1393" s="230"/>
      <c r="T1393" s="230"/>
      <c r="U1393" s="230"/>
      <c r="V1393" s="230"/>
      <c r="W1393" s="230"/>
      <c r="X1393" s="230"/>
      <c r="Z1393" s="430"/>
    </row>
    <row r="1394" spans="3:26" ht="19" customHeight="1" x14ac:dyDescent="0.2">
      <c r="D1394" s="1098" t="s">
        <v>702</v>
      </c>
      <c r="E1394" s="1144"/>
      <c r="F1394" s="1144"/>
      <c r="G1394" s="1144"/>
      <c r="H1394" s="1303"/>
      <c r="I1394" s="1599" t="s">
        <v>975</v>
      </c>
      <c r="J1394" s="1600"/>
      <c r="K1394" s="1600"/>
      <c r="L1394" s="1600"/>
      <c r="M1394" s="1276"/>
      <c r="N1394" s="230"/>
      <c r="O1394" s="230"/>
      <c r="P1394" s="230"/>
      <c r="Q1394" s="230"/>
      <c r="R1394" s="230"/>
      <c r="S1394" s="230"/>
      <c r="T1394" s="230"/>
      <c r="U1394" s="230"/>
      <c r="V1394" s="230"/>
      <c r="W1394" s="230"/>
      <c r="X1394" s="230"/>
      <c r="Z1394" s="430" t="s">
        <v>1856</v>
      </c>
    </row>
    <row r="1395" spans="3:26" ht="16.5" customHeight="1" x14ac:dyDescent="0.2">
      <c r="D1395" s="230"/>
      <c r="E1395" s="226" t="s">
        <v>631</v>
      </c>
      <c r="F1395" s="230"/>
      <c r="G1395" s="230"/>
      <c r="H1395" s="230"/>
      <c r="I1395" s="230"/>
      <c r="J1395" s="230"/>
      <c r="K1395" s="230"/>
      <c r="L1395" s="230"/>
      <c r="M1395" s="230"/>
      <c r="N1395" s="230"/>
      <c r="O1395" s="230"/>
      <c r="P1395" s="230"/>
      <c r="Q1395" s="230"/>
      <c r="R1395" s="230"/>
      <c r="S1395" s="230"/>
      <c r="T1395" s="230"/>
      <c r="U1395" s="230"/>
      <c r="V1395" s="230"/>
      <c r="W1395" s="230"/>
      <c r="X1395" s="230"/>
      <c r="Z1395" s="430"/>
    </row>
    <row r="1396" spans="3:26" ht="16.5" customHeight="1" x14ac:dyDescent="0.2">
      <c r="D1396" s="230"/>
      <c r="E1396" s="226" t="s">
        <v>1762</v>
      </c>
      <c r="F1396" s="230"/>
      <c r="G1396" s="230"/>
      <c r="H1396" s="230"/>
      <c r="I1396" s="230"/>
      <c r="J1396" s="230"/>
      <c r="K1396" s="230"/>
      <c r="L1396" s="230"/>
      <c r="M1396" s="230"/>
      <c r="N1396" s="230"/>
      <c r="O1396" s="230"/>
      <c r="P1396" s="230"/>
      <c r="Q1396" s="230"/>
      <c r="R1396" s="230"/>
      <c r="S1396" s="230"/>
      <c r="T1396" s="230"/>
      <c r="U1396" s="230"/>
      <c r="V1396" s="230"/>
      <c r="W1396" s="230"/>
      <c r="X1396" s="230"/>
      <c r="Z1396" s="430"/>
    </row>
    <row r="1397" spans="3:26" ht="12" customHeight="1" x14ac:dyDescent="0.2">
      <c r="D1397" s="230"/>
      <c r="E1397" s="226"/>
      <c r="F1397" s="230"/>
      <c r="G1397" s="230"/>
      <c r="H1397" s="230"/>
      <c r="I1397" s="230"/>
      <c r="J1397" s="230"/>
      <c r="K1397" s="230"/>
      <c r="L1397" s="230"/>
      <c r="M1397" s="230"/>
      <c r="N1397" s="230"/>
      <c r="O1397" s="230"/>
      <c r="P1397" s="230"/>
      <c r="Q1397" s="230"/>
      <c r="R1397" s="230"/>
      <c r="S1397" s="230"/>
      <c r="T1397" s="230"/>
      <c r="U1397" s="230"/>
      <c r="V1397" s="230"/>
      <c r="W1397" s="230"/>
      <c r="X1397" s="230"/>
      <c r="Z1397" s="430"/>
    </row>
    <row r="1398" spans="3:26" ht="17.5" customHeight="1" x14ac:dyDescent="0.2">
      <c r="D1398" s="230"/>
      <c r="E1398" s="230"/>
      <c r="F1398" s="230"/>
      <c r="G1398" s="230"/>
      <c r="H1398" s="230"/>
      <c r="I1398" s="230"/>
      <c r="J1398" s="230"/>
      <c r="K1398" s="230"/>
      <c r="L1398" s="230"/>
      <c r="M1398" s="230"/>
      <c r="N1398" s="230"/>
      <c r="O1398" s="230"/>
      <c r="P1398" s="956" t="s">
        <v>792</v>
      </c>
      <c r="Q1398" s="956"/>
      <c r="R1398" s="956"/>
      <c r="S1398" s="982" t="str">
        <f>$Q$12</f>
        <v>○△幼稚園</v>
      </c>
      <c r="T1398" s="982"/>
      <c r="U1398" s="982"/>
      <c r="V1398" s="982"/>
      <c r="W1398" s="982"/>
      <c r="X1398" s="982"/>
      <c r="Z1398" s="430"/>
    </row>
    <row r="1399" spans="3:26" ht="16.5" customHeight="1" x14ac:dyDescent="0.2">
      <c r="C1399" s="8" t="s">
        <v>1370</v>
      </c>
      <c r="D1399" s="230"/>
      <c r="E1399" s="230"/>
      <c r="F1399" s="230"/>
      <c r="G1399" s="230"/>
      <c r="H1399" s="230"/>
      <c r="I1399" s="230"/>
      <c r="J1399" s="230"/>
      <c r="K1399" s="230"/>
      <c r="L1399" s="230"/>
      <c r="M1399" s="230"/>
      <c r="N1399" s="230"/>
      <c r="O1399" s="230"/>
      <c r="P1399" s="230"/>
      <c r="Q1399" s="230"/>
      <c r="R1399" s="230"/>
      <c r="S1399" s="230"/>
      <c r="T1399" s="230"/>
      <c r="U1399" s="230"/>
      <c r="V1399" s="230"/>
      <c r="W1399" s="230"/>
      <c r="X1399" s="230"/>
      <c r="Z1399" s="430"/>
    </row>
    <row r="1400" spans="3:26" ht="18.649999999999999" customHeight="1" x14ac:dyDescent="0.2">
      <c r="D1400" s="230" t="s">
        <v>632</v>
      </c>
      <c r="E1400" s="230"/>
      <c r="F1400" s="230"/>
      <c r="G1400" s="230"/>
      <c r="H1400" s="230"/>
      <c r="I1400" s="230"/>
      <c r="J1400" s="230"/>
      <c r="K1400" s="230"/>
      <c r="L1400" s="230"/>
      <c r="M1400" s="230"/>
      <c r="N1400" s="230"/>
      <c r="O1400" s="230"/>
      <c r="P1400" s="230"/>
      <c r="Q1400" s="230"/>
      <c r="R1400" s="230"/>
      <c r="S1400" s="230"/>
      <c r="T1400" s="230"/>
      <c r="U1400" s="230"/>
      <c r="V1400" s="230"/>
      <c r="W1400" s="230"/>
      <c r="X1400" s="230"/>
      <c r="Z1400" s="430"/>
    </row>
    <row r="1401" spans="3:26" ht="25.5" customHeight="1" x14ac:dyDescent="0.2">
      <c r="D1401" s="955" t="s">
        <v>633</v>
      </c>
      <c r="E1401" s="955"/>
      <c r="F1401" s="955"/>
      <c r="G1401" s="912"/>
      <c r="H1401" s="912"/>
      <c r="I1401" s="1133" t="s">
        <v>2142</v>
      </c>
      <c r="J1401" s="955"/>
      <c r="K1401" s="1021"/>
      <c r="L1401" s="955"/>
      <c r="M1401" s="1021" t="s">
        <v>2143</v>
      </c>
      <c r="N1401" s="955"/>
      <c r="O1401" s="1021"/>
      <c r="P1401" s="955"/>
      <c r="Q1401" s="954" t="s">
        <v>638</v>
      </c>
      <c r="R1401" s="955"/>
      <c r="S1401" s="230"/>
      <c r="T1401" s="230"/>
      <c r="U1401" s="230"/>
      <c r="V1401" s="230"/>
      <c r="W1401" s="230"/>
      <c r="X1401" s="230"/>
      <c r="Z1401" s="430"/>
    </row>
    <row r="1402" spans="3:26" ht="17.149999999999999" customHeight="1" x14ac:dyDescent="0.2">
      <c r="D1402" s="1630" t="s">
        <v>2191</v>
      </c>
      <c r="E1402" s="1630"/>
      <c r="F1402" s="1630"/>
      <c r="G1402" s="1630"/>
      <c r="H1402" s="651" t="s">
        <v>634</v>
      </c>
      <c r="I1402" s="439">
        <v>5</v>
      </c>
      <c r="J1402" s="652" t="s">
        <v>23</v>
      </c>
      <c r="K1402" s="439">
        <v>15</v>
      </c>
      <c r="L1402" s="652" t="s">
        <v>24</v>
      </c>
      <c r="M1402" s="439">
        <v>5</v>
      </c>
      <c r="N1402" s="652" t="s">
        <v>23</v>
      </c>
      <c r="O1402" s="439">
        <v>12</v>
      </c>
      <c r="P1402" s="550" t="s">
        <v>24</v>
      </c>
      <c r="Q1402" s="2044" t="s">
        <v>1307</v>
      </c>
      <c r="R1402" s="2044"/>
      <c r="S1402" s="230"/>
      <c r="T1402" s="230"/>
      <c r="U1402" s="230"/>
      <c r="V1402" s="230"/>
      <c r="W1402" s="230"/>
      <c r="X1402" s="230"/>
      <c r="Z1402" s="430" t="s">
        <v>1857</v>
      </c>
    </row>
    <row r="1403" spans="3:26" ht="17.149999999999999" customHeight="1" x14ac:dyDescent="0.2">
      <c r="D1403" s="911"/>
      <c r="E1403" s="911"/>
      <c r="F1403" s="911"/>
      <c r="G1403" s="911"/>
      <c r="H1403" s="653" t="s">
        <v>635</v>
      </c>
      <c r="I1403" s="439">
        <v>10</v>
      </c>
      <c r="J1403" s="654" t="s">
        <v>23</v>
      </c>
      <c r="K1403" s="439">
        <v>10</v>
      </c>
      <c r="L1403" s="654" t="s">
        <v>24</v>
      </c>
      <c r="M1403" s="439">
        <v>10</v>
      </c>
      <c r="N1403" s="654" t="s">
        <v>23</v>
      </c>
      <c r="O1403" s="439">
        <v>10</v>
      </c>
      <c r="P1403" s="553" t="s">
        <v>24</v>
      </c>
      <c r="Q1403" s="2044"/>
      <c r="R1403" s="2044"/>
      <c r="S1403" s="230"/>
      <c r="T1403" s="230"/>
      <c r="U1403" s="230"/>
      <c r="V1403" s="230"/>
      <c r="W1403" s="230"/>
      <c r="X1403" s="230"/>
      <c r="Z1403" s="430"/>
    </row>
    <row r="1404" spans="3:26" ht="17.149999999999999" customHeight="1" x14ac:dyDescent="0.2">
      <c r="D1404" s="911"/>
      <c r="E1404" s="911"/>
      <c r="F1404" s="911"/>
      <c r="G1404" s="911"/>
      <c r="H1404" s="655" t="s">
        <v>636</v>
      </c>
      <c r="I1404" s="439">
        <v>2</v>
      </c>
      <c r="J1404" s="656" t="s">
        <v>23</v>
      </c>
      <c r="K1404" s="439">
        <v>15</v>
      </c>
      <c r="L1404" s="656" t="s">
        <v>24</v>
      </c>
      <c r="M1404" s="439">
        <v>2</v>
      </c>
      <c r="N1404" s="656" t="s">
        <v>23</v>
      </c>
      <c r="O1404" s="439">
        <v>13</v>
      </c>
      <c r="P1404" s="556" t="s">
        <v>24</v>
      </c>
      <c r="Q1404" s="2044"/>
      <c r="R1404" s="2044"/>
      <c r="S1404" s="230"/>
      <c r="T1404" s="230"/>
      <c r="U1404" s="230"/>
      <c r="V1404" s="230"/>
      <c r="W1404" s="230"/>
      <c r="X1404" s="230"/>
      <c r="Z1404" s="430"/>
    </row>
    <row r="1405" spans="3:26" ht="40" customHeight="1" x14ac:dyDescent="0.2">
      <c r="D1405" s="911" t="s">
        <v>2192</v>
      </c>
      <c r="E1405" s="911"/>
      <c r="F1405" s="911"/>
      <c r="G1405" s="911"/>
      <c r="H1405" s="1098"/>
      <c r="I1405" s="439">
        <v>5</v>
      </c>
      <c r="J1405" s="451" t="s">
        <v>23</v>
      </c>
      <c r="K1405" s="439">
        <v>15</v>
      </c>
      <c r="L1405" s="451" t="s">
        <v>24</v>
      </c>
      <c r="M1405" s="439">
        <v>5</v>
      </c>
      <c r="N1405" s="451" t="s">
        <v>23</v>
      </c>
      <c r="O1405" s="439">
        <v>12</v>
      </c>
      <c r="P1405" s="454" t="s">
        <v>24</v>
      </c>
      <c r="Q1405" s="2044" t="s">
        <v>1306</v>
      </c>
      <c r="R1405" s="2044"/>
      <c r="S1405" s="230"/>
      <c r="T1405" s="230"/>
      <c r="U1405" s="230"/>
      <c r="V1405" s="230"/>
      <c r="W1405" s="230"/>
      <c r="X1405" s="230"/>
      <c r="Z1405" s="430" t="s">
        <v>1857</v>
      </c>
    </row>
    <row r="1406" spans="3:26" ht="40" customHeight="1" x14ac:dyDescent="0.2">
      <c r="D1406" s="911" t="s">
        <v>2193</v>
      </c>
      <c r="E1406" s="911"/>
      <c r="F1406" s="911"/>
      <c r="G1406" s="911"/>
      <c r="H1406" s="1098"/>
      <c r="I1406" s="439">
        <v>5</v>
      </c>
      <c r="J1406" s="451" t="s">
        <v>23</v>
      </c>
      <c r="K1406" s="439">
        <v>15</v>
      </c>
      <c r="L1406" s="451" t="s">
        <v>637</v>
      </c>
      <c r="M1406" s="439">
        <v>5</v>
      </c>
      <c r="N1406" s="451" t="s">
        <v>23</v>
      </c>
      <c r="O1406" s="439">
        <v>12</v>
      </c>
      <c r="P1406" s="454" t="s">
        <v>637</v>
      </c>
      <c r="Q1406" s="2044" t="s">
        <v>1306</v>
      </c>
      <c r="R1406" s="2044"/>
      <c r="S1406" s="230"/>
      <c r="T1406" s="230"/>
      <c r="U1406" s="230"/>
      <c r="V1406" s="230"/>
      <c r="W1406" s="230"/>
      <c r="X1406" s="230"/>
      <c r="Z1406" s="430" t="s">
        <v>1857</v>
      </c>
    </row>
    <row r="1407" spans="3:26" ht="27" customHeight="1" x14ac:dyDescent="0.2">
      <c r="D1407" s="1583" t="s">
        <v>2194</v>
      </c>
      <c r="E1407" s="1624"/>
      <c r="F1407" s="1624"/>
      <c r="G1407" s="1624"/>
      <c r="H1407" s="1445"/>
      <c r="I1407" s="2040" t="s">
        <v>1957</v>
      </c>
      <c r="J1407" s="2041"/>
      <c r="K1407" s="2042"/>
      <c r="L1407" s="2043"/>
      <c r="M1407" s="2040" t="s">
        <v>1957</v>
      </c>
      <c r="N1407" s="2041"/>
      <c r="O1407" s="2042"/>
      <c r="P1407" s="2043"/>
      <c r="Q1407" s="1629"/>
      <c r="R1407" s="1629"/>
      <c r="S1407" s="230"/>
      <c r="T1407" s="230"/>
      <c r="U1407" s="230"/>
      <c r="V1407" s="230"/>
      <c r="W1407" s="230"/>
      <c r="X1407" s="230"/>
      <c r="Z1407" s="430" t="s">
        <v>1858</v>
      </c>
    </row>
    <row r="1408" spans="3:26" ht="19" customHeight="1" x14ac:dyDescent="0.2">
      <c r="D1408" s="1363"/>
      <c r="E1408" s="1054"/>
      <c r="F1408" s="1054"/>
      <c r="G1408" s="1054"/>
      <c r="H1408" s="1054"/>
      <c r="I1408" s="657">
        <v>5</v>
      </c>
      <c r="J1408" s="656" t="s">
        <v>408</v>
      </c>
      <c r="K1408" s="657">
        <v>15</v>
      </c>
      <c r="L1408" s="656" t="s">
        <v>637</v>
      </c>
      <c r="M1408" s="657">
        <v>5</v>
      </c>
      <c r="N1408" s="656" t="s">
        <v>408</v>
      </c>
      <c r="O1408" s="657">
        <v>15</v>
      </c>
      <c r="P1408" s="556" t="s">
        <v>637</v>
      </c>
      <c r="Q1408" s="2032" t="s">
        <v>1306</v>
      </c>
      <c r="R1408" s="2032"/>
      <c r="S1408" s="230"/>
      <c r="T1408" s="230"/>
      <c r="U1408" s="230"/>
      <c r="V1408" s="230"/>
      <c r="W1408" s="230"/>
      <c r="X1408" s="230"/>
      <c r="Z1408" s="430" t="s">
        <v>1857</v>
      </c>
    </row>
    <row r="1409" spans="2:26" ht="15.65" customHeight="1" x14ac:dyDescent="0.2">
      <c r="D1409" s="230"/>
      <c r="E1409" s="226" t="s">
        <v>639</v>
      </c>
      <c r="F1409" s="230"/>
      <c r="G1409" s="230"/>
      <c r="H1409" s="230"/>
      <c r="I1409" s="230"/>
      <c r="J1409" s="230"/>
      <c r="K1409" s="230"/>
      <c r="L1409" s="230"/>
      <c r="M1409" s="230"/>
      <c r="N1409" s="230"/>
      <c r="O1409" s="230"/>
      <c r="P1409" s="230"/>
      <c r="Q1409" s="230"/>
      <c r="R1409" s="230"/>
      <c r="S1409" s="230"/>
      <c r="T1409" s="230"/>
      <c r="U1409" s="230"/>
      <c r="V1409" s="230"/>
      <c r="W1409" s="230"/>
      <c r="X1409" s="230"/>
      <c r="Z1409" s="430"/>
    </row>
    <row r="1410" spans="2:26" ht="9.65" customHeight="1" x14ac:dyDescent="0.2">
      <c r="D1410" s="230"/>
      <c r="E1410" s="230"/>
      <c r="F1410" s="230"/>
      <c r="G1410" s="230"/>
      <c r="H1410" s="230"/>
      <c r="I1410" s="230"/>
      <c r="J1410" s="230"/>
      <c r="K1410" s="230"/>
      <c r="L1410" s="230"/>
      <c r="M1410" s="230"/>
      <c r="N1410" s="230"/>
      <c r="O1410" s="230"/>
      <c r="P1410" s="230"/>
      <c r="Q1410" s="230"/>
      <c r="R1410" s="230"/>
      <c r="S1410" s="230"/>
      <c r="T1410" s="230"/>
      <c r="U1410" s="230"/>
      <c r="V1410" s="230"/>
      <c r="W1410" s="230"/>
      <c r="X1410" s="230"/>
      <c r="Z1410" s="430"/>
    </row>
    <row r="1411" spans="2:26" ht="19" customHeight="1" x14ac:dyDescent="0.2">
      <c r="D1411" s="230" t="s">
        <v>640</v>
      </c>
      <c r="E1411" s="230"/>
      <c r="F1411" s="230"/>
      <c r="G1411" s="230"/>
      <c r="H1411" s="230"/>
      <c r="I1411" s="230"/>
      <c r="J1411" s="230"/>
      <c r="K1411" s="230"/>
      <c r="L1411" s="230"/>
      <c r="M1411" s="230"/>
      <c r="N1411" s="230"/>
      <c r="O1411" s="230"/>
      <c r="P1411" s="230"/>
      <c r="Q1411" s="230"/>
      <c r="R1411" s="230"/>
      <c r="S1411" s="230"/>
      <c r="T1411" s="230"/>
      <c r="U1411" s="230"/>
      <c r="V1411" s="230"/>
      <c r="W1411" s="230"/>
      <c r="X1411" s="230"/>
      <c r="Z1411" s="430"/>
    </row>
    <row r="1412" spans="2:26" ht="26.5" customHeight="1" x14ac:dyDescent="0.2">
      <c r="D1412" s="1345" t="s">
        <v>633</v>
      </c>
      <c r="E1412" s="1346"/>
      <c r="F1412" s="1346"/>
      <c r="G1412" s="1420"/>
      <c r="H1412" s="1611" t="s">
        <v>183</v>
      </c>
      <c r="I1412" s="1612"/>
      <c r="J1412" s="1612"/>
      <c r="K1412" s="1613"/>
      <c r="L1412" s="955" t="s">
        <v>641</v>
      </c>
      <c r="M1412" s="955"/>
      <c r="N1412" s="955"/>
      <c r="O1412" s="955"/>
      <c r="P1412" s="954" t="s">
        <v>638</v>
      </c>
      <c r="Q1412" s="955"/>
      <c r="R1412" s="230"/>
      <c r="S1412" s="230"/>
      <c r="T1412" s="230"/>
      <c r="U1412" s="230"/>
      <c r="V1412" s="230"/>
      <c r="W1412" s="230"/>
      <c r="X1412" s="230"/>
      <c r="Z1412" s="430"/>
    </row>
    <row r="1413" spans="2:26" ht="18.649999999999999" customHeight="1" x14ac:dyDescent="0.2">
      <c r="D1413" s="1057" t="s">
        <v>1022</v>
      </c>
      <c r="E1413" s="1058"/>
      <c r="F1413" s="1058"/>
      <c r="G1413" s="1445"/>
      <c r="H1413" s="2027" t="s">
        <v>1180</v>
      </c>
      <c r="I1413" s="2028"/>
      <c r="J1413" s="2028"/>
      <c r="K1413" s="2028"/>
      <c r="L1413" s="2039" t="s">
        <v>994</v>
      </c>
      <c r="M1413" s="2039"/>
      <c r="N1413" s="2039"/>
      <c r="O1413" s="2039"/>
      <c r="P1413" s="2032" t="s">
        <v>1306</v>
      </c>
      <c r="Q1413" s="2032"/>
      <c r="R1413" s="230"/>
      <c r="S1413" s="230"/>
      <c r="T1413" s="230"/>
      <c r="U1413" s="230"/>
      <c r="V1413" s="230"/>
      <c r="W1413" s="230"/>
      <c r="X1413" s="230"/>
      <c r="Z1413" s="430" t="s">
        <v>1859</v>
      </c>
    </row>
    <row r="1414" spans="2:26" ht="18.649999999999999" customHeight="1" x14ac:dyDescent="0.2">
      <c r="D1414" s="1061"/>
      <c r="E1414" s="1062"/>
      <c r="F1414" s="1062"/>
      <c r="G1414" s="1498"/>
      <c r="H1414" s="2029"/>
      <c r="I1414" s="2030"/>
      <c r="J1414" s="2030"/>
      <c r="K1414" s="2030"/>
      <c r="L1414" s="2034"/>
      <c r="M1414" s="2035"/>
      <c r="N1414" s="2035"/>
      <c r="O1414" s="2036"/>
      <c r="P1414" s="2033"/>
      <c r="Q1414" s="2032"/>
      <c r="R1414" s="230"/>
      <c r="S1414" s="230"/>
      <c r="T1414" s="230"/>
      <c r="U1414" s="230"/>
      <c r="V1414" s="230"/>
      <c r="W1414" s="230"/>
      <c r="X1414" s="230"/>
      <c r="Z1414" s="430"/>
    </row>
    <row r="1415" spans="2:26" ht="18.649999999999999" customHeight="1" x14ac:dyDescent="0.2">
      <c r="D1415" s="1583" t="s">
        <v>642</v>
      </c>
      <c r="E1415" s="1058"/>
      <c r="F1415" s="1058"/>
      <c r="G1415" s="1445"/>
      <c r="H1415" s="2027" t="s">
        <v>1180</v>
      </c>
      <c r="I1415" s="2028"/>
      <c r="J1415" s="2028"/>
      <c r="K1415" s="2028"/>
      <c r="L1415" s="2031" t="s">
        <v>994</v>
      </c>
      <c r="M1415" s="2031"/>
      <c r="N1415" s="2031"/>
      <c r="O1415" s="2031"/>
      <c r="P1415" s="2032" t="s">
        <v>1306</v>
      </c>
      <c r="Q1415" s="2032"/>
      <c r="R1415" s="230"/>
      <c r="S1415" s="230"/>
      <c r="T1415" s="230"/>
      <c r="U1415" s="230"/>
      <c r="V1415" s="230"/>
      <c r="W1415" s="230"/>
      <c r="X1415" s="230"/>
      <c r="Z1415" s="430" t="s">
        <v>1859</v>
      </c>
    </row>
    <row r="1416" spans="2:26" ht="18.649999999999999" customHeight="1" x14ac:dyDescent="0.2">
      <c r="D1416" s="1061"/>
      <c r="E1416" s="1062"/>
      <c r="F1416" s="1062"/>
      <c r="G1416" s="1498"/>
      <c r="H1416" s="2029"/>
      <c r="I1416" s="2030"/>
      <c r="J1416" s="2030"/>
      <c r="K1416" s="2030"/>
      <c r="L1416" s="2034"/>
      <c r="M1416" s="2035"/>
      <c r="N1416" s="2035"/>
      <c r="O1416" s="2036"/>
      <c r="P1416" s="2033"/>
      <c r="Q1416" s="2032"/>
      <c r="R1416" s="230"/>
      <c r="S1416" s="230"/>
      <c r="T1416" s="230"/>
      <c r="U1416" s="230"/>
      <c r="V1416" s="230"/>
      <c r="W1416" s="230"/>
      <c r="X1416" s="230"/>
      <c r="Z1416" s="430"/>
    </row>
    <row r="1417" spans="2:26" ht="18.649999999999999" customHeight="1" x14ac:dyDescent="0.2">
      <c r="D1417" s="911" t="s">
        <v>643</v>
      </c>
      <c r="E1417" s="912"/>
      <c r="F1417" s="912"/>
      <c r="G1417" s="912"/>
      <c r="H1417" s="2027" t="s">
        <v>1180</v>
      </c>
      <c r="I1417" s="2028"/>
      <c r="J1417" s="2028"/>
      <c r="K1417" s="2028"/>
      <c r="L1417" s="2031" t="s">
        <v>994</v>
      </c>
      <c r="M1417" s="2031"/>
      <c r="N1417" s="2031"/>
      <c r="O1417" s="2031"/>
      <c r="P1417" s="2032" t="s">
        <v>1306</v>
      </c>
      <c r="Q1417" s="2032"/>
      <c r="R1417" s="230"/>
      <c r="S1417" s="230"/>
      <c r="T1417" s="230"/>
      <c r="U1417" s="230"/>
      <c r="V1417" s="230"/>
      <c r="W1417" s="230"/>
      <c r="X1417" s="230"/>
      <c r="Z1417" s="430" t="s">
        <v>1859</v>
      </c>
    </row>
    <row r="1418" spans="2:26" ht="18.649999999999999" customHeight="1" x14ac:dyDescent="0.2">
      <c r="D1418" s="912"/>
      <c r="E1418" s="912"/>
      <c r="F1418" s="912"/>
      <c r="G1418" s="912"/>
      <c r="H1418" s="2029"/>
      <c r="I1418" s="2030"/>
      <c r="J1418" s="2030"/>
      <c r="K1418" s="2030"/>
      <c r="L1418" s="2034"/>
      <c r="M1418" s="2035"/>
      <c r="N1418" s="2035"/>
      <c r="O1418" s="2036"/>
      <c r="P1418" s="2033"/>
      <c r="Q1418" s="2032"/>
      <c r="R1418" s="230"/>
      <c r="S1418" s="230"/>
      <c r="T1418" s="230"/>
      <c r="U1418" s="230"/>
      <c r="V1418" s="230"/>
      <c r="W1418" s="230"/>
      <c r="X1418" s="230"/>
      <c r="Z1418" s="430"/>
    </row>
    <row r="1419" spans="2:26" ht="15.65" customHeight="1" x14ac:dyDescent="0.2">
      <c r="E1419" s="2" t="s">
        <v>639</v>
      </c>
      <c r="Z1419" s="430"/>
    </row>
    <row r="1420" spans="2:26" ht="16.5" customHeight="1" x14ac:dyDescent="0.2">
      <c r="E1420" s="2"/>
      <c r="T1420" s="1297" t="s">
        <v>1645</v>
      </c>
      <c r="U1420" s="2037"/>
      <c r="V1420" s="2037"/>
      <c r="W1420" s="2037"/>
      <c r="X1420" s="2038"/>
      <c r="Z1420" s="430"/>
    </row>
    <row r="1421" spans="2:26" ht="15.65" customHeight="1" x14ac:dyDescent="0.2">
      <c r="E1421" s="2"/>
      <c r="Z1421" s="430"/>
    </row>
    <row r="1422" spans="2:26" ht="16.5" customHeight="1" x14ac:dyDescent="0.2">
      <c r="B1422" s="7" t="s">
        <v>1371</v>
      </c>
      <c r="Z1422" s="430"/>
    </row>
    <row r="1423" spans="2:26" ht="16.5" customHeight="1" x14ac:dyDescent="0.2">
      <c r="C1423" s="8" t="s">
        <v>1026</v>
      </c>
      <c r="Z1423" s="430"/>
    </row>
    <row r="1424" spans="2:26" ht="19" customHeight="1" x14ac:dyDescent="0.2">
      <c r="D1424" t="s">
        <v>644</v>
      </c>
      <c r="Z1424" s="430"/>
    </row>
    <row r="1425" spans="4:26" ht="26.5" customHeight="1" x14ac:dyDescent="0.2">
      <c r="D1425" s="1345" t="s">
        <v>1911</v>
      </c>
      <c r="E1425" s="1185"/>
      <c r="F1425" s="1185"/>
      <c r="G1425" s="1276"/>
      <c r="H1425" s="1018" t="s">
        <v>645</v>
      </c>
      <c r="I1425" s="1019"/>
      <c r="J1425" s="1019"/>
      <c r="K1425" s="1019"/>
      <c r="L1425" s="1020"/>
      <c r="M1425" s="954" t="s">
        <v>2142</v>
      </c>
      <c r="N1425" s="1021"/>
      <c r="O1425" s="955"/>
      <c r="P1425" s="1021"/>
      <c r="Q1425" s="956"/>
      <c r="R1425" s="1287" t="s">
        <v>2144</v>
      </c>
      <c r="S1425" s="1052"/>
      <c r="T1425" s="1052"/>
      <c r="U1425" s="1052"/>
      <c r="V1425" s="1641"/>
      <c r="W1425" s="954" t="s">
        <v>638</v>
      </c>
      <c r="X1425" s="955"/>
      <c r="Z1425" s="430"/>
    </row>
    <row r="1426" spans="4:26" ht="16.5" customHeight="1" x14ac:dyDescent="0.2">
      <c r="D1426" s="1630" t="s">
        <v>646</v>
      </c>
      <c r="E1426" s="1630"/>
      <c r="F1426" s="1630"/>
      <c r="G1426" s="1631"/>
      <c r="H1426" s="2018" t="s">
        <v>1086</v>
      </c>
      <c r="I1426" s="2019"/>
      <c r="J1426" s="2019"/>
      <c r="K1426" s="2019"/>
      <c r="L1426" s="2020"/>
      <c r="M1426" s="568" t="s">
        <v>634</v>
      </c>
      <c r="N1426" s="658">
        <v>5</v>
      </c>
      <c r="O1426" s="34" t="s">
        <v>23</v>
      </c>
      <c r="P1426" s="658">
        <v>15</v>
      </c>
      <c r="Q1426" s="35" t="s">
        <v>24</v>
      </c>
      <c r="R1426" s="659" t="s">
        <v>634</v>
      </c>
      <c r="S1426" s="658">
        <v>5</v>
      </c>
      <c r="T1426" s="34" t="s">
        <v>23</v>
      </c>
      <c r="U1426" s="658">
        <v>12</v>
      </c>
      <c r="V1426" s="35" t="s">
        <v>24</v>
      </c>
      <c r="W1426" s="1950" t="s">
        <v>1306</v>
      </c>
      <c r="X1426" s="1950"/>
      <c r="Z1426" s="430" t="s">
        <v>1857</v>
      </c>
    </row>
    <row r="1427" spans="4:26" ht="16.5" customHeight="1" x14ac:dyDescent="0.2">
      <c r="D1427" s="911"/>
      <c r="E1427" s="911"/>
      <c r="F1427" s="911"/>
      <c r="G1427" s="1394"/>
      <c r="H1427" s="2021"/>
      <c r="I1427" s="2022"/>
      <c r="J1427" s="2022"/>
      <c r="K1427" s="2022"/>
      <c r="L1427" s="2023"/>
      <c r="M1427" s="660" t="s">
        <v>635</v>
      </c>
      <c r="N1427" s="661">
        <v>10</v>
      </c>
      <c r="O1427" s="36" t="s">
        <v>23</v>
      </c>
      <c r="P1427" s="661">
        <v>10</v>
      </c>
      <c r="Q1427" s="613" t="s">
        <v>24</v>
      </c>
      <c r="R1427" s="662" t="s">
        <v>635</v>
      </c>
      <c r="S1427" s="661">
        <v>10</v>
      </c>
      <c r="T1427" s="36" t="s">
        <v>23</v>
      </c>
      <c r="U1427" s="661">
        <v>10</v>
      </c>
      <c r="V1427" s="613" t="s">
        <v>24</v>
      </c>
      <c r="W1427" s="1950"/>
      <c r="X1427" s="1950"/>
      <c r="Z1427" s="430"/>
    </row>
    <row r="1428" spans="4:26" ht="16.5" customHeight="1" x14ac:dyDescent="0.2">
      <c r="D1428" s="911"/>
      <c r="E1428" s="911"/>
      <c r="F1428" s="911"/>
      <c r="G1428" s="1394"/>
      <c r="H1428" s="2024"/>
      <c r="I1428" s="2025"/>
      <c r="J1428" s="2025"/>
      <c r="K1428" s="2025"/>
      <c r="L1428" s="2026"/>
      <c r="M1428" s="663" t="s">
        <v>636</v>
      </c>
      <c r="N1428" s="664">
        <v>2</v>
      </c>
      <c r="O1428" s="37" t="s">
        <v>23</v>
      </c>
      <c r="P1428" s="664">
        <v>15</v>
      </c>
      <c r="Q1428" s="569" t="s">
        <v>24</v>
      </c>
      <c r="R1428" s="665" t="s">
        <v>636</v>
      </c>
      <c r="S1428" s="664">
        <v>2</v>
      </c>
      <c r="T1428" s="37" t="s">
        <v>23</v>
      </c>
      <c r="U1428" s="664">
        <v>13</v>
      </c>
      <c r="V1428" s="569" t="s">
        <v>24</v>
      </c>
      <c r="W1428" s="1950"/>
      <c r="X1428" s="1950"/>
      <c r="Z1428" s="430"/>
    </row>
    <row r="1429" spans="4:26" ht="16.5" customHeight="1" x14ac:dyDescent="0.2">
      <c r="D1429" s="1630" t="s">
        <v>1912</v>
      </c>
      <c r="E1429" s="1630"/>
      <c r="F1429" s="1630"/>
      <c r="G1429" s="1631"/>
      <c r="H1429" s="2018" t="s">
        <v>1086</v>
      </c>
      <c r="I1429" s="2019"/>
      <c r="J1429" s="2019"/>
      <c r="K1429" s="2019"/>
      <c r="L1429" s="2020"/>
      <c r="M1429" s="568" t="s">
        <v>634</v>
      </c>
      <c r="N1429" s="658">
        <v>5</v>
      </c>
      <c r="O1429" s="34" t="s">
        <v>23</v>
      </c>
      <c r="P1429" s="658">
        <v>16</v>
      </c>
      <c r="Q1429" s="35" t="s">
        <v>24</v>
      </c>
      <c r="R1429" s="659" t="s">
        <v>634</v>
      </c>
      <c r="S1429" s="658">
        <v>5</v>
      </c>
      <c r="T1429" s="34" t="s">
        <v>23</v>
      </c>
      <c r="U1429" s="658">
        <v>12</v>
      </c>
      <c r="V1429" s="35" t="s">
        <v>24</v>
      </c>
      <c r="W1429" s="1950" t="s">
        <v>1306</v>
      </c>
      <c r="X1429" s="1950"/>
      <c r="Z1429" s="430" t="s">
        <v>1857</v>
      </c>
    </row>
    <row r="1430" spans="4:26" ht="16.5" customHeight="1" x14ac:dyDescent="0.2">
      <c r="D1430" s="911"/>
      <c r="E1430" s="911"/>
      <c r="F1430" s="911"/>
      <c r="G1430" s="1394"/>
      <c r="H1430" s="2021"/>
      <c r="I1430" s="2022"/>
      <c r="J1430" s="2022"/>
      <c r="K1430" s="2022"/>
      <c r="L1430" s="2023"/>
      <c r="M1430" s="660" t="s">
        <v>635</v>
      </c>
      <c r="N1430" s="661">
        <v>10</v>
      </c>
      <c r="O1430" s="36" t="s">
        <v>23</v>
      </c>
      <c r="P1430" s="661">
        <v>11</v>
      </c>
      <c r="Q1430" s="613" t="s">
        <v>24</v>
      </c>
      <c r="R1430" s="662" t="s">
        <v>635</v>
      </c>
      <c r="S1430" s="661">
        <v>10</v>
      </c>
      <c r="T1430" s="36" t="s">
        <v>23</v>
      </c>
      <c r="U1430" s="661">
        <v>10</v>
      </c>
      <c r="V1430" s="613" t="s">
        <v>24</v>
      </c>
      <c r="W1430" s="1950"/>
      <c r="X1430" s="1950"/>
      <c r="Z1430" s="430"/>
    </row>
    <row r="1431" spans="4:26" ht="16.5" customHeight="1" x14ac:dyDescent="0.2">
      <c r="D1431" s="911"/>
      <c r="E1431" s="911"/>
      <c r="F1431" s="911"/>
      <c r="G1431" s="1394"/>
      <c r="H1431" s="2024"/>
      <c r="I1431" s="2025"/>
      <c r="J1431" s="2025"/>
      <c r="K1431" s="2025"/>
      <c r="L1431" s="2026"/>
      <c r="M1431" s="663" t="s">
        <v>636</v>
      </c>
      <c r="N1431" s="664">
        <v>2</v>
      </c>
      <c r="O1431" s="37" t="s">
        <v>23</v>
      </c>
      <c r="P1431" s="664">
        <v>14</v>
      </c>
      <c r="Q1431" s="569" t="s">
        <v>24</v>
      </c>
      <c r="R1431" s="665" t="s">
        <v>636</v>
      </c>
      <c r="S1431" s="664">
        <v>2</v>
      </c>
      <c r="T1431" s="37" t="s">
        <v>23</v>
      </c>
      <c r="U1431" s="664">
        <v>13</v>
      </c>
      <c r="V1431" s="569" t="s">
        <v>24</v>
      </c>
      <c r="W1431" s="1950"/>
      <c r="X1431" s="1950"/>
      <c r="Z1431" s="430"/>
    </row>
    <row r="1432" spans="4:26" ht="16.5" customHeight="1" x14ac:dyDescent="0.2">
      <c r="D1432" s="1630" t="s">
        <v>647</v>
      </c>
      <c r="E1432" s="1630"/>
      <c r="F1432" s="1630"/>
      <c r="G1432" s="1631"/>
      <c r="H1432" s="2018" t="s">
        <v>1086</v>
      </c>
      <c r="I1432" s="2019"/>
      <c r="J1432" s="2019"/>
      <c r="K1432" s="2019"/>
      <c r="L1432" s="2020"/>
      <c r="M1432" s="568" t="s">
        <v>634</v>
      </c>
      <c r="N1432" s="658">
        <v>5</v>
      </c>
      <c r="O1432" s="34" t="s">
        <v>23</v>
      </c>
      <c r="P1432" s="658">
        <v>12</v>
      </c>
      <c r="Q1432" s="35" t="s">
        <v>24</v>
      </c>
      <c r="R1432" s="659" t="s">
        <v>634</v>
      </c>
      <c r="S1432" s="658">
        <v>5</v>
      </c>
      <c r="T1432" s="34" t="s">
        <v>23</v>
      </c>
      <c r="U1432" s="658">
        <v>12</v>
      </c>
      <c r="V1432" s="35" t="s">
        <v>24</v>
      </c>
      <c r="W1432" s="1950" t="s">
        <v>1306</v>
      </c>
      <c r="X1432" s="1950"/>
      <c r="Z1432" s="430" t="s">
        <v>1857</v>
      </c>
    </row>
    <row r="1433" spans="4:26" ht="16.5" customHeight="1" x14ac:dyDescent="0.2">
      <c r="D1433" s="911"/>
      <c r="E1433" s="911"/>
      <c r="F1433" s="911"/>
      <c r="G1433" s="1394"/>
      <c r="H1433" s="2021"/>
      <c r="I1433" s="2022"/>
      <c r="J1433" s="2022"/>
      <c r="K1433" s="2022"/>
      <c r="L1433" s="2023"/>
      <c r="M1433" s="660" t="s">
        <v>635</v>
      </c>
      <c r="N1433" s="661">
        <v>10</v>
      </c>
      <c r="O1433" s="36" t="s">
        <v>23</v>
      </c>
      <c r="P1433" s="661">
        <v>14</v>
      </c>
      <c r="Q1433" s="613" t="s">
        <v>24</v>
      </c>
      <c r="R1433" s="662" t="s">
        <v>635</v>
      </c>
      <c r="S1433" s="661">
        <v>10</v>
      </c>
      <c r="T1433" s="36" t="s">
        <v>23</v>
      </c>
      <c r="U1433" s="661">
        <v>10</v>
      </c>
      <c r="V1433" s="613" t="s">
        <v>24</v>
      </c>
      <c r="W1433" s="1950"/>
      <c r="X1433" s="1950"/>
      <c r="Z1433" s="430"/>
    </row>
    <row r="1434" spans="4:26" ht="16.5" customHeight="1" x14ac:dyDescent="0.2">
      <c r="D1434" s="911"/>
      <c r="E1434" s="911"/>
      <c r="F1434" s="911"/>
      <c r="G1434" s="1394"/>
      <c r="H1434" s="2024"/>
      <c r="I1434" s="2025"/>
      <c r="J1434" s="2025"/>
      <c r="K1434" s="2025"/>
      <c r="L1434" s="2026"/>
      <c r="M1434" s="663" t="s">
        <v>636</v>
      </c>
      <c r="N1434" s="664">
        <v>2</v>
      </c>
      <c r="O1434" s="37" t="s">
        <v>23</v>
      </c>
      <c r="P1434" s="664">
        <v>23</v>
      </c>
      <c r="Q1434" s="569" t="s">
        <v>24</v>
      </c>
      <c r="R1434" s="665" t="s">
        <v>636</v>
      </c>
      <c r="S1434" s="664">
        <v>2</v>
      </c>
      <c r="T1434" s="37" t="s">
        <v>23</v>
      </c>
      <c r="U1434" s="664">
        <v>13</v>
      </c>
      <c r="V1434" s="569" t="s">
        <v>24</v>
      </c>
      <c r="W1434" s="1950"/>
      <c r="X1434" s="1950"/>
      <c r="Z1434" s="430"/>
    </row>
    <row r="1435" spans="4:26" ht="16.5" customHeight="1" x14ac:dyDescent="0.2">
      <c r="D1435" s="1630" t="s">
        <v>648</v>
      </c>
      <c r="E1435" s="1630"/>
      <c r="F1435" s="1630"/>
      <c r="G1435" s="1631"/>
      <c r="H1435" s="2018" t="s">
        <v>1087</v>
      </c>
      <c r="I1435" s="2019"/>
      <c r="J1435" s="2019"/>
      <c r="K1435" s="2019"/>
      <c r="L1435" s="2020"/>
      <c r="M1435" s="568" t="s">
        <v>634</v>
      </c>
      <c r="N1435" s="658">
        <v>5</v>
      </c>
      <c r="O1435" s="34" t="s">
        <v>23</v>
      </c>
      <c r="P1435" s="658">
        <v>23</v>
      </c>
      <c r="Q1435" s="35" t="s">
        <v>24</v>
      </c>
      <c r="R1435" s="659" t="s">
        <v>634</v>
      </c>
      <c r="S1435" s="658">
        <v>5</v>
      </c>
      <c r="T1435" s="34" t="s">
        <v>23</v>
      </c>
      <c r="U1435" s="658">
        <v>12</v>
      </c>
      <c r="V1435" s="35" t="s">
        <v>24</v>
      </c>
      <c r="W1435" s="1950" t="s">
        <v>1306</v>
      </c>
      <c r="X1435" s="1950"/>
      <c r="Z1435" s="430" t="s">
        <v>1857</v>
      </c>
    </row>
    <row r="1436" spans="4:26" ht="16.5" customHeight="1" x14ac:dyDescent="0.2">
      <c r="D1436" s="911"/>
      <c r="E1436" s="911"/>
      <c r="F1436" s="911"/>
      <c r="G1436" s="1394"/>
      <c r="H1436" s="2021"/>
      <c r="I1436" s="2022"/>
      <c r="J1436" s="2022"/>
      <c r="K1436" s="2022"/>
      <c r="L1436" s="2023"/>
      <c r="M1436" s="660" t="s">
        <v>635</v>
      </c>
      <c r="N1436" s="661">
        <v>10</v>
      </c>
      <c r="O1436" s="36" t="s">
        <v>23</v>
      </c>
      <c r="P1436" s="661">
        <v>31</v>
      </c>
      <c r="Q1436" s="613" t="s">
        <v>24</v>
      </c>
      <c r="R1436" s="662" t="s">
        <v>635</v>
      </c>
      <c r="S1436" s="661">
        <v>10</v>
      </c>
      <c r="T1436" s="36" t="s">
        <v>23</v>
      </c>
      <c r="U1436" s="661">
        <v>10</v>
      </c>
      <c r="V1436" s="613" t="s">
        <v>24</v>
      </c>
      <c r="W1436" s="1950"/>
      <c r="X1436" s="1950"/>
      <c r="Z1436" s="430"/>
    </row>
    <row r="1437" spans="4:26" ht="16.5" customHeight="1" x14ac:dyDescent="0.2">
      <c r="D1437" s="911"/>
      <c r="E1437" s="911"/>
      <c r="F1437" s="911"/>
      <c r="G1437" s="1394"/>
      <c r="H1437" s="2024"/>
      <c r="I1437" s="2025"/>
      <c r="J1437" s="2025"/>
      <c r="K1437" s="2025"/>
      <c r="L1437" s="2026"/>
      <c r="M1437" s="663" t="s">
        <v>636</v>
      </c>
      <c r="N1437" s="664">
        <v>2</v>
      </c>
      <c r="O1437" s="37" t="s">
        <v>23</v>
      </c>
      <c r="P1437" s="664">
        <v>25</v>
      </c>
      <c r="Q1437" s="569" t="s">
        <v>24</v>
      </c>
      <c r="R1437" s="665" t="s">
        <v>636</v>
      </c>
      <c r="S1437" s="664">
        <v>2</v>
      </c>
      <c r="T1437" s="37" t="s">
        <v>23</v>
      </c>
      <c r="U1437" s="664">
        <v>13</v>
      </c>
      <c r="V1437" s="569" t="s">
        <v>24</v>
      </c>
      <c r="W1437" s="1950"/>
      <c r="X1437" s="1950"/>
      <c r="Z1437" s="430"/>
    </row>
    <row r="1438" spans="4:26" ht="16.5" customHeight="1" x14ac:dyDescent="0.2">
      <c r="D1438" s="230"/>
      <c r="E1438" s="226" t="s">
        <v>639</v>
      </c>
      <c r="F1438" s="230"/>
      <c r="G1438" s="230"/>
      <c r="Z1438" s="430"/>
    </row>
    <row r="1439" spans="4:26" ht="16.5" customHeight="1" x14ac:dyDescent="0.2">
      <c r="D1439" s="230"/>
      <c r="E1439" s="226" t="s">
        <v>1242</v>
      </c>
      <c r="F1439" s="230"/>
      <c r="G1439" s="230"/>
      <c r="Z1439" s="430"/>
    </row>
    <row r="1440" spans="4:26" ht="16.5" customHeight="1" x14ac:dyDescent="0.2">
      <c r="D1440" s="230"/>
      <c r="E1440" s="226" t="s">
        <v>2020</v>
      </c>
      <c r="F1440" s="230"/>
      <c r="G1440" s="230"/>
      <c r="Z1440" s="430"/>
    </row>
    <row r="1441" spans="3:26" ht="16.5" customHeight="1" x14ac:dyDescent="0.2">
      <c r="D1441" s="230"/>
      <c r="E1441" s="226" t="s">
        <v>2025</v>
      </c>
      <c r="F1441" s="230"/>
      <c r="G1441" s="230"/>
      <c r="Z1441" s="430"/>
    </row>
    <row r="1442" spans="3:26" ht="9.65" customHeight="1" x14ac:dyDescent="0.2">
      <c r="Z1442" s="430"/>
    </row>
    <row r="1443" spans="3:26" ht="16.5" customHeight="1" x14ac:dyDescent="0.2">
      <c r="D1443" t="s">
        <v>1305</v>
      </c>
      <c r="Z1443" s="430"/>
    </row>
    <row r="1444" spans="3:26" ht="19.5" customHeight="1" x14ac:dyDescent="0.2">
      <c r="D1444" s="1873" t="s">
        <v>649</v>
      </c>
      <c r="E1444" s="1886"/>
      <c r="F1444" s="1886"/>
      <c r="G1444" s="1885"/>
      <c r="H1444" s="1974" t="s">
        <v>1958</v>
      </c>
      <c r="I1444" s="1975"/>
      <c r="J1444" s="1975"/>
      <c r="K1444" s="1975"/>
      <c r="L1444" s="1975"/>
      <c r="M1444" s="1976"/>
      <c r="Z1444" s="430" t="s">
        <v>1860</v>
      </c>
    </row>
    <row r="1445" spans="3:26" ht="16.5" customHeight="1" x14ac:dyDescent="0.2">
      <c r="E1445" s="2" t="s">
        <v>639</v>
      </c>
      <c r="Z1445" s="430"/>
    </row>
    <row r="1446" spans="3:26" ht="11.15" customHeight="1" x14ac:dyDescent="0.2">
      <c r="E1446" s="2"/>
      <c r="Z1446" s="430"/>
    </row>
    <row r="1447" spans="3:26" ht="17.5" customHeight="1" x14ac:dyDescent="0.2">
      <c r="P1447" s="1946" t="s">
        <v>792</v>
      </c>
      <c r="Q1447" s="1946"/>
      <c r="R1447" s="1946"/>
      <c r="S1447" s="1947" t="str">
        <f>$Q$12</f>
        <v>○△幼稚園</v>
      </c>
      <c r="T1447" s="1947"/>
      <c r="U1447" s="1947"/>
      <c r="V1447" s="1947"/>
      <c r="W1447" s="1947"/>
      <c r="X1447" s="1947"/>
      <c r="Z1447" s="430"/>
    </row>
    <row r="1448" spans="3:26" ht="16.5" customHeight="1" x14ac:dyDescent="0.2">
      <c r="C1448" s="8" t="s">
        <v>1025</v>
      </c>
      <c r="Z1448" s="430"/>
    </row>
    <row r="1449" spans="3:26" ht="15.65" customHeight="1" x14ac:dyDescent="0.2">
      <c r="D1449" t="s">
        <v>650</v>
      </c>
      <c r="Z1449" s="430"/>
    </row>
    <row r="1450" spans="3:26" ht="16.5" customHeight="1" x14ac:dyDescent="0.2">
      <c r="D1450" s="2005" t="s">
        <v>1181</v>
      </c>
      <c r="E1450" s="2005"/>
      <c r="F1450" s="2006" t="s">
        <v>651</v>
      </c>
      <c r="G1450" s="2007"/>
      <c r="H1450" s="2007"/>
      <c r="I1450" s="2008"/>
      <c r="J1450" s="1918" t="s">
        <v>652</v>
      </c>
      <c r="K1450" s="2009"/>
      <c r="L1450" s="1919"/>
      <c r="M1450" s="2009"/>
      <c r="N1450" s="1919"/>
      <c r="O1450" s="2009"/>
      <c r="P1450" s="1920"/>
      <c r="Z1450" s="430"/>
    </row>
    <row r="1451" spans="3:26" ht="19" customHeight="1" x14ac:dyDescent="0.2">
      <c r="D1451" s="2010" t="s">
        <v>977</v>
      </c>
      <c r="E1451" s="2011"/>
      <c r="F1451" s="2012" t="s">
        <v>1959</v>
      </c>
      <c r="G1451" s="2013"/>
      <c r="H1451" s="2013"/>
      <c r="I1451" s="2014"/>
      <c r="J1451" s="622" t="s">
        <v>973</v>
      </c>
      <c r="K1451" s="433">
        <v>25</v>
      </c>
      <c r="L1451" s="16" t="s">
        <v>22</v>
      </c>
      <c r="M1451" s="433">
        <v>6</v>
      </c>
      <c r="N1451" s="16" t="s">
        <v>23</v>
      </c>
      <c r="O1451" s="433">
        <v>1</v>
      </c>
      <c r="P1451" s="15" t="s">
        <v>24</v>
      </c>
      <c r="Z1451" s="430" t="s">
        <v>1809</v>
      </c>
    </row>
    <row r="1452" spans="3:26" ht="15.65" customHeight="1" x14ac:dyDescent="0.2">
      <c r="E1452" s="2" t="s">
        <v>653</v>
      </c>
      <c r="Z1452" s="430"/>
    </row>
    <row r="1453" spans="3:26" ht="8.5" customHeight="1" x14ac:dyDescent="0.2">
      <c r="Z1453" s="430"/>
    </row>
    <row r="1454" spans="3:26" ht="16" customHeight="1" x14ac:dyDescent="0.2">
      <c r="D1454" t="s">
        <v>654</v>
      </c>
      <c r="Z1454" s="430"/>
    </row>
    <row r="1455" spans="3:26" ht="24" customHeight="1" x14ac:dyDescent="0.2">
      <c r="D1455" s="2015" t="s">
        <v>1763</v>
      </c>
      <c r="E1455" s="2009"/>
      <c r="F1455" s="2009"/>
      <c r="G1455" s="2009"/>
      <c r="H1455" s="2009"/>
      <c r="I1455" s="1926"/>
      <c r="J1455" s="1927" t="s">
        <v>655</v>
      </c>
      <c r="K1455" s="1927"/>
      <c r="L1455" s="1927"/>
      <c r="M1455" s="1927"/>
      <c r="N1455" s="1927"/>
      <c r="O1455" s="2016" t="s">
        <v>656</v>
      </c>
      <c r="P1455" s="2017"/>
      <c r="Q1455" s="1942"/>
      <c r="R1455" s="1994" t="s">
        <v>657</v>
      </c>
      <c r="S1455" s="1995"/>
      <c r="T1455" s="1995"/>
      <c r="U1455" s="1995"/>
      <c r="V1455" s="1995"/>
      <c r="W1455" s="1995"/>
      <c r="X1455" s="1996"/>
      <c r="Z1455" s="430"/>
    </row>
    <row r="1456" spans="3:26" ht="30" customHeight="1" x14ac:dyDescent="0.2">
      <c r="D1456" s="819" t="s">
        <v>2103</v>
      </c>
      <c r="E1456" s="16" t="s">
        <v>22</v>
      </c>
      <c r="F1456" s="433">
        <v>9</v>
      </c>
      <c r="G1456" s="16" t="s">
        <v>23</v>
      </c>
      <c r="H1456" s="433">
        <v>5</v>
      </c>
      <c r="I1456" s="16" t="s">
        <v>24</v>
      </c>
      <c r="J1456" s="1997" t="s">
        <v>1212</v>
      </c>
      <c r="K1456" s="1998"/>
      <c r="L1456" s="1998"/>
      <c r="M1456" s="1998"/>
      <c r="N1456" s="1999"/>
      <c r="O1456" s="2000" t="s">
        <v>1228</v>
      </c>
      <c r="P1456" s="2000"/>
      <c r="Q1456" s="2001"/>
      <c r="R1456" s="1900"/>
      <c r="S1456" s="2002"/>
      <c r="T1456" s="2002"/>
      <c r="U1456" s="2002"/>
      <c r="V1456" s="2002"/>
      <c r="W1456" s="2002"/>
      <c r="X1456" s="2003"/>
      <c r="Z1456" s="430" t="s">
        <v>1861</v>
      </c>
    </row>
    <row r="1457" spans="4:26" ht="30" customHeight="1" x14ac:dyDescent="0.2">
      <c r="D1457" s="819" t="s">
        <v>2103</v>
      </c>
      <c r="E1457" s="16" t="s">
        <v>22</v>
      </c>
      <c r="F1457" s="433">
        <v>4</v>
      </c>
      <c r="G1457" s="16" t="s">
        <v>23</v>
      </c>
      <c r="H1457" s="433">
        <v>13</v>
      </c>
      <c r="I1457" s="16" t="s">
        <v>24</v>
      </c>
      <c r="J1457" s="1997" t="s">
        <v>1212</v>
      </c>
      <c r="K1457" s="1998"/>
      <c r="L1457" s="1998"/>
      <c r="M1457" s="1998"/>
      <c r="N1457" s="2004"/>
      <c r="O1457" s="2000" t="s">
        <v>1193</v>
      </c>
      <c r="P1457" s="2000"/>
      <c r="Q1457" s="2001"/>
      <c r="R1457" s="1899" t="s">
        <v>1582</v>
      </c>
      <c r="S1457" s="2002"/>
      <c r="T1457" s="2002"/>
      <c r="U1457" s="2002"/>
      <c r="V1457" s="2002"/>
      <c r="W1457" s="2002"/>
      <c r="X1457" s="2003"/>
      <c r="Z1457" s="430" t="s">
        <v>1861</v>
      </c>
    </row>
    <row r="1458" spans="4:26" ht="30" customHeight="1" x14ac:dyDescent="0.2">
      <c r="D1458" s="1989" t="s">
        <v>787</v>
      </c>
      <c r="E1458" s="1990"/>
      <c r="F1458" s="1990"/>
      <c r="G1458" s="1990"/>
      <c r="H1458" s="1990"/>
      <c r="I1458" s="1991"/>
      <c r="J1458" s="1899" t="s">
        <v>2145</v>
      </c>
      <c r="K1458" s="1992"/>
      <c r="L1458" s="1992"/>
      <c r="M1458" s="1992"/>
      <c r="N1458" s="1992"/>
      <c r="O1458" s="1992"/>
      <c r="P1458" s="1992"/>
      <c r="Q1458" s="1992"/>
      <c r="R1458" s="1992"/>
      <c r="S1458" s="1992"/>
      <c r="T1458" s="1992"/>
      <c r="U1458" s="1992"/>
      <c r="V1458" s="1992"/>
      <c r="W1458" s="1992"/>
      <c r="X1458" s="1993"/>
      <c r="Z1458" s="430"/>
    </row>
    <row r="1459" spans="4:26" ht="9.65" customHeight="1" x14ac:dyDescent="0.2">
      <c r="E1459" s="2" t="s">
        <v>658</v>
      </c>
      <c r="Z1459" s="430"/>
    </row>
    <row r="1460" spans="4:26" ht="8.5" customHeight="1" x14ac:dyDescent="0.2">
      <c r="Z1460" s="430"/>
    </row>
    <row r="1461" spans="4:26" ht="16" customHeight="1" x14ac:dyDescent="0.2">
      <c r="D1461" s="230" t="s">
        <v>659</v>
      </c>
      <c r="E1461" s="230"/>
      <c r="F1461" s="230"/>
      <c r="G1461" s="230"/>
      <c r="H1461" s="230"/>
      <c r="I1461" s="230"/>
      <c r="J1461" s="230"/>
      <c r="K1461" s="230"/>
      <c r="L1461" s="230"/>
      <c r="M1461" s="230"/>
      <c r="N1461" s="230"/>
      <c r="O1461" s="230"/>
      <c r="P1461" s="230"/>
      <c r="Q1461" s="230"/>
      <c r="R1461" s="230"/>
      <c r="S1461" s="230"/>
      <c r="Z1461" s="430"/>
    </row>
    <row r="1462" spans="4:26" ht="16.5" customHeight="1" x14ac:dyDescent="0.2">
      <c r="D1462" s="912"/>
      <c r="E1462" s="912"/>
      <c r="F1462" s="912"/>
      <c r="G1462" s="1287" t="s">
        <v>663</v>
      </c>
      <c r="H1462" s="1653"/>
      <c r="I1462" s="1653"/>
      <c r="J1462" s="1654"/>
      <c r="K1462" s="1345" t="s">
        <v>1913</v>
      </c>
      <c r="L1462" s="1346"/>
      <c r="M1462" s="1346"/>
      <c r="N1462" s="1346"/>
      <c r="O1462" s="1346"/>
      <c r="P1462" s="1346"/>
      <c r="Q1462" s="1346"/>
      <c r="R1462" s="1346"/>
      <c r="S1462" s="1420"/>
      <c r="Z1462" s="430"/>
    </row>
    <row r="1463" spans="4:26" ht="16.5" customHeight="1" x14ac:dyDescent="0.2">
      <c r="D1463" s="912"/>
      <c r="E1463" s="912"/>
      <c r="F1463" s="912"/>
      <c r="G1463" s="1655"/>
      <c r="H1463" s="1656"/>
      <c r="I1463" s="1656"/>
      <c r="J1463" s="1657"/>
      <c r="K1463" s="1345" t="s">
        <v>660</v>
      </c>
      <c r="L1463" s="1346"/>
      <c r="M1463" s="1420"/>
      <c r="N1463" s="1345" t="s">
        <v>661</v>
      </c>
      <c r="O1463" s="1346"/>
      <c r="P1463" s="1420"/>
      <c r="Q1463" s="1345" t="s">
        <v>662</v>
      </c>
      <c r="R1463" s="1346"/>
      <c r="S1463" s="1420"/>
      <c r="Z1463" s="430"/>
    </row>
    <row r="1464" spans="4:26" ht="16" customHeight="1" x14ac:dyDescent="0.2">
      <c r="D1464" s="1573" t="s">
        <v>2139</v>
      </c>
      <c r="E1464" s="1575"/>
      <c r="F1464" s="666" t="s">
        <v>634</v>
      </c>
      <c r="G1464" s="481">
        <v>7</v>
      </c>
      <c r="H1464" s="652" t="s">
        <v>23</v>
      </c>
      <c r="I1464" s="481">
        <v>18</v>
      </c>
      <c r="J1464" s="550" t="s">
        <v>24</v>
      </c>
      <c r="K1464" s="1984" t="s">
        <v>987</v>
      </c>
      <c r="L1464" s="1241"/>
      <c r="M1464" s="1242"/>
      <c r="N1464" s="1984" t="s">
        <v>987</v>
      </c>
      <c r="O1464" s="1241"/>
      <c r="P1464" s="1242"/>
      <c r="Q1464" s="1984" t="s">
        <v>987</v>
      </c>
      <c r="R1464" s="1241"/>
      <c r="S1464" s="1242"/>
      <c r="Z1464" s="430" t="s">
        <v>1853</v>
      </c>
    </row>
    <row r="1465" spans="4:26" ht="16" customHeight="1" x14ac:dyDescent="0.2">
      <c r="D1465" s="1682"/>
      <c r="E1465" s="1683"/>
      <c r="F1465" s="667" t="s">
        <v>635</v>
      </c>
      <c r="G1465" s="668">
        <v>9</v>
      </c>
      <c r="H1465" s="654" t="s">
        <v>23</v>
      </c>
      <c r="I1465" s="668">
        <v>27</v>
      </c>
      <c r="J1465" s="553" t="s">
        <v>24</v>
      </c>
      <c r="K1465" s="1985" t="s">
        <v>987</v>
      </c>
      <c r="L1465" s="1230"/>
      <c r="M1465" s="1231"/>
      <c r="N1465" s="1985" t="s">
        <v>987</v>
      </c>
      <c r="O1465" s="1230"/>
      <c r="P1465" s="1231"/>
      <c r="Q1465" s="1985" t="s">
        <v>995</v>
      </c>
      <c r="R1465" s="1230"/>
      <c r="S1465" s="1231"/>
      <c r="Z1465" s="430" t="s">
        <v>1853</v>
      </c>
    </row>
    <row r="1466" spans="4:26" ht="16" customHeight="1" x14ac:dyDescent="0.2">
      <c r="D1466" s="1684"/>
      <c r="E1466" s="1685"/>
      <c r="F1466" s="377" t="s">
        <v>636</v>
      </c>
      <c r="G1466" s="669">
        <v>11</v>
      </c>
      <c r="H1466" s="656" t="s">
        <v>23</v>
      </c>
      <c r="I1466" s="669">
        <v>27</v>
      </c>
      <c r="J1466" s="556" t="s">
        <v>24</v>
      </c>
      <c r="K1466" s="1986" t="s">
        <v>995</v>
      </c>
      <c r="L1466" s="1987"/>
      <c r="M1466" s="1988"/>
      <c r="N1466" s="1986" t="s">
        <v>987</v>
      </c>
      <c r="O1466" s="1987"/>
      <c r="P1466" s="1988"/>
      <c r="Q1466" s="1986" t="s">
        <v>995</v>
      </c>
      <c r="R1466" s="1987"/>
      <c r="S1466" s="1988"/>
      <c r="Z1466" s="430" t="s">
        <v>1853</v>
      </c>
    </row>
    <row r="1467" spans="4:26" ht="16" customHeight="1" x14ac:dyDescent="0.2">
      <c r="D1467" s="1573" t="s">
        <v>2139</v>
      </c>
      <c r="E1467" s="1575"/>
      <c r="F1467" s="666" t="s">
        <v>634</v>
      </c>
      <c r="G1467" s="481">
        <v>9</v>
      </c>
      <c r="H1467" s="652" t="s">
        <v>23</v>
      </c>
      <c r="I1467" s="481">
        <v>29</v>
      </c>
      <c r="J1467" s="550" t="s">
        <v>24</v>
      </c>
      <c r="K1467" s="1984" t="s">
        <v>987</v>
      </c>
      <c r="L1467" s="1241"/>
      <c r="M1467" s="1242"/>
      <c r="N1467" s="1984" t="s">
        <v>987</v>
      </c>
      <c r="O1467" s="1241"/>
      <c r="P1467" s="1242"/>
      <c r="Q1467" s="1984" t="s">
        <v>987</v>
      </c>
      <c r="R1467" s="1241"/>
      <c r="S1467" s="1242"/>
      <c r="Z1467" s="430" t="s">
        <v>1853</v>
      </c>
    </row>
    <row r="1468" spans="4:26" ht="16" customHeight="1" x14ac:dyDescent="0.2">
      <c r="D1468" s="1682"/>
      <c r="E1468" s="1683"/>
      <c r="F1468" s="667" t="s">
        <v>635</v>
      </c>
      <c r="G1468" s="668">
        <v>10</v>
      </c>
      <c r="H1468" s="654" t="s">
        <v>23</v>
      </c>
      <c r="I1468" s="668">
        <v>6</v>
      </c>
      <c r="J1468" s="553" t="s">
        <v>24</v>
      </c>
      <c r="K1468" s="1985" t="s">
        <v>987</v>
      </c>
      <c r="L1468" s="1230"/>
      <c r="M1468" s="1231"/>
      <c r="N1468" s="1985" t="s">
        <v>987</v>
      </c>
      <c r="O1468" s="1230"/>
      <c r="P1468" s="1231"/>
      <c r="Q1468" s="1985" t="s">
        <v>995</v>
      </c>
      <c r="R1468" s="1230"/>
      <c r="S1468" s="1231"/>
      <c r="Z1468" s="430" t="s">
        <v>1853</v>
      </c>
    </row>
    <row r="1469" spans="4:26" ht="16" customHeight="1" x14ac:dyDescent="0.2">
      <c r="D1469" s="1684"/>
      <c r="E1469" s="1685"/>
      <c r="F1469" s="377" t="s">
        <v>636</v>
      </c>
      <c r="G1469" s="669">
        <v>12</v>
      </c>
      <c r="H1469" s="656" t="s">
        <v>23</v>
      </c>
      <c r="I1469" s="669">
        <v>6</v>
      </c>
      <c r="J1469" s="556" t="s">
        <v>24</v>
      </c>
      <c r="K1469" s="1986" t="s">
        <v>995</v>
      </c>
      <c r="L1469" s="1987"/>
      <c r="M1469" s="1988"/>
      <c r="N1469" s="1986" t="s">
        <v>987</v>
      </c>
      <c r="O1469" s="1987"/>
      <c r="P1469" s="1988"/>
      <c r="Q1469" s="1986" t="s">
        <v>995</v>
      </c>
      <c r="R1469" s="1987"/>
      <c r="S1469" s="1988"/>
      <c r="Z1469" s="430" t="s">
        <v>1853</v>
      </c>
    </row>
    <row r="1470" spans="4:26" ht="16.5" customHeight="1" x14ac:dyDescent="0.2">
      <c r="E1470" s="2" t="s">
        <v>1993</v>
      </c>
      <c r="Z1470" s="430"/>
    </row>
    <row r="1471" spans="4:26" ht="16.5" customHeight="1" x14ac:dyDescent="0.2">
      <c r="E1471" s="4" t="s">
        <v>874</v>
      </c>
      <c r="Z1471" s="430"/>
    </row>
    <row r="1472" spans="4:26" ht="8.5" customHeight="1" x14ac:dyDescent="0.2">
      <c r="E1472" s="4"/>
      <c r="Z1472" s="430"/>
    </row>
    <row r="1473" spans="2:26" ht="16.5" customHeight="1" x14ac:dyDescent="0.2">
      <c r="B1473" s="7" t="s">
        <v>664</v>
      </c>
      <c r="Z1473" s="430"/>
    </row>
    <row r="1474" spans="2:26" ht="16.5" customHeight="1" x14ac:dyDescent="0.2">
      <c r="C1474" s="8" t="s">
        <v>1027</v>
      </c>
      <c r="Z1474" s="430"/>
    </row>
    <row r="1475" spans="2:26" ht="19" customHeight="1" x14ac:dyDescent="0.2">
      <c r="D1475" s="1865" t="s">
        <v>703</v>
      </c>
      <c r="E1475" s="1865"/>
      <c r="F1475" s="1865"/>
      <c r="G1475" s="1865"/>
      <c r="H1475" s="1974" t="s">
        <v>1182</v>
      </c>
      <c r="I1475" s="1975"/>
      <c r="J1475" s="1975"/>
      <c r="K1475" s="1975"/>
      <c r="L1475" s="1975"/>
      <c r="M1475" s="1975"/>
      <c r="N1475" s="1975"/>
      <c r="O1475" s="1975"/>
      <c r="P1475" s="1975"/>
      <c r="Q1475" s="1975"/>
      <c r="R1475" s="1976"/>
      <c r="Z1475" s="430" t="s">
        <v>2002</v>
      </c>
    </row>
    <row r="1476" spans="2:26" ht="19" customHeight="1" x14ac:dyDescent="0.2">
      <c r="E1476" s="1873" t="s">
        <v>788</v>
      </c>
      <c r="F1476" s="1886"/>
      <c r="G1476" s="1886"/>
      <c r="H1476" s="1886"/>
      <c r="I1476" s="1886"/>
      <c r="J1476" s="1886"/>
      <c r="K1476" s="1886"/>
      <c r="L1476" s="1886"/>
      <c r="M1476" s="1977"/>
      <c r="N1476" s="1977"/>
      <c r="O1476" s="1978"/>
      <c r="P1476" s="1979" t="s">
        <v>1960</v>
      </c>
      <c r="Q1476" s="1980"/>
      <c r="R1476" s="1980"/>
      <c r="S1476" s="1981"/>
      <c r="T1476" s="1981"/>
      <c r="U1476" s="1981"/>
      <c r="V1476" s="1982"/>
      <c r="Z1476" s="430"/>
    </row>
    <row r="1477" spans="2:26" ht="19" customHeight="1" x14ac:dyDescent="0.2">
      <c r="E1477" s="1873" t="s">
        <v>789</v>
      </c>
      <c r="F1477" s="1886"/>
      <c r="G1477" s="1886"/>
      <c r="H1477" s="1886"/>
      <c r="I1477" s="1886"/>
      <c r="J1477" s="1886"/>
      <c r="K1477" s="1886"/>
      <c r="L1477" s="1885"/>
      <c r="M1477" s="1902" t="s">
        <v>1569</v>
      </c>
      <c r="N1477" s="1903"/>
      <c r="O1477" s="1903"/>
      <c r="P1477" s="1903"/>
      <c r="Q1477" s="1903"/>
      <c r="R1477" s="1904"/>
      <c r="S1477" s="382" t="s">
        <v>826</v>
      </c>
      <c r="T1477" s="1041" t="s">
        <v>937</v>
      </c>
      <c r="U1477" s="1983"/>
      <c r="Z1477" s="430"/>
    </row>
    <row r="1478" spans="2:26" ht="16.5" customHeight="1" x14ac:dyDescent="0.2">
      <c r="E1478" s="2" t="s">
        <v>706</v>
      </c>
      <c r="Z1478" s="430"/>
    </row>
    <row r="1479" spans="2:26" ht="16.5" customHeight="1" x14ac:dyDescent="0.2">
      <c r="E1479" s="4" t="s">
        <v>833</v>
      </c>
      <c r="F1479" s="2"/>
      <c r="Z1479" s="430"/>
    </row>
    <row r="1480" spans="2:26" ht="16.5" customHeight="1" x14ac:dyDescent="0.2">
      <c r="E1480" s="4" t="s">
        <v>834</v>
      </c>
      <c r="Z1480" s="430"/>
    </row>
    <row r="1481" spans="2:26" ht="5.5" customHeight="1" x14ac:dyDescent="0.2">
      <c r="E1481" s="4"/>
      <c r="Z1481" s="430"/>
    </row>
    <row r="1482" spans="2:26" ht="16.5" customHeight="1" x14ac:dyDescent="0.2">
      <c r="B1482" s="7" t="s">
        <v>2146</v>
      </c>
      <c r="Z1482" s="430"/>
    </row>
    <row r="1483" spans="2:26" ht="16.5" customHeight="1" x14ac:dyDescent="0.2">
      <c r="C1483" s="8" t="s">
        <v>665</v>
      </c>
      <c r="Z1483" s="430"/>
    </row>
    <row r="1484" spans="2:26" ht="5.15" customHeight="1" x14ac:dyDescent="0.2">
      <c r="Z1484" s="430"/>
    </row>
    <row r="1485" spans="2:26" ht="14.5" customHeight="1" x14ac:dyDescent="0.2">
      <c r="D1485" s="497" t="s">
        <v>1583</v>
      </c>
      <c r="Z1485" s="430"/>
    </row>
    <row r="1486" spans="2:26" ht="16.5" customHeight="1" x14ac:dyDescent="0.2">
      <c r="D1486" s="1955" t="s">
        <v>666</v>
      </c>
      <c r="E1486" s="1955"/>
      <c r="F1486" s="1955"/>
      <c r="G1486" s="1956" t="s">
        <v>667</v>
      </c>
      <c r="H1486" s="1957"/>
      <c r="I1486" s="1957"/>
      <c r="J1486" s="1957"/>
      <c r="K1486" s="1957"/>
      <c r="L1486" s="1957"/>
      <c r="M1486" s="1957"/>
      <c r="N1486" s="1957"/>
      <c r="O1486" s="1957"/>
      <c r="P1486" s="1957"/>
      <c r="Q1486" s="1957"/>
      <c r="R1486" s="1957"/>
      <c r="S1486" s="1957"/>
      <c r="T1486" s="1957"/>
      <c r="U1486" s="1957"/>
      <c r="V1486" s="1957"/>
      <c r="W1486" s="1957"/>
      <c r="X1486" s="1958"/>
      <c r="Z1486" s="430"/>
    </row>
    <row r="1487" spans="2:26" ht="16.5" customHeight="1" x14ac:dyDescent="0.2">
      <c r="D1487" s="1955"/>
      <c r="E1487" s="1955"/>
      <c r="F1487" s="1955"/>
      <c r="G1487" s="1959" t="s">
        <v>1764</v>
      </c>
      <c r="H1487" s="1960"/>
      <c r="I1487" s="1960"/>
      <c r="J1487" s="1960"/>
      <c r="K1487" s="1960"/>
      <c r="L1487" s="1961"/>
      <c r="M1487" s="1962" t="s">
        <v>669</v>
      </c>
      <c r="N1487" s="1962"/>
      <c r="O1487" s="1963" t="s">
        <v>668</v>
      </c>
      <c r="P1487" s="1964"/>
      <c r="Q1487" s="1964"/>
      <c r="R1487" s="1964"/>
      <c r="S1487" s="1964"/>
      <c r="T1487" s="1964"/>
      <c r="U1487" s="1964"/>
      <c r="V1487" s="1964"/>
      <c r="W1487" s="1964"/>
      <c r="X1487" s="1965"/>
      <c r="Z1487" s="430"/>
    </row>
    <row r="1488" spans="2:26" ht="16.5" customHeight="1" x14ac:dyDescent="0.2">
      <c r="D1488" s="1913" t="s">
        <v>1228</v>
      </c>
      <c r="E1488" s="1913"/>
      <c r="F1488" s="1910"/>
      <c r="G1488" s="637"/>
      <c r="H1488" s="199" t="s">
        <v>22</v>
      </c>
      <c r="I1488" s="637"/>
      <c r="J1488" s="199" t="s">
        <v>23</v>
      </c>
      <c r="K1488" s="637"/>
      <c r="L1488" s="373" t="s">
        <v>24</v>
      </c>
      <c r="M1488" s="1966"/>
      <c r="N1488" s="1967"/>
      <c r="O1488" s="1968"/>
      <c r="P1488" s="1969"/>
      <c r="Q1488" s="1969"/>
      <c r="R1488" s="1969"/>
      <c r="S1488" s="1969"/>
      <c r="T1488" s="1969"/>
      <c r="U1488" s="1969"/>
      <c r="V1488" s="1969"/>
      <c r="W1488" s="1969"/>
      <c r="X1488" s="1970"/>
      <c r="Z1488" s="430" t="s">
        <v>1862</v>
      </c>
    </row>
    <row r="1489" spans="2:26" ht="16" customHeight="1" x14ac:dyDescent="0.2">
      <c r="E1489" s="670" t="s">
        <v>670</v>
      </c>
      <c r="O1489" s="1971"/>
      <c r="P1489" s="1972"/>
      <c r="Q1489" s="1972"/>
      <c r="R1489" s="1972"/>
      <c r="S1489" s="1972"/>
      <c r="T1489" s="1972"/>
      <c r="U1489" s="1972"/>
      <c r="V1489" s="1972"/>
      <c r="W1489" s="1972"/>
      <c r="X1489" s="1973"/>
      <c r="Z1489" s="430"/>
    </row>
    <row r="1490" spans="2:26" ht="6" customHeight="1" x14ac:dyDescent="0.2">
      <c r="Z1490" s="430"/>
    </row>
    <row r="1491" spans="2:26" ht="16.5" customHeight="1" x14ac:dyDescent="0.2">
      <c r="B1491" s="7" t="s">
        <v>671</v>
      </c>
      <c r="Z1491" s="430"/>
    </row>
    <row r="1492" spans="2:26" ht="16.5" customHeight="1" x14ac:dyDescent="0.2">
      <c r="C1492" s="8" t="s">
        <v>672</v>
      </c>
      <c r="Z1492" s="430"/>
    </row>
    <row r="1493" spans="2:26" ht="16.5" customHeight="1" x14ac:dyDescent="0.2">
      <c r="D1493" s="1917" t="s">
        <v>673</v>
      </c>
      <c r="E1493" s="1917"/>
      <c r="F1493" s="1917"/>
      <c r="G1493" s="1917"/>
      <c r="H1493" s="1918" t="s">
        <v>674</v>
      </c>
      <c r="I1493" s="1919"/>
      <c r="J1493" s="1919"/>
      <c r="K1493" s="1919"/>
      <c r="L1493" s="1920"/>
      <c r="Z1493" s="430"/>
    </row>
    <row r="1494" spans="2:26" ht="18.649999999999999" customHeight="1" x14ac:dyDescent="0.2">
      <c r="D1494" s="1950" t="s">
        <v>996</v>
      </c>
      <c r="E1494" s="1950"/>
      <c r="F1494" s="1950"/>
      <c r="G1494" s="1950"/>
      <c r="H1494" s="1951" t="s">
        <v>997</v>
      </c>
      <c r="I1494" s="1952"/>
      <c r="J1494" s="1952"/>
      <c r="K1494" s="1952"/>
      <c r="L1494" s="1953"/>
      <c r="Z1494" s="430" t="s">
        <v>1863</v>
      </c>
    </row>
    <row r="1495" spans="2:26" ht="5.5" customHeight="1" x14ac:dyDescent="0.2">
      <c r="D1495" s="382"/>
      <c r="E1495" s="382"/>
      <c r="F1495" s="382"/>
      <c r="G1495" s="382"/>
      <c r="H1495" s="382"/>
      <c r="I1495" s="382"/>
      <c r="J1495" s="382"/>
      <c r="K1495" s="382"/>
      <c r="L1495" s="382"/>
      <c r="Z1495" s="430"/>
    </row>
    <row r="1496" spans="2:26" ht="16.5" customHeight="1" x14ac:dyDescent="0.2">
      <c r="C1496" s="229" t="s">
        <v>2147</v>
      </c>
      <c r="D1496" s="230"/>
      <c r="E1496" s="230"/>
      <c r="F1496" s="230"/>
      <c r="Z1496" s="430"/>
    </row>
    <row r="1497" spans="2:26" ht="18.649999999999999" customHeight="1" x14ac:dyDescent="0.2">
      <c r="D1497" s="1918" t="s">
        <v>675</v>
      </c>
      <c r="E1497" s="1919"/>
      <c r="F1497" s="1919"/>
      <c r="G1497" s="1954"/>
      <c r="H1497" s="1951" t="s">
        <v>998</v>
      </c>
      <c r="I1497" s="1952"/>
      <c r="J1497" s="1952"/>
      <c r="K1497" s="1953"/>
      <c r="Z1497" s="430" t="s">
        <v>1864</v>
      </c>
    </row>
    <row r="1498" spans="2:26" ht="6" customHeight="1" x14ac:dyDescent="0.2">
      <c r="Z1498" s="430"/>
    </row>
    <row r="1499" spans="2:26" ht="29.5" customHeight="1" x14ac:dyDescent="0.2">
      <c r="D1499" s="1927" t="s">
        <v>676</v>
      </c>
      <c r="E1499" s="1927"/>
      <c r="F1499" s="1927"/>
      <c r="G1499" s="1927"/>
      <c r="H1499" s="1948"/>
      <c r="I1499" s="1927" t="s">
        <v>677</v>
      </c>
      <c r="J1499" s="1927"/>
      <c r="K1499" s="1927"/>
      <c r="L1499" s="1927"/>
      <c r="M1499" s="1949" t="s">
        <v>679</v>
      </c>
      <c r="N1499" s="1949"/>
      <c r="O1499" s="1865"/>
      <c r="P1499" s="1927" t="s">
        <v>678</v>
      </c>
      <c r="Q1499" s="1927"/>
      <c r="R1499" s="1917"/>
      <c r="Z1499" s="430"/>
    </row>
    <row r="1500" spans="2:26" ht="19" customHeight="1" x14ac:dyDescent="0.2">
      <c r="D1500" s="1943" t="s">
        <v>999</v>
      </c>
      <c r="E1500" s="1943"/>
      <c r="F1500" s="1943"/>
      <c r="G1500" s="1943"/>
      <c r="H1500" s="1944"/>
      <c r="I1500" s="1943" t="s">
        <v>1005</v>
      </c>
      <c r="J1500" s="1943"/>
      <c r="K1500" s="1943"/>
      <c r="L1500" s="1943"/>
      <c r="M1500" s="1944">
        <v>150</v>
      </c>
      <c r="N1500" s="1944"/>
      <c r="O1500" s="16" t="s">
        <v>50</v>
      </c>
      <c r="P1500" s="1945">
        <v>42750</v>
      </c>
      <c r="Q1500" s="1945"/>
      <c r="R1500" s="15" t="s">
        <v>122</v>
      </c>
      <c r="Z1500" s="430"/>
    </row>
    <row r="1501" spans="2:26" ht="19" customHeight="1" x14ac:dyDescent="0.2">
      <c r="D1501" s="1943"/>
      <c r="E1501" s="1943"/>
      <c r="F1501" s="1943"/>
      <c r="G1501" s="1943"/>
      <c r="H1501" s="1944"/>
      <c r="I1501" s="1943"/>
      <c r="J1501" s="1943"/>
      <c r="K1501" s="1943"/>
      <c r="L1501" s="1943"/>
      <c r="M1501" s="1944"/>
      <c r="N1501" s="1944"/>
      <c r="O1501" s="16" t="s">
        <v>50</v>
      </c>
      <c r="P1501" s="1945"/>
      <c r="Q1501" s="1945"/>
      <c r="R1501" s="15" t="s">
        <v>122</v>
      </c>
      <c r="Z1501" s="430"/>
    </row>
    <row r="1502" spans="2:26" ht="19" customHeight="1" x14ac:dyDescent="0.2">
      <c r="D1502" s="1943"/>
      <c r="E1502" s="1943"/>
      <c r="F1502" s="1943"/>
      <c r="G1502" s="1943"/>
      <c r="H1502" s="1944"/>
      <c r="I1502" s="1943"/>
      <c r="J1502" s="1943"/>
      <c r="K1502" s="1943"/>
      <c r="L1502" s="1943"/>
      <c r="M1502" s="1944"/>
      <c r="N1502" s="1944"/>
      <c r="O1502" s="16" t="s">
        <v>50</v>
      </c>
      <c r="P1502" s="1945"/>
      <c r="Q1502" s="1945"/>
      <c r="R1502" s="15" t="s">
        <v>122</v>
      </c>
      <c r="Z1502" s="430"/>
    </row>
    <row r="1503" spans="2:26" ht="16.5" customHeight="1" x14ac:dyDescent="0.2">
      <c r="E1503" s="2" t="s">
        <v>680</v>
      </c>
      <c r="Z1503" s="430"/>
    </row>
    <row r="1504" spans="2:26" ht="12.65" customHeight="1" x14ac:dyDescent="0.2">
      <c r="E1504" s="4"/>
      <c r="Z1504" s="430"/>
    </row>
    <row r="1505" spans="1:26" ht="16.5" customHeight="1" x14ac:dyDescent="0.2">
      <c r="A1505" s="432" t="s">
        <v>837</v>
      </c>
      <c r="Z1505" s="430"/>
    </row>
    <row r="1506" spans="1:26" ht="17.5" customHeight="1" x14ac:dyDescent="0.2">
      <c r="P1506" s="1946" t="s">
        <v>792</v>
      </c>
      <c r="Q1506" s="1946"/>
      <c r="R1506" s="1946"/>
      <c r="S1506" s="1947" t="str">
        <f>$Q$12</f>
        <v>○△幼稚園</v>
      </c>
      <c r="T1506" s="1947"/>
      <c r="U1506" s="1947"/>
      <c r="V1506" s="1947"/>
      <c r="W1506" s="1947"/>
      <c r="X1506" s="1947"/>
      <c r="Z1506" s="430"/>
    </row>
    <row r="1507" spans="1:26" ht="16.5" customHeight="1" x14ac:dyDescent="0.2">
      <c r="B1507" s="7" t="s">
        <v>1029</v>
      </c>
      <c r="Z1507" s="430"/>
    </row>
    <row r="1508" spans="1:26" ht="37" customHeight="1" x14ac:dyDescent="0.2">
      <c r="D1508" s="1928" t="s">
        <v>721</v>
      </c>
      <c r="E1508" s="1929"/>
      <c r="F1508" s="1929"/>
      <c r="G1508" s="1929"/>
      <c r="H1508" s="1929"/>
      <c r="I1508" s="1929"/>
      <c r="J1508" s="1929"/>
      <c r="K1508" s="1929"/>
      <c r="L1508" s="1930"/>
      <c r="M1508" s="1931" t="s">
        <v>1030</v>
      </c>
      <c r="N1508" s="1932"/>
      <c r="O1508" s="1932"/>
      <c r="P1508" s="1133" t="s">
        <v>2148</v>
      </c>
      <c r="Q1508" s="1021"/>
      <c r="R1508" s="1021"/>
      <c r="S1508" s="955"/>
      <c r="T1508" s="955"/>
      <c r="Z1508" s="430"/>
    </row>
    <row r="1509" spans="1:26" ht="20.5" customHeight="1" x14ac:dyDescent="0.2">
      <c r="D1509" s="1933" t="s">
        <v>1961</v>
      </c>
      <c r="E1509" s="1934"/>
      <c r="F1509" s="1934"/>
      <c r="G1509" s="1934"/>
      <c r="H1509" s="1934"/>
      <c r="I1509" s="1934"/>
      <c r="J1509" s="1934"/>
      <c r="K1509" s="1934"/>
      <c r="L1509" s="1935"/>
      <c r="M1509" s="1936" t="s">
        <v>1228</v>
      </c>
      <c r="N1509" s="1937"/>
      <c r="O1509" s="1938"/>
      <c r="P1509" s="1939"/>
      <c r="Q1509" s="1940"/>
      <c r="R1509" s="1941"/>
      <c r="S1509" s="1874" t="s">
        <v>722</v>
      </c>
      <c r="T1509" s="1942"/>
      <c r="Z1509" s="430" t="s">
        <v>1865</v>
      </c>
    </row>
    <row r="1510" spans="1:26" ht="16.5" customHeight="1" x14ac:dyDescent="0.2">
      <c r="E1510" s="2" t="s">
        <v>711</v>
      </c>
      <c r="Z1510" s="430"/>
    </row>
    <row r="1511" spans="1:26" ht="12" customHeight="1" x14ac:dyDescent="0.2">
      <c r="E1511" s="2"/>
      <c r="Z1511" s="430"/>
    </row>
    <row r="1512" spans="1:26" ht="16.5" customHeight="1" x14ac:dyDescent="0.2">
      <c r="B1512" s="7" t="s">
        <v>735</v>
      </c>
      <c r="Z1512" s="430"/>
    </row>
    <row r="1513" spans="1:26" ht="16.5" customHeight="1" x14ac:dyDescent="0.2">
      <c r="C1513" s="8" t="s">
        <v>723</v>
      </c>
      <c r="Z1513" s="430"/>
    </row>
    <row r="1514" spans="1:26" ht="29.5" customHeight="1" x14ac:dyDescent="0.2">
      <c r="D1514" s="1865" t="s">
        <v>724</v>
      </c>
      <c r="E1514" s="1865"/>
      <c r="F1514" s="1865"/>
      <c r="G1514" s="1865"/>
      <c r="H1514" s="1865"/>
      <c r="I1514" s="1922" t="s">
        <v>1308</v>
      </c>
      <c r="J1514" s="1923"/>
      <c r="K1514" s="1923"/>
      <c r="L1514" s="1923"/>
      <c r="M1514" s="1923"/>
      <c r="N1514" s="1923"/>
      <c r="O1514" s="1923"/>
      <c r="P1514" s="1923"/>
      <c r="Q1514" s="1923"/>
      <c r="R1514" s="1923"/>
      <c r="S1514" s="1923"/>
      <c r="T1514" s="1924"/>
      <c r="Z1514" s="430" t="s">
        <v>1866</v>
      </c>
    </row>
    <row r="1515" spans="1:26" ht="16.5" customHeight="1" x14ac:dyDescent="0.2">
      <c r="E1515" s="2" t="s">
        <v>712</v>
      </c>
      <c r="Z1515" s="430"/>
    </row>
    <row r="1516" spans="1:26" ht="9.65" customHeight="1" x14ac:dyDescent="0.2">
      <c r="E1516" s="2"/>
      <c r="Z1516" s="430"/>
    </row>
    <row r="1517" spans="1:26" ht="16.5" customHeight="1" x14ac:dyDescent="0.2">
      <c r="C1517" s="8" t="s">
        <v>713</v>
      </c>
      <c r="Z1517" s="430"/>
    </row>
    <row r="1518" spans="1:26" ht="16.5" customHeight="1" x14ac:dyDescent="0.2">
      <c r="D1518" t="s">
        <v>726</v>
      </c>
      <c r="Z1518" s="430"/>
    </row>
    <row r="1519" spans="1:26" ht="16.5" customHeight="1" x14ac:dyDescent="0.2">
      <c r="D1519" t="s">
        <v>725</v>
      </c>
      <c r="Z1519" s="430"/>
    </row>
    <row r="1520" spans="1:26" ht="16.5" customHeight="1" x14ac:dyDescent="0.2">
      <c r="D1520" s="1918" t="s">
        <v>729</v>
      </c>
      <c r="E1520" s="1919"/>
      <c r="F1520" s="1919"/>
      <c r="G1520" s="1919"/>
      <c r="H1520" s="1919"/>
      <c r="I1520" s="1919"/>
      <c r="J1520" s="1919"/>
      <c r="K1520" s="1919"/>
      <c r="L1520" s="1920"/>
      <c r="M1520" s="1917" t="s">
        <v>183</v>
      </c>
      <c r="N1520" s="1925"/>
      <c r="O1520" s="1925"/>
      <c r="P1520" s="1925"/>
      <c r="Q1520" s="1926" t="s">
        <v>728</v>
      </c>
      <c r="R1520" s="1917"/>
      <c r="S1520" s="1927"/>
      <c r="T1520" s="1917"/>
      <c r="U1520" s="1917"/>
      <c r="Z1520" s="430"/>
    </row>
    <row r="1521" spans="2:26" ht="21" customHeight="1" x14ac:dyDescent="0.2">
      <c r="D1521" s="1873" t="s">
        <v>1031</v>
      </c>
      <c r="E1521" s="1886"/>
      <c r="F1521" s="1886"/>
      <c r="G1521" s="1886"/>
      <c r="H1521" s="1886"/>
      <c r="I1521" s="1886"/>
      <c r="J1521" s="1886"/>
      <c r="K1521" s="1886"/>
      <c r="L1521" s="1885"/>
      <c r="M1521" s="1913" t="s">
        <v>1000</v>
      </c>
      <c r="N1521" s="1913"/>
      <c r="O1521" s="1913"/>
      <c r="P1521" s="1914"/>
      <c r="Q1521" s="566">
        <v>5</v>
      </c>
      <c r="R1521" s="16" t="s">
        <v>22</v>
      </c>
      <c r="S1521" s="566">
        <v>5</v>
      </c>
      <c r="T1521" s="15" t="s">
        <v>727</v>
      </c>
      <c r="U1521" s="51"/>
      <c r="Z1521" s="430" t="s">
        <v>1867</v>
      </c>
    </row>
    <row r="1522" spans="2:26" ht="21" customHeight="1" x14ac:dyDescent="0.2">
      <c r="D1522" s="1873" t="s">
        <v>1032</v>
      </c>
      <c r="E1522" s="1886"/>
      <c r="F1522" s="1886"/>
      <c r="G1522" s="1886"/>
      <c r="H1522" s="1886"/>
      <c r="I1522" s="1886"/>
      <c r="J1522" s="1886"/>
      <c r="K1522" s="1886"/>
      <c r="L1522" s="1885"/>
      <c r="M1522" s="1913" t="s">
        <v>1000</v>
      </c>
      <c r="N1522" s="1913"/>
      <c r="O1522" s="1913"/>
      <c r="P1522" s="1914"/>
      <c r="Q1522" s="566">
        <v>5</v>
      </c>
      <c r="R1522" s="16" t="s">
        <v>22</v>
      </c>
      <c r="S1522" s="566">
        <v>5</v>
      </c>
      <c r="T1522" s="15" t="s">
        <v>727</v>
      </c>
      <c r="U1522" s="51"/>
      <c r="Z1522" s="430" t="s">
        <v>1867</v>
      </c>
    </row>
    <row r="1523" spans="2:26" ht="16.5" customHeight="1" x14ac:dyDescent="0.2">
      <c r="E1523" s="2" t="s">
        <v>730</v>
      </c>
      <c r="F1523" s="4"/>
      <c r="Z1523" s="430"/>
    </row>
    <row r="1524" spans="2:26" ht="16.5" customHeight="1" x14ac:dyDescent="0.2">
      <c r="E1524" s="2" t="s">
        <v>731</v>
      </c>
      <c r="Z1524" s="430"/>
    </row>
    <row r="1525" spans="2:26" ht="16.5" customHeight="1" x14ac:dyDescent="0.2">
      <c r="E1525" s="2" t="s">
        <v>732</v>
      </c>
      <c r="Z1525" s="430"/>
    </row>
    <row r="1526" spans="2:26" ht="16.5" customHeight="1" x14ac:dyDescent="0.2">
      <c r="E1526" s="4" t="s">
        <v>836</v>
      </c>
      <c r="Z1526" s="430"/>
    </row>
    <row r="1527" spans="2:26" ht="16.5" customHeight="1" x14ac:dyDescent="0.2">
      <c r="E1527" s="2" t="s">
        <v>835</v>
      </c>
      <c r="Z1527" s="430"/>
    </row>
    <row r="1528" spans="2:26" ht="16.5" customHeight="1" x14ac:dyDescent="0.2">
      <c r="E1528" s="1124" t="s">
        <v>1515</v>
      </c>
      <c r="F1528" s="1915"/>
      <c r="G1528" s="1915"/>
      <c r="H1528" s="1915"/>
      <c r="I1528" s="1915"/>
      <c r="J1528" s="1915"/>
      <c r="K1528" s="1915"/>
      <c r="L1528" s="1915"/>
      <c r="M1528" s="1915"/>
      <c r="N1528" s="1915"/>
      <c r="O1528" s="1916"/>
      <c r="P1528" t="s">
        <v>1514</v>
      </c>
      <c r="Z1528" s="430"/>
    </row>
    <row r="1529" spans="2:26" ht="12.65" customHeight="1" x14ac:dyDescent="0.2">
      <c r="E1529" s="2"/>
      <c r="Z1529" s="430"/>
    </row>
    <row r="1530" spans="2:26" ht="16.5" customHeight="1" x14ac:dyDescent="0.2">
      <c r="B1530" s="7" t="s">
        <v>1033</v>
      </c>
      <c r="Z1530" s="430"/>
    </row>
    <row r="1531" spans="2:26" ht="16.5" customHeight="1" x14ac:dyDescent="0.2">
      <c r="D1531" s="1917" t="s">
        <v>733</v>
      </c>
      <c r="E1531" s="1917"/>
      <c r="F1531" s="1917"/>
      <c r="G1531" s="1917"/>
      <c r="H1531" s="1918" t="s">
        <v>734</v>
      </c>
      <c r="I1531" s="1919"/>
      <c r="J1531" s="1919"/>
      <c r="K1531" s="1920"/>
      <c r="L1531" s="1921" t="s">
        <v>1002</v>
      </c>
      <c r="M1531" s="1921"/>
      <c r="N1531" s="1921"/>
      <c r="O1531" s="1921"/>
      <c r="Z1531" s="430"/>
    </row>
    <row r="1532" spans="2:26" ht="20.5" customHeight="1" x14ac:dyDescent="0.2">
      <c r="D1532" s="1865" t="s">
        <v>1034</v>
      </c>
      <c r="E1532" s="1865"/>
      <c r="F1532" s="1865"/>
      <c r="G1532" s="1865"/>
      <c r="H1532" s="1910" t="s">
        <v>1003</v>
      </c>
      <c r="I1532" s="1911"/>
      <c r="J1532" s="1911"/>
      <c r="K1532" s="1912"/>
      <c r="L1532" s="671"/>
      <c r="M1532" s="672"/>
      <c r="N1532" s="673"/>
      <c r="O1532" s="674"/>
      <c r="Z1532" s="430" t="s">
        <v>1868</v>
      </c>
    </row>
    <row r="1533" spans="2:26" ht="20.5" customHeight="1" x14ac:dyDescent="0.2">
      <c r="D1533" s="1865" t="s">
        <v>1035</v>
      </c>
      <c r="E1533" s="1865"/>
      <c r="F1533" s="1865"/>
      <c r="G1533" s="1865"/>
      <c r="H1533" s="1888" t="s">
        <v>1243</v>
      </c>
      <c r="I1533" s="1889"/>
      <c r="J1533" s="1889"/>
      <c r="K1533" s="1890"/>
      <c r="L1533" s="566">
        <v>5</v>
      </c>
      <c r="M1533" s="199" t="s">
        <v>22</v>
      </c>
      <c r="N1533" s="566">
        <v>4</v>
      </c>
      <c r="O1533" s="373" t="s">
        <v>102</v>
      </c>
      <c r="Z1533" s="430" t="s">
        <v>2004</v>
      </c>
    </row>
    <row r="1534" spans="2:26" ht="20.5" customHeight="1" x14ac:dyDescent="0.2">
      <c r="D1534" s="1865" t="s">
        <v>1036</v>
      </c>
      <c r="E1534" s="1865"/>
      <c r="F1534" s="1865"/>
      <c r="G1534" s="1865"/>
      <c r="H1534" s="1888" t="s">
        <v>1243</v>
      </c>
      <c r="I1534" s="1889"/>
      <c r="J1534" s="1889"/>
      <c r="K1534" s="1890"/>
      <c r="L1534" s="566">
        <v>5</v>
      </c>
      <c r="M1534" s="16" t="s">
        <v>22</v>
      </c>
      <c r="N1534" s="566">
        <v>4</v>
      </c>
      <c r="O1534" s="15" t="s">
        <v>102</v>
      </c>
      <c r="Z1534" s="430" t="s">
        <v>2004</v>
      </c>
    </row>
    <row r="1535" spans="2:26" ht="20.5" customHeight="1" x14ac:dyDescent="0.2">
      <c r="D1535" s="1865" t="s">
        <v>1037</v>
      </c>
      <c r="E1535" s="1865"/>
      <c r="F1535" s="1865"/>
      <c r="G1535" s="1865"/>
      <c r="H1535" s="1888" t="s">
        <v>1001</v>
      </c>
      <c r="I1535" s="1889"/>
      <c r="J1535" s="1889"/>
      <c r="K1535" s="1890"/>
      <c r="L1535" s="566"/>
      <c r="M1535" s="16" t="s">
        <v>22</v>
      </c>
      <c r="N1535" s="566"/>
      <c r="O1535" s="15" t="s">
        <v>102</v>
      </c>
      <c r="Z1535" s="430" t="s">
        <v>2004</v>
      </c>
    </row>
    <row r="1536" spans="2:26" ht="20.5" customHeight="1" x14ac:dyDescent="0.2">
      <c r="D1536" s="1865" t="s">
        <v>714</v>
      </c>
      <c r="E1536" s="1865"/>
      <c r="F1536" s="1865"/>
      <c r="G1536" s="1865"/>
      <c r="H1536" s="1888" t="s">
        <v>1001</v>
      </c>
      <c r="I1536" s="1889"/>
      <c r="J1536" s="1889"/>
      <c r="K1536" s="1890"/>
      <c r="L1536" s="566"/>
      <c r="M1536" s="16" t="s">
        <v>22</v>
      </c>
      <c r="N1536" s="566"/>
      <c r="O1536" s="15" t="s">
        <v>102</v>
      </c>
      <c r="Z1536" s="430" t="s">
        <v>2004</v>
      </c>
    </row>
    <row r="1537" spans="1:26" ht="16.5" customHeight="1" x14ac:dyDescent="0.2">
      <c r="E1537" s="2" t="s">
        <v>1508</v>
      </c>
      <c r="Z1537" s="430"/>
    </row>
    <row r="1538" spans="1:26" ht="16.5" customHeight="1" x14ac:dyDescent="0.2">
      <c r="E1538" s="4" t="s">
        <v>1509</v>
      </c>
      <c r="Z1538" s="430"/>
    </row>
    <row r="1539" spans="1:26" ht="16.5" customHeight="1" x14ac:dyDescent="0.2">
      <c r="E1539" s="4" t="s">
        <v>1510</v>
      </c>
      <c r="Z1539" s="430"/>
    </row>
    <row r="1540" spans="1:26" ht="11.5" customHeight="1" x14ac:dyDescent="0.2">
      <c r="E1540" s="4"/>
      <c r="Z1540" s="430"/>
    </row>
    <row r="1541" spans="1:26" ht="16.5" customHeight="1" x14ac:dyDescent="0.2">
      <c r="A1541" s="432" t="s">
        <v>715</v>
      </c>
      <c r="Z1541" s="430"/>
    </row>
    <row r="1542" spans="1:26" ht="16.5" customHeight="1" x14ac:dyDescent="0.2">
      <c r="B1542" s="8" t="s">
        <v>1994</v>
      </c>
      <c r="Z1542" s="430"/>
    </row>
    <row r="1543" spans="1:26" ht="16.5" customHeight="1" x14ac:dyDescent="0.2">
      <c r="B1543" s="8" t="s">
        <v>737</v>
      </c>
      <c r="Z1543" s="430"/>
    </row>
    <row r="1544" spans="1:26" ht="16.5" customHeight="1" x14ac:dyDescent="0.2">
      <c r="C1544" t="s">
        <v>741</v>
      </c>
      <c r="Z1544" s="430"/>
    </row>
    <row r="1545" spans="1:26" ht="16.5" customHeight="1" x14ac:dyDescent="0.2">
      <c r="C1545" t="s">
        <v>738</v>
      </c>
      <c r="Z1545" s="430"/>
    </row>
    <row r="1546" spans="1:26" ht="16.5" customHeight="1" x14ac:dyDescent="0.2">
      <c r="C1546" t="s">
        <v>739</v>
      </c>
      <c r="Z1546" s="430"/>
    </row>
    <row r="1547" spans="1:26" ht="16.5" customHeight="1" x14ac:dyDescent="0.2">
      <c r="C1547" t="s">
        <v>740</v>
      </c>
      <c r="Z1547" s="430"/>
    </row>
    <row r="1548" spans="1:26" ht="8.15" customHeight="1" x14ac:dyDescent="0.2">
      <c r="Z1548" s="430"/>
    </row>
    <row r="1549" spans="1:26" ht="21" customHeight="1" x14ac:dyDescent="0.2">
      <c r="D1549" s="1865" t="s">
        <v>742</v>
      </c>
      <c r="E1549" s="1865"/>
      <c r="F1549" s="1865"/>
      <c r="G1549" s="1907">
        <f>U3</f>
        <v>12345</v>
      </c>
      <c r="H1549" s="1908"/>
      <c r="I1549" s="1909"/>
      <c r="J1549" s="1865" t="s">
        <v>744</v>
      </c>
      <c r="K1549" s="1865"/>
      <c r="L1549" s="1865"/>
      <c r="M1549" s="1865"/>
      <c r="N1549" s="1881" t="str">
        <f>Q10</f>
        <v>学校法人○△学園</v>
      </c>
      <c r="O1549" s="1881"/>
      <c r="P1549" s="1881"/>
      <c r="Q1549" s="1881"/>
      <c r="R1549" s="1881"/>
      <c r="S1549" s="1881"/>
      <c r="T1549" s="1881"/>
      <c r="U1549" s="1881"/>
      <c r="Z1549" s="430"/>
    </row>
    <row r="1550" spans="1:26" ht="21" customHeight="1" x14ac:dyDescent="0.2">
      <c r="D1550" s="1865" t="s">
        <v>743</v>
      </c>
      <c r="E1550" s="1865"/>
      <c r="F1550" s="1873"/>
      <c r="G1550" s="1882">
        <v>2345</v>
      </c>
      <c r="H1550" s="1883"/>
      <c r="I1550" s="1884"/>
      <c r="J1550" s="1885" t="s">
        <v>745</v>
      </c>
      <c r="K1550" s="1865"/>
      <c r="L1550" s="1865"/>
      <c r="M1550" s="1865"/>
      <c r="N1550" s="1881" t="str">
        <f>Q12</f>
        <v>○△幼稚園</v>
      </c>
      <c r="O1550" s="1881"/>
      <c r="P1550" s="1881"/>
      <c r="Q1550" s="1881"/>
      <c r="R1550" s="1881"/>
      <c r="S1550" s="1881"/>
      <c r="T1550" s="1881"/>
      <c r="U1550" s="1881"/>
      <c r="Z1550" s="430"/>
    </row>
    <row r="1551" spans="1:26" ht="16.5" customHeight="1" x14ac:dyDescent="0.2">
      <c r="G1551" s="382"/>
      <c r="H1551" s="382"/>
      <c r="I1551" s="382"/>
      <c r="N1551" s="627"/>
      <c r="O1551" s="627"/>
      <c r="P1551" s="627"/>
      <c r="Q1551" s="627"/>
      <c r="R1551" s="627"/>
      <c r="S1551" s="627"/>
      <c r="T1551" s="627"/>
      <c r="U1551" s="627"/>
      <c r="Z1551" s="430"/>
    </row>
    <row r="1552" spans="1:26" ht="16.5" customHeight="1" x14ac:dyDescent="0.2">
      <c r="B1552" s="7" t="s">
        <v>717</v>
      </c>
      <c r="Z1552" s="430"/>
    </row>
    <row r="1553" spans="2:26" ht="21.65" customHeight="1" x14ac:dyDescent="0.2">
      <c r="D1553" s="1873" t="s">
        <v>746</v>
      </c>
      <c r="E1553" s="1886"/>
      <c r="F1553" s="1886"/>
      <c r="G1553" s="1886"/>
      <c r="H1553" s="1886"/>
      <c r="I1553" s="1886"/>
      <c r="J1553" s="1886"/>
      <c r="K1553" s="1886"/>
      <c r="L1553" s="1886"/>
      <c r="M1553" s="1886"/>
      <c r="N1553" s="1886"/>
      <c r="O1553" s="1886"/>
      <c r="P1553" s="1887"/>
      <c r="Q1553" s="566"/>
      <c r="R1553" t="s">
        <v>750</v>
      </c>
      <c r="Z1553" s="430"/>
    </row>
    <row r="1554" spans="2:26" ht="21.65" customHeight="1" x14ac:dyDescent="0.2">
      <c r="D1554" s="1868" t="s">
        <v>747</v>
      </c>
      <c r="E1554" s="1869"/>
      <c r="F1554" s="1869"/>
      <c r="G1554" s="1870" t="s">
        <v>1048</v>
      </c>
      <c r="H1554" s="1871"/>
      <c r="I1554" s="1871"/>
      <c r="J1554" s="1871"/>
      <c r="K1554" s="1872"/>
      <c r="Z1554" s="430"/>
    </row>
    <row r="1555" spans="2:26" ht="21.65" customHeight="1" x14ac:dyDescent="0.2">
      <c r="D1555" s="1873" t="s">
        <v>748</v>
      </c>
      <c r="E1555" s="1874"/>
      <c r="F1555" s="1874"/>
      <c r="G1555" s="1875">
        <v>2</v>
      </c>
      <c r="H1555" s="1876"/>
      <c r="I1555" t="s">
        <v>749</v>
      </c>
      <c r="Z1555" s="430"/>
    </row>
    <row r="1556" spans="2:26" ht="21.65" customHeight="1" x14ac:dyDescent="0.2">
      <c r="D1556" s="1877" t="s">
        <v>754</v>
      </c>
      <c r="E1556" s="1878"/>
      <c r="F1556" s="1878"/>
      <c r="G1556" s="1879">
        <v>300</v>
      </c>
      <c r="H1556" s="1880"/>
      <c r="I1556" t="s">
        <v>319</v>
      </c>
      <c r="Z1556" s="430"/>
    </row>
    <row r="1557" spans="2:26" ht="9.65" customHeight="1" x14ac:dyDescent="0.2">
      <c r="D1557" s="627"/>
      <c r="E1557" s="627"/>
      <c r="F1557" s="627"/>
      <c r="Z1557" s="430"/>
    </row>
    <row r="1558" spans="2:26" ht="16.5" customHeight="1" x14ac:dyDescent="0.2">
      <c r="B1558" s="7" t="s">
        <v>1038</v>
      </c>
      <c r="Z1558" s="430"/>
    </row>
    <row r="1559" spans="2:26" ht="21.65" customHeight="1" x14ac:dyDescent="0.2">
      <c r="D1559" s="1865" t="s">
        <v>753</v>
      </c>
      <c r="E1559" s="1865"/>
      <c r="F1559" s="1865"/>
      <c r="G1559" s="1902" t="s">
        <v>1004</v>
      </c>
      <c r="H1559" s="1903"/>
      <c r="I1559" s="1903"/>
      <c r="J1559" s="1903"/>
      <c r="K1559" s="1904"/>
      <c r="Z1559" s="430" t="s">
        <v>1869</v>
      </c>
    </row>
    <row r="1560" spans="2:26" ht="21.65" customHeight="1" x14ac:dyDescent="0.2">
      <c r="D1560" s="1865" t="s">
        <v>751</v>
      </c>
      <c r="E1560" s="1865"/>
      <c r="F1560" s="1873"/>
      <c r="G1560" s="587" t="s">
        <v>984</v>
      </c>
      <c r="H1560" s="566">
        <v>6</v>
      </c>
      <c r="I1560" s="675" t="s">
        <v>22</v>
      </c>
      <c r="J1560" s="566">
        <v>12</v>
      </c>
      <c r="K1560" s="676" t="s">
        <v>23</v>
      </c>
      <c r="L1560" s="566">
        <v>12</v>
      </c>
      <c r="M1560" s="676" t="s">
        <v>1765</v>
      </c>
      <c r="Z1560" s="430" t="s">
        <v>1809</v>
      </c>
    </row>
    <row r="1561" spans="2:26" ht="21.65" customHeight="1" x14ac:dyDescent="0.2">
      <c r="D1561" s="1865" t="s">
        <v>752</v>
      </c>
      <c r="E1561" s="1865"/>
      <c r="F1561" s="1865"/>
      <c r="G1561" s="595" t="s">
        <v>755</v>
      </c>
      <c r="H1561" s="1905">
        <v>0.55000000000000004</v>
      </c>
      <c r="I1561" s="1906"/>
      <c r="J1561" s="38" t="s">
        <v>756</v>
      </c>
      <c r="K1561" s="1879"/>
      <c r="L1561" s="1880"/>
      <c r="Z1561" s="430"/>
    </row>
    <row r="1562" spans="2:26" ht="7" customHeight="1" x14ac:dyDescent="0.2">
      <c r="Z1562" s="430"/>
    </row>
    <row r="1563" spans="2:26" ht="19.5" customHeight="1" x14ac:dyDescent="0.2">
      <c r="D1563" s="626" t="s">
        <v>757</v>
      </c>
      <c r="Z1563" s="430"/>
    </row>
    <row r="1564" spans="2:26" ht="21.65" customHeight="1" x14ac:dyDescent="0.2">
      <c r="D1564" s="1865" t="s">
        <v>758</v>
      </c>
      <c r="E1564" s="1865"/>
      <c r="F1564" s="1865"/>
      <c r="G1564" s="1873"/>
      <c r="H1564" s="1892"/>
      <c r="I1564" s="1893"/>
      <c r="Z1564" s="430" t="s">
        <v>1778</v>
      </c>
    </row>
    <row r="1565" spans="2:26" ht="21.65" customHeight="1" x14ac:dyDescent="0.2">
      <c r="D1565" s="1865" t="s">
        <v>759</v>
      </c>
      <c r="E1565" s="1865"/>
      <c r="F1565" s="1865"/>
      <c r="G1565" s="1873"/>
      <c r="H1565" s="587"/>
      <c r="I1565" s="566"/>
      <c r="J1565" s="598" t="s">
        <v>22</v>
      </c>
      <c r="K1565" s="566"/>
      <c r="L1565" s="676" t="s">
        <v>23</v>
      </c>
      <c r="M1565" s="566"/>
      <c r="N1565" s="676" t="s">
        <v>1765</v>
      </c>
      <c r="Z1565" s="430" t="s">
        <v>1809</v>
      </c>
    </row>
    <row r="1566" spans="2:26" ht="5.5" customHeight="1" x14ac:dyDescent="0.2">
      <c r="Z1566" s="430"/>
    </row>
    <row r="1567" spans="2:26" ht="19" customHeight="1" x14ac:dyDescent="0.2">
      <c r="D1567" t="s">
        <v>1529</v>
      </c>
      <c r="Z1567" s="430"/>
    </row>
    <row r="1568" spans="2:26" ht="42" customHeight="1" x14ac:dyDescent="0.2">
      <c r="D1568" s="1899"/>
      <c r="E1568" s="1900"/>
      <c r="F1568" s="1900"/>
      <c r="G1568" s="1900"/>
      <c r="H1568" s="1900"/>
      <c r="I1568" s="1900"/>
      <c r="J1568" s="1900"/>
      <c r="K1568" s="1900"/>
      <c r="L1568" s="1900"/>
      <c r="M1568" s="1900"/>
      <c r="N1568" s="1900"/>
      <c r="O1568" s="1900"/>
      <c r="P1568" s="1900"/>
      <c r="Q1568" s="1900"/>
      <c r="R1568" s="1900"/>
      <c r="S1568" s="1900"/>
      <c r="T1568" s="1900"/>
      <c r="U1568" s="1901"/>
      <c r="Z1568" s="430"/>
    </row>
    <row r="1569" spans="2:26" ht="13" customHeight="1" x14ac:dyDescent="0.2">
      <c r="D1569" s="677"/>
      <c r="E1569" s="677"/>
      <c r="F1569" s="677"/>
      <c r="G1569" s="677"/>
      <c r="H1569" s="677"/>
      <c r="I1569" s="677"/>
      <c r="J1569" s="677"/>
      <c r="K1569" s="677"/>
      <c r="L1569" s="677"/>
      <c r="M1569" s="677"/>
      <c r="N1569" s="677"/>
      <c r="O1569" s="677"/>
      <c r="P1569" s="677"/>
      <c r="Q1569" s="677"/>
      <c r="R1569" s="677"/>
      <c r="S1569" s="677"/>
      <c r="T1569" s="677"/>
      <c r="U1569" s="677"/>
      <c r="Z1569" s="430"/>
    </row>
    <row r="1570" spans="2:26" ht="14" x14ac:dyDescent="0.2">
      <c r="B1570" s="7" t="s">
        <v>1039</v>
      </c>
      <c r="Z1570" s="430"/>
    </row>
    <row r="1571" spans="2:26" x14ac:dyDescent="0.2">
      <c r="C1571" t="s">
        <v>760</v>
      </c>
      <c r="Z1571" s="430"/>
    </row>
    <row r="1572" spans="2:26" x14ac:dyDescent="0.2">
      <c r="C1572" s="230" t="s">
        <v>1914</v>
      </c>
      <c r="Z1572" s="430"/>
    </row>
    <row r="1573" spans="2:26" ht="20.5" customHeight="1" x14ac:dyDescent="0.2">
      <c r="D1573" s="1865" t="s">
        <v>761</v>
      </c>
      <c r="E1573" s="1865"/>
      <c r="F1573" s="1865"/>
      <c r="G1573" s="1902" t="s">
        <v>1049</v>
      </c>
      <c r="H1573" s="1903"/>
      <c r="I1573" s="1903"/>
      <c r="J1573" s="1903"/>
      <c r="K1573" s="1903"/>
      <c r="L1573" s="1904"/>
      <c r="Z1573" s="430" t="s">
        <v>1870</v>
      </c>
    </row>
    <row r="1574" spans="2:26" ht="20.5" customHeight="1" x14ac:dyDescent="0.2">
      <c r="D1574" s="1865" t="s">
        <v>762</v>
      </c>
      <c r="E1574" s="1865"/>
      <c r="F1574" s="1873"/>
      <c r="G1574" s="587" t="s">
        <v>984</v>
      </c>
      <c r="H1574" s="566">
        <v>6</v>
      </c>
      <c r="I1574" s="675" t="s">
        <v>22</v>
      </c>
      <c r="J1574" s="566">
        <v>12</v>
      </c>
      <c r="K1574" s="676" t="s">
        <v>23</v>
      </c>
      <c r="L1574" s="566">
        <v>12</v>
      </c>
      <c r="M1574" s="676" t="s">
        <v>1765</v>
      </c>
      <c r="Z1574" s="430" t="s">
        <v>1809</v>
      </c>
    </row>
    <row r="1575" spans="2:26" ht="20.5" customHeight="1" x14ac:dyDescent="0.2">
      <c r="D1575" s="1868" t="s">
        <v>2005</v>
      </c>
      <c r="E1575" s="1897"/>
      <c r="F1575" s="1897"/>
      <c r="G1575" s="1897"/>
      <c r="H1575" s="1897"/>
      <c r="I1575" s="1897"/>
      <c r="J1575" s="1898"/>
      <c r="K1575" s="678" t="s">
        <v>755</v>
      </c>
      <c r="L1575" s="1879">
        <v>0.86</v>
      </c>
      <c r="M1575" s="1880"/>
      <c r="N1575" s="679" t="s">
        <v>756</v>
      </c>
      <c r="O1575" s="1879"/>
      <c r="P1575" s="1880"/>
      <c r="Z1575" s="430"/>
    </row>
    <row r="1576" spans="2:26" x14ac:dyDescent="0.2">
      <c r="Z1576" s="430"/>
    </row>
    <row r="1577" spans="2:26" ht="14" x14ac:dyDescent="0.2">
      <c r="B1577" s="7" t="s">
        <v>718</v>
      </c>
      <c r="Z1577" s="430"/>
    </row>
    <row r="1578" spans="2:26" x14ac:dyDescent="0.2">
      <c r="C1578" t="s">
        <v>763</v>
      </c>
      <c r="Z1578" s="430"/>
    </row>
    <row r="1579" spans="2:26" x14ac:dyDescent="0.2">
      <c r="C1579" t="s">
        <v>1530</v>
      </c>
      <c r="Z1579" s="430"/>
    </row>
    <row r="1580" spans="2:26" ht="21.65" customHeight="1" x14ac:dyDescent="0.2">
      <c r="D1580" s="1865" t="s">
        <v>719</v>
      </c>
      <c r="E1580" s="1865"/>
      <c r="F1580" s="1865"/>
      <c r="G1580" s="1865"/>
      <c r="H1580" s="1892"/>
      <c r="I1580" s="1893"/>
      <c r="Z1580" s="430" t="s">
        <v>1778</v>
      </c>
    </row>
    <row r="1581" spans="2:26" ht="21.65" customHeight="1" x14ac:dyDescent="0.2">
      <c r="D1581" s="1865" t="s">
        <v>720</v>
      </c>
      <c r="E1581" s="1865"/>
      <c r="F1581" s="1865"/>
      <c r="G1581" s="1865"/>
      <c r="H1581" s="1866"/>
      <c r="I1581" s="1867"/>
      <c r="Z1581" s="430" t="s">
        <v>1871</v>
      </c>
    </row>
    <row r="1582" spans="2:26" ht="21.65" customHeight="1" x14ac:dyDescent="0.2">
      <c r="D1582" s="1865" t="s">
        <v>1040</v>
      </c>
      <c r="E1582" s="1865"/>
      <c r="F1582" s="1865"/>
      <c r="G1582" s="1873"/>
      <c r="H1582" s="587"/>
      <c r="I1582" s="566"/>
      <c r="J1582" s="598" t="s">
        <v>22</v>
      </c>
      <c r="K1582" s="566"/>
      <c r="L1582" s="676" t="s">
        <v>23</v>
      </c>
      <c r="M1582" s="566"/>
      <c r="N1582" s="676" t="s">
        <v>1765</v>
      </c>
      <c r="Z1582" s="430" t="s">
        <v>1809</v>
      </c>
    </row>
    <row r="1583" spans="2:26" ht="21.65" customHeight="1" x14ac:dyDescent="0.2">
      <c r="D1583" s="1891" t="s">
        <v>1041</v>
      </c>
      <c r="E1583" s="1891"/>
      <c r="F1583" s="1891"/>
      <c r="G1583" s="1891"/>
      <c r="H1583" s="1892"/>
      <c r="I1583" s="1893"/>
      <c r="Z1583" s="430" t="s">
        <v>1778</v>
      </c>
    </row>
    <row r="1584" spans="2:26" ht="9" customHeight="1" x14ac:dyDescent="0.2">
      <c r="Z1584" s="430"/>
    </row>
    <row r="1585" spans="1:26" ht="19.5" customHeight="1" x14ac:dyDescent="0.2">
      <c r="D1585" t="s">
        <v>764</v>
      </c>
      <c r="Z1585" s="430"/>
    </row>
    <row r="1586" spans="1:26" s="681" customFormat="1" ht="39.65" customHeight="1" thickBot="1" x14ac:dyDescent="0.25">
      <c r="A1586" s="680"/>
      <c r="D1586" s="1894"/>
      <c r="E1586" s="1895"/>
      <c r="F1586" s="1895"/>
      <c r="G1586" s="1895"/>
      <c r="H1586" s="1895"/>
      <c r="I1586" s="1895"/>
      <c r="J1586" s="1895"/>
      <c r="K1586" s="1895"/>
      <c r="L1586" s="1895"/>
      <c r="M1586" s="1895"/>
      <c r="N1586" s="1895"/>
      <c r="O1586" s="1895"/>
      <c r="P1586" s="1895"/>
      <c r="Q1586" s="1895"/>
      <c r="R1586" s="1895"/>
      <c r="S1586" s="1895"/>
      <c r="T1586" s="1895"/>
      <c r="U1586" s="1896"/>
      <c r="Z1586" s="682"/>
    </row>
    <row r="1587" spans="1:26" ht="13.5" thickTop="1" x14ac:dyDescent="0.2"/>
  </sheetData>
  <sheetProtection algorithmName="SHA-512" hashValue="hTgrJywqDkTsC67YsT3yrKDTRnB6t8ZX1GOOYOtaEj+GlIW2K6qWl5BKNaHgj1QTG08Q5jwyO7TEoO5CGp8A6w==" saltValue="dw9FzbgGin+mTskZLSJdNQ==" spinCount="100000" sheet="1" objects="1" scenarios="1"/>
  <mergeCells count="2414">
    <mergeCell ref="E195:Y195"/>
    <mergeCell ref="P1075:R1075"/>
    <mergeCell ref="S1075:X1075"/>
    <mergeCell ref="D192:H192"/>
    <mergeCell ref="I192:J192"/>
    <mergeCell ref="D193:H193"/>
    <mergeCell ref="I193:J193"/>
    <mergeCell ref="P197:R197"/>
    <mergeCell ref="S197:X197"/>
    <mergeCell ref="R3:T3"/>
    <mergeCell ref="U3:W3"/>
    <mergeCell ref="R4:T4"/>
    <mergeCell ref="U4:W4"/>
    <mergeCell ref="R5:T5"/>
    <mergeCell ref="U5:W5"/>
    <mergeCell ref="N14:P14"/>
    <mergeCell ref="Q14:X14"/>
    <mergeCell ref="N15:P15"/>
    <mergeCell ref="Q15:X15"/>
    <mergeCell ref="M16:P16"/>
    <mergeCell ref="R16:S16"/>
    <mergeCell ref="U16:X16"/>
    <mergeCell ref="C7:W7"/>
    <mergeCell ref="M10:P10"/>
    <mergeCell ref="Q10:X10"/>
    <mergeCell ref="M11:P11"/>
    <mergeCell ref="Q11:X11"/>
    <mergeCell ref="M12:M15"/>
    <mergeCell ref="N12:P12"/>
    <mergeCell ref="Q12:X12"/>
    <mergeCell ref="N13:P13"/>
    <mergeCell ref="Q13:X13"/>
    <mergeCell ref="C56:I56"/>
    <mergeCell ref="J56:X56"/>
    <mergeCell ref="C57:I57"/>
    <mergeCell ref="J57:X57"/>
    <mergeCell ref="C58:I58"/>
    <mergeCell ref="J58:X58"/>
    <mergeCell ref="M23:P25"/>
    <mergeCell ref="Q23:X23"/>
    <mergeCell ref="Q24:X24"/>
    <mergeCell ref="Q25:X25"/>
    <mergeCell ref="D44:E44"/>
    <mergeCell ref="P50:R50"/>
    <mergeCell ref="S50:X50"/>
    <mergeCell ref="M19:P21"/>
    <mergeCell ref="R19:S19"/>
    <mergeCell ref="U19:X19"/>
    <mergeCell ref="R20:S20"/>
    <mergeCell ref="U20:X20"/>
    <mergeCell ref="R21:S21"/>
    <mergeCell ref="U21:X21"/>
    <mergeCell ref="C65:I65"/>
    <mergeCell ref="J65:X65"/>
    <mergeCell ref="C66:I66"/>
    <mergeCell ref="J66:X66"/>
    <mergeCell ref="C67:I67"/>
    <mergeCell ref="J67:X67"/>
    <mergeCell ref="C62:I62"/>
    <mergeCell ref="J62:X62"/>
    <mergeCell ref="C63:I63"/>
    <mergeCell ref="J63:X63"/>
    <mergeCell ref="C64:I64"/>
    <mergeCell ref="J64:X64"/>
    <mergeCell ref="C59:I59"/>
    <mergeCell ref="J59:X59"/>
    <mergeCell ref="C60:I60"/>
    <mergeCell ref="J60:X60"/>
    <mergeCell ref="C61:I61"/>
    <mergeCell ref="J61:X61"/>
    <mergeCell ref="C74:I74"/>
    <mergeCell ref="J74:X74"/>
    <mergeCell ref="C75:I75"/>
    <mergeCell ref="J75:X75"/>
    <mergeCell ref="C76:I76"/>
    <mergeCell ref="J76:X76"/>
    <mergeCell ref="C71:I71"/>
    <mergeCell ref="J71:X71"/>
    <mergeCell ref="C72:I72"/>
    <mergeCell ref="J72:X72"/>
    <mergeCell ref="C73:I73"/>
    <mergeCell ref="J73:X73"/>
    <mergeCell ref="C68:I68"/>
    <mergeCell ref="J68:X68"/>
    <mergeCell ref="C69:I69"/>
    <mergeCell ref="J69:X69"/>
    <mergeCell ref="C70:I70"/>
    <mergeCell ref="J70:X70"/>
    <mergeCell ref="D102:H102"/>
    <mergeCell ref="D103:H103"/>
    <mergeCell ref="E114:F114"/>
    <mergeCell ref="N114:W114"/>
    <mergeCell ref="G117:H117"/>
    <mergeCell ref="I117:J117"/>
    <mergeCell ref="K117:L117"/>
    <mergeCell ref="M117:S117"/>
    <mergeCell ref="T117:V117"/>
    <mergeCell ref="W117:X117"/>
    <mergeCell ref="D86:G86"/>
    <mergeCell ref="D87:G87"/>
    <mergeCell ref="D91:G91"/>
    <mergeCell ref="D92:G92"/>
    <mergeCell ref="D95:G95"/>
    <mergeCell ref="D96:G96"/>
    <mergeCell ref="C77:I77"/>
    <mergeCell ref="J77:X77"/>
    <mergeCell ref="C78:I78"/>
    <mergeCell ref="J78:X78"/>
    <mergeCell ref="P81:R81"/>
    <mergeCell ref="S81:X81"/>
    <mergeCell ref="W126:X127"/>
    <mergeCell ref="P135:R135"/>
    <mergeCell ref="S135:X135"/>
    <mergeCell ref="I122:I123"/>
    <mergeCell ref="W122:X123"/>
    <mergeCell ref="D124:F125"/>
    <mergeCell ref="G124:H125"/>
    <mergeCell ref="I124:I125"/>
    <mergeCell ref="W124:X125"/>
    <mergeCell ref="D118:D123"/>
    <mergeCell ref="G118:G119"/>
    <mergeCell ref="I118:I119"/>
    <mergeCell ref="K118:K125"/>
    <mergeCell ref="L118:L125"/>
    <mergeCell ref="W118:X119"/>
    <mergeCell ref="G120:G121"/>
    <mergeCell ref="I120:I121"/>
    <mergeCell ref="W120:X121"/>
    <mergeCell ref="G122:G123"/>
    <mergeCell ref="D147:F147"/>
    <mergeCell ref="D148:F148"/>
    <mergeCell ref="D154:I154"/>
    <mergeCell ref="J154:N154"/>
    <mergeCell ref="D155:I155"/>
    <mergeCell ref="J155:N155"/>
    <mergeCell ref="D138:F138"/>
    <mergeCell ref="G138:M138"/>
    <mergeCell ref="D140:F140"/>
    <mergeCell ref="D141:F141"/>
    <mergeCell ref="D142:F142"/>
    <mergeCell ref="D145:F145"/>
    <mergeCell ref="G145:M145"/>
    <mergeCell ref="D126:F127"/>
    <mergeCell ref="G126:G127"/>
    <mergeCell ref="I126:I127"/>
    <mergeCell ref="K126:L127"/>
    <mergeCell ref="U171:V172"/>
    <mergeCell ref="N180:O180"/>
    <mergeCell ref="N181:O181"/>
    <mergeCell ref="N182:O182"/>
    <mergeCell ref="N184:O184"/>
    <mergeCell ref="N185:O185"/>
    <mergeCell ref="D165:D172"/>
    <mergeCell ref="I165:I166"/>
    <mergeCell ref="U165:V166"/>
    <mergeCell ref="U167:V168"/>
    <mergeCell ref="I169:I170"/>
    <mergeCell ref="U169:V170"/>
    <mergeCell ref="I171:I172"/>
    <mergeCell ref="E157:V157"/>
    <mergeCell ref="I164:J164"/>
    <mergeCell ref="K164:Q164"/>
    <mergeCell ref="R164:T164"/>
    <mergeCell ref="U164:V164"/>
    <mergeCell ref="D160:R160"/>
    <mergeCell ref="D161:R161"/>
    <mergeCell ref="D162:R162"/>
    <mergeCell ref="E173:Y173"/>
    <mergeCell ref="D215:D220"/>
    <mergeCell ref="E215:J215"/>
    <mergeCell ref="K215:M215"/>
    <mergeCell ref="N215:P215"/>
    <mergeCell ref="Q215:S215"/>
    <mergeCell ref="E203:G203"/>
    <mergeCell ref="I206:R206"/>
    <mergeCell ref="K213:M213"/>
    <mergeCell ref="N213:P213"/>
    <mergeCell ref="Q213:S213"/>
    <mergeCell ref="T213:V213"/>
    <mergeCell ref="W213:Y213"/>
    <mergeCell ref="N186:O186"/>
    <mergeCell ref="E187:X187"/>
    <mergeCell ref="E188:Y188"/>
    <mergeCell ref="E189:Y189"/>
    <mergeCell ref="D200:R200"/>
    <mergeCell ref="T200:Y200"/>
    <mergeCell ref="E217:J217"/>
    <mergeCell ref="K217:M217"/>
    <mergeCell ref="N217:P217"/>
    <mergeCell ref="Q217:S217"/>
    <mergeCell ref="T217:V217"/>
    <mergeCell ref="W217:Y217"/>
    <mergeCell ref="T215:V215"/>
    <mergeCell ref="W215:Y215"/>
    <mergeCell ref="E216:J216"/>
    <mergeCell ref="K216:M216"/>
    <mergeCell ref="N216:P216"/>
    <mergeCell ref="Q216:S216"/>
    <mergeCell ref="T216:V216"/>
    <mergeCell ref="W216:Y216"/>
    <mergeCell ref="K214:M214"/>
    <mergeCell ref="N214:P214"/>
    <mergeCell ref="Q214:S214"/>
    <mergeCell ref="T214:V214"/>
    <mergeCell ref="W214:Y214"/>
    <mergeCell ref="E220:J220"/>
    <mergeCell ref="K220:M220"/>
    <mergeCell ref="N220:P220"/>
    <mergeCell ref="Q220:S220"/>
    <mergeCell ref="T220:V220"/>
    <mergeCell ref="W220:Y220"/>
    <mergeCell ref="E219:J219"/>
    <mergeCell ref="K219:M219"/>
    <mergeCell ref="N219:P219"/>
    <mergeCell ref="Q219:S219"/>
    <mergeCell ref="T219:V219"/>
    <mergeCell ref="W219:Y219"/>
    <mergeCell ref="E218:J218"/>
    <mergeCell ref="K218:M218"/>
    <mergeCell ref="N218:P218"/>
    <mergeCell ref="Q218:S218"/>
    <mergeCell ref="T218:V218"/>
    <mergeCell ref="W218:Y218"/>
    <mergeCell ref="W221:Y221"/>
    <mergeCell ref="E222:J222"/>
    <mergeCell ref="K222:M222"/>
    <mergeCell ref="N222:P222"/>
    <mergeCell ref="Q222:S222"/>
    <mergeCell ref="T222:V222"/>
    <mergeCell ref="W222:Y222"/>
    <mergeCell ref="D221:D224"/>
    <mergeCell ref="E221:J221"/>
    <mergeCell ref="K221:M221"/>
    <mergeCell ref="N221:P221"/>
    <mergeCell ref="Q221:S221"/>
    <mergeCell ref="T221:V221"/>
    <mergeCell ref="E223:J223"/>
    <mergeCell ref="K223:M223"/>
    <mergeCell ref="N223:P223"/>
    <mergeCell ref="Q223:S223"/>
    <mergeCell ref="K228:M228"/>
    <mergeCell ref="N228:P228"/>
    <mergeCell ref="Q228:S228"/>
    <mergeCell ref="T228:V228"/>
    <mergeCell ref="W228:Y228"/>
    <mergeCell ref="K229:M229"/>
    <mergeCell ref="N229:P229"/>
    <mergeCell ref="Q229:S229"/>
    <mergeCell ref="T229:V229"/>
    <mergeCell ref="W229:Y229"/>
    <mergeCell ref="T223:V223"/>
    <mergeCell ref="W223:Y223"/>
    <mergeCell ref="E224:J224"/>
    <mergeCell ref="K224:M224"/>
    <mergeCell ref="N224:P224"/>
    <mergeCell ref="Q224:S224"/>
    <mergeCell ref="T224:V224"/>
    <mergeCell ref="W224:Y224"/>
    <mergeCell ref="W230:Y230"/>
    <mergeCell ref="E231:J231"/>
    <mergeCell ref="K231:M231"/>
    <mergeCell ref="N231:P231"/>
    <mergeCell ref="Q231:S231"/>
    <mergeCell ref="T231:V231"/>
    <mergeCell ref="W231:Y231"/>
    <mergeCell ref="D230:D235"/>
    <mergeCell ref="E230:J230"/>
    <mergeCell ref="K230:M230"/>
    <mergeCell ref="N230:P230"/>
    <mergeCell ref="Q230:S230"/>
    <mergeCell ref="T230:V230"/>
    <mergeCell ref="E232:J232"/>
    <mergeCell ref="K232:M232"/>
    <mergeCell ref="N232:P232"/>
    <mergeCell ref="Q232:S232"/>
    <mergeCell ref="E235:J235"/>
    <mergeCell ref="K235:M235"/>
    <mergeCell ref="N235:P235"/>
    <mergeCell ref="Q235:S235"/>
    <mergeCell ref="T235:V235"/>
    <mergeCell ref="W235:Y235"/>
    <mergeCell ref="E234:J234"/>
    <mergeCell ref="K234:M234"/>
    <mergeCell ref="N234:P234"/>
    <mergeCell ref="Q234:S234"/>
    <mergeCell ref="T234:V234"/>
    <mergeCell ref="W234:Y234"/>
    <mergeCell ref="T232:V232"/>
    <mergeCell ref="W232:Y232"/>
    <mergeCell ref="E233:J233"/>
    <mergeCell ref="K233:M233"/>
    <mergeCell ref="N233:P233"/>
    <mergeCell ref="Q233:S233"/>
    <mergeCell ref="T233:V233"/>
    <mergeCell ref="W233:Y233"/>
    <mergeCell ref="T238:V238"/>
    <mergeCell ref="W238:Y238"/>
    <mergeCell ref="E239:J239"/>
    <mergeCell ref="K239:M239"/>
    <mergeCell ref="N239:P239"/>
    <mergeCell ref="Q239:S239"/>
    <mergeCell ref="T239:V239"/>
    <mergeCell ref="W239:Y239"/>
    <mergeCell ref="W236:Y236"/>
    <mergeCell ref="E237:J237"/>
    <mergeCell ref="K237:M237"/>
    <mergeCell ref="N237:P237"/>
    <mergeCell ref="Q237:S237"/>
    <mergeCell ref="T237:V237"/>
    <mergeCell ref="W237:Y237"/>
    <mergeCell ref="D236:D239"/>
    <mergeCell ref="E236:J236"/>
    <mergeCell ref="K236:M236"/>
    <mergeCell ref="N236:P236"/>
    <mergeCell ref="Q236:S236"/>
    <mergeCell ref="T236:V236"/>
    <mergeCell ref="E238:J238"/>
    <mergeCell ref="K238:M238"/>
    <mergeCell ref="N238:P238"/>
    <mergeCell ref="Q238:S238"/>
    <mergeCell ref="K252:M252"/>
    <mergeCell ref="N252:P252"/>
    <mergeCell ref="Q252:S252"/>
    <mergeCell ref="T252:V252"/>
    <mergeCell ref="W252:Y252"/>
    <mergeCell ref="K253:M253"/>
    <mergeCell ref="N253:P253"/>
    <mergeCell ref="Q253:S253"/>
    <mergeCell ref="T253:V253"/>
    <mergeCell ref="W253:Y253"/>
    <mergeCell ref="P244:R244"/>
    <mergeCell ref="S244:X244"/>
    <mergeCell ref="K251:M251"/>
    <mergeCell ref="N251:P251"/>
    <mergeCell ref="Q251:S251"/>
    <mergeCell ref="T251:V251"/>
    <mergeCell ref="W251:Y251"/>
    <mergeCell ref="W254:Y254"/>
    <mergeCell ref="E255:J255"/>
    <mergeCell ref="K255:M255"/>
    <mergeCell ref="N255:P255"/>
    <mergeCell ref="Q255:S255"/>
    <mergeCell ref="T255:V255"/>
    <mergeCell ref="W255:Y255"/>
    <mergeCell ref="D254:D259"/>
    <mergeCell ref="E254:J254"/>
    <mergeCell ref="K254:M254"/>
    <mergeCell ref="N254:P254"/>
    <mergeCell ref="Q254:S254"/>
    <mergeCell ref="T254:V254"/>
    <mergeCell ref="E256:J256"/>
    <mergeCell ref="K256:M256"/>
    <mergeCell ref="N256:P256"/>
    <mergeCell ref="Q256:S256"/>
    <mergeCell ref="E259:J259"/>
    <mergeCell ref="K259:M259"/>
    <mergeCell ref="N259:P259"/>
    <mergeCell ref="Q259:S259"/>
    <mergeCell ref="T259:V259"/>
    <mergeCell ref="W259:Y259"/>
    <mergeCell ref="E258:J258"/>
    <mergeCell ref="K258:M258"/>
    <mergeCell ref="N258:P258"/>
    <mergeCell ref="Q258:S258"/>
    <mergeCell ref="T258:V258"/>
    <mergeCell ref="W258:Y258"/>
    <mergeCell ref="T256:V256"/>
    <mergeCell ref="W256:Y256"/>
    <mergeCell ref="E257:J257"/>
    <mergeCell ref="K257:M257"/>
    <mergeCell ref="N257:P257"/>
    <mergeCell ref="Q257:S257"/>
    <mergeCell ref="T257:V257"/>
    <mergeCell ref="W257:Y257"/>
    <mergeCell ref="W260:Y260"/>
    <mergeCell ref="E261:J261"/>
    <mergeCell ref="K261:M261"/>
    <mergeCell ref="N261:P261"/>
    <mergeCell ref="Q261:S261"/>
    <mergeCell ref="T261:V261"/>
    <mergeCell ref="W261:Y261"/>
    <mergeCell ref="D260:D263"/>
    <mergeCell ref="E260:J260"/>
    <mergeCell ref="K260:M260"/>
    <mergeCell ref="N260:P260"/>
    <mergeCell ref="Q260:S260"/>
    <mergeCell ref="T260:V260"/>
    <mergeCell ref="E262:J262"/>
    <mergeCell ref="K262:M262"/>
    <mergeCell ref="N262:P262"/>
    <mergeCell ref="Q262:S262"/>
    <mergeCell ref="D270:D275"/>
    <mergeCell ref="E270:J270"/>
    <mergeCell ref="K270:M270"/>
    <mergeCell ref="N270:P270"/>
    <mergeCell ref="Q270:S270"/>
    <mergeCell ref="K267:M267"/>
    <mergeCell ref="N267:P267"/>
    <mergeCell ref="Q267:S267"/>
    <mergeCell ref="T267:V267"/>
    <mergeCell ref="W267:Y267"/>
    <mergeCell ref="K268:M268"/>
    <mergeCell ref="N268:P268"/>
    <mergeCell ref="Q268:S268"/>
    <mergeCell ref="T268:V268"/>
    <mergeCell ref="W268:Y268"/>
    <mergeCell ref="T262:V262"/>
    <mergeCell ref="W262:Y262"/>
    <mergeCell ref="E263:J263"/>
    <mergeCell ref="K263:M263"/>
    <mergeCell ref="N263:P263"/>
    <mergeCell ref="Q263:S263"/>
    <mergeCell ref="T263:V263"/>
    <mergeCell ref="W263:Y263"/>
    <mergeCell ref="E272:J272"/>
    <mergeCell ref="K272:M272"/>
    <mergeCell ref="N272:P272"/>
    <mergeCell ref="Q272:S272"/>
    <mergeCell ref="T272:V272"/>
    <mergeCell ref="W272:Y272"/>
    <mergeCell ref="T270:V270"/>
    <mergeCell ref="W270:Y270"/>
    <mergeCell ref="E271:J271"/>
    <mergeCell ref="K271:M271"/>
    <mergeCell ref="N271:P271"/>
    <mergeCell ref="Q271:S271"/>
    <mergeCell ref="T271:V271"/>
    <mergeCell ref="W271:Y271"/>
    <mergeCell ref="K269:M269"/>
    <mergeCell ref="N269:P269"/>
    <mergeCell ref="Q269:S269"/>
    <mergeCell ref="T269:V269"/>
    <mergeCell ref="W269:Y269"/>
    <mergeCell ref="E275:J275"/>
    <mergeCell ref="K275:M275"/>
    <mergeCell ref="N275:P275"/>
    <mergeCell ref="Q275:S275"/>
    <mergeCell ref="T275:V275"/>
    <mergeCell ref="W275:Y275"/>
    <mergeCell ref="E274:J274"/>
    <mergeCell ref="K274:M274"/>
    <mergeCell ref="N274:P274"/>
    <mergeCell ref="Q274:S274"/>
    <mergeCell ref="T274:V274"/>
    <mergeCell ref="W274:Y274"/>
    <mergeCell ref="E273:J273"/>
    <mergeCell ref="K273:M273"/>
    <mergeCell ref="N273:P273"/>
    <mergeCell ref="Q273:S273"/>
    <mergeCell ref="T273:V273"/>
    <mergeCell ref="W273:Y273"/>
    <mergeCell ref="W276:Y276"/>
    <mergeCell ref="E277:J277"/>
    <mergeCell ref="K277:M277"/>
    <mergeCell ref="N277:P277"/>
    <mergeCell ref="Q277:S277"/>
    <mergeCell ref="T277:V277"/>
    <mergeCell ref="W277:Y277"/>
    <mergeCell ref="D276:D279"/>
    <mergeCell ref="E276:J276"/>
    <mergeCell ref="K276:M276"/>
    <mergeCell ref="N276:P276"/>
    <mergeCell ref="Q276:S276"/>
    <mergeCell ref="T276:V276"/>
    <mergeCell ref="E278:J278"/>
    <mergeCell ref="K278:M278"/>
    <mergeCell ref="N278:P278"/>
    <mergeCell ref="Q278:S278"/>
    <mergeCell ref="D298:H298"/>
    <mergeCell ref="E300:Y300"/>
    <mergeCell ref="I306:K306"/>
    <mergeCell ref="L306:N306"/>
    <mergeCell ref="O306:Q306"/>
    <mergeCell ref="R306:T306"/>
    <mergeCell ref="U306:W306"/>
    <mergeCell ref="E283:Y283"/>
    <mergeCell ref="P286:R286"/>
    <mergeCell ref="S286:X286"/>
    <mergeCell ref="D293:H293"/>
    <mergeCell ref="I293:O293"/>
    <mergeCell ref="I297:O297"/>
    <mergeCell ref="T278:V278"/>
    <mergeCell ref="W278:Y278"/>
    <mergeCell ref="E279:J279"/>
    <mergeCell ref="K279:M279"/>
    <mergeCell ref="N279:P279"/>
    <mergeCell ref="Q279:S279"/>
    <mergeCell ref="T279:V279"/>
    <mergeCell ref="W279:Y279"/>
    <mergeCell ref="P330:R330"/>
    <mergeCell ref="S330:X330"/>
    <mergeCell ref="D334:F334"/>
    <mergeCell ref="I307:K307"/>
    <mergeCell ref="L307:N307"/>
    <mergeCell ref="O307:Q307"/>
    <mergeCell ref="R307:T307"/>
    <mergeCell ref="U307:W307"/>
    <mergeCell ref="N313:Y313"/>
    <mergeCell ref="G334:M334"/>
    <mergeCell ref="N334:O334"/>
    <mergeCell ref="P334:Q334"/>
    <mergeCell ref="R334:T334"/>
    <mergeCell ref="D320:K320"/>
    <mergeCell ref="M320:T320"/>
    <mergeCell ref="I321:K321"/>
    <mergeCell ref="R321:T321"/>
    <mergeCell ref="I322:K322"/>
    <mergeCell ref="R322:T322"/>
    <mergeCell ref="I323:K323"/>
    <mergeCell ref="R323:T323"/>
    <mergeCell ref="I324:K324"/>
    <mergeCell ref="R324:T324"/>
    <mergeCell ref="I325:K325"/>
    <mergeCell ref="R325:T325"/>
    <mergeCell ref="I326:K326"/>
    <mergeCell ref="R326:T326"/>
    <mergeCell ref="D347:F349"/>
    <mergeCell ref="G347:I348"/>
    <mergeCell ref="X347:Y349"/>
    <mergeCell ref="J348:K348"/>
    <mergeCell ref="O348:P348"/>
    <mergeCell ref="Q348:W348"/>
    <mergeCell ref="G349:I349"/>
    <mergeCell ref="J349:P349"/>
    <mergeCell ref="X344:Y346"/>
    <mergeCell ref="J345:P345"/>
    <mergeCell ref="Q345:W345"/>
    <mergeCell ref="G346:I346"/>
    <mergeCell ref="J346:P346"/>
    <mergeCell ref="Q346:W346"/>
    <mergeCell ref="D335:F335"/>
    <mergeCell ref="I342:L342"/>
    <mergeCell ref="D344:F346"/>
    <mergeCell ref="G344:I345"/>
    <mergeCell ref="J344:P344"/>
    <mergeCell ref="Q344:W344"/>
    <mergeCell ref="N335:O335"/>
    <mergeCell ref="P335:Q335"/>
    <mergeCell ref="R335:T335"/>
    <mergeCell ref="D356:F358"/>
    <mergeCell ref="G356:I357"/>
    <mergeCell ref="X356:Y358"/>
    <mergeCell ref="J357:K357"/>
    <mergeCell ref="O357:P357"/>
    <mergeCell ref="Q357:W357"/>
    <mergeCell ref="G358:I358"/>
    <mergeCell ref="J358:P358"/>
    <mergeCell ref="D353:F355"/>
    <mergeCell ref="G353:I354"/>
    <mergeCell ref="X353:Y355"/>
    <mergeCell ref="J354:K354"/>
    <mergeCell ref="O354:P354"/>
    <mergeCell ref="Q354:W354"/>
    <mergeCell ref="G355:I355"/>
    <mergeCell ref="J355:P355"/>
    <mergeCell ref="D350:F352"/>
    <mergeCell ref="G350:I351"/>
    <mergeCell ref="X350:Y352"/>
    <mergeCell ref="J351:K351"/>
    <mergeCell ref="O351:P351"/>
    <mergeCell ref="Q351:W351"/>
    <mergeCell ref="G352:I352"/>
    <mergeCell ref="J352:P352"/>
    <mergeCell ref="D369:F369"/>
    <mergeCell ref="G369:I369"/>
    <mergeCell ref="J369:L369"/>
    <mergeCell ref="D370:F370"/>
    <mergeCell ref="G370:I370"/>
    <mergeCell ref="J370:L370"/>
    <mergeCell ref="D359:F361"/>
    <mergeCell ref="G359:I360"/>
    <mergeCell ref="X359:Y361"/>
    <mergeCell ref="J360:K360"/>
    <mergeCell ref="O360:P360"/>
    <mergeCell ref="Q360:W360"/>
    <mergeCell ref="G361:I361"/>
    <mergeCell ref="J361:P361"/>
    <mergeCell ref="M382:Y382"/>
    <mergeCell ref="D383:G383"/>
    <mergeCell ref="H383:I383"/>
    <mergeCell ref="J383:L383"/>
    <mergeCell ref="M383:N383"/>
    <mergeCell ref="O383:P383"/>
    <mergeCell ref="D377:F377"/>
    <mergeCell ref="G377:H377"/>
    <mergeCell ref="J377:L377"/>
    <mergeCell ref="N377:Q377"/>
    <mergeCell ref="R377:T377"/>
    <mergeCell ref="D378:F378"/>
    <mergeCell ref="G378:H378"/>
    <mergeCell ref="J378:M378"/>
    <mergeCell ref="N378:P378"/>
    <mergeCell ref="R378:T378"/>
    <mergeCell ref="D375:F376"/>
    <mergeCell ref="G375:I375"/>
    <mergeCell ref="J375:U375"/>
    <mergeCell ref="G376:I376"/>
    <mergeCell ref="J376:M376"/>
    <mergeCell ref="N376:Q376"/>
    <mergeCell ref="R376:U376"/>
    <mergeCell ref="G396:S396"/>
    <mergeCell ref="K397:L397"/>
    <mergeCell ref="O399:U400"/>
    <mergeCell ref="D401:I401"/>
    <mergeCell ref="J401:M401"/>
    <mergeCell ref="O401:U403"/>
    <mergeCell ref="D402:I402"/>
    <mergeCell ref="J402:M402"/>
    <mergeCell ref="D403:I403"/>
    <mergeCell ref="J403:M403"/>
    <mergeCell ref="M390:R390"/>
    <mergeCell ref="D391:H393"/>
    <mergeCell ref="M391:X391"/>
    <mergeCell ref="M392:R392"/>
    <mergeCell ref="I393:L393"/>
    <mergeCell ref="M393:X393"/>
    <mergeCell ref="H384:I384"/>
    <mergeCell ref="J384:L384"/>
    <mergeCell ref="M384:N384"/>
    <mergeCell ref="O384:P384"/>
    <mergeCell ref="P388:R388"/>
    <mergeCell ref="S388:X388"/>
    <mergeCell ref="E386:Y386"/>
    <mergeCell ref="H422:K422"/>
    <mergeCell ref="L422:M422"/>
    <mergeCell ref="N422:O422"/>
    <mergeCell ref="P422:V422"/>
    <mergeCell ref="H423:K423"/>
    <mergeCell ref="L423:M423"/>
    <mergeCell ref="N423:O423"/>
    <mergeCell ref="P423:V423"/>
    <mergeCell ref="I407:S407"/>
    <mergeCell ref="I409:J409"/>
    <mergeCell ref="G419:J419"/>
    <mergeCell ref="D421:G421"/>
    <mergeCell ref="H421:K421"/>
    <mergeCell ref="L421:M421"/>
    <mergeCell ref="N421:O421"/>
    <mergeCell ref="P421:V421"/>
    <mergeCell ref="D413:O413"/>
    <mergeCell ref="P413:R413"/>
    <mergeCell ref="D414:O414"/>
    <mergeCell ref="P414:R414"/>
    <mergeCell ref="D432:K432"/>
    <mergeCell ref="L432:O432"/>
    <mergeCell ref="D433:K433"/>
    <mergeCell ref="L433:O433"/>
    <mergeCell ref="H429:K429"/>
    <mergeCell ref="D431:K431"/>
    <mergeCell ref="L431:O431"/>
    <mergeCell ref="H425:K425"/>
    <mergeCell ref="L425:M425"/>
    <mergeCell ref="N425:O425"/>
    <mergeCell ref="P425:V425"/>
    <mergeCell ref="H424:K424"/>
    <mergeCell ref="L424:M424"/>
    <mergeCell ref="N424:O424"/>
    <mergeCell ref="P424:V424"/>
    <mergeCell ref="D458:G458"/>
    <mergeCell ref="H458:I458"/>
    <mergeCell ref="K458:L458"/>
    <mergeCell ref="N458:O458"/>
    <mergeCell ref="D459:G459"/>
    <mergeCell ref="H459:I459"/>
    <mergeCell ref="K459:L459"/>
    <mergeCell ref="N459:O459"/>
    <mergeCell ref="P443:R443"/>
    <mergeCell ref="S443:X443"/>
    <mergeCell ref="D447:E447"/>
    <mergeCell ref="D457:G457"/>
    <mergeCell ref="H457:J457"/>
    <mergeCell ref="K457:M457"/>
    <mergeCell ref="N457:P457"/>
    <mergeCell ref="D437:K437"/>
    <mergeCell ref="L437:O437"/>
    <mergeCell ref="D438:K438"/>
    <mergeCell ref="L438:O438"/>
    <mergeCell ref="D439:K439"/>
    <mergeCell ref="L439:O439"/>
    <mergeCell ref="D465:E465"/>
    <mergeCell ref="F465:I465"/>
    <mergeCell ref="J465:K465"/>
    <mergeCell ref="M465:N465"/>
    <mergeCell ref="O465:P474"/>
    <mergeCell ref="F466:I466"/>
    <mergeCell ref="J466:K466"/>
    <mergeCell ref="M466:N466"/>
    <mergeCell ref="F467:I467"/>
    <mergeCell ref="J467:K467"/>
    <mergeCell ref="F474:I474"/>
    <mergeCell ref="J474:K474"/>
    <mergeCell ref="M474:N474"/>
    <mergeCell ref="D460:G460"/>
    <mergeCell ref="H460:I460"/>
    <mergeCell ref="K460:L460"/>
    <mergeCell ref="N460:O460"/>
    <mergeCell ref="D464:E464"/>
    <mergeCell ref="F464:I464"/>
    <mergeCell ref="J464:L464"/>
    <mergeCell ref="M464:N464"/>
    <mergeCell ref="O464:P464"/>
    <mergeCell ref="F472:I472"/>
    <mergeCell ref="J472:K472"/>
    <mergeCell ref="M472:N472"/>
    <mergeCell ref="F473:I473"/>
    <mergeCell ref="J473:K473"/>
    <mergeCell ref="M473:N473"/>
    <mergeCell ref="D470:E470"/>
    <mergeCell ref="F470:I470"/>
    <mergeCell ref="J470:K470"/>
    <mergeCell ref="M470:N470"/>
    <mergeCell ref="F471:I471"/>
    <mergeCell ref="J471:K471"/>
    <mergeCell ref="M471:N471"/>
    <mergeCell ref="M467:N467"/>
    <mergeCell ref="F468:I468"/>
    <mergeCell ref="J468:K468"/>
    <mergeCell ref="M468:N468"/>
    <mergeCell ref="F469:I469"/>
    <mergeCell ref="J469:K469"/>
    <mergeCell ref="M469:N469"/>
    <mergeCell ref="D480:E480"/>
    <mergeCell ref="F480:I480"/>
    <mergeCell ref="J480:K480"/>
    <mergeCell ref="M480:N480"/>
    <mergeCell ref="O480:P480"/>
    <mergeCell ref="K484:N484"/>
    <mergeCell ref="F478:I478"/>
    <mergeCell ref="J478:K478"/>
    <mergeCell ref="M478:N478"/>
    <mergeCell ref="O478:P478"/>
    <mergeCell ref="F479:I479"/>
    <mergeCell ref="J479:K479"/>
    <mergeCell ref="M479:N479"/>
    <mergeCell ref="O479:P479"/>
    <mergeCell ref="O475:P475"/>
    <mergeCell ref="F476:I476"/>
    <mergeCell ref="J476:K476"/>
    <mergeCell ref="M476:N476"/>
    <mergeCell ref="O476:P476"/>
    <mergeCell ref="F477:I477"/>
    <mergeCell ref="J477:K477"/>
    <mergeCell ref="M477:N477"/>
    <mergeCell ref="D475:E475"/>
    <mergeCell ref="F475:I475"/>
    <mergeCell ref="J475:K475"/>
    <mergeCell ref="M475:N475"/>
    <mergeCell ref="D496:F496"/>
    <mergeCell ref="G496:I496"/>
    <mergeCell ref="J496:L496"/>
    <mergeCell ref="M496:Q496"/>
    <mergeCell ref="R496:X496"/>
    <mergeCell ref="T501:X501"/>
    <mergeCell ref="D494:F494"/>
    <mergeCell ref="G494:I494"/>
    <mergeCell ref="J494:L494"/>
    <mergeCell ref="M494:Q494"/>
    <mergeCell ref="R494:X494"/>
    <mergeCell ref="D495:F495"/>
    <mergeCell ref="G495:I495"/>
    <mergeCell ref="J495:L495"/>
    <mergeCell ref="M495:Q495"/>
    <mergeCell ref="R495:X495"/>
    <mergeCell ref="K485:N485"/>
    <mergeCell ref="K486:N486"/>
    <mergeCell ref="T488:X488"/>
    <mergeCell ref="P491:R491"/>
    <mergeCell ref="S491:X491"/>
    <mergeCell ref="D493:F493"/>
    <mergeCell ref="G493:I493"/>
    <mergeCell ref="J493:L493"/>
    <mergeCell ref="M493:Q493"/>
    <mergeCell ref="R493:X493"/>
    <mergeCell ref="D510:H510"/>
    <mergeCell ref="I510:K510"/>
    <mergeCell ref="J514:O514"/>
    <mergeCell ref="D516:D521"/>
    <mergeCell ref="E516:F516"/>
    <mergeCell ref="G516:O516"/>
    <mergeCell ref="E517:F517"/>
    <mergeCell ref="E518:F518"/>
    <mergeCell ref="G518:O518"/>
    <mergeCell ref="E519:F519"/>
    <mergeCell ref="I504:N504"/>
    <mergeCell ref="D506:D509"/>
    <mergeCell ref="E506:H506"/>
    <mergeCell ref="E507:H508"/>
    <mergeCell ref="E509:H509"/>
    <mergeCell ref="I509:K509"/>
    <mergeCell ref="O477:P477"/>
    <mergeCell ref="D532:I533"/>
    <mergeCell ref="J532:R532"/>
    <mergeCell ref="S532:V533"/>
    <mergeCell ref="D534:I535"/>
    <mergeCell ref="J534:R534"/>
    <mergeCell ref="S534:V535"/>
    <mergeCell ref="D528:I529"/>
    <mergeCell ref="J528:R528"/>
    <mergeCell ref="S528:V529"/>
    <mergeCell ref="J529:R529"/>
    <mergeCell ref="D530:I531"/>
    <mergeCell ref="J530:R530"/>
    <mergeCell ref="S530:V531"/>
    <mergeCell ref="E520:F520"/>
    <mergeCell ref="G520:O520"/>
    <mergeCell ref="E521:F521"/>
    <mergeCell ref="D522:H522"/>
    <mergeCell ref="I522:K522"/>
    <mergeCell ref="K526:P526"/>
    <mergeCell ref="J553:Q553"/>
    <mergeCell ref="J554:Q554"/>
    <mergeCell ref="J556:V557"/>
    <mergeCell ref="D561:M561"/>
    <mergeCell ref="N561:V561"/>
    <mergeCell ref="D562:M562"/>
    <mergeCell ref="N562:O562"/>
    <mergeCell ref="D545:H545"/>
    <mergeCell ref="I545:Q545"/>
    <mergeCell ref="D546:H546"/>
    <mergeCell ref="I546:Q546"/>
    <mergeCell ref="D548:H548"/>
    <mergeCell ref="D549:H549"/>
    <mergeCell ref="I549:K549"/>
    <mergeCell ref="E574:Y574"/>
    <mergeCell ref="D536:I537"/>
    <mergeCell ref="J536:R536"/>
    <mergeCell ref="S536:V537"/>
    <mergeCell ref="P541:R541"/>
    <mergeCell ref="S541:X541"/>
    <mergeCell ref="D544:H544"/>
    <mergeCell ref="I544:Q544"/>
    <mergeCell ref="D658:D659"/>
    <mergeCell ref="E658:H658"/>
    <mergeCell ref="I658:K658"/>
    <mergeCell ref="E659:H659"/>
    <mergeCell ref="I659:K659"/>
    <mergeCell ref="D663:H663"/>
    <mergeCell ref="I663:M663"/>
    <mergeCell ref="I651:N651"/>
    <mergeCell ref="I652:K652"/>
    <mergeCell ref="I653:T653"/>
    <mergeCell ref="D656:D657"/>
    <mergeCell ref="E656:H656"/>
    <mergeCell ref="I656:K656"/>
    <mergeCell ref="E657:H657"/>
    <mergeCell ref="I657:K657"/>
    <mergeCell ref="D563:M563"/>
    <mergeCell ref="N563:O563"/>
    <mergeCell ref="N570:R570"/>
    <mergeCell ref="N571:W571"/>
    <mergeCell ref="P591:R591"/>
    <mergeCell ref="S591:X591"/>
    <mergeCell ref="D631:N636"/>
    <mergeCell ref="O631:Q636"/>
    <mergeCell ref="R631:X636"/>
    <mergeCell ref="D637:N642"/>
    <mergeCell ref="O637:Q642"/>
    <mergeCell ref="P647:R647"/>
    <mergeCell ref="S647:X647"/>
    <mergeCell ref="D593:N593"/>
    <mergeCell ref="O593:Q593"/>
    <mergeCell ref="R593:X593"/>
    <mergeCell ref="D594:N599"/>
    <mergeCell ref="D684:E684"/>
    <mergeCell ref="F684:H684"/>
    <mergeCell ref="J684:L684"/>
    <mergeCell ref="N684:P684"/>
    <mergeCell ref="D685:E685"/>
    <mergeCell ref="F685:H685"/>
    <mergeCell ref="J685:L685"/>
    <mergeCell ref="N685:P685"/>
    <mergeCell ref="D683:E683"/>
    <mergeCell ref="F683:I683"/>
    <mergeCell ref="J683:M683"/>
    <mergeCell ref="N683:Q683"/>
    <mergeCell ref="R683:T683"/>
    <mergeCell ref="U683:W683"/>
    <mergeCell ref="I666:K666"/>
    <mergeCell ref="P676:R676"/>
    <mergeCell ref="S676:X676"/>
    <mergeCell ref="K679:M679"/>
    <mergeCell ref="D680:J680"/>
    <mergeCell ref="K680:M680"/>
    <mergeCell ref="D690:E690"/>
    <mergeCell ref="F690:H690"/>
    <mergeCell ref="J690:L690"/>
    <mergeCell ref="N690:P690"/>
    <mergeCell ref="H694:V694"/>
    <mergeCell ref="J698:R698"/>
    <mergeCell ref="D688:E688"/>
    <mergeCell ref="F688:H688"/>
    <mergeCell ref="J688:L688"/>
    <mergeCell ref="N688:P688"/>
    <mergeCell ref="D689:E689"/>
    <mergeCell ref="F689:H689"/>
    <mergeCell ref="J689:L689"/>
    <mergeCell ref="N689:P689"/>
    <mergeCell ref="D686:E686"/>
    <mergeCell ref="F686:H686"/>
    <mergeCell ref="J686:L686"/>
    <mergeCell ref="N686:P686"/>
    <mergeCell ref="D687:E687"/>
    <mergeCell ref="F687:H687"/>
    <mergeCell ref="J687:L687"/>
    <mergeCell ref="N687:P687"/>
    <mergeCell ref="D709:R709"/>
    <mergeCell ref="S709:T709"/>
    <mergeCell ref="D710:R710"/>
    <mergeCell ref="S710:T710"/>
    <mergeCell ref="D711:R711"/>
    <mergeCell ref="S711:T711"/>
    <mergeCell ref="D706:R706"/>
    <mergeCell ref="S706:T706"/>
    <mergeCell ref="D707:R707"/>
    <mergeCell ref="S707:T707"/>
    <mergeCell ref="D708:R708"/>
    <mergeCell ref="S708:T708"/>
    <mergeCell ref="J699:R699"/>
    <mergeCell ref="D700:I700"/>
    <mergeCell ref="J700:R700"/>
    <mergeCell ref="D704:R704"/>
    <mergeCell ref="S704:T704"/>
    <mergeCell ref="D705:R705"/>
    <mergeCell ref="S705:T705"/>
    <mergeCell ref="P721:R721"/>
    <mergeCell ref="S721:X721"/>
    <mergeCell ref="D724:H724"/>
    <mergeCell ref="I724:J724"/>
    <mergeCell ref="R724:S724"/>
    <mergeCell ref="I726:K726"/>
    <mergeCell ref="L726:O726"/>
    <mergeCell ref="P726:S726"/>
    <mergeCell ref="T726:W726"/>
    <mergeCell ref="D715:R715"/>
    <mergeCell ref="S715:T715"/>
    <mergeCell ref="D716:R716"/>
    <mergeCell ref="S716:T716"/>
    <mergeCell ref="D717:R717"/>
    <mergeCell ref="S717:T717"/>
    <mergeCell ref="D712:R712"/>
    <mergeCell ref="S712:T712"/>
    <mergeCell ref="D713:R713"/>
    <mergeCell ref="S713:T713"/>
    <mergeCell ref="D714:R714"/>
    <mergeCell ref="S714:T714"/>
    <mergeCell ref="D730:H730"/>
    <mergeCell ref="I730:J730"/>
    <mergeCell ref="L730:M730"/>
    <mergeCell ref="P730:Q730"/>
    <mergeCell ref="T730:U730"/>
    <mergeCell ref="D731:H774"/>
    <mergeCell ref="I731:J774"/>
    <mergeCell ref="K731:K732"/>
    <mergeCell ref="L731:O731"/>
    <mergeCell ref="P731:S731"/>
    <mergeCell ref="D727:H729"/>
    <mergeCell ref="I727:J727"/>
    <mergeCell ref="L727:M727"/>
    <mergeCell ref="P727:Q727"/>
    <mergeCell ref="T727:U727"/>
    <mergeCell ref="L728:O729"/>
    <mergeCell ref="P728:S729"/>
    <mergeCell ref="T728:W729"/>
    <mergeCell ref="I729:J729"/>
    <mergeCell ref="K737:K738"/>
    <mergeCell ref="L737:O737"/>
    <mergeCell ref="P737:S737"/>
    <mergeCell ref="T737:W737"/>
    <mergeCell ref="L738:O738"/>
    <mergeCell ref="P738:S738"/>
    <mergeCell ref="T738:W738"/>
    <mergeCell ref="T734:W734"/>
    <mergeCell ref="K735:K736"/>
    <mergeCell ref="L735:O735"/>
    <mergeCell ref="P735:S735"/>
    <mergeCell ref="T735:W735"/>
    <mergeCell ref="L736:O736"/>
    <mergeCell ref="P736:S736"/>
    <mergeCell ref="T736:W736"/>
    <mergeCell ref="T731:W731"/>
    <mergeCell ref="L732:O732"/>
    <mergeCell ref="P732:S732"/>
    <mergeCell ref="T732:W732"/>
    <mergeCell ref="K733:K734"/>
    <mergeCell ref="L733:O733"/>
    <mergeCell ref="P733:S733"/>
    <mergeCell ref="T733:W733"/>
    <mergeCell ref="L734:O734"/>
    <mergeCell ref="P734:S734"/>
    <mergeCell ref="K743:K744"/>
    <mergeCell ref="L743:O743"/>
    <mergeCell ref="P743:S743"/>
    <mergeCell ref="T743:W743"/>
    <mergeCell ref="L744:O744"/>
    <mergeCell ref="P744:S744"/>
    <mergeCell ref="T744:W744"/>
    <mergeCell ref="K741:K742"/>
    <mergeCell ref="L741:O741"/>
    <mergeCell ref="P741:S741"/>
    <mergeCell ref="T741:W741"/>
    <mergeCell ref="L742:O742"/>
    <mergeCell ref="P742:S742"/>
    <mergeCell ref="T742:W742"/>
    <mergeCell ref="K739:K740"/>
    <mergeCell ref="L739:O739"/>
    <mergeCell ref="P739:S739"/>
    <mergeCell ref="T739:W739"/>
    <mergeCell ref="L740:O740"/>
    <mergeCell ref="P740:S740"/>
    <mergeCell ref="T740:W740"/>
    <mergeCell ref="K749:K750"/>
    <mergeCell ref="L749:O749"/>
    <mergeCell ref="P749:S749"/>
    <mergeCell ref="T749:W749"/>
    <mergeCell ref="L750:O750"/>
    <mergeCell ref="P750:S750"/>
    <mergeCell ref="T750:W750"/>
    <mergeCell ref="K747:K748"/>
    <mergeCell ref="L747:O747"/>
    <mergeCell ref="P747:S747"/>
    <mergeCell ref="T747:W747"/>
    <mergeCell ref="L748:O748"/>
    <mergeCell ref="P748:S748"/>
    <mergeCell ref="T748:W748"/>
    <mergeCell ref="K745:K746"/>
    <mergeCell ref="L745:O745"/>
    <mergeCell ref="P745:S745"/>
    <mergeCell ref="T745:W745"/>
    <mergeCell ref="L746:O746"/>
    <mergeCell ref="P746:S746"/>
    <mergeCell ref="T746:W746"/>
    <mergeCell ref="K755:K756"/>
    <mergeCell ref="L755:O755"/>
    <mergeCell ref="P755:S755"/>
    <mergeCell ref="T755:W755"/>
    <mergeCell ref="L756:O756"/>
    <mergeCell ref="P756:S756"/>
    <mergeCell ref="T756:W756"/>
    <mergeCell ref="K753:K754"/>
    <mergeCell ref="L753:O753"/>
    <mergeCell ref="P753:S753"/>
    <mergeCell ref="T753:W753"/>
    <mergeCell ref="L754:O754"/>
    <mergeCell ref="P754:S754"/>
    <mergeCell ref="T754:W754"/>
    <mergeCell ref="K751:K752"/>
    <mergeCell ref="L751:O751"/>
    <mergeCell ref="P751:S751"/>
    <mergeCell ref="T751:W751"/>
    <mergeCell ref="L752:O752"/>
    <mergeCell ref="P752:S752"/>
    <mergeCell ref="T752:W752"/>
    <mergeCell ref="K761:K762"/>
    <mergeCell ref="L761:O761"/>
    <mergeCell ref="P761:S761"/>
    <mergeCell ref="T761:W761"/>
    <mergeCell ref="L762:O762"/>
    <mergeCell ref="P762:S762"/>
    <mergeCell ref="T762:W762"/>
    <mergeCell ref="K759:K760"/>
    <mergeCell ref="L759:O759"/>
    <mergeCell ref="P759:S759"/>
    <mergeCell ref="T759:W759"/>
    <mergeCell ref="L760:O760"/>
    <mergeCell ref="P760:S760"/>
    <mergeCell ref="T760:W760"/>
    <mergeCell ref="K757:K758"/>
    <mergeCell ref="L757:O757"/>
    <mergeCell ref="P757:S757"/>
    <mergeCell ref="T757:W757"/>
    <mergeCell ref="L758:O758"/>
    <mergeCell ref="P758:S758"/>
    <mergeCell ref="T758:W758"/>
    <mergeCell ref="K767:K768"/>
    <mergeCell ref="L767:O767"/>
    <mergeCell ref="P767:S767"/>
    <mergeCell ref="T767:W767"/>
    <mergeCell ref="L768:O768"/>
    <mergeCell ref="P768:S768"/>
    <mergeCell ref="T768:W768"/>
    <mergeCell ref="K765:K766"/>
    <mergeCell ref="L765:O765"/>
    <mergeCell ref="P765:S765"/>
    <mergeCell ref="T765:W765"/>
    <mergeCell ref="L766:O766"/>
    <mergeCell ref="P766:S766"/>
    <mergeCell ref="T766:W766"/>
    <mergeCell ref="K763:K764"/>
    <mergeCell ref="L763:O763"/>
    <mergeCell ref="P763:S763"/>
    <mergeCell ref="T763:W763"/>
    <mergeCell ref="L764:O764"/>
    <mergeCell ref="P764:S764"/>
    <mergeCell ref="T764:W764"/>
    <mergeCell ref="K773:K774"/>
    <mergeCell ref="L773:O773"/>
    <mergeCell ref="P773:S773"/>
    <mergeCell ref="T773:W773"/>
    <mergeCell ref="L774:O774"/>
    <mergeCell ref="P774:S774"/>
    <mergeCell ref="T774:W774"/>
    <mergeCell ref="K771:K772"/>
    <mergeCell ref="L771:O771"/>
    <mergeCell ref="P771:S771"/>
    <mergeCell ref="T771:W771"/>
    <mergeCell ref="L772:O772"/>
    <mergeCell ref="P772:S772"/>
    <mergeCell ref="T772:W772"/>
    <mergeCell ref="K769:K770"/>
    <mergeCell ref="L769:O769"/>
    <mergeCell ref="P769:S769"/>
    <mergeCell ref="T769:W769"/>
    <mergeCell ref="L770:O770"/>
    <mergeCell ref="P770:S770"/>
    <mergeCell ref="T770:W770"/>
    <mergeCell ref="D796:J796"/>
    <mergeCell ref="K796:M796"/>
    <mergeCell ref="N796:V796"/>
    <mergeCell ref="D797:J797"/>
    <mergeCell ref="K797:M797"/>
    <mergeCell ref="N797:V797"/>
    <mergeCell ref="D792:J792"/>
    <mergeCell ref="K792:M792"/>
    <mergeCell ref="N792:V792"/>
    <mergeCell ref="D793:J793"/>
    <mergeCell ref="K793:M793"/>
    <mergeCell ref="N793:V793"/>
    <mergeCell ref="D779:N779"/>
    <mergeCell ref="O779:Q779"/>
    <mergeCell ref="P788:R788"/>
    <mergeCell ref="S788:X788"/>
    <mergeCell ref="D791:J791"/>
    <mergeCell ref="K791:M791"/>
    <mergeCell ref="N791:V791"/>
    <mergeCell ref="E783:Y783"/>
    <mergeCell ref="P809:X809"/>
    <mergeCell ref="D832:F832"/>
    <mergeCell ref="G832:J832"/>
    <mergeCell ref="K832:N832"/>
    <mergeCell ref="O832:R832"/>
    <mergeCell ref="D833:F833"/>
    <mergeCell ref="G833:I833"/>
    <mergeCell ref="K833:M833"/>
    <mergeCell ref="O833:Q833"/>
    <mergeCell ref="D802:J802"/>
    <mergeCell ref="K802:M802"/>
    <mergeCell ref="N802:V802"/>
    <mergeCell ref="D803:J803"/>
    <mergeCell ref="K803:M803"/>
    <mergeCell ref="N803:V803"/>
    <mergeCell ref="D798:J798"/>
    <mergeCell ref="K798:M798"/>
    <mergeCell ref="N798:V798"/>
    <mergeCell ref="D801:J801"/>
    <mergeCell ref="K801:M801"/>
    <mergeCell ref="N801:V801"/>
    <mergeCell ref="D818:P818"/>
    <mergeCell ref="Q818:R818"/>
    <mergeCell ref="D822:H822"/>
    <mergeCell ref="D823:H823"/>
    <mergeCell ref="D824:H824"/>
    <mergeCell ref="D826:H826"/>
    <mergeCell ref="D827:H827"/>
    <mergeCell ref="D828:H828"/>
    <mergeCell ref="P815:R815"/>
    <mergeCell ref="S815:X815"/>
    <mergeCell ref="D829:Y829"/>
    <mergeCell ref="D844:F844"/>
    <mergeCell ref="G844:J844"/>
    <mergeCell ref="K844:S844"/>
    <mergeCell ref="D845:F845"/>
    <mergeCell ref="G845:J845"/>
    <mergeCell ref="K845:S845"/>
    <mergeCell ref="D842:F842"/>
    <mergeCell ref="G842:J842"/>
    <mergeCell ref="K842:S842"/>
    <mergeCell ref="D843:F843"/>
    <mergeCell ref="G843:J843"/>
    <mergeCell ref="K843:S843"/>
    <mergeCell ref="D834:F834"/>
    <mergeCell ref="G834:I834"/>
    <mergeCell ref="K834:M834"/>
    <mergeCell ref="O834:Q834"/>
    <mergeCell ref="D835:F835"/>
    <mergeCell ref="G835:I835"/>
    <mergeCell ref="K835:M835"/>
    <mergeCell ref="O835:Q835"/>
    <mergeCell ref="R853:T853"/>
    <mergeCell ref="D854:F855"/>
    <mergeCell ref="G854:J855"/>
    <mergeCell ref="K854:M855"/>
    <mergeCell ref="N854:P854"/>
    <mergeCell ref="R854:T854"/>
    <mergeCell ref="R855:T855"/>
    <mergeCell ref="P848:R848"/>
    <mergeCell ref="S848:X848"/>
    <mergeCell ref="D850:J850"/>
    <mergeCell ref="K850:O850"/>
    <mergeCell ref="D852:F853"/>
    <mergeCell ref="G852:J853"/>
    <mergeCell ref="K852:M853"/>
    <mergeCell ref="N852:Q852"/>
    <mergeCell ref="R852:T852"/>
    <mergeCell ref="N853:Q853"/>
    <mergeCell ref="D863:H863"/>
    <mergeCell ref="I864:M864"/>
    <mergeCell ref="F866:K866"/>
    <mergeCell ref="L866:Q866"/>
    <mergeCell ref="D867:E867"/>
    <mergeCell ref="D868:E868"/>
    <mergeCell ref="D858:F859"/>
    <mergeCell ref="G858:J859"/>
    <mergeCell ref="K858:M859"/>
    <mergeCell ref="N858:P858"/>
    <mergeCell ref="R858:T858"/>
    <mergeCell ref="R859:T859"/>
    <mergeCell ref="D856:F857"/>
    <mergeCell ref="G856:J857"/>
    <mergeCell ref="K856:M857"/>
    <mergeCell ref="N856:P856"/>
    <mergeCell ref="R856:T856"/>
    <mergeCell ref="R857:T857"/>
    <mergeCell ref="D876:H876"/>
    <mergeCell ref="I876:J876"/>
    <mergeCell ref="K876:M876"/>
    <mergeCell ref="N876:Q876"/>
    <mergeCell ref="D877:H877"/>
    <mergeCell ref="I877:J877"/>
    <mergeCell ref="K877:M877"/>
    <mergeCell ref="N877:Q877"/>
    <mergeCell ref="D874:H874"/>
    <mergeCell ref="I874:J874"/>
    <mergeCell ref="K874:M874"/>
    <mergeCell ref="N874:Q874"/>
    <mergeCell ref="D875:H875"/>
    <mergeCell ref="I875:J875"/>
    <mergeCell ref="K875:M875"/>
    <mergeCell ref="N875:Q875"/>
    <mergeCell ref="D872:H872"/>
    <mergeCell ref="I872:J872"/>
    <mergeCell ref="K872:M872"/>
    <mergeCell ref="N872:Q872"/>
    <mergeCell ref="D873:H873"/>
    <mergeCell ref="I873:J873"/>
    <mergeCell ref="K873:M873"/>
    <mergeCell ref="N873:Q873"/>
    <mergeCell ref="D886:G886"/>
    <mergeCell ref="H886:K886"/>
    <mergeCell ref="L886:M886"/>
    <mergeCell ref="N886:Q886"/>
    <mergeCell ref="R886:S886"/>
    <mergeCell ref="D887:G887"/>
    <mergeCell ref="H887:K887"/>
    <mergeCell ref="L887:M887"/>
    <mergeCell ref="N887:Q887"/>
    <mergeCell ref="R887:S887"/>
    <mergeCell ref="R884:S884"/>
    <mergeCell ref="D885:G885"/>
    <mergeCell ref="H885:K885"/>
    <mergeCell ref="L885:M885"/>
    <mergeCell ref="N885:Q885"/>
    <mergeCell ref="R885:S885"/>
    <mergeCell ref="D878:H878"/>
    <mergeCell ref="I878:J878"/>
    <mergeCell ref="K878:M878"/>
    <mergeCell ref="N878:Q878"/>
    <mergeCell ref="D884:G884"/>
    <mergeCell ref="H884:K884"/>
    <mergeCell ref="L884:M884"/>
    <mergeCell ref="N884:Q884"/>
    <mergeCell ref="D890:G890"/>
    <mergeCell ref="H890:K890"/>
    <mergeCell ref="L890:M890"/>
    <mergeCell ref="N890:Q890"/>
    <mergeCell ref="R890:S890"/>
    <mergeCell ref="D891:G891"/>
    <mergeCell ref="H891:K891"/>
    <mergeCell ref="L891:M891"/>
    <mergeCell ref="N891:Q891"/>
    <mergeCell ref="R891:S891"/>
    <mergeCell ref="D888:G888"/>
    <mergeCell ref="H888:K888"/>
    <mergeCell ref="L888:M888"/>
    <mergeCell ref="N888:Q888"/>
    <mergeCell ref="R888:S888"/>
    <mergeCell ref="D889:G889"/>
    <mergeCell ref="H889:K889"/>
    <mergeCell ref="L889:M889"/>
    <mergeCell ref="N889:Q889"/>
    <mergeCell ref="R889:S889"/>
    <mergeCell ref="D894:G894"/>
    <mergeCell ref="H894:K894"/>
    <mergeCell ref="L894:M894"/>
    <mergeCell ref="N894:Q894"/>
    <mergeCell ref="R894:S894"/>
    <mergeCell ref="D895:G895"/>
    <mergeCell ref="H895:K895"/>
    <mergeCell ref="L895:M895"/>
    <mergeCell ref="N895:Q895"/>
    <mergeCell ref="R895:S895"/>
    <mergeCell ref="D892:G892"/>
    <mergeCell ref="H892:K892"/>
    <mergeCell ref="L892:M892"/>
    <mergeCell ref="N892:Q892"/>
    <mergeCell ref="R892:S892"/>
    <mergeCell ref="D893:G893"/>
    <mergeCell ref="H893:K893"/>
    <mergeCell ref="L893:M893"/>
    <mergeCell ref="N893:Q893"/>
    <mergeCell ref="R893:S893"/>
    <mergeCell ref="D907:G907"/>
    <mergeCell ref="H907:J907"/>
    <mergeCell ref="D908:G908"/>
    <mergeCell ref="H908:J908"/>
    <mergeCell ref="D909:G909"/>
    <mergeCell ref="H909:J909"/>
    <mergeCell ref="D904:G904"/>
    <mergeCell ref="H904:J904"/>
    <mergeCell ref="D905:G905"/>
    <mergeCell ref="H905:J905"/>
    <mergeCell ref="D906:G906"/>
    <mergeCell ref="H906:J906"/>
    <mergeCell ref="P900:R900"/>
    <mergeCell ref="S900:X900"/>
    <mergeCell ref="D903:G903"/>
    <mergeCell ref="H903:J903"/>
    <mergeCell ref="K903:Q903"/>
    <mergeCell ref="R903:X903"/>
    <mergeCell ref="D939:H939"/>
    <mergeCell ref="I939:O939"/>
    <mergeCell ref="D940:H940"/>
    <mergeCell ref="I940:O940"/>
    <mergeCell ref="D941:H941"/>
    <mergeCell ref="I941:O941"/>
    <mergeCell ref="D925:I925"/>
    <mergeCell ref="J925:O925"/>
    <mergeCell ref="M932:U932"/>
    <mergeCell ref="M933:U933"/>
    <mergeCell ref="F936:O936"/>
    <mergeCell ref="S936:X936"/>
    <mergeCell ref="D910:G910"/>
    <mergeCell ref="H910:J910"/>
    <mergeCell ref="D911:G911"/>
    <mergeCell ref="H911:J911"/>
    <mergeCell ref="I917:R917"/>
    <mergeCell ref="D918:H918"/>
    <mergeCell ref="I918:J918"/>
    <mergeCell ref="P954:R954"/>
    <mergeCell ref="S954:X954"/>
    <mergeCell ref="D958:H959"/>
    <mergeCell ref="I958:L958"/>
    <mergeCell ref="M958:P958"/>
    <mergeCell ref="I959:L959"/>
    <mergeCell ref="M959:P959"/>
    <mergeCell ref="D945:H945"/>
    <mergeCell ref="I945:O945"/>
    <mergeCell ref="D946:H946"/>
    <mergeCell ref="I946:O946"/>
    <mergeCell ref="D947:H947"/>
    <mergeCell ref="I947:O947"/>
    <mergeCell ref="D942:H942"/>
    <mergeCell ref="I942:O942"/>
    <mergeCell ref="D943:H943"/>
    <mergeCell ref="I943:O943"/>
    <mergeCell ref="D944:H944"/>
    <mergeCell ref="I944:O944"/>
    <mergeCell ref="D976:G977"/>
    <mergeCell ref="H976:K976"/>
    <mergeCell ref="L976:N977"/>
    <mergeCell ref="O976:R976"/>
    <mergeCell ref="H977:K977"/>
    <mergeCell ref="O977:R977"/>
    <mergeCell ref="D970:H971"/>
    <mergeCell ref="I970:M970"/>
    <mergeCell ref="N970:R971"/>
    <mergeCell ref="I971:M971"/>
    <mergeCell ref="D972:H972"/>
    <mergeCell ref="I972:M972"/>
    <mergeCell ref="N972:Q972"/>
    <mergeCell ref="D963:H963"/>
    <mergeCell ref="I963:L964"/>
    <mergeCell ref="M963:P964"/>
    <mergeCell ref="D964:H964"/>
    <mergeCell ref="D965:H965"/>
    <mergeCell ref="I965:L965"/>
    <mergeCell ref="M965:P965"/>
    <mergeCell ref="D991:F991"/>
    <mergeCell ref="G991:I991"/>
    <mergeCell ref="L991:N991"/>
    <mergeCell ref="Q991:S991"/>
    <mergeCell ref="D992:D995"/>
    <mergeCell ref="E992:F992"/>
    <mergeCell ref="G992:I992"/>
    <mergeCell ref="L992:N992"/>
    <mergeCell ref="Q992:S992"/>
    <mergeCell ref="E993:F993"/>
    <mergeCell ref="D983:E983"/>
    <mergeCell ref="F983:L983"/>
    <mergeCell ref="M983:P983"/>
    <mergeCell ref="G990:K990"/>
    <mergeCell ref="L990:P990"/>
    <mergeCell ref="Q990:U990"/>
    <mergeCell ref="D978:G978"/>
    <mergeCell ref="H978:K978"/>
    <mergeCell ref="L978:N978"/>
    <mergeCell ref="O978:Q978"/>
    <mergeCell ref="D982:E982"/>
    <mergeCell ref="F982:L982"/>
    <mergeCell ref="M982:P982"/>
    <mergeCell ref="E995:F995"/>
    <mergeCell ref="G995:I995"/>
    <mergeCell ref="L995:N995"/>
    <mergeCell ref="Q995:S995"/>
    <mergeCell ref="P987:R987"/>
    <mergeCell ref="S987:X987"/>
    <mergeCell ref="G993:I993"/>
    <mergeCell ref="L993:N993"/>
    <mergeCell ref="Q993:S993"/>
    <mergeCell ref="E994:F994"/>
    <mergeCell ref="G994:I994"/>
    <mergeCell ref="L994:N994"/>
    <mergeCell ref="Q994:S994"/>
    <mergeCell ref="E999:F999"/>
    <mergeCell ref="G999:I999"/>
    <mergeCell ref="L999:N999"/>
    <mergeCell ref="Q999:S999"/>
    <mergeCell ref="G997:I997"/>
    <mergeCell ref="L997:N997"/>
    <mergeCell ref="Q997:S997"/>
    <mergeCell ref="E998:F998"/>
    <mergeCell ref="G998:I998"/>
    <mergeCell ref="L998:N998"/>
    <mergeCell ref="Q998:S998"/>
    <mergeCell ref="E1003:F1003"/>
    <mergeCell ref="G1003:I1003"/>
    <mergeCell ref="L1003:N1003"/>
    <mergeCell ref="Q1003:S1003"/>
    <mergeCell ref="E1004:F1004"/>
    <mergeCell ref="G1004:I1004"/>
    <mergeCell ref="L1004:N1004"/>
    <mergeCell ref="Q1004:S1004"/>
    <mergeCell ref="G1001:I1001"/>
    <mergeCell ref="L1001:N1001"/>
    <mergeCell ref="Q1001:S1001"/>
    <mergeCell ref="E1002:F1002"/>
    <mergeCell ref="G1002:I1002"/>
    <mergeCell ref="L1002:N1002"/>
    <mergeCell ref="Q1002:S1002"/>
    <mergeCell ref="D996:D999"/>
    <mergeCell ref="E996:F996"/>
    <mergeCell ref="G996:I996"/>
    <mergeCell ref="L996:N996"/>
    <mergeCell ref="Q996:S996"/>
    <mergeCell ref="E997:F997"/>
    <mergeCell ref="D1013:F1013"/>
    <mergeCell ref="G1013:H1013"/>
    <mergeCell ref="I1013:J1013"/>
    <mergeCell ref="K1013:M1013"/>
    <mergeCell ref="N1013:P1013"/>
    <mergeCell ref="Q1013:S1013"/>
    <mergeCell ref="D1011:F1012"/>
    <mergeCell ref="G1011:H1012"/>
    <mergeCell ref="I1011:J1012"/>
    <mergeCell ref="K1011:L1011"/>
    <mergeCell ref="M1011:S1011"/>
    <mergeCell ref="K1012:M1012"/>
    <mergeCell ref="N1012:P1012"/>
    <mergeCell ref="Q1012:S1012"/>
    <mergeCell ref="E1007:F1007"/>
    <mergeCell ref="G1007:I1007"/>
    <mergeCell ref="L1007:N1007"/>
    <mergeCell ref="Q1007:S1007"/>
    <mergeCell ref="D1000:D1007"/>
    <mergeCell ref="E1000:F1000"/>
    <mergeCell ref="G1000:I1000"/>
    <mergeCell ref="L1000:N1000"/>
    <mergeCell ref="Q1000:S1000"/>
    <mergeCell ref="E1001:F1001"/>
    <mergeCell ref="E1005:F1005"/>
    <mergeCell ref="G1005:I1005"/>
    <mergeCell ref="L1005:N1005"/>
    <mergeCell ref="Q1005:S1005"/>
    <mergeCell ref="E1006:F1006"/>
    <mergeCell ref="G1006:I1006"/>
    <mergeCell ref="L1006:N1006"/>
    <mergeCell ref="Q1006:S1006"/>
    <mergeCell ref="D1023:J1023"/>
    <mergeCell ref="L1023:M1023"/>
    <mergeCell ref="D1027:F1027"/>
    <mergeCell ref="G1027:J1027"/>
    <mergeCell ref="K1027:L1027"/>
    <mergeCell ref="M1027:T1027"/>
    <mergeCell ref="D1019:F1019"/>
    <mergeCell ref="G1019:H1019"/>
    <mergeCell ref="I1019:J1019"/>
    <mergeCell ref="K1019:M1019"/>
    <mergeCell ref="N1019:P1019"/>
    <mergeCell ref="Q1019:S1019"/>
    <mergeCell ref="D1017:F1018"/>
    <mergeCell ref="G1017:H1018"/>
    <mergeCell ref="I1017:J1018"/>
    <mergeCell ref="K1017:L1017"/>
    <mergeCell ref="M1017:S1017"/>
    <mergeCell ref="K1018:M1018"/>
    <mergeCell ref="N1018:P1018"/>
    <mergeCell ref="Q1018:S1018"/>
    <mergeCell ref="D1040:F1040"/>
    <mergeCell ref="G1040:I1040"/>
    <mergeCell ref="K1040:R1040"/>
    <mergeCell ref="D1041:F1041"/>
    <mergeCell ref="G1041:I1041"/>
    <mergeCell ref="K1041:R1041"/>
    <mergeCell ref="D1030:F1030"/>
    <mergeCell ref="G1030:J1030"/>
    <mergeCell ref="K1030:L1030"/>
    <mergeCell ref="M1030:T1030"/>
    <mergeCell ref="D1039:F1039"/>
    <mergeCell ref="K1039:R1039"/>
    <mergeCell ref="D1028:F1028"/>
    <mergeCell ref="G1028:J1028"/>
    <mergeCell ref="K1028:L1028"/>
    <mergeCell ref="M1028:T1028"/>
    <mergeCell ref="D1029:F1029"/>
    <mergeCell ref="G1029:J1029"/>
    <mergeCell ref="K1029:L1029"/>
    <mergeCell ref="M1029:T1029"/>
    <mergeCell ref="P1036:R1036"/>
    <mergeCell ref="S1036:X1036"/>
    <mergeCell ref="D1046:F1046"/>
    <mergeCell ref="G1046:I1046"/>
    <mergeCell ref="K1046:R1046"/>
    <mergeCell ref="N1051:P1051"/>
    <mergeCell ref="Q1051:R1051"/>
    <mergeCell ref="D1044:F1044"/>
    <mergeCell ref="G1044:I1044"/>
    <mergeCell ref="K1044:R1044"/>
    <mergeCell ref="D1045:F1045"/>
    <mergeCell ref="G1045:I1045"/>
    <mergeCell ref="K1045:R1045"/>
    <mergeCell ref="D1042:F1042"/>
    <mergeCell ref="G1042:I1042"/>
    <mergeCell ref="K1042:R1042"/>
    <mergeCell ref="D1043:F1043"/>
    <mergeCell ref="G1043:I1043"/>
    <mergeCell ref="K1043:R1043"/>
    <mergeCell ref="W1054:X1054"/>
    <mergeCell ref="K1055:R1055"/>
    <mergeCell ref="S1055:U1055"/>
    <mergeCell ref="W1055:X1055"/>
    <mergeCell ref="K1056:R1056"/>
    <mergeCell ref="S1056:U1056"/>
    <mergeCell ref="W1056:X1056"/>
    <mergeCell ref="D1053:F1053"/>
    <mergeCell ref="G1053:J1053"/>
    <mergeCell ref="K1053:R1053"/>
    <mergeCell ref="S1053:V1053"/>
    <mergeCell ref="W1053:X1053"/>
    <mergeCell ref="D1054:F1057"/>
    <mergeCell ref="G1054:I1057"/>
    <mergeCell ref="J1054:J1057"/>
    <mergeCell ref="K1054:R1054"/>
    <mergeCell ref="S1054:U1054"/>
    <mergeCell ref="S1063:U1063"/>
    <mergeCell ref="W1063:X1063"/>
    <mergeCell ref="K1064:R1064"/>
    <mergeCell ref="S1059:U1059"/>
    <mergeCell ref="W1059:X1059"/>
    <mergeCell ref="K1060:R1060"/>
    <mergeCell ref="S1060:U1060"/>
    <mergeCell ref="W1060:X1060"/>
    <mergeCell ref="K1061:R1061"/>
    <mergeCell ref="S1061:U1061"/>
    <mergeCell ref="W1061:X1061"/>
    <mergeCell ref="K1057:R1057"/>
    <mergeCell ref="S1057:U1057"/>
    <mergeCell ref="W1057:X1057"/>
    <mergeCell ref="D1058:F1061"/>
    <mergeCell ref="G1058:I1061"/>
    <mergeCell ref="J1058:J1061"/>
    <mergeCell ref="K1058:R1058"/>
    <mergeCell ref="S1058:U1058"/>
    <mergeCell ref="W1058:X1058"/>
    <mergeCell ref="K1059:R1059"/>
    <mergeCell ref="K1069:R1069"/>
    <mergeCell ref="S1069:U1069"/>
    <mergeCell ref="W1069:X1069"/>
    <mergeCell ref="K1077:W1077"/>
    <mergeCell ref="D1079:J1079"/>
    <mergeCell ref="K1079:N1079"/>
    <mergeCell ref="O1079:Q1079"/>
    <mergeCell ref="R1079:S1079"/>
    <mergeCell ref="W1066:X1066"/>
    <mergeCell ref="K1067:R1067"/>
    <mergeCell ref="S1067:U1067"/>
    <mergeCell ref="W1067:X1067"/>
    <mergeCell ref="K1068:R1068"/>
    <mergeCell ref="S1068:U1068"/>
    <mergeCell ref="W1068:X1068"/>
    <mergeCell ref="S1064:U1064"/>
    <mergeCell ref="W1064:X1064"/>
    <mergeCell ref="K1065:R1065"/>
    <mergeCell ref="S1065:U1065"/>
    <mergeCell ref="W1065:X1065"/>
    <mergeCell ref="D1066:F1069"/>
    <mergeCell ref="G1066:I1069"/>
    <mergeCell ref="J1066:J1069"/>
    <mergeCell ref="K1066:R1066"/>
    <mergeCell ref="S1066:U1066"/>
    <mergeCell ref="D1062:F1065"/>
    <mergeCell ref="G1062:I1065"/>
    <mergeCell ref="J1062:J1065"/>
    <mergeCell ref="K1062:R1062"/>
    <mergeCell ref="S1062:U1062"/>
    <mergeCell ref="W1062:X1062"/>
    <mergeCell ref="K1063:R1063"/>
    <mergeCell ref="D1087:J1087"/>
    <mergeCell ref="K1087:M1087"/>
    <mergeCell ref="O1087:Q1087"/>
    <mergeCell ref="D1088:J1088"/>
    <mergeCell ref="K1088:M1088"/>
    <mergeCell ref="O1088:Q1088"/>
    <mergeCell ref="D1085:J1085"/>
    <mergeCell ref="K1085:M1085"/>
    <mergeCell ref="O1085:Q1085"/>
    <mergeCell ref="D1086:J1086"/>
    <mergeCell ref="K1086:M1086"/>
    <mergeCell ref="O1086:Q1086"/>
    <mergeCell ref="D1080:J1080"/>
    <mergeCell ref="K1080:M1080"/>
    <mergeCell ref="O1080:Q1080"/>
    <mergeCell ref="D1081:J1081"/>
    <mergeCell ref="K1081:M1081"/>
    <mergeCell ref="O1081:Q1081"/>
    <mergeCell ref="D1082:J1082"/>
    <mergeCell ref="K1082:M1082"/>
    <mergeCell ref="O1082:Q1082"/>
    <mergeCell ref="D1083:J1083"/>
    <mergeCell ref="K1083:M1083"/>
    <mergeCell ref="O1083:Q1083"/>
    <mergeCell ref="D1084:J1084"/>
    <mergeCell ref="K1084:M1084"/>
    <mergeCell ref="O1084:Q1084"/>
    <mergeCell ref="D1099:J1099"/>
    <mergeCell ref="K1099:M1099"/>
    <mergeCell ref="O1099:Q1099"/>
    <mergeCell ref="D1100:J1100"/>
    <mergeCell ref="K1100:M1100"/>
    <mergeCell ref="O1100:Q1100"/>
    <mergeCell ref="D1094:J1094"/>
    <mergeCell ref="K1094:M1094"/>
    <mergeCell ref="O1094:Q1094"/>
    <mergeCell ref="D1095:J1095"/>
    <mergeCell ref="K1095:M1095"/>
    <mergeCell ref="O1095:Q1095"/>
    <mergeCell ref="K1091:W1091"/>
    <mergeCell ref="D1093:J1093"/>
    <mergeCell ref="K1093:N1093"/>
    <mergeCell ref="O1093:Q1093"/>
    <mergeCell ref="R1093:S1093"/>
    <mergeCell ref="D1096:J1096"/>
    <mergeCell ref="K1096:M1096"/>
    <mergeCell ref="O1096:Q1096"/>
    <mergeCell ref="D1097:J1097"/>
    <mergeCell ref="K1097:M1097"/>
    <mergeCell ref="O1097:Q1097"/>
    <mergeCell ref="D1098:J1098"/>
    <mergeCell ref="K1098:M1098"/>
    <mergeCell ref="O1098:Q1098"/>
    <mergeCell ref="D1109:F1109"/>
    <mergeCell ref="G1109:H1109"/>
    <mergeCell ref="I1109:L1109"/>
    <mergeCell ref="M1109:P1109"/>
    <mergeCell ref="Q1109:T1109"/>
    <mergeCell ref="D1105:J1105"/>
    <mergeCell ref="K1105:M1105"/>
    <mergeCell ref="O1105:Q1105"/>
    <mergeCell ref="D1103:J1103"/>
    <mergeCell ref="K1103:M1103"/>
    <mergeCell ref="O1103:Q1103"/>
    <mergeCell ref="D1104:J1104"/>
    <mergeCell ref="K1104:M1104"/>
    <mergeCell ref="O1104:Q1104"/>
    <mergeCell ref="D1101:J1101"/>
    <mergeCell ref="K1101:M1101"/>
    <mergeCell ref="O1101:Q1101"/>
    <mergeCell ref="D1102:J1102"/>
    <mergeCell ref="K1102:M1102"/>
    <mergeCell ref="O1102:Q1102"/>
    <mergeCell ref="P1116:R1116"/>
    <mergeCell ref="S1116:X1116"/>
    <mergeCell ref="D1120:F1120"/>
    <mergeCell ref="G1120:J1120"/>
    <mergeCell ref="K1120:Q1120"/>
    <mergeCell ref="R1120:S1120"/>
    <mergeCell ref="T1120:U1120"/>
    <mergeCell ref="D1110:F1110"/>
    <mergeCell ref="G1110:H1110"/>
    <mergeCell ref="I1110:K1110"/>
    <mergeCell ref="M1110:O1110"/>
    <mergeCell ref="Q1110:S1110"/>
    <mergeCell ref="D1111:F1111"/>
    <mergeCell ref="G1111:H1111"/>
    <mergeCell ref="I1111:K1111"/>
    <mergeCell ref="M1111:O1111"/>
    <mergeCell ref="Q1111:S1111"/>
    <mergeCell ref="D1123:F1123"/>
    <mergeCell ref="G1123:J1123"/>
    <mergeCell ref="R1123:S1123"/>
    <mergeCell ref="T1123:U1123"/>
    <mergeCell ref="D1128:F1129"/>
    <mergeCell ref="G1128:L1129"/>
    <mergeCell ref="M1128:R1128"/>
    <mergeCell ref="S1128:X1128"/>
    <mergeCell ref="M1129:N1129"/>
    <mergeCell ref="O1129:P1129"/>
    <mergeCell ref="D1121:F1121"/>
    <mergeCell ref="G1121:J1121"/>
    <mergeCell ref="R1121:S1121"/>
    <mergeCell ref="T1121:U1121"/>
    <mergeCell ref="D1122:F1122"/>
    <mergeCell ref="G1122:J1122"/>
    <mergeCell ref="R1122:S1122"/>
    <mergeCell ref="T1122:U1122"/>
    <mergeCell ref="W1130:X1130"/>
    <mergeCell ref="M1132:N1132"/>
    <mergeCell ref="O1132:P1132"/>
    <mergeCell ref="Q1132:R1132"/>
    <mergeCell ref="S1132:T1132"/>
    <mergeCell ref="U1132:V1132"/>
    <mergeCell ref="W1132:X1132"/>
    <mergeCell ref="Q1129:R1129"/>
    <mergeCell ref="S1129:T1129"/>
    <mergeCell ref="U1129:V1129"/>
    <mergeCell ref="W1129:X1129"/>
    <mergeCell ref="D1130:F1130"/>
    <mergeCell ref="M1130:N1130"/>
    <mergeCell ref="O1130:P1130"/>
    <mergeCell ref="Q1130:R1130"/>
    <mergeCell ref="S1130:T1130"/>
    <mergeCell ref="U1130:V1130"/>
    <mergeCell ref="S1139:X1139"/>
    <mergeCell ref="P1141:R1141"/>
    <mergeCell ref="S1141:X1141"/>
    <mergeCell ref="D1144:E1144"/>
    <mergeCell ref="F1144:K1144"/>
    <mergeCell ref="L1144:P1144"/>
    <mergeCell ref="Q1144:R1144"/>
    <mergeCell ref="S1144:T1144"/>
    <mergeCell ref="W1133:X1133"/>
    <mergeCell ref="M1135:N1135"/>
    <mergeCell ref="O1135:P1135"/>
    <mergeCell ref="Q1135:R1135"/>
    <mergeCell ref="D1136:F1136"/>
    <mergeCell ref="M1136:N1136"/>
    <mergeCell ref="O1136:P1136"/>
    <mergeCell ref="Q1136:R1136"/>
    <mergeCell ref="D1133:F1133"/>
    <mergeCell ref="M1133:N1133"/>
    <mergeCell ref="O1133:P1133"/>
    <mergeCell ref="Q1133:R1133"/>
    <mergeCell ref="S1133:T1133"/>
    <mergeCell ref="U1133:V1133"/>
    <mergeCell ref="D1150:E1150"/>
    <mergeCell ref="F1150:H1150"/>
    <mergeCell ref="J1150:K1150"/>
    <mergeCell ref="D1151:E1151"/>
    <mergeCell ref="F1151:H1151"/>
    <mergeCell ref="J1151:K1151"/>
    <mergeCell ref="D1147:E1147"/>
    <mergeCell ref="L1147:P1147"/>
    <mergeCell ref="Q1147:R1147"/>
    <mergeCell ref="D1149:E1149"/>
    <mergeCell ref="F1149:I1149"/>
    <mergeCell ref="J1149:K1149"/>
    <mergeCell ref="L1149:M1149"/>
    <mergeCell ref="D1145:E1145"/>
    <mergeCell ref="L1145:P1145"/>
    <mergeCell ref="Q1145:R1145"/>
    <mergeCell ref="D1146:E1146"/>
    <mergeCell ref="L1146:P1146"/>
    <mergeCell ref="Q1146:R1146"/>
    <mergeCell ref="Q1158:R1158"/>
    <mergeCell ref="S1158:T1158"/>
    <mergeCell ref="D1159:H1159"/>
    <mergeCell ref="I1159:J1159"/>
    <mergeCell ref="K1159:L1159"/>
    <mergeCell ref="M1159:N1159"/>
    <mergeCell ref="O1159:P1159"/>
    <mergeCell ref="Q1159:R1159"/>
    <mergeCell ref="S1159:T1159"/>
    <mergeCell ref="D1152:E1152"/>
    <mergeCell ref="F1152:H1152"/>
    <mergeCell ref="J1152:K1152"/>
    <mergeCell ref="D1157:H1158"/>
    <mergeCell ref="I1157:N1157"/>
    <mergeCell ref="O1157:T1157"/>
    <mergeCell ref="I1158:J1158"/>
    <mergeCell ref="K1158:L1158"/>
    <mergeCell ref="M1158:N1158"/>
    <mergeCell ref="O1158:P1158"/>
    <mergeCell ref="S1162:T1162"/>
    <mergeCell ref="D1163:H1163"/>
    <mergeCell ref="I1163:J1163"/>
    <mergeCell ref="K1163:L1163"/>
    <mergeCell ref="M1163:N1163"/>
    <mergeCell ref="O1163:P1163"/>
    <mergeCell ref="Q1163:R1163"/>
    <mergeCell ref="S1163:T1163"/>
    <mergeCell ref="D1162:H1162"/>
    <mergeCell ref="I1162:J1162"/>
    <mergeCell ref="K1162:L1162"/>
    <mergeCell ref="M1162:N1162"/>
    <mergeCell ref="O1162:P1162"/>
    <mergeCell ref="Q1162:R1162"/>
    <mergeCell ref="S1160:T1160"/>
    <mergeCell ref="D1161:H1161"/>
    <mergeCell ref="I1161:J1161"/>
    <mergeCell ref="K1161:L1161"/>
    <mergeCell ref="M1161:N1161"/>
    <mergeCell ref="O1161:P1161"/>
    <mergeCell ref="Q1161:R1161"/>
    <mergeCell ref="S1161:T1161"/>
    <mergeCell ref="D1160:H1160"/>
    <mergeCell ref="I1160:J1160"/>
    <mergeCell ref="K1160:L1160"/>
    <mergeCell ref="M1160:N1160"/>
    <mergeCell ref="O1160:P1160"/>
    <mergeCell ref="Q1160:R1160"/>
    <mergeCell ref="S1166:T1166"/>
    <mergeCell ref="D1167:H1167"/>
    <mergeCell ref="I1167:J1167"/>
    <mergeCell ref="K1167:L1167"/>
    <mergeCell ref="M1167:N1167"/>
    <mergeCell ref="O1167:P1167"/>
    <mergeCell ref="Q1167:R1167"/>
    <mergeCell ref="S1167:T1167"/>
    <mergeCell ref="D1166:H1166"/>
    <mergeCell ref="I1166:J1166"/>
    <mergeCell ref="K1166:L1166"/>
    <mergeCell ref="M1166:N1166"/>
    <mergeCell ref="O1166:P1166"/>
    <mergeCell ref="Q1166:R1166"/>
    <mergeCell ref="S1164:T1164"/>
    <mergeCell ref="D1165:H1165"/>
    <mergeCell ref="I1165:J1165"/>
    <mergeCell ref="K1165:L1165"/>
    <mergeCell ref="M1165:N1165"/>
    <mergeCell ref="O1165:P1165"/>
    <mergeCell ref="Q1165:R1165"/>
    <mergeCell ref="S1165:T1165"/>
    <mergeCell ref="D1164:H1164"/>
    <mergeCell ref="I1164:J1164"/>
    <mergeCell ref="K1164:L1164"/>
    <mergeCell ref="M1164:N1164"/>
    <mergeCell ref="O1164:P1164"/>
    <mergeCell ref="Q1164:R1164"/>
    <mergeCell ref="S1170:T1170"/>
    <mergeCell ref="D1171:H1171"/>
    <mergeCell ref="I1171:J1171"/>
    <mergeCell ref="K1171:L1171"/>
    <mergeCell ref="M1171:N1171"/>
    <mergeCell ref="O1171:P1171"/>
    <mergeCell ref="Q1171:R1171"/>
    <mergeCell ref="S1171:T1171"/>
    <mergeCell ref="D1170:H1170"/>
    <mergeCell ref="I1170:J1170"/>
    <mergeCell ref="K1170:L1170"/>
    <mergeCell ref="M1170:N1170"/>
    <mergeCell ref="O1170:P1170"/>
    <mergeCell ref="Q1170:R1170"/>
    <mergeCell ref="S1168:T1168"/>
    <mergeCell ref="D1169:H1169"/>
    <mergeCell ref="I1169:J1169"/>
    <mergeCell ref="K1169:L1169"/>
    <mergeCell ref="M1169:N1169"/>
    <mergeCell ref="O1169:P1169"/>
    <mergeCell ref="Q1169:R1169"/>
    <mergeCell ref="S1169:T1169"/>
    <mergeCell ref="D1168:H1168"/>
    <mergeCell ref="I1168:J1168"/>
    <mergeCell ref="K1168:L1168"/>
    <mergeCell ref="M1168:N1168"/>
    <mergeCell ref="O1168:P1168"/>
    <mergeCell ref="Q1168:R1168"/>
    <mergeCell ref="D1191:E1191"/>
    <mergeCell ref="F1191:K1191"/>
    <mergeCell ref="L1191:P1191"/>
    <mergeCell ref="Q1191:R1191"/>
    <mergeCell ref="S1191:T1191"/>
    <mergeCell ref="D1192:E1192"/>
    <mergeCell ref="L1192:P1192"/>
    <mergeCell ref="Q1192:R1192"/>
    <mergeCell ref="D1182:E1182"/>
    <mergeCell ref="G1182:H1182"/>
    <mergeCell ref="J1182:T1182"/>
    <mergeCell ref="S1186:X1186"/>
    <mergeCell ref="P1188:R1188"/>
    <mergeCell ref="S1188:X1188"/>
    <mergeCell ref="D1176:G1176"/>
    <mergeCell ref="H1176:K1176"/>
    <mergeCell ref="D1177:G1177"/>
    <mergeCell ref="H1177:K1177"/>
    <mergeCell ref="D1181:F1181"/>
    <mergeCell ref="G1181:I1181"/>
    <mergeCell ref="J1181:T1181"/>
    <mergeCell ref="D1203:I1203"/>
    <mergeCell ref="J1203:L1203"/>
    <mergeCell ref="M1203:O1203"/>
    <mergeCell ref="D1204:I1204"/>
    <mergeCell ref="J1204:L1204"/>
    <mergeCell ref="M1204:O1204"/>
    <mergeCell ref="D1201:I1201"/>
    <mergeCell ref="J1201:L1201"/>
    <mergeCell ref="M1201:O1201"/>
    <mergeCell ref="D1202:I1202"/>
    <mergeCell ref="J1202:L1202"/>
    <mergeCell ref="M1202:O1202"/>
    <mergeCell ref="D1195:E1195"/>
    <mergeCell ref="F1195:I1195"/>
    <mergeCell ref="J1195:K1195"/>
    <mergeCell ref="L1195:M1195"/>
    <mergeCell ref="D1196:E1196"/>
    <mergeCell ref="F1196:H1196"/>
    <mergeCell ref="J1196:K1196"/>
    <mergeCell ref="D1209:I1209"/>
    <mergeCell ref="J1209:L1209"/>
    <mergeCell ref="M1209:O1209"/>
    <mergeCell ref="D1210:I1210"/>
    <mergeCell ref="J1210:L1210"/>
    <mergeCell ref="M1210:O1210"/>
    <mergeCell ref="D1207:I1207"/>
    <mergeCell ref="J1207:L1207"/>
    <mergeCell ref="M1207:O1207"/>
    <mergeCell ref="D1208:I1208"/>
    <mergeCell ref="J1208:L1208"/>
    <mergeCell ref="M1208:O1208"/>
    <mergeCell ref="D1205:I1205"/>
    <mergeCell ref="J1205:L1205"/>
    <mergeCell ref="M1205:O1205"/>
    <mergeCell ref="D1206:I1206"/>
    <mergeCell ref="J1206:L1206"/>
    <mergeCell ref="M1206:O1206"/>
    <mergeCell ref="D1215:I1215"/>
    <mergeCell ref="J1215:L1215"/>
    <mergeCell ref="M1215:O1215"/>
    <mergeCell ref="D1216:I1216"/>
    <mergeCell ref="J1216:L1216"/>
    <mergeCell ref="M1216:O1216"/>
    <mergeCell ref="D1213:I1213"/>
    <mergeCell ref="J1213:L1213"/>
    <mergeCell ref="M1213:O1213"/>
    <mergeCell ref="D1214:I1214"/>
    <mergeCell ref="J1214:L1214"/>
    <mergeCell ref="M1214:O1214"/>
    <mergeCell ref="D1211:I1211"/>
    <mergeCell ref="J1211:L1211"/>
    <mergeCell ref="M1211:O1211"/>
    <mergeCell ref="D1212:I1212"/>
    <mergeCell ref="J1212:L1212"/>
    <mergeCell ref="M1212:O1212"/>
    <mergeCell ref="D1238:G1238"/>
    <mergeCell ref="H1238:K1238"/>
    <mergeCell ref="L1238:R1238"/>
    <mergeCell ref="D1239:G1246"/>
    <mergeCell ref="H1239:K1239"/>
    <mergeCell ref="L1239:R1239"/>
    <mergeCell ref="H1240:K1240"/>
    <mergeCell ref="L1240:R1240"/>
    <mergeCell ref="H1241:K1241"/>
    <mergeCell ref="L1241:R1241"/>
    <mergeCell ref="T1233:X1233"/>
    <mergeCell ref="P1235:R1235"/>
    <mergeCell ref="S1235:X1235"/>
    <mergeCell ref="D1237:G1237"/>
    <mergeCell ref="H1237:K1237"/>
    <mergeCell ref="L1237:R1237"/>
    <mergeCell ref="H1227:K1227"/>
    <mergeCell ref="D1230:E1230"/>
    <mergeCell ref="F1230:I1230"/>
    <mergeCell ref="J1230:T1230"/>
    <mergeCell ref="F1231:H1231"/>
    <mergeCell ref="J1231:T1231"/>
    <mergeCell ref="H1250:K1250"/>
    <mergeCell ref="L1250:R1250"/>
    <mergeCell ref="H1251:K1251"/>
    <mergeCell ref="L1251:R1251"/>
    <mergeCell ref="H1252:K1252"/>
    <mergeCell ref="L1252:R1252"/>
    <mergeCell ref="H1245:K1245"/>
    <mergeCell ref="L1245:R1245"/>
    <mergeCell ref="H1246:K1246"/>
    <mergeCell ref="L1246:R1246"/>
    <mergeCell ref="H1247:K1247"/>
    <mergeCell ref="L1247:R1247"/>
    <mergeCell ref="H1248:K1248"/>
    <mergeCell ref="L1248:R1248"/>
    <mergeCell ref="H1249:K1249"/>
    <mergeCell ref="H1242:K1242"/>
    <mergeCell ref="L1242:R1242"/>
    <mergeCell ref="H1243:K1243"/>
    <mergeCell ref="L1243:R1243"/>
    <mergeCell ref="H1244:K1244"/>
    <mergeCell ref="L1244:R1244"/>
    <mergeCell ref="G1273:L1273"/>
    <mergeCell ref="M1273:R1273"/>
    <mergeCell ref="S1273:W1274"/>
    <mergeCell ref="G1274:I1274"/>
    <mergeCell ref="J1274:L1274"/>
    <mergeCell ref="M1274:O1274"/>
    <mergeCell ref="P1274:R1274"/>
    <mergeCell ref="M1267:O1267"/>
    <mergeCell ref="P1267:R1267"/>
    <mergeCell ref="D1268:F1268"/>
    <mergeCell ref="D1269:F1269"/>
    <mergeCell ref="D1270:F1270"/>
    <mergeCell ref="E1272:I1272"/>
    <mergeCell ref="J1272:P1272"/>
    <mergeCell ref="H1256:K1256"/>
    <mergeCell ref="L1256:R1256"/>
    <mergeCell ref="P1261:R1261"/>
    <mergeCell ref="S1261:X1261"/>
    <mergeCell ref="T1263:X1263"/>
    <mergeCell ref="D1266:F1267"/>
    <mergeCell ref="G1266:L1266"/>
    <mergeCell ref="M1266:R1266"/>
    <mergeCell ref="G1267:I1267"/>
    <mergeCell ref="J1267:L1267"/>
    <mergeCell ref="D1247:G1256"/>
    <mergeCell ref="H1253:K1253"/>
    <mergeCell ref="L1253:R1253"/>
    <mergeCell ref="H1254:K1254"/>
    <mergeCell ref="L1254:R1254"/>
    <mergeCell ref="H1255:K1255"/>
    <mergeCell ref="L1255:R1255"/>
    <mergeCell ref="L1249:R1249"/>
    <mergeCell ref="D1285:H1285"/>
    <mergeCell ref="I1285:T1285"/>
    <mergeCell ref="D1289:F1290"/>
    <mergeCell ref="G1289:I1290"/>
    <mergeCell ref="J1289:L1290"/>
    <mergeCell ref="M1289:Q1290"/>
    <mergeCell ref="G1281:I1281"/>
    <mergeCell ref="J1281:L1281"/>
    <mergeCell ref="M1281:O1281"/>
    <mergeCell ref="P1281:R1281"/>
    <mergeCell ref="D1282:F1282"/>
    <mergeCell ref="D1283:F1283"/>
    <mergeCell ref="R1275:R1276"/>
    <mergeCell ref="D1277:F1277"/>
    <mergeCell ref="E1279:I1279"/>
    <mergeCell ref="J1279:P1279"/>
    <mergeCell ref="G1280:L1280"/>
    <mergeCell ref="M1280:R1280"/>
    <mergeCell ref="L1275:L1276"/>
    <mergeCell ref="M1275:M1276"/>
    <mergeCell ref="N1275:N1276"/>
    <mergeCell ref="O1275:O1276"/>
    <mergeCell ref="P1275:P1276"/>
    <mergeCell ref="Q1275:Q1276"/>
    <mergeCell ref="D1275:F1276"/>
    <mergeCell ref="G1275:G1276"/>
    <mergeCell ref="H1275:H1276"/>
    <mergeCell ref="I1275:I1276"/>
    <mergeCell ref="J1275:J1276"/>
    <mergeCell ref="K1275:K1276"/>
    <mergeCell ref="D1308:F1309"/>
    <mergeCell ref="G1308:L1308"/>
    <mergeCell ref="M1308:R1308"/>
    <mergeCell ref="G1309:I1309"/>
    <mergeCell ref="J1309:L1309"/>
    <mergeCell ref="M1309:O1309"/>
    <mergeCell ref="P1309:R1309"/>
    <mergeCell ref="D1295:F1295"/>
    <mergeCell ref="D1296:H1296"/>
    <mergeCell ref="I1296:T1296"/>
    <mergeCell ref="E1303:M1303"/>
    <mergeCell ref="P1306:R1306"/>
    <mergeCell ref="S1306:X1306"/>
    <mergeCell ref="L1291:L1292"/>
    <mergeCell ref="D1293:F1294"/>
    <mergeCell ref="G1293:G1294"/>
    <mergeCell ref="H1293:H1294"/>
    <mergeCell ref="I1293:I1294"/>
    <mergeCell ref="J1293:J1294"/>
    <mergeCell ref="K1293:K1294"/>
    <mergeCell ref="L1293:L1294"/>
    <mergeCell ref="D1291:F1292"/>
    <mergeCell ref="G1291:G1292"/>
    <mergeCell ref="H1291:H1292"/>
    <mergeCell ref="I1291:I1292"/>
    <mergeCell ref="J1291:J1292"/>
    <mergeCell ref="K1291:K1292"/>
    <mergeCell ref="N1317:N1318"/>
    <mergeCell ref="O1317:O1318"/>
    <mergeCell ref="P1317:P1318"/>
    <mergeCell ref="Q1317:Q1318"/>
    <mergeCell ref="D1319:H1319"/>
    <mergeCell ref="I1319:T1319"/>
    <mergeCell ref="O1316:Q1316"/>
    <mergeCell ref="D1317:E1318"/>
    <mergeCell ref="F1317:F1318"/>
    <mergeCell ref="G1317:G1318"/>
    <mergeCell ref="H1317:H1318"/>
    <mergeCell ref="I1317:I1318"/>
    <mergeCell ref="J1317:J1318"/>
    <mergeCell ref="K1317:K1318"/>
    <mergeCell ref="L1317:L1318"/>
    <mergeCell ref="M1317:M1318"/>
    <mergeCell ref="D1310:F1310"/>
    <mergeCell ref="D1311:H1311"/>
    <mergeCell ref="I1311:T1311"/>
    <mergeCell ref="D1315:E1316"/>
    <mergeCell ref="F1315:K1315"/>
    <mergeCell ref="L1315:Q1315"/>
    <mergeCell ref="R1315:V1316"/>
    <mergeCell ref="F1316:H1316"/>
    <mergeCell ref="I1316:K1316"/>
    <mergeCell ref="L1316:N1316"/>
    <mergeCell ref="E1337:J1337"/>
    <mergeCell ref="K1337:P1337"/>
    <mergeCell ref="R1337:S1337"/>
    <mergeCell ref="P1343:R1343"/>
    <mergeCell ref="S1343:X1343"/>
    <mergeCell ref="D1346:H1346"/>
    <mergeCell ref="D1331:H1331"/>
    <mergeCell ref="I1331:P1331"/>
    <mergeCell ref="E1332:J1332"/>
    <mergeCell ref="K1332:P1332"/>
    <mergeCell ref="R1332:S1332"/>
    <mergeCell ref="D1336:H1336"/>
    <mergeCell ref="I1336:P1336"/>
    <mergeCell ref="D1326:H1326"/>
    <mergeCell ref="I1326:P1326"/>
    <mergeCell ref="E1327:J1327"/>
    <mergeCell ref="K1327:P1327"/>
    <mergeCell ref="R1327:S1327"/>
    <mergeCell ref="E1328:J1328"/>
    <mergeCell ref="K1328:P1328"/>
    <mergeCell ref="R1328:S1328"/>
    <mergeCell ref="I1346:U1346"/>
    <mergeCell ref="D1358:G1358"/>
    <mergeCell ref="H1358:I1358"/>
    <mergeCell ref="K1358:N1358"/>
    <mergeCell ref="O1358:P1358"/>
    <mergeCell ref="D1361:G1363"/>
    <mergeCell ref="D1364:G1366"/>
    <mergeCell ref="R1355:X1355"/>
    <mergeCell ref="D1356:G1356"/>
    <mergeCell ref="H1356:I1356"/>
    <mergeCell ref="K1356:N1356"/>
    <mergeCell ref="O1356:P1356"/>
    <mergeCell ref="D1357:G1357"/>
    <mergeCell ref="H1357:I1357"/>
    <mergeCell ref="K1357:N1357"/>
    <mergeCell ref="O1357:P1357"/>
    <mergeCell ref="E1347:L1347"/>
    <mergeCell ref="E1348:L1348"/>
    <mergeCell ref="D1351:J1351"/>
    <mergeCell ref="K1351:S1351"/>
    <mergeCell ref="E1352:K1352"/>
    <mergeCell ref="U1352:W1352"/>
    <mergeCell ref="D1381:G1381"/>
    <mergeCell ref="H1381:J1381"/>
    <mergeCell ref="D1382:G1382"/>
    <mergeCell ref="H1382:J1382"/>
    <mergeCell ref="D1383:G1383"/>
    <mergeCell ref="H1383:J1383"/>
    <mergeCell ref="D1377:G1377"/>
    <mergeCell ref="H1377:J1377"/>
    <mergeCell ref="D1380:G1380"/>
    <mergeCell ref="H1380:J1380"/>
    <mergeCell ref="K1380:N1380"/>
    <mergeCell ref="O1380:R1380"/>
    <mergeCell ref="D1370:G1370"/>
    <mergeCell ref="H1370:K1370"/>
    <mergeCell ref="L1370:O1370"/>
    <mergeCell ref="D1371:G1371"/>
    <mergeCell ref="D1372:I1372"/>
    <mergeCell ref="D1376:G1376"/>
    <mergeCell ref="H1376:J1376"/>
    <mergeCell ref="K1376:N1376"/>
    <mergeCell ref="O1376:R1376"/>
    <mergeCell ref="D1402:G1404"/>
    <mergeCell ref="Q1402:R1404"/>
    <mergeCell ref="D1405:H1405"/>
    <mergeCell ref="Q1405:R1405"/>
    <mergeCell ref="D1406:H1406"/>
    <mergeCell ref="Q1406:R1406"/>
    <mergeCell ref="D1394:H1394"/>
    <mergeCell ref="I1394:M1394"/>
    <mergeCell ref="P1398:R1398"/>
    <mergeCell ref="S1398:X1398"/>
    <mergeCell ref="D1401:H1401"/>
    <mergeCell ref="I1401:L1401"/>
    <mergeCell ref="M1401:P1401"/>
    <mergeCell ref="Q1401:R1401"/>
    <mergeCell ref="D1384:G1384"/>
    <mergeCell ref="H1384:J1384"/>
    <mergeCell ref="D1386:H1386"/>
    <mergeCell ref="I1386:V1386"/>
    <mergeCell ref="D1391:H1391"/>
    <mergeCell ref="I1391:M1391"/>
    <mergeCell ref="D1413:G1414"/>
    <mergeCell ref="H1413:K1414"/>
    <mergeCell ref="L1413:O1413"/>
    <mergeCell ref="P1413:Q1414"/>
    <mergeCell ref="L1414:O1414"/>
    <mergeCell ref="D1415:G1416"/>
    <mergeCell ref="H1415:K1416"/>
    <mergeCell ref="L1415:O1415"/>
    <mergeCell ref="P1415:Q1416"/>
    <mergeCell ref="L1416:O1416"/>
    <mergeCell ref="D1407:H1408"/>
    <mergeCell ref="I1407:L1407"/>
    <mergeCell ref="M1407:P1407"/>
    <mergeCell ref="Q1407:R1407"/>
    <mergeCell ref="Q1408:R1408"/>
    <mergeCell ref="D1412:G1412"/>
    <mergeCell ref="H1412:K1412"/>
    <mergeCell ref="L1412:O1412"/>
    <mergeCell ref="P1412:Q1412"/>
    <mergeCell ref="D1429:G1431"/>
    <mergeCell ref="H1429:L1431"/>
    <mergeCell ref="W1429:X1431"/>
    <mergeCell ref="D1432:G1434"/>
    <mergeCell ref="H1432:L1434"/>
    <mergeCell ref="W1432:X1434"/>
    <mergeCell ref="D1425:G1425"/>
    <mergeCell ref="H1425:L1425"/>
    <mergeCell ref="M1425:Q1425"/>
    <mergeCell ref="R1425:V1425"/>
    <mergeCell ref="W1425:X1425"/>
    <mergeCell ref="D1426:G1428"/>
    <mergeCell ref="H1426:L1428"/>
    <mergeCell ref="W1426:X1428"/>
    <mergeCell ref="D1417:G1418"/>
    <mergeCell ref="H1417:K1418"/>
    <mergeCell ref="L1417:O1417"/>
    <mergeCell ref="P1417:Q1418"/>
    <mergeCell ref="L1418:O1418"/>
    <mergeCell ref="T1420:X1420"/>
    <mergeCell ref="R1455:X1455"/>
    <mergeCell ref="J1456:N1456"/>
    <mergeCell ref="O1456:Q1456"/>
    <mergeCell ref="R1456:X1456"/>
    <mergeCell ref="J1457:N1457"/>
    <mergeCell ref="O1457:Q1457"/>
    <mergeCell ref="R1457:X1457"/>
    <mergeCell ref="D1450:E1450"/>
    <mergeCell ref="F1450:I1450"/>
    <mergeCell ref="J1450:P1450"/>
    <mergeCell ref="D1451:E1451"/>
    <mergeCell ref="F1451:I1451"/>
    <mergeCell ref="D1455:I1455"/>
    <mergeCell ref="J1455:N1455"/>
    <mergeCell ref="O1455:Q1455"/>
    <mergeCell ref="D1435:G1437"/>
    <mergeCell ref="H1435:L1437"/>
    <mergeCell ref="W1435:X1437"/>
    <mergeCell ref="D1444:G1444"/>
    <mergeCell ref="H1444:M1444"/>
    <mergeCell ref="P1447:R1447"/>
    <mergeCell ref="S1447:X1447"/>
    <mergeCell ref="D1464:E1466"/>
    <mergeCell ref="K1464:M1464"/>
    <mergeCell ref="N1464:P1464"/>
    <mergeCell ref="Q1464:S1464"/>
    <mergeCell ref="K1465:M1465"/>
    <mergeCell ref="N1465:P1465"/>
    <mergeCell ref="Q1465:S1465"/>
    <mergeCell ref="K1466:M1466"/>
    <mergeCell ref="N1466:P1466"/>
    <mergeCell ref="Q1466:S1466"/>
    <mergeCell ref="D1458:I1458"/>
    <mergeCell ref="J1458:X1458"/>
    <mergeCell ref="D1462:F1463"/>
    <mergeCell ref="G1462:J1463"/>
    <mergeCell ref="K1462:S1462"/>
    <mergeCell ref="K1463:M1463"/>
    <mergeCell ref="N1463:P1463"/>
    <mergeCell ref="Q1463:S1463"/>
    <mergeCell ref="D1475:G1475"/>
    <mergeCell ref="H1475:R1475"/>
    <mergeCell ref="E1476:O1476"/>
    <mergeCell ref="P1476:V1476"/>
    <mergeCell ref="E1477:L1477"/>
    <mergeCell ref="M1477:R1477"/>
    <mergeCell ref="T1477:U1477"/>
    <mergeCell ref="D1467:E1469"/>
    <mergeCell ref="K1467:M1467"/>
    <mergeCell ref="N1467:P1467"/>
    <mergeCell ref="Q1467:S1467"/>
    <mergeCell ref="K1468:M1468"/>
    <mergeCell ref="N1468:P1468"/>
    <mergeCell ref="Q1468:S1468"/>
    <mergeCell ref="K1469:M1469"/>
    <mergeCell ref="N1469:P1469"/>
    <mergeCell ref="Q1469:S1469"/>
    <mergeCell ref="D1499:H1499"/>
    <mergeCell ref="I1499:L1499"/>
    <mergeCell ref="M1499:O1499"/>
    <mergeCell ref="P1499:R1499"/>
    <mergeCell ref="D1500:H1500"/>
    <mergeCell ref="I1500:L1500"/>
    <mergeCell ref="M1500:N1500"/>
    <mergeCell ref="P1500:Q1500"/>
    <mergeCell ref="D1493:G1493"/>
    <mergeCell ref="H1493:L1493"/>
    <mergeCell ref="D1494:G1494"/>
    <mergeCell ref="H1494:L1494"/>
    <mergeCell ref="D1497:G1497"/>
    <mergeCell ref="H1497:K1497"/>
    <mergeCell ref="D1486:F1487"/>
    <mergeCell ref="G1486:X1486"/>
    <mergeCell ref="G1487:L1487"/>
    <mergeCell ref="M1487:N1487"/>
    <mergeCell ref="O1487:X1487"/>
    <mergeCell ref="D1488:F1488"/>
    <mergeCell ref="M1488:N1488"/>
    <mergeCell ref="O1488:X1489"/>
    <mergeCell ref="D1508:L1508"/>
    <mergeCell ref="M1508:O1508"/>
    <mergeCell ref="P1508:T1508"/>
    <mergeCell ref="D1509:L1509"/>
    <mergeCell ref="M1509:O1509"/>
    <mergeCell ref="P1509:R1509"/>
    <mergeCell ref="S1509:T1509"/>
    <mergeCell ref="D1502:H1502"/>
    <mergeCell ref="I1502:L1502"/>
    <mergeCell ref="M1502:N1502"/>
    <mergeCell ref="P1502:Q1502"/>
    <mergeCell ref="P1506:R1506"/>
    <mergeCell ref="S1506:X1506"/>
    <mergeCell ref="D1501:H1501"/>
    <mergeCell ref="I1501:L1501"/>
    <mergeCell ref="M1501:N1501"/>
    <mergeCell ref="P1501:Q1501"/>
    <mergeCell ref="H1536:K1536"/>
    <mergeCell ref="D1549:F1549"/>
    <mergeCell ref="G1549:I1549"/>
    <mergeCell ref="J1549:M1549"/>
    <mergeCell ref="D1532:G1532"/>
    <mergeCell ref="H1532:K1532"/>
    <mergeCell ref="D1533:G1533"/>
    <mergeCell ref="H1533:K1533"/>
    <mergeCell ref="D1534:G1534"/>
    <mergeCell ref="H1534:K1534"/>
    <mergeCell ref="D1522:L1522"/>
    <mergeCell ref="M1522:P1522"/>
    <mergeCell ref="E1528:O1528"/>
    <mergeCell ref="D1531:G1531"/>
    <mergeCell ref="H1531:K1531"/>
    <mergeCell ref="L1531:O1531"/>
    <mergeCell ref="D1514:H1514"/>
    <mergeCell ref="I1514:T1514"/>
    <mergeCell ref="D1520:L1520"/>
    <mergeCell ref="M1520:P1520"/>
    <mergeCell ref="Q1520:U1520"/>
    <mergeCell ref="D1521:L1521"/>
    <mergeCell ref="M1521:P1521"/>
    <mergeCell ref="D1582:G1582"/>
    <mergeCell ref="D1583:G1583"/>
    <mergeCell ref="H1583:I1583"/>
    <mergeCell ref="D1586:U1586"/>
    <mergeCell ref="D1574:F1574"/>
    <mergeCell ref="D1575:J1575"/>
    <mergeCell ref="L1575:M1575"/>
    <mergeCell ref="O1575:P1575"/>
    <mergeCell ref="D1580:G1580"/>
    <mergeCell ref="H1580:I1580"/>
    <mergeCell ref="D1564:G1564"/>
    <mergeCell ref="H1564:I1564"/>
    <mergeCell ref="D1565:G1565"/>
    <mergeCell ref="D1568:U1568"/>
    <mergeCell ref="D1573:F1573"/>
    <mergeCell ref="G1573:L1573"/>
    <mergeCell ref="D1559:F1559"/>
    <mergeCell ref="G1559:K1559"/>
    <mergeCell ref="D1560:F1560"/>
    <mergeCell ref="D1561:F1561"/>
    <mergeCell ref="H1561:I1561"/>
    <mergeCell ref="K1561:L1561"/>
    <mergeCell ref="O594:Q599"/>
    <mergeCell ref="R594:X599"/>
    <mergeCell ref="D600:N606"/>
    <mergeCell ref="O600:Q606"/>
    <mergeCell ref="D607:N613"/>
    <mergeCell ref="O607:Q613"/>
    <mergeCell ref="R607:X613"/>
    <mergeCell ref="D614:N619"/>
    <mergeCell ref="O614:Q619"/>
    <mergeCell ref="D620:N626"/>
    <mergeCell ref="O620:Q626"/>
    <mergeCell ref="D630:N630"/>
    <mergeCell ref="O630:Q630"/>
    <mergeCell ref="R630:X630"/>
    <mergeCell ref="A1:Y1"/>
    <mergeCell ref="D1581:G1581"/>
    <mergeCell ref="H1581:I1581"/>
    <mergeCell ref="D1554:F1554"/>
    <mergeCell ref="G1554:K1554"/>
    <mergeCell ref="D1555:F1555"/>
    <mergeCell ref="G1555:H1555"/>
    <mergeCell ref="D1556:F1556"/>
    <mergeCell ref="G1556:H1556"/>
    <mergeCell ref="N1549:U1549"/>
    <mergeCell ref="D1550:F1550"/>
    <mergeCell ref="G1550:I1550"/>
    <mergeCell ref="J1550:M1550"/>
    <mergeCell ref="N1550:U1550"/>
    <mergeCell ref="D1553:P1553"/>
    <mergeCell ref="D1535:G1535"/>
    <mergeCell ref="H1535:K1535"/>
    <mergeCell ref="D1536:G1536"/>
  </mergeCells>
  <phoneticPr fontId="1"/>
  <dataValidations count="4">
    <dataValidation type="list" allowBlank="1" showInputMessage="1" showErrorMessage="1" sqref="I192:J193" xr:uid="{9333E5CB-E84C-4304-89BD-35301CEB4AEB}">
      <formula1>"1 有,2 なし"</formula1>
    </dataValidation>
    <dataValidation type="list" allowBlank="1" showInputMessage="1" showErrorMessage="1" sqref="I322:K326 R322:T326" xr:uid="{5533AEB9-220D-4F16-8440-94F4E385356F}">
      <formula1>"1記載有,2記載無"</formula1>
    </dataValidation>
    <dataValidation type="whole" imeMode="off" operator="greaterThanOrEqual" allowBlank="1" showInputMessage="1" showErrorMessage="1" sqref="F322:H326 O322:Q326" xr:uid="{EAB3EA98-E25E-40C0-B6BB-2918C8376664}">
      <formula1>0</formula1>
    </dataValidation>
    <dataValidation type="list" allowBlank="1" showInputMessage="1" showErrorMessage="1" sqref="Q818:R818" xr:uid="{4B8058D0-BF33-4174-AEF2-809BE8CE23C7}">
      <formula1>"1登録済,2未登録"</formula1>
    </dataValidation>
  </dataValidations>
  <hyperlinks>
    <hyperlink ref="L1023:M1023" location="別紙4!A1" display="別紙４" xr:uid="{8FD1D1BA-8443-4CE9-9248-D81884658BD5}"/>
    <hyperlink ref="F936:M936" r:id="rId1" display="送迎用バスの安全対策（こども家庭庁HP)" xr:uid="{B4EDE67F-0397-49C1-B1F3-C4741E4AE086}"/>
    <hyperlink ref="T1477:U1477" location="別紙9!B4" display="別紙９" xr:uid="{75CECA89-BB1A-4FE8-96DB-D43865E7CF78}"/>
    <hyperlink ref="T200:Y200" location="別紙１!B1" display="別紙１「役員・評議員名簿」" xr:uid="{AB5079A1-20A8-469F-9599-7C03F46A934A}"/>
    <hyperlink ref="E203:G203" location="別紙１参考!B1" display="別紙１参考" xr:uid="{D097B28E-191C-4A74-A03A-CF60EC0E42D8}"/>
    <hyperlink ref="K397:L397" location="別紙2!A3" display="別紙２" xr:uid="{B78928BD-2C58-4317-BFD9-2F77EC69B899}"/>
    <hyperlink ref="I409:J409" location="別紙3!A1" display="別紙３" xr:uid="{84E8DB99-4746-4D7D-AC2F-11075571E443}"/>
    <hyperlink ref="T488:W488" location="参考!C4" display="個人情報保護法等" xr:uid="{5CFAFC9C-C1A1-42AA-80B2-52BB8CE9DFC8}"/>
    <hyperlink ref="T501:V501" location="参考!C38" display="学校教育法等" xr:uid="{385EF1FB-2544-4A78-9509-3A3A48525A58}"/>
    <hyperlink ref="E1528:M1528" r:id="rId2" display="学校施設の非構造部材の耐震化ガイドブック" xr:uid="{FF146CDC-3578-4C2F-9794-911DF23A715F}"/>
    <hyperlink ref="S936:U936" location="参考!C62" display="学校教育法等" xr:uid="{E2E89962-4BE7-400F-8187-3B02E941A5D2}"/>
    <hyperlink ref="S1186:W1186" location="参考!C116" display="学校保健安全法等" xr:uid="{D881B13D-210F-4835-8C8C-F22E19FB476B}"/>
    <hyperlink ref="T1263:X1263" location="参考!C267" display="学校保健安全法等【抜粋】" xr:uid="{6124AF91-70CE-47D7-9529-8A4AEDBC9D4E}"/>
    <hyperlink ref="S1139:W1139" location="参考!C75" display="学校保健安全法等" xr:uid="{C5778E36-F33A-4E4A-852A-F2A17C14B612}"/>
    <hyperlink ref="T1420:X1420" location="参考!C315" display="学校保健安全法等【抜粋】" xr:uid="{F30C4E9C-0CB2-49C4-9690-64CABDD55317}"/>
    <hyperlink ref="P809:R809" r:id="rId3" display="厚生労働省HP" xr:uid="{D449FBCC-119D-41ED-84ED-146311C50CDE}"/>
    <hyperlink ref="R1355:V1355" location="参考!C214" display="学校環境衛生管理マニュアル" xr:uid="{D9E85316-BFE6-4760-9B8C-7070590B266E}"/>
    <hyperlink ref="T1233:X1233" location="参考!C212" display="学校保健安全法等【抜粋】" xr:uid="{7E62B3AB-4D96-4FE9-9C79-55E38CCC5FD7}"/>
    <hyperlink ref="N114:U114" r:id="rId4" display="私立学校法の改正に関する説明資料" xr:uid="{75E5CE9B-9366-4E10-95C4-B807D6965C9B}"/>
    <hyperlink ref="E1303:I1303" r:id="rId5" display="学校環境衛生管理マニュアル" xr:uid="{45AAF7E9-ADD6-48DF-9DEB-2AAF713DA1EC}"/>
    <hyperlink ref="T488:X488" location="参考!C3" display="個人情報保護法等【抜粋】" xr:uid="{89C113D2-66FD-4113-9D39-FABB1C0744DB}"/>
    <hyperlink ref="T501:X501" location="参考!C37" display="学校教育法等【抜粋】" xr:uid="{5E2162E1-ED00-4A6B-BC1E-012432D12ED7}"/>
    <hyperlink ref="R1355:X1355" location="参考!C296" display="学校環境衛生管理マニュアル【抜粋】" xr:uid="{42370078-5A07-4524-B023-9D7299C10699}"/>
    <hyperlink ref="S936:X936" location="参考!C63" display="学校保健安全法施行規則等【抜粋】" xr:uid="{91010DC7-6DC0-4F17-B819-98AD4F50F45B}"/>
    <hyperlink ref="S1139:X1139" location="参考!C90" display="学校保健安全法等【抜粋】" xr:uid="{AC6A2A30-FCFB-4B76-996E-2A0D15A3C834}"/>
    <hyperlink ref="S1186:X1186" location="参考!C134" display="学校保健安全法等【抜粋】" xr:uid="{39FACE64-26E6-4205-9BBD-3C8626D2788C}"/>
    <hyperlink ref="R1328:S1328" location="別紙5・6・7・8!B27" display="別紙６" xr:uid="{8A179482-A656-4D24-842D-C8F90F536BD7}"/>
    <hyperlink ref="R1332:S1332" location="別紙5・6・7・8!B74" display="別紙７" xr:uid="{FE592D89-252B-48BA-B823-29D142B6A5FE}"/>
    <hyperlink ref="R1337:S1337" location="別紙5・6・7・8!B102" display="別紙８" xr:uid="{637BAF56-B565-4641-A0B2-BC420C4F391D}"/>
    <hyperlink ref="R1327:S1327" location="別紙5・6・7・8!B3" display="別紙５" xr:uid="{5B24043F-F633-4594-8C68-2507A5133017}"/>
    <hyperlink ref="U1352:W1352" location="別紙5・6・7・8!B27" display="別紙６（イ）" xr:uid="{F0F115AC-D77F-43E6-B407-7C38C36AEC2E}"/>
  </hyperlinks>
  <printOptions horizontalCentered="1"/>
  <pageMargins left="0.11811023622047245" right="0.11811023622047245" top="0.35433070866141736" bottom="0.35433070866141736" header="0.31496062992125984" footer="0.31496062992125984"/>
  <pageSetup paperSize="9" scale="56" firstPageNumber="0" fitToHeight="0" orientation="landscape" useFirstPageNumber="1" r:id="rId6"/>
  <headerFooter differentFirst="1">
    <oddFooter>&amp;P ページ</oddFooter>
  </headerFooter>
  <rowBreaks count="34" manualBreakCount="34">
    <brk id="28" max="25" man="1"/>
    <brk id="47" max="25" man="1"/>
    <brk id="79" max="25" man="1"/>
    <brk id="134" max="25" man="1"/>
    <brk id="196" max="25" man="1"/>
    <brk id="242" max="25" man="1"/>
    <brk id="284" max="25" man="1"/>
    <brk id="328" max="25" man="1"/>
    <brk id="441" max="25" man="1"/>
    <brk id="489" max="25" man="1"/>
    <brk id="539" max="25" man="1"/>
    <brk id="589" max="25" man="1"/>
    <brk id="645" max="25" man="1"/>
    <brk id="674" max="25" man="1"/>
    <brk id="719" max="25" man="1"/>
    <brk id="786" max="25" man="1"/>
    <brk id="813" max="25" man="1"/>
    <brk id="846" max="25" man="1"/>
    <brk id="898" max="25" man="1"/>
    <brk id="952" max="25" man="1"/>
    <brk id="985" max="25" man="1"/>
    <brk id="1034" max="25" man="1"/>
    <brk id="1073" max="25" man="1"/>
    <brk id="1114" max="25" man="1"/>
    <brk id="1139" max="25" man="1"/>
    <brk id="1186" max="25" man="1"/>
    <brk id="1233" max="25" man="1"/>
    <brk id="1259" max="25" man="1"/>
    <brk id="1304" max="25" man="1"/>
    <brk id="1341" max="25" man="1"/>
    <brk id="1396" max="25" man="1"/>
    <brk id="1445" max="25" man="1"/>
    <brk id="1503" max="25" man="1"/>
    <brk id="1539" max="2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9A37C-BCFD-4381-AF6B-F7EE5D2FB9E8}">
  <sheetPr codeName="Sheet11"/>
  <dimension ref="B1:AV51"/>
  <sheetViews>
    <sheetView showGridLines="0" view="pageBreakPreview" topLeftCell="A11" zoomScale="55" zoomScaleNormal="25" zoomScaleSheetLayoutView="55" workbookViewId="0">
      <selection activeCell="S57" sqref="S57"/>
    </sheetView>
  </sheetViews>
  <sheetFormatPr defaultRowHeight="13" x14ac:dyDescent="0.2"/>
  <cols>
    <col min="1" max="1" width="2.7265625" customWidth="1"/>
    <col min="2" max="3" width="9.90625" customWidth="1"/>
    <col min="4" max="4" width="10.08984375" customWidth="1"/>
    <col min="5" max="5" width="6.6328125" customWidth="1"/>
    <col min="6" max="6" width="27.7265625" customWidth="1"/>
    <col min="7" max="16" width="8.7265625" customWidth="1"/>
    <col min="17" max="17" width="1.90625" customWidth="1"/>
    <col min="18" max="20" width="8.7265625" customWidth="1"/>
    <col min="21" max="21" width="1.90625" customWidth="1"/>
    <col min="22" max="36" width="8.7265625" customWidth="1"/>
    <col min="37" max="37" width="2.7265625" customWidth="1"/>
    <col min="38" max="43" width="7.453125" customWidth="1"/>
    <col min="44" max="44" width="3.08984375" customWidth="1"/>
    <col min="45" max="48" width="9.453125" customWidth="1"/>
  </cols>
  <sheetData>
    <row r="1" spans="2:48" ht="38.25" customHeight="1" x14ac:dyDescent="0.2">
      <c r="B1" s="189" t="s">
        <v>1150</v>
      </c>
      <c r="C1" s="189"/>
      <c r="D1" s="139" t="s">
        <v>1286</v>
      </c>
      <c r="E1" s="139"/>
      <c r="F1" s="139"/>
      <c r="G1" s="139"/>
      <c r="H1" s="139"/>
      <c r="I1" s="139"/>
      <c r="J1" s="139"/>
      <c r="K1" s="139"/>
      <c r="L1" s="139"/>
      <c r="M1" s="139"/>
      <c r="N1" s="139"/>
      <c r="O1" s="139"/>
      <c r="P1" s="139"/>
      <c r="Q1" s="139"/>
      <c r="R1" s="139"/>
      <c r="S1" s="139"/>
      <c r="T1" s="139"/>
      <c r="U1" s="139"/>
      <c r="V1" s="139"/>
      <c r="W1" s="139"/>
      <c r="X1" s="139"/>
      <c r="Y1" s="139"/>
      <c r="Z1" s="139"/>
      <c r="AA1" s="139"/>
      <c r="AB1" s="139"/>
      <c r="AC1" s="129"/>
      <c r="AD1" s="129"/>
      <c r="AE1" s="129"/>
      <c r="AF1" s="129"/>
      <c r="AG1" s="129"/>
      <c r="AH1" s="129"/>
      <c r="AI1" s="129"/>
      <c r="AJ1" s="129"/>
      <c r="AK1" s="382"/>
      <c r="AL1" s="129"/>
      <c r="AM1" s="129"/>
      <c r="AN1" s="129"/>
      <c r="AO1" s="129"/>
      <c r="AP1" s="129"/>
    </row>
    <row r="2" spans="2:48" ht="31.5" customHeight="1" x14ac:dyDescent="0.2">
      <c r="B2" s="138"/>
      <c r="C2" s="138"/>
      <c r="D2" s="139"/>
      <c r="E2" s="139"/>
      <c r="F2" s="139"/>
      <c r="G2" s="139"/>
      <c r="H2" s="139"/>
      <c r="I2" s="139"/>
      <c r="J2" s="139"/>
      <c r="K2" s="139"/>
      <c r="L2" s="139"/>
      <c r="M2" s="139"/>
      <c r="N2" s="139"/>
      <c r="O2" s="139"/>
      <c r="P2" s="139"/>
      <c r="Q2" s="139"/>
      <c r="R2" s="139"/>
      <c r="S2" s="139"/>
      <c r="T2" s="139"/>
      <c r="U2" s="139"/>
      <c r="V2" s="139"/>
      <c r="W2" s="139"/>
      <c r="X2" s="139"/>
      <c r="Y2" s="139"/>
      <c r="Z2" s="2705" t="s">
        <v>34</v>
      </c>
      <c r="AA2" s="1925"/>
      <c r="AB2" s="2706">
        <f>調書!Q9</f>
        <v>0</v>
      </c>
      <c r="AC2" s="2196"/>
      <c r="AD2" s="2196"/>
      <c r="AE2" s="2196"/>
      <c r="AF2" s="2196"/>
      <c r="AG2" s="2196"/>
      <c r="AH2" s="2196"/>
      <c r="AI2" s="2196"/>
      <c r="AJ2" s="2197"/>
      <c r="AK2" s="382"/>
    </row>
    <row r="3" spans="2:48" ht="6.65" customHeight="1" x14ac:dyDescent="0.2"/>
    <row r="4" spans="2:48" ht="24" customHeight="1" x14ac:dyDescent="0.2">
      <c r="D4" s="797" t="s">
        <v>2084</v>
      </c>
      <c r="X4" s="196"/>
      <c r="Y4" s="196"/>
      <c r="Z4" s="196"/>
      <c r="AA4" s="196"/>
      <c r="AB4" s="196"/>
      <c r="AC4" s="140"/>
      <c r="AD4" s="196" t="s">
        <v>939</v>
      </c>
      <c r="AE4" s="236"/>
      <c r="AF4" s="140" t="s">
        <v>22</v>
      </c>
      <c r="AG4" s="236"/>
      <c r="AH4" s="140" t="s">
        <v>23</v>
      </c>
      <c r="AI4" s="236"/>
      <c r="AJ4" s="197" t="s">
        <v>1092</v>
      </c>
    </row>
    <row r="5" spans="2:48" ht="24" customHeight="1" thickBot="1" x14ac:dyDescent="0.25">
      <c r="D5" s="797" t="s">
        <v>2085</v>
      </c>
      <c r="X5" s="196"/>
      <c r="Y5" s="196"/>
      <c r="Z5" s="196"/>
      <c r="AA5" s="196"/>
      <c r="AB5" s="196"/>
      <c r="AC5" s="140"/>
      <c r="AD5" s="140"/>
      <c r="AE5" s="140"/>
      <c r="AF5" s="140"/>
      <c r="AG5" s="140"/>
      <c r="AH5" s="140"/>
      <c r="AI5" s="140"/>
      <c r="AJ5" s="140"/>
    </row>
    <row r="6" spans="2:48" ht="24" customHeight="1" x14ac:dyDescent="0.2">
      <c r="D6" s="797" t="s">
        <v>2086</v>
      </c>
      <c r="X6" s="196"/>
      <c r="Y6" s="196"/>
      <c r="Z6" s="196"/>
      <c r="AA6" s="196"/>
      <c r="AB6" s="196"/>
      <c r="AC6" s="140"/>
      <c r="AD6" s="140"/>
      <c r="AE6" s="140"/>
      <c r="AF6" s="140"/>
      <c r="AG6" s="140"/>
      <c r="AH6" s="140"/>
      <c r="AI6" s="140"/>
      <c r="AJ6" s="197"/>
      <c r="AL6" s="2707" t="s">
        <v>1279</v>
      </c>
      <c r="AM6" s="2708"/>
      <c r="AN6" s="2709"/>
      <c r="AO6" s="2709"/>
      <c r="AP6" s="2709"/>
      <c r="AQ6" s="2710"/>
    </row>
    <row r="7" spans="2:48" ht="6.65" customHeight="1" thickBot="1" x14ac:dyDescent="0.25">
      <c r="AL7" s="2711"/>
      <c r="AM7" s="2712"/>
      <c r="AN7" s="2712"/>
      <c r="AO7" s="2712"/>
      <c r="AP7" s="2712"/>
      <c r="AQ7" s="2713"/>
    </row>
    <row r="8" spans="2:48" ht="28" customHeight="1" thickBot="1" x14ac:dyDescent="0.25">
      <c r="D8" s="254"/>
      <c r="E8" s="141"/>
      <c r="F8" s="142"/>
      <c r="G8" s="245" t="s">
        <v>52</v>
      </c>
      <c r="H8" s="245" t="s">
        <v>53</v>
      </c>
      <c r="I8" s="245" t="s">
        <v>54</v>
      </c>
      <c r="J8" s="245" t="s">
        <v>55</v>
      </c>
      <c r="K8" s="245" t="s">
        <v>56</v>
      </c>
      <c r="L8" s="245" t="s">
        <v>57</v>
      </c>
      <c r="M8" s="245" t="s">
        <v>58</v>
      </c>
      <c r="N8" s="245" t="s">
        <v>59</v>
      </c>
      <c r="O8" s="245" t="s">
        <v>1652</v>
      </c>
      <c r="P8" s="245" t="s">
        <v>1653</v>
      </c>
      <c r="Q8" s="322"/>
      <c r="R8" s="246" t="s">
        <v>60</v>
      </c>
      <c r="S8" s="246" t="s">
        <v>61</v>
      </c>
      <c r="T8" s="246" t="s">
        <v>62</v>
      </c>
      <c r="U8" s="322"/>
      <c r="V8" s="247" t="s">
        <v>63</v>
      </c>
      <c r="W8" s="247" t="s">
        <v>64</v>
      </c>
      <c r="X8" s="247" t="s">
        <v>65</v>
      </c>
      <c r="Y8" s="247" t="s">
        <v>66</v>
      </c>
      <c r="Z8" s="247" t="s">
        <v>67</v>
      </c>
      <c r="AA8" s="247" t="s">
        <v>68</v>
      </c>
      <c r="AB8" s="247" t="s">
        <v>69</v>
      </c>
      <c r="AC8" s="247" t="s">
        <v>70</v>
      </c>
      <c r="AD8" s="247" t="s">
        <v>71</v>
      </c>
      <c r="AE8" s="247" t="s">
        <v>1260</v>
      </c>
      <c r="AF8" s="247" t="s">
        <v>1654</v>
      </c>
      <c r="AG8" s="247" t="s">
        <v>1655</v>
      </c>
      <c r="AH8" s="247" t="s">
        <v>1656</v>
      </c>
      <c r="AI8" s="247" t="s">
        <v>1657</v>
      </c>
      <c r="AJ8" s="247" t="s">
        <v>1658</v>
      </c>
      <c r="AL8" s="2714" t="s">
        <v>1276</v>
      </c>
      <c r="AM8" s="2715"/>
      <c r="AN8" s="2716" t="s">
        <v>1277</v>
      </c>
      <c r="AO8" s="2715"/>
      <c r="AP8" s="2717" t="s">
        <v>1278</v>
      </c>
      <c r="AQ8" s="2718"/>
      <c r="AS8" s="2702" t="s">
        <v>1421</v>
      </c>
      <c r="AT8" s="2703"/>
      <c r="AU8" s="2703"/>
      <c r="AV8" s="2704"/>
    </row>
    <row r="9" spans="2:48" ht="26.25" customHeight="1" thickTop="1" thickBot="1" x14ac:dyDescent="0.25">
      <c r="D9" s="255" t="s">
        <v>52</v>
      </c>
      <c r="E9" s="14" t="s">
        <v>73</v>
      </c>
      <c r="F9" s="410"/>
      <c r="G9" s="323"/>
      <c r="H9" s="248"/>
      <c r="I9" s="248"/>
      <c r="J9" s="248"/>
      <c r="K9" s="248"/>
      <c r="L9" s="248"/>
      <c r="M9" s="248"/>
      <c r="N9" s="248"/>
      <c r="O9" s="248"/>
      <c r="P9" s="248"/>
      <c r="Q9" s="324"/>
      <c r="R9" s="248"/>
      <c r="S9" s="248"/>
      <c r="T9" s="248"/>
      <c r="U9" s="324"/>
      <c r="V9" s="248"/>
      <c r="W9" s="248"/>
      <c r="X9" s="248"/>
      <c r="Y9" s="248"/>
      <c r="Z9" s="248"/>
      <c r="AA9" s="248"/>
      <c r="AB9" s="248"/>
      <c r="AC9" s="248"/>
      <c r="AD9" s="248"/>
      <c r="AE9" s="248"/>
      <c r="AF9" s="248"/>
      <c r="AG9" s="248"/>
      <c r="AH9" s="248"/>
      <c r="AI9" s="248"/>
      <c r="AJ9" s="249"/>
      <c r="AL9" s="261">
        <f t="shared" ref="AL9:AL17" si="0">COUNTIF(G9:P9,"○")</f>
        <v>0</v>
      </c>
      <c r="AM9" s="262" t="str">
        <f>IF(AL9&lt;2,"○","×")</f>
        <v>○</v>
      </c>
      <c r="AN9" s="261">
        <f>COUNTIF(R9:T9,"○")</f>
        <v>0</v>
      </c>
      <c r="AO9" s="262" t="str">
        <f>IF(AN9=0,"○","×")</f>
        <v>○</v>
      </c>
      <c r="AP9" s="261">
        <f>COUNTIF(V9:AJ9,"○")</f>
        <v>0</v>
      </c>
      <c r="AQ9" s="262" t="str">
        <f>IF(AP9&lt;3,"○","×")</f>
        <v>○</v>
      </c>
      <c r="AS9" s="325" t="s">
        <v>1280</v>
      </c>
      <c r="AT9" s="406" t="s">
        <v>1283</v>
      </c>
      <c r="AU9" s="406" t="s">
        <v>1281</v>
      </c>
      <c r="AV9" s="326" t="s">
        <v>1282</v>
      </c>
    </row>
    <row r="10" spans="2:48" ht="26.25" customHeight="1" thickBot="1" x14ac:dyDescent="0.25">
      <c r="D10" s="255" t="s">
        <v>53</v>
      </c>
      <c r="E10" s="14" t="s">
        <v>73</v>
      </c>
      <c r="F10" s="410"/>
      <c r="G10" s="327" t="str">
        <f>IF(H$9="○","○","")</f>
        <v/>
      </c>
      <c r="H10" s="328"/>
      <c r="I10" s="240"/>
      <c r="J10" s="240"/>
      <c r="K10" s="240"/>
      <c r="L10" s="240"/>
      <c r="M10" s="240"/>
      <c r="N10" s="240"/>
      <c r="O10" s="240"/>
      <c r="P10" s="240"/>
      <c r="Q10" s="329"/>
      <c r="R10" s="240"/>
      <c r="S10" s="240"/>
      <c r="T10" s="240"/>
      <c r="U10" s="329"/>
      <c r="V10" s="240"/>
      <c r="W10" s="240"/>
      <c r="X10" s="240"/>
      <c r="Y10" s="240"/>
      <c r="Z10" s="240"/>
      <c r="AA10" s="240"/>
      <c r="AB10" s="240"/>
      <c r="AC10" s="240"/>
      <c r="AD10" s="240"/>
      <c r="AE10" s="240"/>
      <c r="AF10" s="240"/>
      <c r="AG10" s="240"/>
      <c r="AH10" s="240"/>
      <c r="AI10" s="240"/>
      <c r="AJ10" s="250"/>
      <c r="AL10" s="261">
        <f t="shared" si="0"/>
        <v>0</v>
      </c>
      <c r="AM10" s="262" t="str">
        <f t="shared" ref="AM10:AM18" si="1">IF(AL10&lt;2,"○","×")</f>
        <v>○</v>
      </c>
      <c r="AN10" s="261">
        <f t="shared" ref="AN10:AN18" si="2">COUNTIF(R10:T10,"○")</f>
        <v>0</v>
      </c>
      <c r="AO10" s="262" t="str">
        <f t="shared" ref="AO10:AO22" si="3">IF(AN10=0,"○","×")</f>
        <v>○</v>
      </c>
      <c r="AP10" s="261">
        <f t="shared" ref="AP10:AP18" si="4">COUNTIF(V10:AJ10,"○")</f>
        <v>0</v>
      </c>
      <c r="AQ10" s="262" t="str">
        <f t="shared" ref="AQ10:AQ38" si="5">IF(AP10&lt;3,"○","×")</f>
        <v>○</v>
      </c>
      <c r="AS10" s="330">
        <f>COUNTIF(AL9:AL18,"&gt;0")</f>
        <v>0</v>
      </c>
      <c r="AT10" s="331">
        <f>COUNTA(F9:F18)</f>
        <v>0</v>
      </c>
      <c r="AU10" s="332" t="str">
        <f>IFERROR(AS10/AT10,"")</f>
        <v/>
      </c>
      <c r="AV10" s="333" t="str">
        <f>IF(AU10&lt;=1/3,"○","×")</f>
        <v>×</v>
      </c>
    </row>
    <row r="11" spans="2:48" ht="26.25" customHeight="1" thickBot="1" x14ac:dyDescent="0.25">
      <c r="D11" s="255" t="s">
        <v>54</v>
      </c>
      <c r="E11" s="14" t="s">
        <v>73</v>
      </c>
      <c r="F11" s="410"/>
      <c r="G11" s="327" t="str">
        <f>IF(I$9="○","○","")</f>
        <v/>
      </c>
      <c r="H11" s="334" t="str">
        <f>IF(I$10="○","○","")</f>
        <v/>
      </c>
      <c r="I11" s="328"/>
      <c r="J11" s="240"/>
      <c r="K11" s="240"/>
      <c r="L11" s="240"/>
      <c r="M11" s="240"/>
      <c r="N11" s="240"/>
      <c r="O11" s="240"/>
      <c r="P11" s="240"/>
      <c r="Q11" s="329"/>
      <c r="R11" s="240"/>
      <c r="S11" s="240"/>
      <c r="T11" s="240"/>
      <c r="U11" s="329"/>
      <c r="V11" s="240"/>
      <c r="W11" s="240"/>
      <c r="X11" s="240"/>
      <c r="Y11" s="240"/>
      <c r="Z11" s="240"/>
      <c r="AA11" s="240"/>
      <c r="AB11" s="240"/>
      <c r="AC11" s="240"/>
      <c r="AD11" s="240"/>
      <c r="AE11" s="240"/>
      <c r="AF11" s="240"/>
      <c r="AG11" s="240"/>
      <c r="AH11" s="240"/>
      <c r="AI11" s="240"/>
      <c r="AJ11" s="250"/>
      <c r="AL11" s="261">
        <f t="shared" si="0"/>
        <v>0</v>
      </c>
      <c r="AM11" s="262" t="str">
        <f t="shared" si="1"/>
        <v>○</v>
      </c>
      <c r="AN11" s="261">
        <f t="shared" si="2"/>
        <v>0</v>
      </c>
      <c r="AO11" s="262" t="str">
        <f t="shared" si="3"/>
        <v>○</v>
      </c>
      <c r="AP11" s="261">
        <f t="shared" si="4"/>
        <v>0</v>
      </c>
      <c r="AQ11" s="262" t="str">
        <f t="shared" si="5"/>
        <v>○</v>
      </c>
    </row>
    <row r="12" spans="2:48" ht="26.25" customHeight="1" thickBot="1" x14ac:dyDescent="0.25">
      <c r="D12" s="255" t="s">
        <v>55</v>
      </c>
      <c r="E12" s="14" t="s">
        <v>73</v>
      </c>
      <c r="F12" s="410"/>
      <c r="G12" s="327" t="str">
        <f>IF(J$9="○","○","")</f>
        <v/>
      </c>
      <c r="H12" s="334" t="str">
        <f>IF(J$10="○","○","")</f>
        <v/>
      </c>
      <c r="I12" s="334" t="str">
        <f>IF(J$11="○","○","")</f>
        <v/>
      </c>
      <c r="J12" s="328"/>
      <c r="K12" s="240"/>
      <c r="L12" s="240"/>
      <c r="M12" s="240"/>
      <c r="N12" s="240"/>
      <c r="O12" s="240"/>
      <c r="P12" s="240"/>
      <c r="Q12" s="329"/>
      <c r="R12" s="240"/>
      <c r="S12" s="240"/>
      <c r="T12" s="240"/>
      <c r="U12" s="329"/>
      <c r="V12" s="240"/>
      <c r="W12" s="240"/>
      <c r="X12" s="240"/>
      <c r="Y12" s="240"/>
      <c r="Z12" s="240"/>
      <c r="AA12" s="240"/>
      <c r="AB12" s="240"/>
      <c r="AC12" s="240"/>
      <c r="AD12" s="240"/>
      <c r="AE12" s="240"/>
      <c r="AF12" s="240"/>
      <c r="AG12" s="240"/>
      <c r="AH12" s="240"/>
      <c r="AI12" s="240"/>
      <c r="AJ12" s="250"/>
      <c r="AL12" s="261">
        <f t="shared" si="0"/>
        <v>0</v>
      </c>
      <c r="AM12" s="262" t="str">
        <f t="shared" si="1"/>
        <v>○</v>
      </c>
      <c r="AN12" s="261">
        <f t="shared" si="2"/>
        <v>0</v>
      </c>
      <c r="AO12" s="262" t="str">
        <f t="shared" si="3"/>
        <v>○</v>
      </c>
      <c r="AP12" s="261">
        <f t="shared" si="4"/>
        <v>0</v>
      </c>
      <c r="AQ12" s="262" t="str">
        <f t="shared" si="5"/>
        <v>○</v>
      </c>
    </row>
    <row r="13" spans="2:48" ht="26.25" customHeight="1" thickBot="1" x14ac:dyDescent="0.25">
      <c r="D13" s="255" t="s">
        <v>56</v>
      </c>
      <c r="E13" s="14" t="s">
        <v>73</v>
      </c>
      <c r="F13" s="410"/>
      <c r="G13" s="327" t="str">
        <f>IF(K$9="○","○","")</f>
        <v/>
      </c>
      <c r="H13" s="334" t="str">
        <f>IF(K$10="○","○","")</f>
        <v/>
      </c>
      <c r="I13" s="334" t="str">
        <f>IF(K$11="○","○","")</f>
        <v/>
      </c>
      <c r="J13" s="334" t="str">
        <f>IF(K$12="○","○","")</f>
        <v/>
      </c>
      <c r="K13" s="328"/>
      <c r="L13" s="240"/>
      <c r="M13" s="240"/>
      <c r="N13" s="240"/>
      <c r="O13" s="240"/>
      <c r="P13" s="240"/>
      <c r="Q13" s="329"/>
      <c r="R13" s="240"/>
      <c r="S13" s="240"/>
      <c r="T13" s="240"/>
      <c r="U13" s="329"/>
      <c r="V13" s="240"/>
      <c r="W13" s="240"/>
      <c r="X13" s="240"/>
      <c r="Y13" s="240"/>
      <c r="Z13" s="240"/>
      <c r="AA13" s="240"/>
      <c r="AB13" s="240"/>
      <c r="AC13" s="240"/>
      <c r="AD13" s="240"/>
      <c r="AE13" s="240"/>
      <c r="AF13" s="240"/>
      <c r="AG13" s="240"/>
      <c r="AH13" s="240"/>
      <c r="AI13" s="240"/>
      <c r="AJ13" s="250"/>
      <c r="AL13" s="261">
        <f t="shared" si="0"/>
        <v>0</v>
      </c>
      <c r="AM13" s="262" t="str">
        <f t="shared" si="1"/>
        <v>○</v>
      </c>
      <c r="AN13" s="261">
        <f t="shared" si="2"/>
        <v>0</v>
      </c>
      <c r="AO13" s="262" t="str">
        <f t="shared" si="3"/>
        <v>○</v>
      </c>
      <c r="AP13" s="261">
        <f t="shared" si="4"/>
        <v>0</v>
      </c>
      <c r="AQ13" s="262" t="str">
        <f t="shared" si="5"/>
        <v>○</v>
      </c>
    </row>
    <row r="14" spans="2:48" ht="26.25" customHeight="1" thickBot="1" x14ac:dyDescent="0.25">
      <c r="D14" s="255" t="s">
        <v>57</v>
      </c>
      <c r="E14" s="14" t="s">
        <v>73</v>
      </c>
      <c r="F14" s="411"/>
      <c r="G14" s="327" t="str">
        <f>IF(L$9="○","○","")</f>
        <v/>
      </c>
      <c r="H14" s="334" t="str">
        <f>IF(L$10="○","○","")</f>
        <v/>
      </c>
      <c r="I14" s="334" t="str">
        <f>IF(L$11="○","○","")</f>
        <v/>
      </c>
      <c r="J14" s="334" t="str">
        <f>IF(L$12="○","○","")</f>
        <v/>
      </c>
      <c r="K14" s="334" t="str">
        <f>IF(L$13="○","○","")</f>
        <v/>
      </c>
      <c r="L14" s="328"/>
      <c r="M14" s="240"/>
      <c r="N14" s="240"/>
      <c r="O14" s="240"/>
      <c r="P14" s="240"/>
      <c r="Q14" s="329"/>
      <c r="R14" s="240"/>
      <c r="S14" s="240"/>
      <c r="T14" s="240"/>
      <c r="U14" s="329"/>
      <c r="V14" s="240"/>
      <c r="W14" s="240"/>
      <c r="X14" s="240"/>
      <c r="Y14" s="240"/>
      <c r="Z14" s="240"/>
      <c r="AA14" s="240"/>
      <c r="AB14" s="240"/>
      <c r="AC14" s="240"/>
      <c r="AD14" s="240"/>
      <c r="AE14" s="240"/>
      <c r="AF14" s="240"/>
      <c r="AG14" s="240"/>
      <c r="AH14" s="240"/>
      <c r="AI14" s="240"/>
      <c r="AJ14" s="250"/>
      <c r="AL14" s="261">
        <f t="shared" si="0"/>
        <v>0</v>
      </c>
      <c r="AM14" s="262" t="str">
        <f t="shared" si="1"/>
        <v>○</v>
      </c>
      <c r="AN14" s="261">
        <f t="shared" si="2"/>
        <v>0</v>
      </c>
      <c r="AO14" s="262" t="str">
        <f t="shared" si="3"/>
        <v>○</v>
      </c>
      <c r="AP14" s="261">
        <f t="shared" si="4"/>
        <v>0</v>
      </c>
      <c r="AQ14" s="262" t="str">
        <f t="shared" si="5"/>
        <v>○</v>
      </c>
    </row>
    <row r="15" spans="2:48" ht="26.25" customHeight="1" thickBot="1" x14ac:dyDescent="0.25">
      <c r="D15" s="255" t="s">
        <v>58</v>
      </c>
      <c r="E15" s="14" t="s">
        <v>73</v>
      </c>
      <c r="F15" s="411"/>
      <c r="G15" s="327" t="str">
        <f>IF(M$9="○","○","")</f>
        <v/>
      </c>
      <c r="H15" s="334" t="str">
        <f>IF(M$10="○","○","")</f>
        <v/>
      </c>
      <c r="I15" s="334" t="str">
        <f>IF(M$11="○","○","")</f>
        <v/>
      </c>
      <c r="J15" s="334" t="str">
        <f>IF(M$12="○","○","")</f>
        <v/>
      </c>
      <c r="K15" s="334" t="str">
        <f>IF(M$13="○","○","")</f>
        <v/>
      </c>
      <c r="L15" s="334" t="str">
        <f>IF(M$14="○","○","")</f>
        <v/>
      </c>
      <c r="M15" s="328"/>
      <c r="N15" s="240"/>
      <c r="O15" s="240"/>
      <c r="P15" s="240"/>
      <c r="Q15" s="329"/>
      <c r="R15" s="240"/>
      <c r="S15" s="240"/>
      <c r="T15" s="240"/>
      <c r="U15" s="329"/>
      <c r="V15" s="240"/>
      <c r="W15" s="240"/>
      <c r="X15" s="240"/>
      <c r="Y15" s="240"/>
      <c r="Z15" s="240"/>
      <c r="AA15" s="240"/>
      <c r="AB15" s="240"/>
      <c r="AC15" s="240"/>
      <c r="AD15" s="240"/>
      <c r="AE15" s="240"/>
      <c r="AF15" s="240"/>
      <c r="AG15" s="240"/>
      <c r="AH15" s="240"/>
      <c r="AI15" s="240"/>
      <c r="AJ15" s="250"/>
      <c r="AL15" s="261">
        <f t="shared" si="0"/>
        <v>0</v>
      </c>
      <c r="AM15" s="262" t="str">
        <f t="shared" si="1"/>
        <v>○</v>
      </c>
      <c r="AN15" s="261">
        <f t="shared" si="2"/>
        <v>0</v>
      </c>
      <c r="AO15" s="262" t="str">
        <f t="shared" si="3"/>
        <v>○</v>
      </c>
      <c r="AP15" s="261">
        <f t="shared" si="4"/>
        <v>0</v>
      </c>
      <c r="AQ15" s="262" t="str">
        <f t="shared" si="5"/>
        <v>○</v>
      </c>
    </row>
    <row r="16" spans="2:48" ht="26.25" customHeight="1" thickBot="1" x14ac:dyDescent="0.25">
      <c r="D16" s="255" t="s">
        <v>59</v>
      </c>
      <c r="E16" s="14" t="s">
        <v>73</v>
      </c>
      <c r="F16" s="411"/>
      <c r="G16" s="327" t="str">
        <f>IF(N$9="○","○","")</f>
        <v/>
      </c>
      <c r="H16" s="334" t="str">
        <f>IF(N$10="○","○","")</f>
        <v/>
      </c>
      <c r="I16" s="334" t="str">
        <f>IF(N$11="○","○","")</f>
        <v/>
      </c>
      <c r="J16" s="334" t="str">
        <f>IF(N$12="○","○","")</f>
        <v/>
      </c>
      <c r="K16" s="334" t="str">
        <f>IF(N$13="○","○","")</f>
        <v/>
      </c>
      <c r="L16" s="334" t="str">
        <f>IF(N$14="○","○","")</f>
        <v/>
      </c>
      <c r="M16" s="334" t="str">
        <f>IF(N$15="○","○","")</f>
        <v/>
      </c>
      <c r="N16" s="328"/>
      <c r="O16" s="240"/>
      <c r="P16" s="240"/>
      <c r="Q16" s="329"/>
      <c r="R16" s="240"/>
      <c r="S16" s="240"/>
      <c r="T16" s="240"/>
      <c r="U16" s="329"/>
      <c r="V16" s="240"/>
      <c r="W16" s="240"/>
      <c r="X16" s="240"/>
      <c r="Y16" s="240"/>
      <c r="Z16" s="240"/>
      <c r="AA16" s="240"/>
      <c r="AB16" s="240"/>
      <c r="AC16" s="240"/>
      <c r="AD16" s="240"/>
      <c r="AE16" s="240"/>
      <c r="AF16" s="240"/>
      <c r="AG16" s="240"/>
      <c r="AH16" s="240"/>
      <c r="AI16" s="240"/>
      <c r="AJ16" s="250"/>
      <c r="AL16" s="261">
        <f t="shared" si="0"/>
        <v>0</v>
      </c>
      <c r="AM16" s="262" t="str">
        <f t="shared" si="1"/>
        <v>○</v>
      </c>
      <c r="AN16" s="261">
        <f t="shared" si="2"/>
        <v>0</v>
      </c>
      <c r="AO16" s="262" t="str">
        <f t="shared" si="3"/>
        <v>○</v>
      </c>
      <c r="AP16" s="261">
        <f t="shared" si="4"/>
        <v>0</v>
      </c>
      <c r="AQ16" s="262" t="str">
        <f t="shared" si="5"/>
        <v>○</v>
      </c>
    </row>
    <row r="17" spans="2:48" ht="26.25" customHeight="1" thickBot="1" x14ac:dyDescent="0.25">
      <c r="D17" s="255" t="s">
        <v>1652</v>
      </c>
      <c r="E17" s="14" t="s">
        <v>73</v>
      </c>
      <c r="F17" s="411"/>
      <c r="G17" s="327" t="str">
        <f>IF(O$9="○","○","")</f>
        <v/>
      </c>
      <c r="H17" s="334" t="str">
        <f>IF(O$10="○","○","")</f>
        <v/>
      </c>
      <c r="I17" s="334" t="str">
        <f>IF(O$11="○","○","")</f>
        <v/>
      </c>
      <c r="J17" s="334" t="str">
        <f>IF(O$12="○","○","")</f>
        <v/>
      </c>
      <c r="K17" s="334" t="str">
        <f>IF(O$13="○","○","")</f>
        <v/>
      </c>
      <c r="L17" s="334" t="str">
        <f>IF(O$14="○","○","")</f>
        <v/>
      </c>
      <c r="M17" s="334" t="str">
        <f>IF(O$15="○","○","")</f>
        <v/>
      </c>
      <c r="N17" s="334" t="str">
        <f>IF(O$16="○","○","")</f>
        <v/>
      </c>
      <c r="O17" s="328"/>
      <c r="P17" s="240"/>
      <c r="Q17" s="329"/>
      <c r="R17" s="240"/>
      <c r="S17" s="240"/>
      <c r="T17" s="240"/>
      <c r="U17" s="329"/>
      <c r="V17" s="240"/>
      <c r="W17" s="240"/>
      <c r="X17" s="240"/>
      <c r="Y17" s="240"/>
      <c r="Z17" s="240"/>
      <c r="AA17" s="240"/>
      <c r="AB17" s="240"/>
      <c r="AC17" s="240"/>
      <c r="AD17" s="240"/>
      <c r="AE17" s="240"/>
      <c r="AF17" s="240"/>
      <c r="AG17" s="240"/>
      <c r="AH17" s="240"/>
      <c r="AI17" s="240"/>
      <c r="AJ17" s="250"/>
      <c r="AL17" s="261">
        <f t="shared" si="0"/>
        <v>0</v>
      </c>
      <c r="AM17" s="262" t="str">
        <f t="shared" si="1"/>
        <v>○</v>
      </c>
      <c r="AN17" s="261">
        <f t="shared" si="2"/>
        <v>0</v>
      </c>
      <c r="AO17" s="262" t="str">
        <f t="shared" si="3"/>
        <v>○</v>
      </c>
      <c r="AP17" s="261">
        <f t="shared" si="4"/>
        <v>0</v>
      </c>
      <c r="AQ17" s="262" t="str">
        <f t="shared" si="5"/>
        <v>○</v>
      </c>
    </row>
    <row r="18" spans="2:48" ht="26.25" customHeight="1" thickBot="1" x14ac:dyDescent="0.25">
      <c r="D18" s="255" t="s">
        <v>1653</v>
      </c>
      <c r="E18" s="14" t="s">
        <v>73</v>
      </c>
      <c r="F18" s="411"/>
      <c r="G18" s="335" t="str">
        <f>IF(P$9="○","○","")</f>
        <v/>
      </c>
      <c r="H18" s="336" t="str">
        <f>IF(P$10="○","○","")</f>
        <v/>
      </c>
      <c r="I18" s="336" t="str">
        <f>IF(P$11="○","○","")</f>
        <v/>
      </c>
      <c r="J18" s="336" t="str">
        <f>IF(P$12="○","○","")</f>
        <v/>
      </c>
      <c r="K18" s="336" t="str">
        <f>IF(P$13="○","○","")</f>
        <v/>
      </c>
      <c r="L18" s="336" t="str">
        <f>IF(P$14="○","○","")</f>
        <v/>
      </c>
      <c r="M18" s="336" t="str">
        <f>IF(P$15="○","○","")</f>
        <v/>
      </c>
      <c r="N18" s="336" t="str">
        <f>IF(P$16="○","○","")</f>
        <v/>
      </c>
      <c r="O18" s="336" t="str">
        <f>IF(P$17="○","○","")</f>
        <v/>
      </c>
      <c r="P18" s="337"/>
      <c r="Q18" s="338"/>
      <c r="R18" s="251"/>
      <c r="S18" s="251"/>
      <c r="T18" s="251"/>
      <c r="U18" s="338"/>
      <c r="V18" s="251"/>
      <c r="W18" s="251"/>
      <c r="X18" s="251"/>
      <c r="Y18" s="251"/>
      <c r="Z18" s="251"/>
      <c r="AA18" s="251"/>
      <c r="AB18" s="251"/>
      <c r="AC18" s="251"/>
      <c r="AD18" s="251"/>
      <c r="AE18" s="251"/>
      <c r="AF18" s="251"/>
      <c r="AG18" s="251"/>
      <c r="AH18" s="251"/>
      <c r="AI18" s="251"/>
      <c r="AJ18" s="252"/>
      <c r="AL18" s="261">
        <f>COUNTIF(G18:P18,"○")</f>
        <v>0</v>
      </c>
      <c r="AM18" s="262" t="str">
        <f t="shared" si="1"/>
        <v>○</v>
      </c>
      <c r="AN18" s="261">
        <f t="shared" si="2"/>
        <v>0</v>
      </c>
      <c r="AO18" s="262" t="str">
        <f t="shared" si="3"/>
        <v>○</v>
      </c>
      <c r="AP18" s="261">
        <f t="shared" si="4"/>
        <v>0</v>
      </c>
      <c r="AQ18" s="262" t="str">
        <f t="shared" si="5"/>
        <v>○</v>
      </c>
    </row>
    <row r="19" spans="2:48" ht="15.65" customHeight="1" thickBot="1" x14ac:dyDescent="0.25">
      <c r="D19" s="13"/>
      <c r="E19" s="13"/>
      <c r="F19" s="13"/>
      <c r="G19" s="253"/>
      <c r="H19" s="253"/>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L19" s="256"/>
      <c r="AM19" s="257"/>
      <c r="AN19" s="256"/>
      <c r="AO19" s="258"/>
      <c r="AP19" s="259"/>
      <c r="AQ19" s="258"/>
    </row>
    <row r="20" spans="2:48" ht="26.25" customHeight="1" thickTop="1" thickBot="1" x14ac:dyDescent="0.25">
      <c r="D20" s="339" t="s">
        <v>77</v>
      </c>
      <c r="E20" s="14" t="s">
        <v>73</v>
      </c>
      <c r="F20" s="410"/>
      <c r="G20" s="334" t="str">
        <f>IF(R$9="○","○","")</f>
        <v/>
      </c>
      <c r="H20" s="340" t="str">
        <f>IF($R10="○","○","")</f>
        <v/>
      </c>
      <c r="I20" s="340" t="str">
        <f>IF($R11="○","○","")</f>
        <v/>
      </c>
      <c r="J20" s="340" t="str">
        <f>IF($R12="○","○","")</f>
        <v/>
      </c>
      <c r="K20" s="340" t="str">
        <f>IF($R13="○","○","")</f>
        <v/>
      </c>
      <c r="L20" s="340" t="str">
        <f>IF($R14="○","○","")</f>
        <v/>
      </c>
      <c r="M20" s="340" t="str">
        <f>IF($R15="○","○","")</f>
        <v/>
      </c>
      <c r="N20" s="340" t="str">
        <f>IF($R16="○","○","")</f>
        <v/>
      </c>
      <c r="O20" s="340" t="str">
        <f>IF($R17="○","○","")</f>
        <v/>
      </c>
      <c r="P20" s="340" t="str">
        <f>IF($R18="○","○","")</f>
        <v/>
      </c>
      <c r="Q20" s="341"/>
      <c r="R20" s="323"/>
      <c r="S20" s="342"/>
      <c r="T20" s="342"/>
      <c r="U20" s="324"/>
      <c r="V20" s="248"/>
      <c r="W20" s="342"/>
      <c r="X20" s="342"/>
      <c r="Y20" s="342"/>
      <c r="Z20" s="342"/>
      <c r="AA20" s="342"/>
      <c r="AB20" s="342"/>
      <c r="AC20" s="342"/>
      <c r="AD20" s="342"/>
      <c r="AE20" s="342"/>
      <c r="AF20" s="342"/>
      <c r="AG20" s="342"/>
      <c r="AH20" s="342"/>
      <c r="AI20" s="342"/>
      <c r="AJ20" s="343"/>
      <c r="AL20" s="261">
        <f>COUNTIF(G20:P20,"○")</f>
        <v>0</v>
      </c>
      <c r="AM20" s="262" t="str">
        <f>IF(AL20=0,"○","×")</f>
        <v>○</v>
      </c>
      <c r="AN20" s="261">
        <f>COUNTIF(R20:T20,"○")</f>
        <v>0</v>
      </c>
      <c r="AO20" s="262" t="str">
        <f t="shared" si="3"/>
        <v>○</v>
      </c>
      <c r="AP20" s="261">
        <f>COUNTIF(V20:AJ20,"○")</f>
        <v>0</v>
      </c>
      <c r="AQ20" s="262" t="str">
        <f t="shared" si="5"/>
        <v>○</v>
      </c>
    </row>
    <row r="21" spans="2:48" ht="26.25" customHeight="1" thickBot="1" x14ac:dyDescent="0.25">
      <c r="B21" s="2719" t="s">
        <v>1284</v>
      </c>
      <c r="C21" s="2719" t="s">
        <v>1659</v>
      </c>
      <c r="D21" s="241" t="s">
        <v>78</v>
      </c>
      <c r="E21" s="14" t="s">
        <v>73</v>
      </c>
      <c r="F21" s="410"/>
      <c r="G21" s="334" t="str">
        <f>IF($S9="○","○","")</f>
        <v/>
      </c>
      <c r="H21" s="340" t="str">
        <f>IF($S10="○","○","")</f>
        <v/>
      </c>
      <c r="I21" s="340" t="str">
        <f>IF($S11="○","○","")</f>
        <v/>
      </c>
      <c r="J21" s="340" t="str">
        <f>IF($S12="○","○","")</f>
        <v/>
      </c>
      <c r="K21" s="340" t="str">
        <f>IF($S13="○","○","")</f>
        <v/>
      </c>
      <c r="L21" s="340" t="str">
        <f>IF($S14="○","○","")</f>
        <v/>
      </c>
      <c r="M21" s="340" t="str">
        <f>IF($S15="○","○","")</f>
        <v/>
      </c>
      <c r="N21" s="340" t="str">
        <f>IF($S16="○","○","")</f>
        <v/>
      </c>
      <c r="O21" s="340" t="str">
        <f>IF($S17="○","○","")</f>
        <v/>
      </c>
      <c r="P21" s="334" t="str">
        <f>IF($S18="○","○","")</f>
        <v/>
      </c>
      <c r="Q21" s="329"/>
      <c r="R21" s="327" t="str">
        <f>IF(S$20="○","○","")</f>
        <v/>
      </c>
      <c r="S21" s="328"/>
      <c r="T21" s="344"/>
      <c r="U21" s="329"/>
      <c r="V21" s="240"/>
      <c r="W21" s="344"/>
      <c r="X21" s="344"/>
      <c r="Y21" s="344"/>
      <c r="Z21" s="344"/>
      <c r="AA21" s="344"/>
      <c r="AB21" s="344"/>
      <c r="AC21" s="344"/>
      <c r="AD21" s="344"/>
      <c r="AE21" s="344"/>
      <c r="AF21" s="344"/>
      <c r="AG21" s="344"/>
      <c r="AH21" s="344"/>
      <c r="AI21" s="344"/>
      <c r="AJ21" s="345"/>
      <c r="AL21" s="261">
        <f t="shared" ref="AL21:AL22" si="6">COUNTIF(G21:P21,"○")</f>
        <v>0</v>
      </c>
      <c r="AM21" s="262" t="str">
        <f t="shared" ref="AM21:AM22" si="7">IF(AL21=0,"○","×")</f>
        <v>○</v>
      </c>
      <c r="AN21" s="261">
        <f t="shared" ref="AN21:AN22" si="8">COUNTIF(R21:T21,"○")</f>
        <v>0</v>
      </c>
      <c r="AO21" s="262" t="str">
        <f t="shared" si="3"/>
        <v>○</v>
      </c>
      <c r="AP21" s="261">
        <f t="shared" ref="AP21:AP22" si="9">COUNTIF(V21:AJ21,"○")</f>
        <v>0</v>
      </c>
      <c r="AQ21" s="262" t="str">
        <f t="shared" si="5"/>
        <v>○</v>
      </c>
    </row>
    <row r="22" spans="2:48" ht="26.25" customHeight="1" thickBot="1" x14ac:dyDescent="0.25">
      <c r="B22" s="2720"/>
      <c r="C22" s="2720"/>
      <c r="D22" s="241" t="s">
        <v>79</v>
      </c>
      <c r="E22" s="14" t="s">
        <v>73</v>
      </c>
      <c r="F22" s="411"/>
      <c r="G22" s="334" t="str">
        <f>IF($T9="○","○","")</f>
        <v/>
      </c>
      <c r="H22" s="340" t="str">
        <f>IF($T10="○","○","")</f>
        <v/>
      </c>
      <c r="I22" s="340" t="str">
        <f>IF($T11="○","○","")</f>
        <v/>
      </c>
      <c r="J22" s="340" t="str">
        <f>IF($T12="○","○","")</f>
        <v/>
      </c>
      <c r="K22" s="340" t="str">
        <f>IF($T13="○","○","")</f>
        <v/>
      </c>
      <c r="L22" s="340" t="str">
        <f>IF($T14="○","○","")</f>
        <v/>
      </c>
      <c r="M22" s="340" t="str">
        <f>IF($T15="○","○","")</f>
        <v/>
      </c>
      <c r="N22" s="340" t="str">
        <f>IF($T16="○","○","")</f>
        <v/>
      </c>
      <c r="O22" s="340" t="str">
        <f>IF($T17="○","○","")</f>
        <v/>
      </c>
      <c r="P22" s="334" t="str">
        <f>IF($T18="○","○","")</f>
        <v/>
      </c>
      <c r="Q22" s="346"/>
      <c r="R22" s="335" t="str">
        <f>IF(T$20="○","○","")</f>
        <v/>
      </c>
      <c r="S22" s="347" t="str">
        <f>IF(T$21="○","○","")</f>
        <v/>
      </c>
      <c r="T22" s="337"/>
      <c r="U22" s="338"/>
      <c r="V22" s="251"/>
      <c r="W22" s="348"/>
      <c r="X22" s="348"/>
      <c r="Y22" s="348"/>
      <c r="Z22" s="348"/>
      <c r="AA22" s="348"/>
      <c r="AB22" s="348"/>
      <c r="AC22" s="348"/>
      <c r="AD22" s="348"/>
      <c r="AE22" s="348"/>
      <c r="AF22" s="348"/>
      <c r="AG22" s="348"/>
      <c r="AH22" s="348"/>
      <c r="AI22" s="348"/>
      <c r="AJ22" s="349"/>
      <c r="AL22" s="261">
        <f t="shared" si="6"/>
        <v>0</v>
      </c>
      <c r="AM22" s="262" t="str">
        <f t="shared" si="7"/>
        <v>○</v>
      </c>
      <c r="AN22" s="261">
        <f t="shared" si="8"/>
        <v>0</v>
      </c>
      <c r="AO22" s="262" t="str">
        <f t="shared" si="3"/>
        <v>○</v>
      </c>
      <c r="AP22" s="261">
        <f t="shared" si="9"/>
        <v>0</v>
      </c>
      <c r="AQ22" s="262" t="str">
        <f t="shared" si="5"/>
        <v>○</v>
      </c>
    </row>
    <row r="23" spans="2:48" ht="15.65" customHeight="1" thickBot="1" x14ac:dyDescent="0.25">
      <c r="B23" s="2721"/>
      <c r="C23" s="2721"/>
      <c r="D23" s="13"/>
      <c r="E23" s="13"/>
      <c r="F23" s="13"/>
      <c r="G23" s="253"/>
      <c r="H23" s="253"/>
      <c r="I23" s="253"/>
      <c r="J23" s="253"/>
      <c r="K23" s="253"/>
      <c r="L23" s="253"/>
      <c r="M23" s="253"/>
      <c r="N23" s="253"/>
      <c r="O23" s="253"/>
      <c r="P23" s="253"/>
      <c r="Q23" s="253"/>
      <c r="R23" s="253"/>
      <c r="S23" s="253"/>
      <c r="T23" s="253"/>
      <c r="U23" s="253"/>
      <c r="V23" s="253"/>
      <c r="W23" s="253"/>
      <c r="X23" s="253"/>
      <c r="Y23" s="253"/>
      <c r="Z23" s="253"/>
      <c r="AA23" s="253"/>
      <c r="AB23" s="253"/>
      <c r="AC23" s="253"/>
      <c r="AD23" s="253"/>
      <c r="AE23" s="253"/>
      <c r="AF23" s="253"/>
      <c r="AG23" s="253"/>
      <c r="AH23" s="253"/>
      <c r="AI23" s="253"/>
      <c r="AJ23" s="253"/>
      <c r="AL23" s="266" t="s">
        <v>1285</v>
      </c>
      <c r="AM23" s="264"/>
      <c r="AN23" s="263"/>
      <c r="AO23" s="264"/>
      <c r="AP23" s="256"/>
      <c r="AQ23" s="258"/>
    </row>
    <row r="24" spans="2:48" ht="26.25" customHeight="1" thickTop="1" thickBot="1" x14ac:dyDescent="0.25">
      <c r="B24" s="244"/>
      <c r="C24" s="244"/>
      <c r="D24" s="242" t="s">
        <v>80</v>
      </c>
      <c r="E24" s="14" t="s">
        <v>73</v>
      </c>
      <c r="F24" s="410"/>
      <c r="G24" s="334" t="str">
        <f>IF($V$9="○","○","")</f>
        <v/>
      </c>
      <c r="H24" s="334" t="str">
        <f>IF(V$10="○","○","")</f>
        <v/>
      </c>
      <c r="I24" s="334" t="str">
        <f>IF(V$11="○","○","")</f>
        <v/>
      </c>
      <c r="J24" s="334" t="str">
        <f>IF(V$12="○","○","")</f>
        <v/>
      </c>
      <c r="K24" s="334" t="str">
        <f>IF(V$13="○","○","")</f>
        <v/>
      </c>
      <c r="L24" s="334" t="str">
        <f>IF(V$14="○","○","")</f>
        <v/>
      </c>
      <c r="M24" s="334" t="str">
        <f>IF(V$15="○","○","")</f>
        <v/>
      </c>
      <c r="N24" s="334" t="str">
        <f>IF(V$16="○","○","")</f>
        <v/>
      </c>
      <c r="O24" s="334" t="str">
        <f>IF(V$17="○","○","")</f>
        <v/>
      </c>
      <c r="P24" s="334" t="str">
        <f>IF(V$18="○","○","")</f>
        <v/>
      </c>
      <c r="Q24" s="341"/>
      <c r="R24" s="334" t="str">
        <f>IF(V$20="○","○","")</f>
        <v/>
      </c>
      <c r="S24" s="334" t="str">
        <f>IF($V$21="○","○","")</f>
        <v/>
      </c>
      <c r="T24" s="334" t="str">
        <f>IF($V22="○","○","")</f>
        <v/>
      </c>
      <c r="U24" s="341"/>
      <c r="V24" s="323"/>
      <c r="W24" s="248"/>
      <c r="X24" s="248"/>
      <c r="Y24" s="248"/>
      <c r="Z24" s="248"/>
      <c r="AA24" s="248"/>
      <c r="AB24" s="248"/>
      <c r="AC24" s="248"/>
      <c r="AD24" s="248"/>
      <c r="AE24" s="248"/>
      <c r="AF24" s="248"/>
      <c r="AG24" s="248"/>
      <c r="AH24" s="248"/>
      <c r="AI24" s="248"/>
      <c r="AJ24" s="249"/>
      <c r="AL24" s="267">
        <f>COUNTIF(G24:AJ24,"○")</f>
        <v>0</v>
      </c>
      <c r="AM24" s="265"/>
      <c r="AN24" s="239"/>
      <c r="AO24" s="265"/>
      <c r="AP24" s="261">
        <f>COUNTIF(V24:AJ24,"○")</f>
        <v>0</v>
      </c>
      <c r="AQ24" s="262" t="str">
        <f t="shared" si="5"/>
        <v>○</v>
      </c>
      <c r="AS24" s="2722" t="s">
        <v>1422</v>
      </c>
      <c r="AT24" s="2723"/>
      <c r="AU24" s="2723"/>
      <c r="AV24" s="2724"/>
    </row>
    <row r="25" spans="2:48" ht="26.25" customHeight="1" thickBot="1" x14ac:dyDescent="0.25">
      <c r="B25" s="244"/>
      <c r="C25" s="244"/>
      <c r="D25" s="242" t="s">
        <v>81</v>
      </c>
      <c r="E25" s="14" t="s">
        <v>73</v>
      </c>
      <c r="F25" s="410"/>
      <c r="G25" s="334" t="str">
        <f>IF($W9="○","○","")</f>
        <v/>
      </c>
      <c r="H25" s="334" t="str">
        <f>IF($W10="○","○","")</f>
        <v/>
      </c>
      <c r="I25" s="334" t="str">
        <f>IF($W11="○","○","")</f>
        <v/>
      </c>
      <c r="J25" s="334" t="str">
        <f>IF($W12="○","○","")</f>
        <v/>
      </c>
      <c r="K25" s="334" t="str">
        <f>IF($W13="○","○","")</f>
        <v/>
      </c>
      <c r="L25" s="334" t="str">
        <f>IF($W14="○","○","")</f>
        <v/>
      </c>
      <c r="M25" s="334" t="str">
        <f>IF($W15="○","○","")</f>
        <v/>
      </c>
      <c r="N25" s="334" t="str">
        <f>IF($W16="○","○","")</f>
        <v/>
      </c>
      <c r="O25" s="334" t="str">
        <f>IF($W17="○","○","")</f>
        <v/>
      </c>
      <c r="P25" s="334" t="str">
        <f>IF($W18="○","○","")</f>
        <v/>
      </c>
      <c r="Q25" s="329"/>
      <c r="R25" s="334" t="str">
        <f>IF($W20="○","○","")</f>
        <v/>
      </c>
      <c r="S25" s="334" t="str">
        <f>IF($W21="○","○","")</f>
        <v/>
      </c>
      <c r="T25" s="334" t="str">
        <f>IF($W22="○","○","")</f>
        <v/>
      </c>
      <c r="U25" s="329"/>
      <c r="V25" s="327" t="str">
        <f>IF(W$24="○","○","")</f>
        <v/>
      </c>
      <c r="W25" s="328"/>
      <c r="X25" s="240"/>
      <c r="Y25" s="240"/>
      <c r="Z25" s="240"/>
      <c r="AA25" s="240"/>
      <c r="AB25" s="240"/>
      <c r="AC25" s="240"/>
      <c r="AD25" s="240"/>
      <c r="AE25" s="240"/>
      <c r="AF25" s="240"/>
      <c r="AG25" s="240"/>
      <c r="AH25" s="240"/>
      <c r="AI25" s="240"/>
      <c r="AJ25" s="250"/>
      <c r="AL25" s="267">
        <f t="shared" ref="AL25:AL38" si="10">COUNTIF(G25:AJ25,"○")</f>
        <v>0</v>
      </c>
      <c r="AM25" s="265"/>
      <c r="AN25" s="239"/>
      <c r="AO25" s="265"/>
      <c r="AP25" s="261">
        <f t="shared" ref="AP25:AP38" si="11">COUNTIF(V25:AJ25,"○")</f>
        <v>0</v>
      </c>
      <c r="AQ25" s="262" t="str">
        <f t="shared" si="5"/>
        <v>○</v>
      </c>
      <c r="AS25" s="325" t="s">
        <v>1280</v>
      </c>
      <c r="AT25" s="406" t="s">
        <v>1283</v>
      </c>
      <c r="AU25" s="406" t="s">
        <v>1281</v>
      </c>
      <c r="AV25" s="326" t="s">
        <v>1282</v>
      </c>
    </row>
    <row r="26" spans="2:48" ht="26.25" customHeight="1" thickBot="1" x14ac:dyDescent="0.25">
      <c r="B26" s="244"/>
      <c r="C26" s="244"/>
      <c r="D26" s="242" t="s">
        <v>82</v>
      </c>
      <c r="E26" s="14" t="s">
        <v>73</v>
      </c>
      <c r="F26" s="410"/>
      <c r="G26" s="334" t="str">
        <f>IF($X9="○","○","")</f>
        <v/>
      </c>
      <c r="H26" s="334" t="str">
        <f>IF($X10="○","○","")</f>
        <v/>
      </c>
      <c r="I26" s="334" t="str">
        <f>IF($X11="○","○","")</f>
        <v/>
      </c>
      <c r="J26" s="334" t="str">
        <f>IF($X12="○","○","")</f>
        <v/>
      </c>
      <c r="K26" s="334" t="str">
        <f>IF($X13="○","○","")</f>
        <v/>
      </c>
      <c r="L26" s="334" t="str">
        <f>IF($X14="○","○","")</f>
        <v/>
      </c>
      <c r="M26" s="334" t="str">
        <f>IF($X15="○","○","")</f>
        <v/>
      </c>
      <c r="N26" s="334" t="str">
        <f>IF($X16="○","○","")</f>
        <v/>
      </c>
      <c r="O26" s="334" t="str">
        <f>IF($X17="○","○","")</f>
        <v/>
      </c>
      <c r="P26" s="334" t="str">
        <f>IF($X18="○","○","")</f>
        <v/>
      </c>
      <c r="Q26" s="329"/>
      <c r="R26" s="334" t="str">
        <f>IF($X20="○","○","")</f>
        <v/>
      </c>
      <c r="S26" s="334" t="str">
        <f>IF($X21="○","○","")</f>
        <v/>
      </c>
      <c r="T26" s="334" t="str">
        <f>IF($X22="○","○","")</f>
        <v/>
      </c>
      <c r="U26" s="329"/>
      <c r="V26" s="327" t="str">
        <f>IF(X$24="○","○","")</f>
        <v/>
      </c>
      <c r="W26" s="334" t="str">
        <f>IF(X$25="○","○","")</f>
        <v/>
      </c>
      <c r="X26" s="350"/>
      <c r="Y26" s="240"/>
      <c r="Z26" s="240"/>
      <c r="AA26" s="240"/>
      <c r="AB26" s="240"/>
      <c r="AC26" s="240"/>
      <c r="AD26" s="240"/>
      <c r="AE26" s="240"/>
      <c r="AF26" s="240"/>
      <c r="AG26" s="240"/>
      <c r="AH26" s="240"/>
      <c r="AI26" s="240"/>
      <c r="AJ26" s="250"/>
      <c r="AL26" s="267">
        <f t="shared" si="10"/>
        <v>0</v>
      </c>
      <c r="AM26" s="265"/>
      <c r="AN26" s="239"/>
      <c r="AO26" s="265"/>
      <c r="AP26" s="261">
        <f t="shared" si="11"/>
        <v>0</v>
      </c>
      <c r="AQ26" s="262" t="str">
        <f t="shared" si="5"/>
        <v>○</v>
      </c>
      <c r="AS26" s="351">
        <f>COUNTIF(AL24:AL38,"&gt;0")</f>
        <v>0</v>
      </c>
      <c r="AT26" s="352">
        <f>COUNTA(F24:F38)</f>
        <v>0</v>
      </c>
      <c r="AU26" s="353" t="str">
        <f>IFERROR(AS26/AT26,"")</f>
        <v/>
      </c>
      <c r="AV26" s="333" t="str">
        <f>IF(AU26&lt;=1/3,"○","×")</f>
        <v>×</v>
      </c>
    </row>
    <row r="27" spans="2:48" ht="26.25" customHeight="1" thickBot="1" x14ac:dyDescent="0.25">
      <c r="B27" s="244"/>
      <c r="C27" s="244"/>
      <c r="D27" s="242" t="s">
        <v>83</v>
      </c>
      <c r="E27" s="14" t="s">
        <v>73</v>
      </c>
      <c r="F27" s="410"/>
      <c r="G27" s="334" t="str">
        <f>IF($Y$9="○","○","")</f>
        <v/>
      </c>
      <c r="H27" s="334" t="str">
        <f>IF($Y$10="○","○","")</f>
        <v/>
      </c>
      <c r="I27" s="334" t="str">
        <f>IF($Y$11="○","○","")</f>
        <v/>
      </c>
      <c r="J27" s="334" t="str">
        <f>IF($Y$12="○","○","")</f>
        <v/>
      </c>
      <c r="K27" s="334" t="str">
        <f>IF($Y$13="○","○","")</f>
        <v/>
      </c>
      <c r="L27" s="334" t="str">
        <f>IF($Y$14="○","○","")</f>
        <v/>
      </c>
      <c r="M27" s="334" t="str">
        <f>IF($Y$15="○","○","")</f>
        <v/>
      </c>
      <c r="N27" s="334" t="str">
        <f>IF($Y$16="○","○","")</f>
        <v/>
      </c>
      <c r="O27" s="334" t="str">
        <f>IF($Y$17="○","○","")</f>
        <v/>
      </c>
      <c r="P27" s="334" t="str">
        <f>IF($Y$18="○","○","")</f>
        <v/>
      </c>
      <c r="Q27" s="329"/>
      <c r="R27" s="334" t="str">
        <f>IF($Y$20="○","○","")</f>
        <v/>
      </c>
      <c r="S27" s="334" t="str">
        <f>IF($Y$21="○","○","")</f>
        <v/>
      </c>
      <c r="T27" s="334" t="str">
        <f>IF($Y$22="○","○","")</f>
        <v/>
      </c>
      <c r="U27" s="329"/>
      <c r="V27" s="327" t="str">
        <f>IF(Y$24="○","○","")</f>
        <v/>
      </c>
      <c r="W27" s="334" t="str">
        <f>IF(Y$25="○","○","")</f>
        <v/>
      </c>
      <c r="X27" s="334" t="str">
        <f>IF(Y$26="○","○","")</f>
        <v/>
      </c>
      <c r="Y27" s="328"/>
      <c r="Z27" s="240"/>
      <c r="AA27" s="240"/>
      <c r="AB27" s="240"/>
      <c r="AC27" s="240"/>
      <c r="AD27" s="240"/>
      <c r="AE27" s="240"/>
      <c r="AF27" s="240"/>
      <c r="AG27" s="240"/>
      <c r="AH27" s="240"/>
      <c r="AI27" s="240"/>
      <c r="AJ27" s="250"/>
      <c r="AL27" s="267">
        <f t="shared" si="10"/>
        <v>0</v>
      </c>
      <c r="AM27" s="265"/>
      <c r="AN27" s="239"/>
      <c r="AO27" s="265"/>
      <c r="AP27" s="261">
        <f t="shared" si="11"/>
        <v>0</v>
      </c>
      <c r="AQ27" s="262" t="str">
        <f t="shared" si="5"/>
        <v>○</v>
      </c>
      <c r="AS27" s="260" t="str">
        <f>IF(AL27&gt;0,"該当","")</f>
        <v/>
      </c>
    </row>
    <row r="28" spans="2:48" ht="26.25" customHeight="1" thickBot="1" x14ac:dyDescent="0.25">
      <c r="B28" s="244"/>
      <c r="C28" s="244"/>
      <c r="D28" s="242" t="s">
        <v>84</v>
      </c>
      <c r="E28" s="14" t="s">
        <v>73</v>
      </c>
      <c r="F28" s="410"/>
      <c r="G28" s="334" t="str">
        <f>IF($Z$9="○","○","")</f>
        <v/>
      </c>
      <c r="H28" s="334" t="str">
        <f>IF($Z$10="○","○","")</f>
        <v/>
      </c>
      <c r="I28" s="334" t="str">
        <f>IF($Z$11="○","○","")</f>
        <v/>
      </c>
      <c r="J28" s="334" t="str">
        <f>IF($Z$12="○","○","")</f>
        <v/>
      </c>
      <c r="K28" s="334" t="str">
        <f>IF($Z$13="○","○","")</f>
        <v/>
      </c>
      <c r="L28" s="334" t="str">
        <f>IF($Z$14="○","○","")</f>
        <v/>
      </c>
      <c r="M28" s="334" t="str">
        <f>IF($Z$15="○","○","")</f>
        <v/>
      </c>
      <c r="N28" s="334" t="str">
        <f>IF($Z$16="○","○","")</f>
        <v/>
      </c>
      <c r="O28" s="334" t="str">
        <f>IF($Z$17="○","○","")</f>
        <v/>
      </c>
      <c r="P28" s="334" t="str">
        <f>IF($Z$18="○","○","")</f>
        <v/>
      </c>
      <c r="Q28" s="329"/>
      <c r="R28" s="334" t="str">
        <f>IF($Z$20="○","○","")</f>
        <v/>
      </c>
      <c r="S28" s="334" t="str">
        <f>IF($Z$21="○","○","")</f>
        <v/>
      </c>
      <c r="T28" s="334" t="str">
        <f>IF($Z$22="○","○","")</f>
        <v/>
      </c>
      <c r="U28" s="329"/>
      <c r="V28" s="327" t="str">
        <f>IF(Z$24="○","○","")</f>
        <v/>
      </c>
      <c r="W28" s="334" t="str">
        <f>IF(Z$25="○","○","")</f>
        <v/>
      </c>
      <c r="X28" s="334" t="str">
        <f>IF(Z$26="○","○","")</f>
        <v/>
      </c>
      <c r="Y28" s="334" t="str">
        <f>IF(Z$27="○","○","")</f>
        <v/>
      </c>
      <c r="Z28" s="328"/>
      <c r="AA28" s="240"/>
      <c r="AB28" s="240"/>
      <c r="AC28" s="240"/>
      <c r="AD28" s="240"/>
      <c r="AE28" s="240"/>
      <c r="AF28" s="240"/>
      <c r="AG28" s="240"/>
      <c r="AH28" s="240"/>
      <c r="AI28" s="240"/>
      <c r="AJ28" s="250"/>
      <c r="AL28" s="267">
        <f t="shared" si="10"/>
        <v>0</v>
      </c>
      <c r="AM28" s="265"/>
      <c r="AN28" s="239"/>
      <c r="AO28" s="265"/>
      <c r="AP28" s="261">
        <f t="shared" si="11"/>
        <v>0</v>
      </c>
      <c r="AQ28" s="262" t="str">
        <f t="shared" si="5"/>
        <v>○</v>
      </c>
      <c r="AS28" s="2722" t="s">
        <v>1423</v>
      </c>
      <c r="AT28" s="2723"/>
      <c r="AU28" s="2723"/>
      <c r="AV28" s="2724"/>
    </row>
    <row r="29" spans="2:48" ht="26.25" customHeight="1" thickBot="1" x14ac:dyDescent="0.25">
      <c r="B29" s="244"/>
      <c r="C29" s="244"/>
      <c r="D29" s="242" t="s">
        <v>85</v>
      </c>
      <c r="E29" s="14" t="s">
        <v>73</v>
      </c>
      <c r="F29" s="410"/>
      <c r="G29" s="334" t="str">
        <f>IF($AA$9="○","○","")</f>
        <v/>
      </c>
      <c r="H29" s="334" t="str">
        <f>IF($AA$10="○","○","")</f>
        <v/>
      </c>
      <c r="I29" s="334" t="str">
        <f>IF($AA$11="○","○","")</f>
        <v/>
      </c>
      <c r="J29" s="334" t="str">
        <f>IF($AA$12="○","○","")</f>
        <v/>
      </c>
      <c r="K29" s="334" t="str">
        <f>IF($AA$13="○","○","")</f>
        <v/>
      </c>
      <c r="L29" s="334" t="str">
        <f>IF($AA$14="○","○","")</f>
        <v/>
      </c>
      <c r="M29" s="334" t="str">
        <f>IF($AA$15="○","○","")</f>
        <v/>
      </c>
      <c r="N29" s="334" t="str">
        <f>IF($AA$16="○","○","")</f>
        <v/>
      </c>
      <c r="O29" s="334" t="str">
        <f>IF($AA$17="○","○","")</f>
        <v/>
      </c>
      <c r="P29" s="334" t="str">
        <f>IF($AA$18="○","○","")</f>
        <v/>
      </c>
      <c r="Q29" s="329"/>
      <c r="R29" s="334" t="str">
        <f>IF($AA$20="○","○","")</f>
        <v/>
      </c>
      <c r="S29" s="334" t="str">
        <f>IF($AA$21="○","○","")</f>
        <v/>
      </c>
      <c r="T29" s="334" t="str">
        <f>IF($AA$22="○","○","")</f>
        <v/>
      </c>
      <c r="U29" s="329"/>
      <c r="V29" s="327" t="str">
        <f>IF(AA$24="○","○","")</f>
        <v/>
      </c>
      <c r="W29" s="334" t="str">
        <f>IF(AA$25="○","○","")</f>
        <v/>
      </c>
      <c r="X29" s="334" t="str">
        <f>IF(AA$26="○","○","")</f>
        <v/>
      </c>
      <c r="Y29" s="334" t="str">
        <f>IF(AA$27="○","○","")</f>
        <v/>
      </c>
      <c r="Z29" s="334" t="str">
        <f>IF(AA$28="○","○","")</f>
        <v/>
      </c>
      <c r="AA29" s="328"/>
      <c r="AB29" s="240"/>
      <c r="AC29" s="240"/>
      <c r="AD29" s="240"/>
      <c r="AE29" s="240"/>
      <c r="AF29" s="240"/>
      <c r="AG29" s="240"/>
      <c r="AH29" s="240"/>
      <c r="AI29" s="240"/>
      <c r="AJ29" s="250"/>
      <c r="AL29" s="267">
        <f t="shared" si="10"/>
        <v>0</v>
      </c>
      <c r="AM29" s="265"/>
      <c r="AN29" s="239"/>
      <c r="AO29" s="265"/>
      <c r="AP29" s="261">
        <f t="shared" si="11"/>
        <v>0</v>
      </c>
      <c r="AQ29" s="262" t="str">
        <f t="shared" si="5"/>
        <v>○</v>
      </c>
      <c r="AS29" s="325" t="s">
        <v>1280</v>
      </c>
      <c r="AT29" s="406" t="s">
        <v>1283</v>
      </c>
      <c r="AU29" s="406" t="s">
        <v>1281</v>
      </c>
      <c r="AV29" s="326" t="s">
        <v>1282</v>
      </c>
    </row>
    <row r="30" spans="2:48" ht="26.25" customHeight="1" thickBot="1" x14ac:dyDescent="0.25">
      <c r="B30" s="244"/>
      <c r="C30" s="244"/>
      <c r="D30" s="242" t="s">
        <v>86</v>
      </c>
      <c r="E30" s="14" t="s">
        <v>73</v>
      </c>
      <c r="F30" s="411"/>
      <c r="G30" s="334" t="str">
        <f>IF($AB$9="○","○","")</f>
        <v/>
      </c>
      <c r="H30" s="334" t="str">
        <f>IF($AB$10="○","○","")</f>
        <v/>
      </c>
      <c r="I30" s="334" t="str">
        <f>IF($AB$11="○","○","")</f>
        <v/>
      </c>
      <c r="J30" s="334" t="str">
        <f>IF($AB$12="○","○","")</f>
        <v/>
      </c>
      <c r="K30" s="334" t="str">
        <f>IF($AB$13="○","○","")</f>
        <v/>
      </c>
      <c r="L30" s="334" t="str">
        <f>IF($AB$14="○","○","")</f>
        <v/>
      </c>
      <c r="M30" s="334" t="str">
        <f>IF($AB$15="○","○","")</f>
        <v/>
      </c>
      <c r="N30" s="334" t="str">
        <f>IF($AB$16="○","○","")</f>
        <v/>
      </c>
      <c r="O30" s="334" t="str">
        <f>IF($AB$17="○","○","")</f>
        <v/>
      </c>
      <c r="P30" s="334" t="str">
        <f>IF($AB$18="○","○","")</f>
        <v/>
      </c>
      <c r="Q30" s="329"/>
      <c r="R30" s="334" t="str">
        <f>IF($AB$20="○","○","")</f>
        <v/>
      </c>
      <c r="S30" s="334" t="str">
        <f>IF($AB$21="○","○","")</f>
        <v/>
      </c>
      <c r="T30" s="334" t="str">
        <f>IF($AB$22="○","○","")</f>
        <v/>
      </c>
      <c r="U30" s="329"/>
      <c r="V30" s="327" t="str">
        <f>IF(AB$24="○","○","")</f>
        <v/>
      </c>
      <c r="W30" s="334" t="str">
        <f>IF(AB$25="○","○","")</f>
        <v/>
      </c>
      <c r="X30" s="334" t="str">
        <f>IF(AB$26="○","○","")</f>
        <v/>
      </c>
      <c r="Y30" s="334" t="str">
        <f>IF(AB$27="○","○","")</f>
        <v/>
      </c>
      <c r="Z30" s="334" t="str">
        <f>IF(AB$28="○","○","")</f>
        <v/>
      </c>
      <c r="AA30" s="334" t="str">
        <f>IF(AB$29="○","○","")</f>
        <v/>
      </c>
      <c r="AB30" s="328"/>
      <c r="AC30" s="240"/>
      <c r="AD30" s="240"/>
      <c r="AE30" s="240"/>
      <c r="AF30" s="240"/>
      <c r="AG30" s="240"/>
      <c r="AH30" s="240"/>
      <c r="AI30" s="240"/>
      <c r="AJ30" s="250"/>
      <c r="AL30" s="267">
        <f t="shared" si="10"/>
        <v>0</v>
      </c>
      <c r="AM30" s="265"/>
      <c r="AN30" s="239"/>
      <c r="AO30" s="265"/>
      <c r="AP30" s="261">
        <f t="shared" si="11"/>
        <v>0</v>
      </c>
      <c r="AQ30" s="262" t="str">
        <f t="shared" si="5"/>
        <v>○</v>
      </c>
      <c r="AS30" s="351">
        <f>COUNTA(C24:C38)</f>
        <v>0</v>
      </c>
      <c r="AT30" s="352">
        <f>COUNTA(F24:F38)</f>
        <v>0</v>
      </c>
      <c r="AU30" s="353" t="str">
        <f>IFERROR(AS30/AT30,"")</f>
        <v/>
      </c>
      <c r="AV30" s="333" t="str">
        <f>IF(AU30&lt;=1/3,"○","×")</f>
        <v>×</v>
      </c>
    </row>
    <row r="31" spans="2:48" ht="26.25" customHeight="1" thickBot="1" x14ac:dyDescent="0.25">
      <c r="B31" s="244"/>
      <c r="C31" s="244"/>
      <c r="D31" s="242" t="s">
        <v>87</v>
      </c>
      <c r="E31" s="14" t="s">
        <v>73</v>
      </c>
      <c r="F31" s="411"/>
      <c r="G31" s="334" t="str">
        <f>IF($AC$9="○","○","")</f>
        <v/>
      </c>
      <c r="H31" s="334" t="str">
        <f>IF($AC$10="○","○","")</f>
        <v/>
      </c>
      <c r="I31" s="334" t="str">
        <f>IF($AC$11="○","○","")</f>
        <v/>
      </c>
      <c r="J31" s="334" t="str">
        <f>IF($AC$12="○","○","")</f>
        <v/>
      </c>
      <c r="K31" s="334" t="str">
        <f>IF($AC$13="○","○","")</f>
        <v/>
      </c>
      <c r="L31" s="334" t="str">
        <f>IF($AC$14="○","○","")</f>
        <v/>
      </c>
      <c r="M31" s="334" t="str">
        <f>IF($AC$15="○","○","")</f>
        <v/>
      </c>
      <c r="N31" s="334" t="str">
        <f>IF($AC$16="○","○","")</f>
        <v/>
      </c>
      <c r="O31" s="334" t="str">
        <f>IF($AC$17="○","○","")</f>
        <v/>
      </c>
      <c r="P31" s="334" t="str">
        <f>IF($AC$18="○","○","")</f>
        <v/>
      </c>
      <c r="Q31" s="329"/>
      <c r="R31" s="334" t="str">
        <f>IF($AC$20="○","○","")</f>
        <v/>
      </c>
      <c r="S31" s="334" t="str">
        <f>IF($AC$21="○","○","")</f>
        <v/>
      </c>
      <c r="T31" s="334" t="str">
        <f>IF($AC$22="○","○","")</f>
        <v/>
      </c>
      <c r="U31" s="329"/>
      <c r="V31" s="327" t="str">
        <f>IF(AC$24="○","○","")</f>
        <v/>
      </c>
      <c r="W31" s="334" t="str">
        <f>IF(AC$25="○","○","")</f>
        <v/>
      </c>
      <c r="X31" s="334" t="str">
        <f>IF(AC$26="○","○","")</f>
        <v/>
      </c>
      <c r="Y31" s="334" t="str">
        <f>IF(AC$27="○","○","")</f>
        <v/>
      </c>
      <c r="Z31" s="334" t="str">
        <f>IF(AC$28="○","○","")</f>
        <v/>
      </c>
      <c r="AA31" s="334" t="str">
        <f>IF(AC$29="○","○","")</f>
        <v/>
      </c>
      <c r="AB31" s="334" t="str">
        <f>IF(AC$30="○","○","")</f>
        <v/>
      </c>
      <c r="AC31" s="328"/>
      <c r="AD31" s="240"/>
      <c r="AE31" s="240"/>
      <c r="AF31" s="240"/>
      <c r="AG31" s="240"/>
      <c r="AH31" s="240"/>
      <c r="AI31" s="240"/>
      <c r="AJ31" s="250"/>
      <c r="AL31" s="267">
        <f t="shared" si="10"/>
        <v>0</v>
      </c>
      <c r="AM31" s="265"/>
      <c r="AN31" s="239"/>
      <c r="AO31" s="265"/>
      <c r="AP31" s="261">
        <f t="shared" si="11"/>
        <v>0</v>
      </c>
      <c r="AQ31" s="262" t="str">
        <f t="shared" si="5"/>
        <v>○</v>
      </c>
      <c r="AS31" s="260" t="str">
        <f>IF(AL32&gt;0,"該当","")</f>
        <v/>
      </c>
    </row>
    <row r="32" spans="2:48" ht="26.25" customHeight="1" thickBot="1" x14ac:dyDescent="0.25">
      <c r="B32" s="244"/>
      <c r="C32" s="244"/>
      <c r="D32" s="242" t="s">
        <v>88</v>
      </c>
      <c r="E32" s="14" t="s">
        <v>73</v>
      </c>
      <c r="F32" s="411"/>
      <c r="G32" s="334" t="str">
        <f>IF($AD$9="○","○","")</f>
        <v/>
      </c>
      <c r="H32" s="334" t="str">
        <f>IF($AD$10="○","○","")</f>
        <v/>
      </c>
      <c r="I32" s="334" t="str">
        <f>IF($AD$11="○","○","")</f>
        <v/>
      </c>
      <c r="J32" s="334" t="str">
        <f>IF($AD$12="○","○","")</f>
        <v/>
      </c>
      <c r="K32" s="334" t="str">
        <f>IF($AD$13="○","○","")</f>
        <v/>
      </c>
      <c r="L32" s="334" t="str">
        <f>IF($AD$14="○","○","")</f>
        <v/>
      </c>
      <c r="M32" s="334" t="str">
        <f>IF($AD$15="○","○","")</f>
        <v/>
      </c>
      <c r="N32" s="334" t="str">
        <f>IF($AD$16="○","○","")</f>
        <v/>
      </c>
      <c r="O32" s="334" t="str">
        <f>IF($AD$17="○","○","")</f>
        <v/>
      </c>
      <c r="P32" s="334" t="str">
        <f>IF($AD$18="○","○","")</f>
        <v/>
      </c>
      <c r="Q32" s="329"/>
      <c r="R32" s="334" t="str">
        <f>IF($AD$20="○","○","")</f>
        <v/>
      </c>
      <c r="S32" s="334" t="str">
        <f>IF($AD$21="○","○","")</f>
        <v/>
      </c>
      <c r="T32" s="334" t="str">
        <f>IF($AD$22="○","○","")</f>
        <v/>
      </c>
      <c r="U32" s="329"/>
      <c r="V32" s="327" t="str">
        <f>IF(AD$24="○","○","")</f>
        <v/>
      </c>
      <c r="W32" s="334" t="str">
        <f>IF(AD$25="○","○","")</f>
        <v/>
      </c>
      <c r="X32" s="334" t="str">
        <f>IF(AD$26="○","○","")</f>
        <v/>
      </c>
      <c r="Y32" s="334" t="str">
        <f>IF(AD$27="○","○","")</f>
        <v/>
      </c>
      <c r="Z32" s="334" t="str">
        <f>IF(AD$28="○","○","")</f>
        <v/>
      </c>
      <c r="AA32" s="334" t="str">
        <f>IF(AD$29="○","○","")</f>
        <v/>
      </c>
      <c r="AB32" s="334" t="str">
        <f>IF(AD$30="○","○","")</f>
        <v/>
      </c>
      <c r="AC32" s="334" t="str">
        <f>IF(AD$31="○","○","")</f>
        <v/>
      </c>
      <c r="AD32" s="328"/>
      <c r="AE32" s="240"/>
      <c r="AF32" s="240"/>
      <c r="AG32" s="240"/>
      <c r="AH32" s="240"/>
      <c r="AI32" s="240"/>
      <c r="AJ32" s="250"/>
      <c r="AL32" s="267">
        <f t="shared" si="10"/>
        <v>0</v>
      </c>
      <c r="AM32" s="265"/>
      <c r="AN32" s="239"/>
      <c r="AO32" s="265"/>
      <c r="AP32" s="261">
        <f t="shared" si="11"/>
        <v>0</v>
      </c>
      <c r="AQ32" s="262" t="str">
        <f t="shared" si="5"/>
        <v>○</v>
      </c>
      <c r="AS32" s="2722" t="s">
        <v>1424</v>
      </c>
      <c r="AT32" s="2723"/>
      <c r="AU32" s="2723"/>
      <c r="AV32" s="2724"/>
    </row>
    <row r="33" spans="2:48" ht="26.25" customHeight="1" thickBot="1" x14ac:dyDescent="0.25">
      <c r="B33" s="244"/>
      <c r="C33" s="244"/>
      <c r="D33" s="243" t="s">
        <v>1660</v>
      </c>
      <c r="E33" s="14" t="s">
        <v>73</v>
      </c>
      <c r="F33" s="411"/>
      <c r="G33" s="334" t="str">
        <f>IF($AE$9="○","○","")</f>
        <v/>
      </c>
      <c r="H33" s="334" t="str">
        <f>IF($AE$10="○","○","")</f>
        <v/>
      </c>
      <c r="I33" s="334" t="str">
        <f>IF($AE$11="○","○","")</f>
        <v/>
      </c>
      <c r="J33" s="334" t="str">
        <f>IF($AE$12="○","○","")</f>
        <v/>
      </c>
      <c r="K33" s="334" t="str">
        <f>IF($AE$13="○","○","")</f>
        <v/>
      </c>
      <c r="L33" s="334" t="str">
        <f>IF($AE$14="○","○","")</f>
        <v/>
      </c>
      <c r="M33" s="334" t="str">
        <f>IF($AE$15="○","○","")</f>
        <v/>
      </c>
      <c r="N33" s="334" t="str">
        <f>IF($AE$16="○","○","")</f>
        <v/>
      </c>
      <c r="O33" s="334" t="str">
        <f>IF($AE$17="○","○","")</f>
        <v/>
      </c>
      <c r="P33" s="334" t="str">
        <f>IF($AE$18="○","○","")</f>
        <v/>
      </c>
      <c r="Q33" s="329"/>
      <c r="R33" s="334" t="str">
        <f>IF($AE$20="○","○","")</f>
        <v/>
      </c>
      <c r="S33" s="334" t="str">
        <f>IF($AE$21="○","○","")</f>
        <v/>
      </c>
      <c r="T33" s="334" t="str">
        <f>IF($AE$22="○","○","")</f>
        <v/>
      </c>
      <c r="U33" s="329"/>
      <c r="V33" s="327" t="str">
        <f>IF(AE$24="○","○","")</f>
        <v/>
      </c>
      <c r="W33" s="334" t="str">
        <f>IF(AE$25="○","○","")</f>
        <v/>
      </c>
      <c r="X33" s="334" t="str">
        <f>IF(AE$26="○","○","")</f>
        <v/>
      </c>
      <c r="Y33" s="334" t="str">
        <f>IF(AE$27="○","○","")</f>
        <v/>
      </c>
      <c r="Z33" s="334" t="str">
        <f>IF(AE$28="○","○","")</f>
        <v/>
      </c>
      <c r="AA33" s="334" t="str">
        <f>IF(AE$29="○","○","")</f>
        <v/>
      </c>
      <c r="AB33" s="334" t="str">
        <f>IF(AE$30="○","○","")</f>
        <v/>
      </c>
      <c r="AC33" s="334" t="str">
        <f>IF(AE$31="○","○","")</f>
        <v/>
      </c>
      <c r="AD33" s="334" t="str">
        <f>IF(AE$32="○","○","")</f>
        <v/>
      </c>
      <c r="AE33" s="328"/>
      <c r="AF33" s="240"/>
      <c r="AG33" s="240"/>
      <c r="AH33" s="240"/>
      <c r="AI33" s="240"/>
      <c r="AJ33" s="250"/>
      <c r="AL33" s="267">
        <f t="shared" si="10"/>
        <v>0</v>
      </c>
      <c r="AM33" s="265"/>
      <c r="AN33" s="239"/>
      <c r="AO33" s="265"/>
      <c r="AP33" s="261">
        <f t="shared" si="11"/>
        <v>0</v>
      </c>
      <c r="AQ33" s="262" t="str">
        <f t="shared" si="5"/>
        <v>○</v>
      </c>
      <c r="AS33" s="325" t="s">
        <v>1280</v>
      </c>
      <c r="AT33" s="406" t="s">
        <v>1283</v>
      </c>
      <c r="AU33" s="406" t="s">
        <v>1281</v>
      </c>
      <c r="AV33" s="326" t="s">
        <v>1282</v>
      </c>
    </row>
    <row r="34" spans="2:48" ht="26.25" customHeight="1" thickBot="1" x14ac:dyDescent="0.25">
      <c r="B34" s="244"/>
      <c r="C34" s="244"/>
      <c r="D34" s="243" t="s">
        <v>1661</v>
      </c>
      <c r="E34" s="14" t="s">
        <v>73</v>
      </c>
      <c r="F34" s="411"/>
      <c r="G34" s="334" t="str">
        <f>IF($AF$9="○","○","")</f>
        <v/>
      </c>
      <c r="H34" s="334" t="str">
        <f>IF($AF$10="○","○","")</f>
        <v/>
      </c>
      <c r="I34" s="334" t="str">
        <f>IF($AF$11="○","○","")</f>
        <v/>
      </c>
      <c r="J34" s="334" t="str">
        <f>IF($AF$12="○","○","")</f>
        <v/>
      </c>
      <c r="K34" s="334" t="str">
        <f>IF($AF$13="○","○","")</f>
        <v/>
      </c>
      <c r="L34" s="334" t="str">
        <f>IF($AF$14="○","○","")</f>
        <v/>
      </c>
      <c r="M34" s="334" t="str">
        <f>IF($AF$15="○","○","")</f>
        <v/>
      </c>
      <c r="N34" s="334" t="str">
        <f>IF($AF16="○","○","")</f>
        <v/>
      </c>
      <c r="O34" s="334" t="str">
        <f>IF($AF$17="○","○","")</f>
        <v/>
      </c>
      <c r="P34" s="334" t="str">
        <f>IF($AF$18="○","○","")</f>
        <v/>
      </c>
      <c r="Q34" s="329"/>
      <c r="R34" s="334" t="str">
        <f>IF($AF$20="○","○","")</f>
        <v/>
      </c>
      <c r="S34" s="334" t="str">
        <f>IF($AF$21="○","○","")</f>
        <v/>
      </c>
      <c r="T34" s="334" t="str">
        <f>IF($AF$22="○","○","")</f>
        <v/>
      </c>
      <c r="U34" s="329"/>
      <c r="V34" s="327" t="str">
        <f>IF(AF$24="○","○","")</f>
        <v/>
      </c>
      <c r="W34" s="334" t="str">
        <f>IF(AF$25="○","○","")</f>
        <v/>
      </c>
      <c r="X34" s="334" t="str">
        <f>IF(AF$26="○","○","")</f>
        <v/>
      </c>
      <c r="Y34" s="334" t="str">
        <f>IF(AF$27="○","○","")</f>
        <v/>
      </c>
      <c r="Z34" s="334" t="str">
        <f>IF(AF$28="○","○","")</f>
        <v/>
      </c>
      <c r="AA34" s="334" t="str">
        <f>IF(AF$29="○","○","")</f>
        <v/>
      </c>
      <c r="AB34" s="334" t="str">
        <f>IF(AF$30="○","○","")</f>
        <v/>
      </c>
      <c r="AC34" s="334" t="str">
        <f>IF(AF$31="○","○","")</f>
        <v/>
      </c>
      <c r="AD34" s="334" t="str">
        <f>IF(AF$32="○","○","")</f>
        <v/>
      </c>
      <c r="AE34" s="334" t="str">
        <f>IF(AF$33="○","○","")</f>
        <v/>
      </c>
      <c r="AF34" s="328"/>
      <c r="AG34" s="240"/>
      <c r="AH34" s="240"/>
      <c r="AI34" s="240"/>
      <c r="AJ34" s="250"/>
      <c r="AL34" s="267">
        <f t="shared" si="10"/>
        <v>0</v>
      </c>
      <c r="AM34" s="265"/>
      <c r="AN34" s="239"/>
      <c r="AO34" s="265"/>
      <c r="AP34" s="261">
        <f t="shared" si="11"/>
        <v>0</v>
      </c>
      <c r="AQ34" s="262" t="str">
        <f t="shared" si="5"/>
        <v>○</v>
      </c>
      <c r="AS34" s="351">
        <f>COUNTA(B24:B38)</f>
        <v>0</v>
      </c>
      <c r="AT34" s="352">
        <f>COUNTA(F24:F38)</f>
        <v>0</v>
      </c>
      <c r="AU34" s="353" t="str">
        <f>IFERROR(AS34/AT34,"")</f>
        <v/>
      </c>
      <c r="AV34" s="333" t="str">
        <f>IF(AU34&lt;=1/2,"○","×")</f>
        <v>×</v>
      </c>
    </row>
    <row r="35" spans="2:48" ht="26.25" customHeight="1" thickBot="1" x14ac:dyDescent="0.25">
      <c r="B35" s="244"/>
      <c r="C35" s="244"/>
      <c r="D35" s="243" t="s">
        <v>1662</v>
      </c>
      <c r="E35" s="14" t="s">
        <v>73</v>
      </c>
      <c r="F35" s="411"/>
      <c r="G35" s="334" t="str">
        <f>IF($AG$9="○","○","")</f>
        <v/>
      </c>
      <c r="H35" s="334" t="str">
        <f>IF($AG$10="○","○","")</f>
        <v/>
      </c>
      <c r="I35" s="334" t="str">
        <f>IF($AG$11="○","○","")</f>
        <v/>
      </c>
      <c r="J35" s="334" t="str">
        <f>IF($AG$12="○","○","")</f>
        <v/>
      </c>
      <c r="K35" s="334" t="str">
        <f>IF($AG$13="○","○","")</f>
        <v/>
      </c>
      <c r="L35" s="334" t="str">
        <f>IF($AG$14="○","○","")</f>
        <v/>
      </c>
      <c r="M35" s="334" t="str">
        <f>IF($AG$15="○","○","")</f>
        <v/>
      </c>
      <c r="N35" s="334" t="str">
        <f>IF($AG$16="○","○","")</f>
        <v/>
      </c>
      <c r="O35" s="334" t="str">
        <f>IF($AG$17="○","○","")</f>
        <v/>
      </c>
      <c r="P35" s="334" t="str">
        <f>IF($AG$18="○","○","")</f>
        <v/>
      </c>
      <c r="Q35" s="329"/>
      <c r="R35" s="334" t="str">
        <f>IF($AG$20="○","○","")</f>
        <v/>
      </c>
      <c r="S35" s="334" t="str">
        <f>IF($AG$21="○","○","")</f>
        <v/>
      </c>
      <c r="T35" s="334" t="str">
        <f>IF($AG$22="○","○","")</f>
        <v/>
      </c>
      <c r="U35" s="329"/>
      <c r="V35" s="327" t="str">
        <f>IF(AG$24="○","○","")</f>
        <v/>
      </c>
      <c r="W35" s="334" t="str">
        <f>IF(AG$25="○","○","")</f>
        <v/>
      </c>
      <c r="X35" s="334" t="str">
        <f>IF(AG$26="○","○","")</f>
        <v/>
      </c>
      <c r="Y35" s="334" t="str">
        <f>IF(AG$27="○","○","")</f>
        <v/>
      </c>
      <c r="Z35" s="334" t="str">
        <f>IF(AG$28="○","○","")</f>
        <v/>
      </c>
      <c r="AA35" s="334" t="str">
        <f>IF(AG$29="○","○","")</f>
        <v/>
      </c>
      <c r="AB35" s="334" t="str">
        <f>IF(AG$30="○","○","")</f>
        <v/>
      </c>
      <c r="AC35" s="334" t="str">
        <f>IF(AG$31="○","○","")</f>
        <v/>
      </c>
      <c r="AD35" s="334" t="str">
        <f>IF(AG$32="○","○","")</f>
        <v/>
      </c>
      <c r="AE35" s="334" t="str">
        <f>IF(AG$33="○","○","")</f>
        <v/>
      </c>
      <c r="AF35" s="334" t="str">
        <f>IF(AG$34="○","○","")</f>
        <v/>
      </c>
      <c r="AG35" s="328"/>
      <c r="AH35" s="240"/>
      <c r="AI35" s="240"/>
      <c r="AJ35" s="250"/>
      <c r="AL35" s="267">
        <f t="shared" si="10"/>
        <v>0</v>
      </c>
      <c r="AM35" s="265"/>
      <c r="AN35" s="239"/>
      <c r="AO35" s="265"/>
      <c r="AP35" s="261">
        <f t="shared" si="11"/>
        <v>0</v>
      </c>
      <c r="AQ35" s="262" t="str">
        <f t="shared" si="5"/>
        <v>○</v>
      </c>
    </row>
    <row r="36" spans="2:48" ht="26.25" customHeight="1" thickBot="1" x14ac:dyDescent="0.25">
      <c r="B36" s="244"/>
      <c r="C36" s="244"/>
      <c r="D36" s="243" t="s">
        <v>1663</v>
      </c>
      <c r="E36" s="14" t="s">
        <v>73</v>
      </c>
      <c r="F36" s="411"/>
      <c r="G36" s="334" t="str">
        <f>IF($AH$9="○","○","")</f>
        <v/>
      </c>
      <c r="H36" s="334" t="str">
        <f>IF($AH$10="○","○","")</f>
        <v/>
      </c>
      <c r="I36" s="334" t="str">
        <f>IF($AH$11="○","○","")</f>
        <v/>
      </c>
      <c r="J36" s="334" t="str">
        <f>IF($AH$12="○","○","")</f>
        <v/>
      </c>
      <c r="K36" s="334" t="str">
        <f>IF($AH$13="○","○","")</f>
        <v/>
      </c>
      <c r="L36" s="334" t="str">
        <f>IF($AH$14="○","○","")</f>
        <v/>
      </c>
      <c r="M36" s="334" t="str">
        <f>IF($AH$15="○","○","")</f>
        <v/>
      </c>
      <c r="N36" s="334" t="str">
        <f>IF($AH$16="○","○","")</f>
        <v/>
      </c>
      <c r="O36" s="334" t="str">
        <f>IF($AH$17="○","○","")</f>
        <v/>
      </c>
      <c r="P36" s="334" t="str">
        <f>IF($AH$18="○","○","")</f>
        <v/>
      </c>
      <c r="Q36" s="329"/>
      <c r="R36" s="334" t="str">
        <f>IF($AH$20="○","○","")</f>
        <v/>
      </c>
      <c r="S36" s="334" t="str">
        <f>IF($AH$21="○","○","")</f>
        <v/>
      </c>
      <c r="T36" s="334" t="str">
        <f>IF($AH$22="○","○","")</f>
        <v/>
      </c>
      <c r="U36" s="329"/>
      <c r="V36" s="327" t="str">
        <f>IF(AH$24="○","○","")</f>
        <v/>
      </c>
      <c r="W36" s="334" t="str">
        <f>IF(AH$25="○","○","")</f>
        <v/>
      </c>
      <c r="X36" s="334" t="str">
        <f>IF(AH$26="○","○","")</f>
        <v/>
      </c>
      <c r="Y36" s="334" t="str">
        <f>IF(AH$27="○","○","")</f>
        <v/>
      </c>
      <c r="Z36" s="334" t="str">
        <f>IF(AH$28="○","○","")</f>
        <v/>
      </c>
      <c r="AA36" s="334" t="str">
        <f>IF(AH$29="○","○","")</f>
        <v/>
      </c>
      <c r="AB36" s="334" t="str">
        <f>IF(AH$30="○","○","")</f>
        <v/>
      </c>
      <c r="AC36" s="334" t="str">
        <f>IF(AH$31="○","○","")</f>
        <v/>
      </c>
      <c r="AD36" s="334" t="str">
        <f>IF(AH$32="○","○","")</f>
        <v/>
      </c>
      <c r="AE36" s="334" t="str">
        <f>IF(AH$33="○","○","")</f>
        <v/>
      </c>
      <c r="AF36" s="334" t="str">
        <f>IF(AH$34="○","○","")</f>
        <v/>
      </c>
      <c r="AG36" s="334" t="str">
        <f>IF(AH$35="○","○","")</f>
        <v/>
      </c>
      <c r="AH36" s="328"/>
      <c r="AI36" s="240"/>
      <c r="AJ36" s="250"/>
      <c r="AL36" s="267">
        <f t="shared" si="10"/>
        <v>0</v>
      </c>
      <c r="AM36" s="265"/>
      <c r="AN36" s="239"/>
      <c r="AO36" s="265"/>
      <c r="AP36" s="261">
        <f t="shared" si="11"/>
        <v>0</v>
      </c>
      <c r="AQ36" s="262" t="str">
        <f t="shared" si="5"/>
        <v>○</v>
      </c>
    </row>
    <row r="37" spans="2:48" ht="26.25" customHeight="1" thickBot="1" x14ac:dyDescent="0.25">
      <c r="B37" s="244"/>
      <c r="C37" s="244"/>
      <c r="D37" s="243" t="s">
        <v>1664</v>
      </c>
      <c r="E37" s="14" t="s">
        <v>73</v>
      </c>
      <c r="F37" s="411"/>
      <c r="G37" s="334" t="str">
        <f>IF($AI$9="○","○","")</f>
        <v/>
      </c>
      <c r="H37" s="334" t="str">
        <f>IF($AI$10="○","○","")</f>
        <v/>
      </c>
      <c r="I37" s="334" t="str">
        <f>IF($AI$11="○","○","")</f>
        <v/>
      </c>
      <c r="J37" s="334" t="str">
        <f>IF($AI$12="○","○","")</f>
        <v/>
      </c>
      <c r="K37" s="334" t="str">
        <f>IF($AI$13="○","○","")</f>
        <v/>
      </c>
      <c r="L37" s="334" t="str">
        <f>IF($AI$14="○","○","")</f>
        <v/>
      </c>
      <c r="M37" s="334" t="str">
        <f>IF($AI$15="○","○","")</f>
        <v/>
      </c>
      <c r="N37" s="334" t="str">
        <f>IF($AI$16="○","○","")</f>
        <v/>
      </c>
      <c r="O37" s="334" t="str">
        <f>IF($AI$17="○","○","")</f>
        <v/>
      </c>
      <c r="P37" s="334" t="str">
        <f>IF($AI18="○","○","")</f>
        <v/>
      </c>
      <c r="Q37" s="329"/>
      <c r="R37" s="334" t="str">
        <f>IF($AI$20="○","○","")</f>
        <v/>
      </c>
      <c r="S37" s="334" t="str">
        <f>IF($AI$21="○","○","")</f>
        <v/>
      </c>
      <c r="T37" s="334" t="str">
        <f>IF($AI$22="○","○","")</f>
        <v/>
      </c>
      <c r="U37" s="329"/>
      <c r="V37" s="327" t="str">
        <f>IF(AI$24="○","○","")</f>
        <v/>
      </c>
      <c r="W37" s="334" t="str">
        <f>IF(AI$25="○","○","")</f>
        <v/>
      </c>
      <c r="X37" s="334" t="str">
        <f>IF(AI$26="○","○","")</f>
        <v/>
      </c>
      <c r="Y37" s="334" t="str">
        <f>IF(AI$27="○","○","")</f>
        <v/>
      </c>
      <c r="Z37" s="334" t="str">
        <f>IF(AI$28="○","○","")</f>
        <v/>
      </c>
      <c r="AA37" s="334" t="str">
        <f>IF(AI$29="○","○","")</f>
        <v/>
      </c>
      <c r="AB37" s="334" t="str">
        <f>IF(AI$30="○","○","")</f>
        <v/>
      </c>
      <c r="AC37" s="334" t="str">
        <f>IF(AI$31="○","○","")</f>
        <v/>
      </c>
      <c r="AD37" s="334" t="str">
        <f>IF(AI$32="○","○","")</f>
        <v/>
      </c>
      <c r="AE37" s="334" t="str">
        <f>IF(AI$33="○","○","")</f>
        <v/>
      </c>
      <c r="AF37" s="334" t="str">
        <f>IF(AI$34="○","○","")</f>
        <v/>
      </c>
      <c r="AG37" s="334" t="str">
        <f>IF(AI$35="○","○","")</f>
        <v/>
      </c>
      <c r="AH37" s="334" t="str">
        <f>IF(AI$36="○","○","")</f>
        <v/>
      </c>
      <c r="AI37" s="328"/>
      <c r="AJ37" s="250"/>
      <c r="AL37" s="267">
        <f t="shared" si="10"/>
        <v>0</v>
      </c>
      <c r="AM37" s="265"/>
      <c r="AN37" s="239"/>
      <c r="AO37" s="265"/>
      <c r="AP37" s="261">
        <f t="shared" si="11"/>
        <v>0</v>
      </c>
      <c r="AQ37" s="262" t="str">
        <f t="shared" si="5"/>
        <v>○</v>
      </c>
    </row>
    <row r="38" spans="2:48" ht="26.25" customHeight="1" thickBot="1" x14ac:dyDescent="0.25">
      <c r="B38" s="244"/>
      <c r="C38" s="244"/>
      <c r="D38" s="243" t="s">
        <v>1665</v>
      </c>
      <c r="E38" s="14" t="s">
        <v>73</v>
      </c>
      <c r="F38" s="411"/>
      <c r="G38" s="334" t="str">
        <f>IF($AJ$9="○","○","")</f>
        <v/>
      </c>
      <c r="H38" s="334" t="str">
        <f>IF($AJ$10="○","○","")</f>
        <v/>
      </c>
      <c r="I38" s="334" t="str">
        <f>IF($AJ$11="○","○","")</f>
        <v/>
      </c>
      <c r="J38" s="334" t="str">
        <f>IF($AJ$12="○","○","")</f>
        <v/>
      </c>
      <c r="K38" s="334" t="str">
        <f>IF($AJ$13="○","○","")</f>
        <v/>
      </c>
      <c r="L38" s="334" t="str">
        <f>IF($AJ$14="○","○","")</f>
        <v/>
      </c>
      <c r="M38" s="334" t="str">
        <f>IF($AJ$15="○","○","")</f>
        <v/>
      </c>
      <c r="N38" s="334" t="str">
        <f>IF($AJ$16="○","○","")</f>
        <v/>
      </c>
      <c r="O38" s="334" t="str">
        <f>IF($AJ$17="○","○","")</f>
        <v/>
      </c>
      <c r="P38" s="334" t="str">
        <f>IF($AJ$18="○","○","")</f>
        <v/>
      </c>
      <c r="Q38" s="346"/>
      <c r="R38" s="334" t="str">
        <f>IF($AJ$20="○","○","")</f>
        <v/>
      </c>
      <c r="S38" s="334" t="str">
        <f>IF($AJ$21="○","○","")</f>
        <v/>
      </c>
      <c r="T38" s="334" t="str">
        <f>IF($AJ$22="○","○","")</f>
        <v/>
      </c>
      <c r="U38" s="346"/>
      <c r="V38" s="335" t="str">
        <f>IF(AJ$24="○","○","")</f>
        <v/>
      </c>
      <c r="W38" s="336" t="str">
        <f>IF(AJ$25="○","○","")</f>
        <v/>
      </c>
      <c r="X38" s="336" t="str">
        <f>IF(AJ$26="○","○","")</f>
        <v/>
      </c>
      <c r="Y38" s="336" t="str">
        <f>IF(AJ$27="○","○","")</f>
        <v/>
      </c>
      <c r="Z38" s="336" t="str">
        <f>IF(AJ$28="○","○","")</f>
        <v/>
      </c>
      <c r="AA38" s="336" t="str">
        <f>IF(AJ$29="○","○","")</f>
        <v/>
      </c>
      <c r="AB38" s="336" t="str">
        <f>IF(AJ$30="○","○","")</f>
        <v/>
      </c>
      <c r="AC38" s="336" t="str">
        <f>IF(AJ$31="○","○","")</f>
        <v/>
      </c>
      <c r="AD38" s="336" t="str">
        <f>IF(AJ$32="○","○","")</f>
        <v/>
      </c>
      <c r="AE38" s="336" t="str">
        <f>IF(AJ$33="○","○","")</f>
        <v/>
      </c>
      <c r="AF38" s="336" t="str">
        <f>IF(AJ$34="○","○","")</f>
        <v/>
      </c>
      <c r="AG38" s="336" t="str">
        <f>IF(AJ$35="○","○","")</f>
        <v/>
      </c>
      <c r="AH38" s="336" t="str">
        <f>IF(AJ$36="○","○","")</f>
        <v/>
      </c>
      <c r="AI38" s="336" t="str">
        <f>IF(AJ$37="○","○","")</f>
        <v/>
      </c>
      <c r="AJ38" s="354"/>
      <c r="AL38" s="267">
        <f t="shared" si="10"/>
        <v>0</v>
      </c>
      <c r="AM38" s="265"/>
      <c r="AN38" s="239"/>
      <c r="AO38" s="265"/>
      <c r="AP38" s="261">
        <f t="shared" si="11"/>
        <v>0</v>
      </c>
      <c r="AQ38" s="262" t="str">
        <f t="shared" si="5"/>
        <v>○</v>
      </c>
    </row>
    <row r="39" spans="2:48" ht="10.5" customHeight="1" x14ac:dyDescent="0.2"/>
    <row r="40" spans="2:48" ht="22" customHeight="1" x14ac:dyDescent="0.2">
      <c r="D40" s="797" t="s">
        <v>2087</v>
      </c>
      <c r="E40" s="140"/>
    </row>
    <row r="41" spans="2:48" ht="22" customHeight="1" x14ac:dyDescent="0.2">
      <c r="D41" s="140"/>
      <c r="E41" s="140" t="s">
        <v>1666</v>
      </c>
    </row>
    <row r="42" spans="2:48" ht="10.5" customHeight="1" thickBot="1" x14ac:dyDescent="0.25">
      <c r="L42" s="2731" t="s">
        <v>1667</v>
      </c>
      <c r="M42" s="1052"/>
      <c r="N42" s="1052"/>
      <c r="O42" s="2172"/>
      <c r="P42" s="2732"/>
      <c r="Q42" s="2734" t="s">
        <v>1668</v>
      </c>
      <c r="R42" s="2735"/>
      <c r="S42" s="2735"/>
      <c r="T42" s="2735"/>
      <c r="U42" s="2735"/>
      <c r="V42" s="2735"/>
      <c r="W42" s="2735"/>
      <c r="X42" s="2735"/>
      <c r="Y42" s="2735"/>
      <c r="Z42" s="2735"/>
      <c r="AA42" s="2735"/>
      <c r="AB42" s="2735"/>
      <c r="AC42" s="2735"/>
      <c r="AD42" s="2735"/>
      <c r="AE42" s="2735"/>
      <c r="AF42" s="2338"/>
      <c r="AG42" s="355"/>
      <c r="AH42" s="355"/>
      <c r="AI42" s="355"/>
      <c r="AJ42" s="355"/>
    </row>
    <row r="43" spans="2:48" ht="27" customHeight="1" thickBot="1" x14ac:dyDescent="0.25">
      <c r="F43" s="143"/>
      <c r="G43" s="11" t="s">
        <v>52</v>
      </c>
      <c r="H43" s="11" t="s">
        <v>53</v>
      </c>
      <c r="I43" s="11" t="s">
        <v>54</v>
      </c>
      <c r="J43" s="145"/>
      <c r="L43" s="1363"/>
      <c r="M43" s="1054"/>
      <c r="N43" s="1054"/>
      <c r="O43" s="1869"/>
      <c r="P43" s="2733"/>
      <c r="Q43" s="2736"/>
      <c r="R43" s="2737"/>
      <c r="S43" s="2737"/>
      <c r="T43" s="2737"/>
      <c r="U43" s="2737"/>
      <c r="V43" s="2737"/>
      <c r="W43" s="2737"/>
      <c r="X43" s="2737"/>
      <c r="Y43" s="2737"/>
      <c r="Z43" s="2737"/>
      <c r="AA43" s="2737"/>
      <c r="AB43" s="2737"/>
      <c r="AC43" s="2737"/>
      <c r="AD43" s="2737"/>
      <c r="AE43" s="2737"/>
      <c r="AF43" s="2738"/>
      <c r="AG43" s="355"/>
      <c r="AH43" s="355"/>
      <c r="AI43" s="355"/>
      <c r="AJ43" s="355"/>
      <c r="AK43" s="3"/>
      <c r="AP43" s="3"/>
    </row>
    <row r="44" spans="2:48" ht="27" customHeight="1" thickBot="1" x14ac:dyDescent="0.25">
      <c r="F44" s="408" t="s">
        <v>89</v>
      </c>
      <c r="G44" s="356"/>
      <c r="H44" s="10"/>
      <c r="I44" s="12" t="s">
        <v>72</v>
      </c>
      <c r="J44" s="407"/>
      <c r="L44" s="357"/>
      <c r="N44" s="358" t="s">
        <v>1163</v>
      </c>
      <c r="O44" s="409"/>
      <c r="P44" s="230"/>
      <c r="Q44" s="359"/>
      <c r="R44" s="2739" t="s">
        <v>1158</v>
      </c>
      <c r="S44" s="2042"/>
      <c r="T44" s="2042"/>
      <c r="U44" s="2042"/>
      <c r="V44" s="2042"/>
      <c r="W44" s="2042"/>
      <c r="X44" s="2042"/>
      <c r="Y44" s="2042"/>
      <c r="Z44" s="2042"/>
      <c r="AA44" s="2042"/>
      <c r="AB44" s="2740"/>
      <c r="AC44" s="360"/>
      <c r="AD44" s="355"/>
      <c r="AE44" s="355"/>
      <c r="AF44" s="355"/>
      <c r="AG44" s="355"/>
      <c r="AH44" s="355"/>
      <c r="AI44" s="355"/>
      <c r="AJ44" s="355"/>
      <c r="AK44" s="3"/>
      <c r="AL44" s="3"/>
      <c r="AM44" s="3"/>
      <c r="AN44" s="3"/>
      <c r="AO44" s="3"/>
      <c r="AP44" s="3"/>
    </row>
    <row r="45" spans="2:48" ht="27" customHeight="1" thickBot="1" x14ac:dyDescent="0.25">
      <c r="F45" s="408" t="s">
        <v>1259</v>
      </c>
      <c r="G45" s="361"/>
      <c r="H45" s="356"/>
      <c r="I45" s="12"/>
      <c r="J45" s="407"/>
      <c r="K45" s="407"/>
      <c r="L45" s="362"/>
      <c r="N45" s="363" t="s">
        <v>1669</v>
      </c>
      <c r="O45" s="221"/>
      <c r="P45" s="221"/>
      <c r="Q45" s="364"/>
      <c r="R45" s="2741" t="s">
        <v>1159</v>
      </c>
      <c r="S45" s="2742"/>
      <c r="T45" s="2742"/>
      <c r="U45" s="2742"/>
      <c r="V45" s="2742"/>
      <c r="W45" s="2742"/>
      <c r="X45" s="2742"/>
      <c r="Y45" s="2742"/>
      <c r="Z45" s="2742"/>
      <c r="AA45" s="2742"/>
      <c r="AB45" s="2743"/>
      <c r="AC45" s="360"/>
      <c r="AD45" s="355"/>
      <c r="AE45" s="355"/>
      <c r="AF45" s="355"/>
      <c r="AG45" s="355"/>
      <c r="AH45" s="355"/>
      <c r="AI45" s="355"/>
      <c r="AJ45" s="355"/>
      <c r="AK45" s="3"/>
      <c r="AL45" s="3"/>
      <c r="AM45" s="3"/>
      <c r="AN45" s="3"/>
      <c r="AO45" s="3"/>
      <c r="AP45" s="3"/>
    </row>
    <row r="46" spans="2:48" ht="27" customHeight="1" thickBot="1" x14ac:dyDescent="0.25">
      <c r="F46" s="408" t="s">
        <v>90</v>
      </c>
      <c r="G46" s="361" t="s">
        <v>72</v>
      </c>
      <c r="H46" s="365"/>
      <c r="I46" s="356"/>
      <c r="J46" s="407"/>
      <c r="K46" s="407"/>
      <c r="L46" s="362"/>
      <c r="M46" s="230"/>
      <c r="N46" s="230"/>
      <c r="O46" s="230"/>
      <c r="P46" s="230"/>
      <c r="Q46" s="364"/>
      <c r="R46" s="2741" t="s">
        <v>1160</v>
      </c>
      <c r="S46" s="2742"/>
      <c r="T46" s="2742"/>
      <c r="U46" s="2742"/>
      <c r="V46" s="2742"/>
      <c r="W46" s="2742"/>
      <c r="X46" s="2742"/>
      <c r="Y46" s="2742"/>
      <c r="Z46" s="2742"/>
      <c r="AA46" s="2742"/>
      <c r="AB46" s="2743"/>
      <c r="AC46" s="360"/>
      <c r="AD46" s="355"/>
      <c r="AE46" s="355"/>
      <c r="AF46" s="355"/>
      <c r="AG46" s="355"/>
      <c r="AH46" s="355"/>
      <c r="AI46" s="355"/>
      <c r="AJ46" s="355"/>
      <c r="AK46" s="3"/>
      <c r="AL46" s="3"/>
      <c r="AM46" s="3"/>
      <c r="AN46" s="3"/>
      <c r="AO46" s="3"/>
      <c r="AP46" s="3"/>
    </row>
    <row r="47" spans="2:48" ht="27" customHeight="1" x14ac:dyDescent="0.2">
      <c r="D47" s="3"/>
      <c r="E47" s="3"/>
      <c r="F47" s="3"/>
      <c r="G47" s="3"/>
      <c r="H47" s="3"/>
      <c r="I47" s="3"/>
      <c r="J47" s="144"/>
      <c r="K47" s="144"/>
      <c r="L47" s="360"/>
      <c r="M47" s="355"/>
      <c r="N47" s="355"/>
      <c r="O47" s="355"/>
      <c r="P47" s="355"/>
      <c r="Q47" s="366"/>
      <c r="R47" s="2741" t="s">
        <v>1161</v>
      </c>
      <c r="S47" s="2742"/>
      <c r="T47" s="2742"/>
      <c r="U47" s="2742"/>
      <c r="V47" s="2742"/>
      <c r="W47" s="2742"/>
      <c r="X47" s="2742"/>
      <c r="Y47" s="2742"/>
      <c r="Z47" s="2742"/>
      <c r="AA47" s="2742"/>
      <c r="AB47" s="2743"/>
      <c r="AC47" s="360"/>
      <c r="AD47" s="355"/>
      <c r="AE47" s="355"/>
      <c r="AF47" s="355"/>
      <c r="AG47" s="355"/>
      <c r="AH47" s="355"/>
      <c r="AI47" s="355"/>
      <c r="AJ47" s="355"/>
      <c r="AK47" s="3"/>
      <c r="AL47" s="3"/>
      <c r="AM47" s="3"/>
      <c r="AN47" s="3"/>
      <c r="AO47" s="3"/>
      <c r="AP47" s="3"/>
    </row>
    <row r="48" spans="2:48" ht="27" customHeight="1" x14ac:dyDescent="0.2">
      <c r="L48" s="367" t="s">
        <v>1670</v>
      </c>
      <c r="M48" s="368"/>
      <c r="N48" s="369"/>
      <c r="O48" s="369"/>
      <c r="P48" s="369"/>
      <c r="Q48" s="370"/>
      <c r="R48" s="2725" t="s">
        <v>1162</v>
      </c>
      <c r="S48" s="2726"/>
      <c r="T48" s="2726"/>
      <c r="U48" s="2726"/>
      <c r="V48" s="2726"/>
      <c r="W48" s="2726"/>
      <c r="X48" s="2726"/>
      <c r="Y48" s="2726"/>
      <c r="Z48" s="2726"/>
      <c r="AA48" s="2726"/>
      <c r="AB48" s="1835"/>
      <c r="AC48" s="362"/>
      <c r="AD48" s="230"/>
      <c r="AE48" s="230"/>
      <c r="AF48" s="230"/>
      <c r="AG48" s="230"/>
      <c r="AH48" s="230"/>
      <c r="AI48" s="230"/>
      <c r="AJ48" s="230"/>
    </row>
    <row r="49" spans="4:19" ht="23.15" customHeight="1" x14ac:dyDescent="0.2">
      <c r="D49" s="140" t="s">
        <v>1151</v>
      </c>
    </row>
    <row r="50" spans="4:19" ht="22" customHeight="1" x14ac:dyDescent="0.2">
      <c r="D50" s="140" t="s">
        <v>1775</v>
      </c>
      <c r="O50" s="2727" t="s">
        <v>1053</v>
      </c>
      <c r="P50" s="2728"/>
      <c r="Q50" s="2728"/>
      <c r="R50" s="2729"/>
      <c r="S50" s="2730"/>
    </row>
    <row r="51" spans="4:19" ht="13" customHeight="1" x14ac:dyDescent="0.2"/>
  </sheetData>
  <mergeCells count="20">
    <mergeCell ref="O50:S50"/>
    <mergeCell ref="L42:P43"/>
    <mergeCell ref="Q42:AF43"/>
    <mergeCell ref="R44:AB44"/>
    <mergeCell ref="R45:AB45"/>
    <mergeCell ref="R46:AB46"/>
    <mergeCell ref="R47:AB47"/>
    <mergeCell ref="B21:B23"/>
    <mergeCell ref="C21:C23"/>
    <mergeCell ref="AS24:AV24"/>
    <mergeCell ref="AS28:AV28"/>
    <mergeCell ref="R48:AB48"/>
    <mergeCell ref="AS32:AV32"/>
    <mergeCell ref="AS8:AV8"/>
    <mergeCell ref="Z2:AA2"/>
    <mergeCell ref="AB2:AJ2"/>
    <mergeCell ref="AL6:AQ7"/>
    <mergeCell ref="AL8:AM8"/>
    <mergeCell ref="AN8:AO8"/>
    <mergeCell ref="AP8:AQ8"/>
  </mergeCells>
  <phoneticPr fontId="1"/>
  <dataValidations count="2">
    <dataValidation type="list" allowBlank="1" showInputMessage="1" showErrorMessage="1" sqref="V9:AJ18 V20:AJ22 AG24:AG34 AH24:AH35 AE24:AE32 AC30:AD30 X25:AD25 Y26:AD26 Z27:AD27 AA28:AD28 K10:P12 AF24:AF33 I10 J10:J11 L13:P13 M14:P14 N15:P15 H9:P9 O16:P16 P17 R9:T18 AD31 AB29:AD29 T20:T21 S20 W24:AD24 AI24:AI36 AJ24:AJ37" xr:uid="{B0041811-B80C-4BA0-B9CB-6C8AC90D79BB}">
      <formula1>"○"</formula1>
    </dataValidation>
    <dataValidation type="list" allowBlank="1" showInputMessage="1" showErrorMessage="1" sqref="B24:C38" xr:uid="{6B26AF90-8B7E-4968-B12B-C75890B36D5D}">
      <formula1>"〇, "</formula1>
    </dataValidation>
  </dataValidations>
  <hyperlinks>
    <hyperlink ref="O50" location="別紙１参考!A1" display="別紙１参考" xr:uid="{FAED2CD2-21DC-4C53-83CB-1B80DFEA09B2}"/>
    <hyperlink ref="O50:S50" location="別紙１参考!A1" display="別紙１参考" xr:uid="{26746198-10E3-40B6-8510-A5EA8296DED8}"/>
  </hyperlinks>
  <printOptions horizontalCentered="1"/>
  <pageMargins left="0.11811023622047245" right="0.11811023622047245" top="0.35433070866141736" bottom="0.35433070866141736" header="0.31496062992125984" footer="0.31496062992125984"/>
  <pageSetup paperSize="8" scale="5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2E4BA-0E18-40BB-ABF2-BA0E054F6D8D}">
  <sheetPr codeName="Sheet4">
    <pageSetUpPr fitToPage="1"/>
  </sheetPr>
  <dimension ref="B1:B105"/>
  <sheetViews>
    <sheetView showGridLines="0" view="pageBreakPreview" zoomScale="60" zoomScaleNormal="100" workbookViewId="0"/>
  </sheetViews>
  <sheetFormatPr defaultRowHeight="13" x14ac:dyDescent="0.2"/>
  <cols>
    <col min="20" max="20" width="3.08984375" customWidth="1"/>
  </cols>
  <sheetData>
    <row r="1" spans="2:2" ht="28" customHeight="1" x14ac:dyDescent="0.2">
      <c r="B1" s="188" t="s">
        <v>1419</v>
      </c>
    </row>
    <row r="105" ht="8.5" customHeight="1" x14ac:dyDescent="0.2"/>
  </sheetData>
  <sheetProtection algorithmName="SHA-512" hashValue="TcJmcO92ohQj2K6Ccqd6LkPkiRdAm5e/iT/cbvGRSz6kG8Q/embiyUMd2IQtSob2hyVCYS+Zc9EDZiK7rHQJTQ==" saltValue="jWpjc8wOeyD2ey0GDzEduA==" spinCount="100000" sheet="1" objects="1" scenarios="1"/>
  <phoneticPr fontId="1"/>
  <pageMargins left="0.70866141732283472" right="0.70866141732283472" top="0.35433070866141736" bottom="0.15748031496062992" header="0.31496062992125984" footer="0.31496062992125984"/>
  <pageSetup paperSize="9" scale="79" fitToHeight="0" orientation="landscape" r:id="rId1"/>
  <rowBreaks count="2" manualBreakCount="2">
    <brk id="49" max="16383" man="1"/>
    <brk id="105"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DA099-D70E-46BB-8D32-E3D758EF683E}">
  <sheetPr codeName="Sheet5"/>
  <dimension ref="A1:G45"/>
  <sheetViews>
    <sheetView showGridLines="0" view="pageBreakPreview" topLeftCell="A4" zoomScale="130" zoomScaleNormal="100" zoomScaleSheetLayoutView="130" workbookViewId="0">
      <selection activeCell="F50" sqref="F50"/>
    </sheetView>
  </sheetViews>
  <sheetFormatPr defaultColWidth="9" defaultRowHeight="13" x14ac:dyDescent="0.2"/>
  <cols>
    <col min="1" max="1" width="2.90625" style="18" customWidth="1"/>
    <col min="2" max="2" width="25.6328125" style="18" customWidth="1"/>
    <col min="3" max="4" width="20.6328125" style="18" customWidth="1"/>
    <col min="5" max="5" width="15.6328125" style="18" customWidth="1"/>
    <col min="6" max="16384" width="9" style="18"/>
  </cols>
  <sheetData>
    <row r="1" spans="1:5" x14ac:dyDescent="0.2">
      <c r="A1" s="2749" t="s">
        <v>138</v>
      </c>
      <c r="B1" s="2750"/>
      <c r="C1" s="2750"/>
      <c r="D1" s="2751"/>
    </row>
    <row r="2" spans="1:5" ht="9" customHeight="1" x14ac:dyDescent="0.2">
      <c r="A2" s="31"/>
    </row>
    <row r="3" spans="1:5" s="20" customFormat="1" ht="14" x14ac:dyDescent="0.2">
      <c r="A3" s="130" t="str">
        <f>"別紙２　現金・預金内訳表（令和"&amp;調書!Y1&amp;"年3月31日現在）"</f>
        <v>別紙２　現金・預金内訳表（令和8年3月31日現在）</v>
      </c>
    </row>
    <row r="4" spans="1:5" s="20" customFormat="1" ht="7" customHeight="1" x14ac:dyDescent="0.2">
      <c r="A4" s="130"/>
    </row>
    <row r="5" spans="1:5" x14ac:dyDescent="0.2">
      <c r="A5" s="378" t="s">
        <v>1526</v>
      </c>
      <c r="B5" s="19"/>
      <c r="C5" s="19"/>
      <c r="D5" s="19"/>
      <c r="E5" s="19"/>
    </row>
    <row r="6" spans="1:5" ht="8.5" customHeight="1" x14ac:dyDescent="0.2">
      <c r="A6" s="49"/>
      <c r="B6" s="19"/>
      <c r="C6" s="19"/>
      <c r="D6" s="19"/>
      <c r="E6" s="19"/>
    </row>
    <row r="7" spans="1:5" ht="21" customHeight="1" x14ac:dyDescent="0.2">
      <c r="A7" s="49"/>
      <c r="B7" s="19"/>
      <c r="C7" s="195" t="s">
        <v>1263</v>
      </c>
      <c r="D7" s="2752">
        <v>0</v>
      </c>
      <c r="E7" s="2753"/>
    </row>
    <row r="8" spans="1:5" ht="8.5" customHeight="1" x14ac:dyDescent="0.2">
      <c r="A8" s="49"/>
      <c r="B8" s="19"/>
      <c r="C8" s="19"/>
      <c r="D8" s="19"/>
      <c r="E8" s="19"/>
    </row>
    <row r="9" spans="1:5" s="132" customFormat="1" ht="17.149999999999999" customHeight="1" thickBot="1" x14ac:dyDescent="0.25">
      <c r="A9" s="131" t="s">
        <v>137</v>
      </c>
      <c r="B9" s="20"/>
      <c r="C9" s="20"/>
      <c r="D9" s="20"/>
      <c r="E9" s="20"/>
    </row>
    <row r="10" spans="1:5" ht="20.149999999999999" customHeight="1" x14ac:dyDescent="0.2">
      <c r="A10" s="19"/>
      <c r="B10" s="30" t="s">
        <v>1250</v>
      </c>
      <c r="C10" s="29" t="s">
        <v>133</v>
      </c>
      <c r="D10" s="28" t="s">
        <v>132</v>
      </c>
      <c r="E10" s="19"/>
    </row>
    <row r="11" spans="1:5" ht="20.149999999999999" customHeight="1" thickBot="1" x14ac:dyDescent="0.25">
      <c r="A11" s="19"/>
      <c r="B11" s="383"/>
      <c r="C11" s="384"/>
      <c r="D11" s="395" t="str">
        <f>IF(B11-C11=0,"0円",B11-C11)</f>
        <v>0円</v>
      </c>
      <c r="E11" s="19"/>
    </row>
    <row r="12" spans="1:5" x14ac:dyDescent="0.2">
      <c r="A12" s="19"/>
      <c r="B12" s="19"/>
      <c r="C12" s="19"/>
      <c r="D12" s="19"/>
      <c r="E12" s="19"/>
    </row>
    <row r="13" spans="1:5" s="132" customFormat="1" ht="17.149999999999999" customHeight="1" thickBot="1" x14ac:dyDescent="0.25">
      <c r="A13" s="131" t="s">
        <v>928</v>
      </c>
      <c r="B13" s="20"/>
      <c r="C13" s="20"/>
      <c r="D13" s="20"/>
      <c r="E13" s="20"/>
    </row>
    <row r="14" spans="1:5" ht="20.149999999999999" customHeight="1" x14ac:dyDescent="0.2">
      <c r="A14" s="19"/>
      <c r="B14" s="30" t="s">
        <v>135</v>
      </c>
      <c r="C14" s="29" t="s">
        <v>134</v>
      </c>
      <c r="D14" s="29" t="s">
        <v>133</v>
      </c>
      <c r="E14" s="28" t="s">
        <v>132</v>
      </c>
    </row>
    <row r="15" spans="1:5" ht="20.149999999999999" customHeight="1" x14ac:dyDescent="0.2">
      <c r="A15" s="19"/>
      <c r="B15" s="385"/>
      <c r="C15" s="386"/>
      <c r="D15" s="386"/>
      <c r="E15" s="387" t="str">
        <f>IF(C15-D15=0,"0円",C15-D15)</f>
        <v>0円</v>
      </c>
    </row>
    <row r="16" spans="1:5" ht="20.149999999999999" customHeight="1" x14ac:dyDescent="0.2">
      <c r="A16" s="19"/>
      <c r="B16" s="388"/>
      <c r="C16" s="389"/>
      <c r="D16" s="389"/>
      <c r="E16" s="387" t="str">
        <f t="shared" ref="E16:E25" si="0">IF(C16-D16=0,"0円",C16-D16)</f>
        <v>0円</v>
      </c>
    </row>
    <row r="17" spans="1:5" ht="20.149999999999999" customHeight="1" x14ac:dyDescent="0.2">
      <c r="A17" s="19"/>
      <c r="B17" s="388"/>
      <c r="C17" s="389"/>
      <c r="D17" s="389"/>
      <c r="E17" s="387" t="str">
        <f t="shared" si="0"/>
        <v>0円</v>
      </c>
    </row>
    <row r="18" spans="1:5" ht="20.149999999999999" customHeight="1" x14ac:dyDescent="0.2">
      <c r="A18" s="19"/>
      <c r="B18" s="388"/>
      <c r="C18" s="389"/>
      <c r="D18" s="389"/>
      <c r="E18" s="387" t="str">
        <f t="shared" si="0"/>
        <v>0円</v>
      </c>
    </row>
    <row r="19" spans="1:5" ht="20.149999999999999" customHeight="1" x14ac:dyDescent="0.2">
      <c r="A19" s="19"/>
      <c r="B19" s="388"/>
      <c r="C19" s="389"/>
      <c r="D19" s="389"/>
      <c r="E19" s="387" t="str">
        <f t="shared" si="0"/>
        <v>0円</v>
      </c>
    </row>
    <row r="20" spans="1:5" ht="20.149999999999999" customHeight="1" x14ac:dyDescent="0.2">
      <c r="A20" s="19"/>
      <c r="B20" s="388"/>
      <c r="C20" s="389"/>
      <c r="D20" s="389"/>
      <c r="E20" s="387" t="str">
        <f t="shared" si="0"/>
        <v>0円</v>
      </c>
    </row>
    <row r="21" spans="1:5" ht="20.149999999999999" customHeight="1" x14ac:dyDescent="0.2">
      <c r="A21" s="19"/>
      <c r="B21" s="388"/>
      <c r="C21" s="389"/>
      <c r="D21" s="389"/>
      <c r="E21" s="387" t="str">
        <f t="shared" si="0"/>
        <v>0円</v>
      </c>
    </row>
    <row r="22" spans="1:5" ht="20.149999999999999" customHeight="1" x14ac:dyDescent="0.2">
      <c r="A22" s="19"/>
      <c r="B22" s="388"/>
      <c r="C22" s="389"/>
      <c r="D22" s="389"/>
      <c r="E22" s="387" t="str">
        <f t="shared" si="0"/>
        <v>0円</v>
      </c>
    </row>
    <row r="23" spans="1:5" ht="20.149999999999999" customHeight="1" x14ac:dyDescent="0.2">
      <c r="A23" s="19"/>
      <c r="B23" s="388"/>
      <c r="C23" s="389"/>
      <c r="D23" s="389"/>
      <c r="E23" s="387" t="str">
        <f t="shared" si="0"/>
        <v>0円</v>
      </c>
    </row>
    <row r="24" spans="1:5" ht="20.149999999999999" customHeight="1" thickBot="1" x14ac:dyDescent="0.25">
      <c r="A24" s="19"/>
      <c r="B24" s="390"/>
      <c r="C24" s="391"/>
      <c r="D24" s="391"/>
      <c r="E24" s="392" t="str">
        <f t="shared" si="0"/>
        <v>0円</v>
      </c>
    </row>
    <row r="25" spans="1:5" ht="20.149999999999999" customHeight="1" thickTop="1" x14ac:dyDescent="0.2">
      <c r="A25" s="19"/>
      <c r="B25" s="300"/>
      <c r="C25" s="684">
        <f>SUM(C15:C24)</f>
        <v>0</v>
      </c>
      <c r="D25" s="684">
        <f>SUM(D15:D24)</f>
        <v>0</v>
      </c>
      <c r="E25" s="393" t="str">
        <f t="shared" si="0"/>
        <v>0円</v>
      </c>
    </row>
    <row r="26" spans="1:5" ht="20.149999999999999" customHeight="1" x14ac:dyDescent="0.2">
      <c r="A26" s="19"/>
      <c r="B26" s="24" t="s">
        <v>136</v>
      </c>
      <c r="C26" s="156"/>
      <c r="D26" s="389"/>
      <c r="E26" s="157"/>
    </row>
    <row r="27" spans="1:5" ht="20.149999999999999" customHeight="1" thickBot="1" x14ac:dyDescent="0.25">
      <c r="A27" s="19"/>
      <c r="B27" s="22" t="s">
        <v>1251</v>
      </c>
      <c r="C27" s="394">
        <f>C25</f>
        <v>0</v>
      </c>
      <c r="D27" s="394">
        <f>D25+D26</f>
        <v>0</v>
      </c>
      <c r="E27" s="395" t="str">
        <f>IF(C27-D27=0,"0円",C27-D27)</f>
        <v>0円</v>
      </c>
    </row>
    <row r="28" spans="1:5" ht="16" customHeight="1" x14ac:dyDescent="0.2">
      <c r="A28" s="19"/>
      <c r="B28" s="685" t="s">
        <v>1524</v>
      </c>
      <c r="C28" s="27"/>
      <c r="D28" s="27"/>
      <c r="E28" s="27"/>
    </row>
    <row r="29" spans="1:5" ht="16" customHeight="1" x14ac:dyDescent="0.2">
      <c r="A29" s="19"/>
      <c r="B29" s="685" t="s">
        <v>1249</v>
      </c>
      <c r="C29" s="27"/>
      <c r="D29" s="27"/>
      <c r="E29" s="27"/>
    </row>
    <row r="30" spans="1:5" ht="9" customHeight="1" x14ac:dyDescent="0.2">
      <c r="A30" s="19"/>
      <c r="B30" s="158"/>
      <c r="C30" s="27"/>
      <c r="D30" s="27"/>
      <c r="E30" s="27"/>
    </row>
    <row r="31" spans="1:5" s="132" customFormat="1" ht="17.149999999999999" customHeight="1" thickBot="1" x14ac:dyDescent="0.25">
      <c r="A31" s="131" t="s">
        <v>929</v>
      </c>
      <c r="B31" s="131"/>
      <c r="C31" s="131"/>
      <c r="D31" s="131"/>
      <c r="E31" s="131"/>
    </row>
    <row r="32" spans="1:5" ht="20.149999999999999" customHeight="1" thickBot="1" x14ac:dyDescent="0.25">
      <c r="A32" s="19"/>
      <c r="B32" s="21" t="s">
        <v>135</v>
      </c>
      <c r="C32" s="26" t="s">
        <v>134</v>
      </c>
      <c r="D32" s="26" t="s">
        <v>133</v>
      </c>
      <c r="E32" s="25" t="s">
        <v>132</v>
      </c>
    </row>
    <row r="33" spans="1:7" ht="20.149999999999999" customHeight="1" x14ac:dyDescent="0.2">
      <c r="A33" s="19"/>
      <c r="B33" s="396"/>
      <c r="C33" s="397"/>
      <c r="D33" s="397"/>
      <c r="E33" s="393" t="str">
        <f t="shared" ref="E33:E38" si="1">IF(C33-D33=0,"0円",C33-D33)</f>
        <v>0円</v>
      </c>
    </row>
    <row r="34" spans="1:7" ht="20.149999999999999" customHeight="1" x14ac:dyDescent="0.2">
      <c r="A34" s="19"/>
      <c r="B34" s="388"/>
      <c r="C34" s="389"/>
      <c r="D34" s="389"/>
      <c r="E34" s="387" t="str">
        <f t="shared" si="1"/>
        <v>0円</v>
      </c>
    </row>
    <row r="35" spans="1:7" ht="20.149999999999999" customHeight="1" x14ac:dyDescent="0.2">
      <c r="A35" s="19"/>
      <c r="B35" s="388"/>
      <c r="C35" s="389"/>
      <c r="D35" s="389"/>
      <c r="E35" s="387" t="str">
        <f t="shared" si="1"/>
        <v>0円</v>
      </c>
    </row>
    <row r="36" spans="1:7" ht="20.149999999999999" customHeight="1" x14ac:dyDescent="0.2">
      <c r="A36" s="19"/>
      <c r="B36" s="388"/>
      <c r="C36" s="389"/>
      <c r="D36" s="389"/>
      <c r="E36" s="387" t="str">
        <f t="shared" si="1"/>
        <v>0円</v>
      </c>
    </row>
    <row r="37" spans="1:7" ht="20.149999999999999" customHeight="1" x14ac:dyDescent="0.2">
      <c r="A37" s="19"/>
      <c r="B37" s="398"/>
      <c r="C37" s="389"/>
      <c r="D37" s="389"/>
      <c r="E37" s="387" t="str">
        <f t="shared" si="1"/>
        <v>0円</v>
      </c>
      <c r="G37" s="23"/>
    </row>
    <row r="38" spans="1:7" ht="20.149999999999999" customHeight="1" thickBot="1" x14ac:dyDescent="0.25">
      <c r="A38" s="19"/>
      <c r="B38" s="22" t="s">
        <v>131</v>
      </c>
      <c r="C38" s="399">
        <f>SUM(C33:C37)</f>
        <v>0</v>
      </c>
      <c r="D38" s="399">
        <f>SUM(D33:D37)</f>
        <v>0</v>
      </c>
      <c r="E38" s="395" t="str">
        <f t="shared" si="1"/>
        <v>0円</v>
      </c>
    </row>
    <row r="39" spans="1:7" x14ac:dyDescent="0.2">
      <c r="A39" s="19"/>
      <c r="B39" s="19"/>
      <c r="C39" s="19"/>
      <c r="D39" s="19"/>
      <c r="E39" s="19"/>
    </row>
    <row r="40" spans="1:7" s="132" customFormat="1" ht="17.149999999999999" customHeight="1" thickBot="1" x14ac:dyDescent="0.25">
      <c r="A40" s="131" t="s">
        <v>930</v>
      </c>
      <c r="B40" s="20"/>
      <c r="C40" s="20"/>
      <c r="D40" s="20"/>
      <c r="E40" s="20"/>
    </row>
    <row r="41" spans="1:7" ht="20.149999999999999" customHeight="1" thickBot="1" x14ac:dyDescent="0.25">
      <c r="A41" s="19"/>
      <c r="B41" s="21" t="s">
        <v>1252</v>
      </c>
      <c r="C41" s="400">
        <f>B11+C27</f>
        <v>0</v>
      </c>
      <c r="D41" s="400">
        <f>C11+D27</f>
        <v>0</v>
      </c>
      <c r="E41" s="686" t="str">
        <f t="shared" ref="E41" si="2">IF(C41-D41=0,"0円",C41-D41)</f>
        <v>0円</v>
      </c>
    </row>
    <row r="42" spans="1:7" x14ac:dyDescent="0.2">
      <c r="A42" s="19"/>
      <c r="B42" s="19"/>
      <c r="C42" s="19"/>
      <c r="D42" s="19"/>
      <c r="E42" s="19"/>
    </row>
    <row r="43" spans="1:7" s="132" customFormat="1" ht="17.149999999999999" customHeight="1" thickBot="1" x14ac:dyDescent="0.25">
      <c r="A43" s="131" t="s">
        <v>130</v>
      </c>
      <c r="B43" s="20"/>
      <c r="C43" s="20"/>
      <c r="D43" s="20"/>
      <c r="E43" s="20"/>
    </row>
    <row r="44" spans="1:7" ht="56.15" customHeight="1" thickBot="1" x14ac:dyDescent="0.25">
      <c r="A44" s="19"/>
      <c r="B44" s="2746"/>
      <c r="C44" s="2747"/>
      <c r="D44" s="2747"/>
      <c r="E44" s="2748"/>
    </row>
    <row r="45" spans="1:7" ht="10.5" customHeight="1" x14ac:dyDescent="0.2">
      <c r="A45" s="2744"/>
      <c r="B45" s="2745"/>
      <c r="C45" s="2745"/>
      <c r="D45" s="2745"/>
      <c r="E45" s="2745"/>
    </row>
  </sheetData>
  <sheetProtection algorithmName="SHA-512" hashValue="IXPw1TXWJRJuIJSk95oP5g7oyXI1gMEcLj3Y98M5s1dHXLDGye3NEDVpWf1GFmoSZIiYyIxI2wp7zkTqVxxr2g==" saltValue="L47Zuqf8sXixuXQ4hwavAg==" spinCount="100000" sheet="1" objects="1" scenarios="1"/>
  <mergeCells count="4">
    <mergeCell ref="A45:E45"/>
    <mergeCell ref="B44:E44"/>
    <mergeCell ref="A1:D1"/>
    <mergeCell ref="D7:E7"/>
  </mergeCells>
  <phoneticPr fontId="1"/>
  <dataValidations count="1">
    <dataValidation imeMode="off" allowBlank="1" showInputMessage="1" showErrorMessage="1" sqref="B11:C11 C33:D37 D26 C15:D24" xr:uid="{A2D79E77-6E0B-4719-B443-151641FCDB06}"/>
  </dataValidations>
  <pageMargins left="0.70866141732283472" right="0.70866141732283472" top="0.55118110236220474" bottom="0.35433070866141736"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3BC91-5908-486F-B621-3DD9B47C56E2}">
  <sheetPr codeName="Sheet6"/>
  <dimension ref="A1:P31"/>
  <sheetViews>
    <sheetView showGridLines="0" view="pageBreakPreview" zoomScale="130" zoomScaleNormal="100" zoomScaleSheetLayoutView="130" workbookViewId="0">
      <selection activeCell="A11" sqref="A11:XFD11"/>
    </sheetView>
  </sheetViews>
  <sheetFormatPr defaultRowHeight="13" x14ac:dyDescent="0.2"/>
  <cols>
    <col min="1" max="6" width="5.453125" customWidth="1"/>
    <col min="7" max="12" width="4.453125" customWidth="1"/>
    <col min="13" max="13" width="13.6328125" customWidth="1"/>
    <col min="14" max="14" width="3.90625" customWidth="1"/>
    <col min="15" max="15" width="13.6328125" customWidth="1"/>
    <col min="16" max="16" width="3.90625" customWidth="1"/>
    <col min="17" max="19" width="5.453125" customWidth="1"/>
  </cols>
  <sheetData>
    <row r="1" spans="1:16" ht="16.5" x14ac:dyDescent="0.2">
      <c r="A1" s="133" t="s">
        <v>1126</v>
      </c>
    </row>
    <row r="2" spans="1:16" ht="6" customHeight="1" x14ac:dyDescent="0.2">
      <c r="A2" s="133"/>
    </row>
    <row r="3" spans="1:16" ht="14" x14ac:dyDescent="0.2">
      <c r="A3" s="301" t="s">
        <v>1527</v>
      </c>
    </row>
    <row r="4" spans="1:16" ht="14" x14ac:dyDescent="0.2">
      <c r="A4" s="49"/>
    </row>
    <row r="5" spans="1:16" ht="18" customHeight="1" x14ac:dyDescent="0.2">
      <c r="A5" s="49"/>
      <c r="L5" s="1" t="s">
        <v>1263</v>
      </c>
      <c r="M5" s="2761">
        <f>調書!Q9</f>
        <v>0</v>
      </c>
      <c r="N5" s="2762"/>
      <c r="O5" s="2753"/>
    </row>
    <row r="6" spans="1:16" x14ac:dyDescent="0.2">
      <c r="A6" s="48"/>
    </row>
    <row r="7" spans="1:16" ht="13.5" thickBot="1" x14ac:dyDescent="0.25">
      <c r="A7" s="46" t="s">
        <v>143</v>
      </c>
    </row>
    <row r="8" spans="1:16" ht="24" customHeight="1" thickBot="1" x14ac:dyDescent="0.25">
      <c r="A8" s="2763" t="s">
        <v>144</v>
      </c>
      <c r="B8" s="2764"/>
      <c r="C8" s="2764"/>
      <c r="D8" s="2764"/>
      <c r="E8" s="2764"/>
      <c r="F8" s="2765"/>
      <c r="G8" s="2758" t="s">
        <v>145</v>
      </c>
      <c r="H8" s="2759"/>
      <c r="I8" s="2760"/>
      <c r="J8" s="2763" t="s">
        <v>146</v>
      </c>
      <c r="K8" s="2764"/>
      <c r="L8" s="2765"/>
      <c r="M8" s="2763" t="s">
        <v>147</v>
      </c>
      <c r="N8" s="2765"/>
      <c r="O8" s="2766" t="str">
        <f>"時価(R"&amp;調書!Y1&amp;".3.31)"</f>
        <v>時価(R8.3.31)</v>
      </c>
      <c r="P8" s="2767"/>
    </row>
    <row r="9" spans="1:16" ht="24" customHeight="1" thickBot="1" x14ac:dyDescent="0.25">
      <c r="A9" s="2754"/>
      <c r="B9" s="2755"/>
      <c r="C9" s="2755"/>
      <c r="D9" s="2755"/>
      <c r="E9" s="2755"/>
      <c r="F9" s="2768"/>
      <c r="G9" s="401"/>
      <c r="H9" s="402"/>
      <c r="I9" s="403"/>
      <c r="J9" s="401"/>
      <c r="K9" s="402"/>
      <c r="L9" s="403"/>
      <c r="M9" s="404"/>
      <c r="N9" s="405" t="s">
        <v>121</v>
      </c>
      <c r="O9" s="404"/>
      <c r="P9" s="405" t="s">
        <v>121</v>
      </c>
    </row>
    <row r="10" spans="1:16" ht="24" customHeight="1" thickBot="1" x14ac:dyDescent="0.25">
      <c r="A10" s="2754"/>
      <c r="B10" s="2755"/>
      <c r="C10" s="2755"/>
      <c r="D10" s="2755"/>
      <c r="E10" s="2756"/>
      <c r="F10" s="2757"/>
      <c r="G10" s="401"/>
      <c r="H10" s="402"/>
      <c r="I10" s="403"/>
      <c r="J10" s="401"/>
      <c r="K10" s="402"/>
      <c r="L10" s="403"/>
      <c r="M10" s="404"/>
      <c r="N10" s="405" t="s">
        <v>121</v>
      </c>
      <c r="O10" s="404"/>
      <c r="P10" s="405" t="s">
        <v>121</v>
      </c>
    </row>
    <row r="11" spans="1:16" ht="24" customHeight="1" thickBot="1" x14ac:dyDescent="0.25">
      <c r="A11" s="2754"/>
      <c r="B11" s="2755"/>
      <c r="C11" s="2755"/>
      <c r="D11" s="2755"/>
      <c r="E11" s="2756"/>
      <c r="F11" s="2757"/>
      <c r="G11" s="401"/>
      <c r="H11" s="402"/>
      <c r="I11" s="403"/>
      <c r="J11" s="401"/>
      <c r="K11" s="402"/>
      <c r="L11" s="403"/>
      <c r="M11" s="404"/>
      <c r="N11" s="405" t="s">
        <v>121</v>
      </c>
      <c r="O11" s="404"/>
      <c r="P11" s="405" t="s">
        <v>121</v>
      </c>
    </row>
    <row r="12" spans="1:16" ht="24" customHeight="1" thickBot="1" x14ac:dyDescent="0.25">
      <c r="A12" s="2754"/>
      <c r="B12" s="2755"/>
      <c r="C12" s="2755"/>
      <c r="D12" s="2755"/>
      <c r="E12" s="2756"/>
      <c r="F12" s="2757"/>
      <c r="G12" s="401"/>
      <c r="H12" s="402"/>
      <c r="I12" s="403"/>
      <c r="J12" s="401"/>
      <c r="K12" s="402"/>
      <c r="L12" s="403"/>
      <c r="M12" s="404"/>
      <c r="N12" s="405" t="s">
        <v>121</v>
      </c>
      <c r="O12" s="404"/>
      <c r="P12" s="405" t="s">
        <v>121</v>
      </c>
    </row>
    <row r="13" spans="1:16" ht="24" customHeight="1" thickBot="1" x14ac:dyDescent="0.25">
      <c r="A13" s="2754"/>
      <c r="B13" s="2755"/>
      <c r="C13" s="2755"/>
      <c r="D13" s="2755"/>
      <c r="E13" s="2756"/>
      <c r="F13" s="2757"/>
      <c r="G13" s="401"/>
      <c r="H13" s="402"/>
      <c r="I13" s="403"/>
      <c r="J13" s="401"/>
      <c r="K13" s="402"/>
      <c r="L13" s="403"/>
      <c r="M13" s="404"/>
      <c r="N13" s="405" t="s">
        <v>121</v>
      </c>
      <c r="O13" s="404"/>
      <c r="P13" s="405" t="s">
        <v>121</v>
      </c>
    </row>
    <row r="14" spans="1:16" ht="24" customHeight="1" thickBot="1" x14ac:dyDescent="0.25">
      <c r="A14" s="2754"/>
      <c r="B14" s="2755"/>
      <c r="C14" s="2755"/>
      <c r="D14" s="2755"/>
      <c r="E14" s="2756"/>
      <c r="F14" s="2757"/>
      <c r="G14" s="401"/>
      <c r="H14" s="402"/>
      <c r="I14" s="403"/>
      <c r="J14" s="401"/>
      <c r="K14" s="402"/>
      <c r="L14" s="403"/>
      <c r="M14" s="404"/>
      <c r="N14" s="405" t="s">
        <v>121</v>
      </c>
      <c r="O14" s="404"/>
      <c r="P14" s="405" t="s">
        <v>121</v>
      </c>
    </row>
    <row r="15" spans="1:16" ht="24" customHeight="1" thickBot="1" x14ac:dyDescent="0.25">
      <c r="A15" s="2754"/>
      <c r="B15" s="2755"/>
      <c r="C15" s="2755"/>
      <c r="D15" s="2755"/>
      <c r="E15" s="2756"/>
      <c r="F15" s="2757"/>
      <c r="G15" s="401"/>
      <c r="H15" s="402"/>
      <c r="I15" s="403"/>
      <c r="J15" s="401"/>
      <c r="K15" s="402"/>
      <c r="L15" s="403"/>
      <c r="M15" s="404"/>
      <c r="N15" s="405" t="s">
        <v>121</v>
      </c>
      <c r="O15" s="404"/>
      <c r="P15" s="405" t="s">
        <v>121</v>
      </c>
    </row>
    <row r="16" spans="1:16" ht="24" customHeight="1" thickBot="1" x14ac:dyDescent="0.25">
      <c r="A16" s="2754"/>
      <c r="B16" s="2755"/>
      <c r="C16" s="2755"/>
      <c r="D16" s="2755"/>
      <c r="E16" s="2756"/>
      <c r="F16" s="2757"/>
      <c r="G16" s="401"/>
      <c r="H16" s="402"/>
      <c r="I16" s="403"/>
      <c r="J16" s="401"/>
      <c r="K16" s="402"/>
      <c r="L16" s="403"/>
      <c r="M16" s="404"/>
      <c r="N16" s="405" t="s">
        <v>121</v>
      </c>
      <c r="O16" s="404"/>
      <c r="P16" s="405" t="s">
        <v>121</v>
      </c>
    </row>
    <row r="17" spans="1:16" ht="24" customHeight="1" thickBot="1" x14ac:dyDescent="0.25">
      <c r="A17" s="2754"/>
      <c r="B17" s="2755"/>
      <c r="C17" s="2755"/>
      <c r="D17" s="2755"/>
      <c r="E17" s="2756"/>
      <c r="F17" s="2757"/>
      <c r="G17" s="401"/>
      <c r="H17" s="402"/>
      <c r="I17" s="403"/>
      <c r="J17" s="401"/>
      <c r="K17" s="402"/>
      <c r="L17" s="403"/>
      <c r="M17" s="404"/>
      <c r="N17" s="405" t="s">
        <v>121</v>
      </c>
      <c r="O17" s="404"/>
      <c r="P17" s="405" t="s">
        <v>121</v>
      </c>
    </row>
    <row r="18" spans="1:16" ht="24" customHeight="1" thickBot="1" x14ac:dyDescent="0.25">
      <c r="A18" s="2754"/>
      <c r="B18" s="2755"/>
      <c r="C18" s="2755"/>
      <c r="D18" s="2755"/>
      <c r="E18" s="2756"/>
      <c r="F18" s="2757"/>
      <c r="G18" s="401"/>
      <c r="H18" s="402"/>
      <c r="I18" s="403"/>
      <c r="J18" s="401"/>
      <c r="K18" s="402"/>
      <c r="L18" s="403"/>
      <c r="M18" s="404"/>
      <c r="N18" s="405" t="s">
        <v>121</v>
      </c>
      <c r="O18" s="404"/>
      <c r="P18" s="405" t="s">
        <v>121</v>
      </c>
    </row>
    <row r="19" spans="1:16" ht="24" customHeight="1" thickBot="1" x14ac:dyDescent="0.25">
      <c r="A19" s="2754"/>
      <c r="B19" s="2755"/>
      <c r="C19" s="2755"/>
      <c r="D19" s="2755"/>
      <c r="E19" s="2756"/>
      <c r="F19" s="2757"/>
      <c r="G19" s="401"/>
      <c r="H19" s="402"/>
      <c r="I19" s="403"/>
      <c r="J19" s="401"/>
      <c r="K19" s="402"/>
      <c r="L19" s="403"/>
      <c r="M19" s="404"/>
      <c r="N19" s="405" t="s">
        <v>121</v>
      </c>
      <c r="O19" s="404"/>
      <c r="P19" s="405" t="s">
        <v>121</v>
      </c>
    </row>
    <row r="20" spans="1:16" ht="24" customHeight="1" thickBot="1" x14ac:dyDescent="0.25">
      <c r="A20" s="2754"/>
      <c r="B20" s="2755"/>
      <c r="C20" s="2755"/>
      <c r="D20" s="2755"/>
      <c r="E20" s="2756"/>
      <c r="F20" s="2757"/>
      <c r="G20" s="401"/>
      <c r="H20" s="402"/>
      <c r="I20" s="403"/>
      <c r="J20" s="401"/>
      <c r="K20" s="402"/>
      <c r="L20" s="403"/>
      <c r="M20" s="404"/>
      <c r="N20" s="405" t="s">
        <v>121</v>
      </c>
      <c r="O20" s="404"/>
      <c r="P20" s="405" t="s">
        <v>121</v>
      </c>
    </row>
    <row r="21" spans="1:16" ht="24" customHeight="1" thickBot="1" x14ac:dyDescent="0.25">
      <c r="A21" s="2754"/>
      <c r="B21" s="2755"/>
      <c r="C21" s="2755"/>
      <c r="D21" s="2755"/>
      <c r="E21" s="2756"/>
      <c r="F21" s="2757"/>
      <c r="G21" s="401"/>
      <c r="H21" s="402"/>
      <c r="I21" s="403"/>
      <c r="J21" s="401"/>
      <c r="K21" s="402"/>
      <c r="L21" s="403"/>
      <c r="M21" s="404"/>
      <c r="N21" s="405" t="s">
        <v>121</v>
      </c>
      <c r="O21" s="404"/>
      <c r="P21" s="405" t="s">
        <v>121</v>
      </c>
    </row>
    <row r="22" spans="1:16" ht="24" customHeight="1" thickBot="1" x14ac:dyDescent="0.25">
      <c r="A22" s="2754"/>
      <c r="B22" s="2755"/>
      <c r="C22" s="2755"/>
      <c r="D22" s="2755"/>
      <c r="E22" s="2756"/>
      <c r="F22" s="2757"/>
      <c r="G22" s="401"/>
      <c r="H22" s="402"/>
      <c r="I22" s="403"/>
      <c r="J22" s="401"/>
      <c r="K22" s="402"/>
      <c r="L22" s="403"/>
      <c r="M22" s="404"/>
      <c r="N22" s="405" t="s">
        <v>121</v>
      </c>
      <c r="O22" s="404"/>
      <c r="P22" s="405" t="s">
        <v>121</v>
      </c>
    </row>
    <row r="23" spans="1:16" ht="24" customHeight="1" thickBot="1" x14ac:dyDescent="0.25">
      <c r="A23" s="2754"/>
      <c r="B23" s="2755"/>
      <c r="C23" s="2755"/>
      <c r="D23" s="2755"/>
      <c r="E23" s="2756"/>
      <c r="F23" s="2757"/>
      <c r="G23" s="401"/>
      <c r="H23" s="402"/>
      <c r="I23" s="403"/>
      <c r="J23" s="401"/>
      <c r="K23" s="402"/>
      <c r="L23" s="403"/>
      <c r="M23" s="404"/>
      <c r="N23" s="405" t="s">
        <v>121</v>
      </c>
      <c r="O23" s="404"/>
      <c r="P23" s="405" t="s">
        <v>121</v>
      </c>
    </row>
    <row r="24" spans="1:16" ht="24" customHeight="1" thickBot="1" x14ac:dyDescent="0.25">
      <c r="A24" s="2754"/>
      <c r="B24" s="2755"/>
      <c r="C24" s="2755"/>
      <c r="D24" s="2755"/>
      <c r="E24" s="2756"/>
      <c r="F24" s="2757"/>
      <c r="G24" s="401"/>
      <c r="H24" s="402"/>
      <c r="I24" s="403"/>
      <c r="J24" s="401"/>
      <c r="K24" s="402"/>
      <c r="L24" s="403"/>
      <c r="M24" s="404"/>
      <c r="N24" s="405" t="s">
        <v>121</v>
      </c>
      <c r="O24" s="404"/>
      <c r="P24" s="405" t="s">
        <v>121</v>
      </c>
    </row>
    <row r="25" spans="1:16" ht="24" customHeight="1" thickBot="1" x14ac:dyDescent="0.25">
      <c r="A25" s="2754"/>
      <c r="B25" s="2755"/>
      <c r="C25" s="2755"/>
      <c r="D25" s="2755"/>
      <c r="E25" s="2756"/>
      <c r="F25" s="2757"/>
      <c r="G25" s="401"/>
      <c r="H25" s="402"/>
      <c r="I25" s="403"/>
      <c r="J25" s="401"/>
      <c r="K25" s="402"/>
      <c r="L25" s="403"/>
      <c r="M25" s="404"/>
      <c r="N25" s="405" t="s">
        <v>121</v>
      </c>
      <c r="O25" s="404"/>
      <c r="P25" s="405" t="s">
        <v>121</v>
      </c>
    </row>
    <row r="26" spans="1:16" ht="24" customHeight="1" thickBot="1" x14ac:dyDescent="0.25">
      <c r="A26" s="2754"/>
      <c r="B26" s="2755"/>
      <c r="C26" s="2755"/>
      <c r="D26" s="2755"/>
      <c r="E26" s="2756"/>
      <c r="F26" s="2757"/>
      <c r="G26" s="401"/>
      <c r="H26" s="402"/>
      <c r="I26" s="403"/>
      <c r="J26" s="401"/>
      <c r="K26" s="402"/>
      <c r="L26" s="403"/>
      <c r="M26" s="404"/>
      <c r="N26" s="405" t="s">
        <v>121</v>
      </c>
      <c r="O26" s="404"/>
      <c r="P26" s="405" t="s">
        <v>121</v>
      </c>
    </row>
    <row r="27" spans="1:16" ht="24" customHeight="1" thickBot="1" x14ac:dyDescent="0.25">
      <c r="A27" s="2754"/>
      <c r="B27" s="2755"/>
      <c r="C27" s="2755"/>
      <c r="D27" s="2755"/>
      <c r="E27" s="2756"/>
      <c r="F27" s="2757"/>
      <c r="G27" s="401"/>
      <c r="H27" s="402"/>
      <c r="I27" s="403"/>
      <c r="J27" s="401"/>
      <c r="K27" s="402"/>
      <c r="L27" s="403"/>
      <c r="M27" s="404"/>
      <c r="N27" s="405" t="s">
        <v>121</v>
      </c>
      <c r="O27" s="404"/>
      <c r="P27" s="405" t="s">
        <v>121</v>
      </c>
    </row>
    <row r="28" spans="1:16" ht="24" customHeight="1" thickBot="1" x14ac:dyDescent="0.25">
      <c r="A28" s="2754"/>
      <c r="B28" s="2755"/>
      <c r="C28" s="2755"/>
      <c r="D28" s="2755"/>
      <c r="E28" s="2756"/>
      <c r="F28" s="2757"/>
      <c r="G28" s="401"/>
      <c r="H28" s="402"/>
      <c r="I28" s="403"/>
      <c r="J28" s="401"/>
      <c r="K28" s="402"/>
      <c r="L28" s="403"/>
      <c r="M28" s="404"/>
      <c r="N28" s="405" t="s">
        <v>121</v>
      </c>
      <c r="O28" s="404"/>
      <c r="P28" s="405" t="s">
        <v>121</v>
      </c>
    </row>
    <row r="29" spans="1:16" ht="24" customHeight="1" thickBot="1" x14ac:dyDescent="0.25">
      <c r="A29" s="2754"/>
      <c r="B29" s="2755"/>
      <c r="C29" s="2755"/>
      <c r="D29" s="2755"/>
      <c r="E29" s="2756"/>
      <c r="F29" s="2757"/>
      <c r="G29" s="401"/>
      <c r="H29" s="402"/>
      <c r="I29" s="403"/>
      <c r="J29" s="401"/>
      <c r="K29" s="402"/>
      <c r="L29" s="403"/>
      <c r="M29" s="404"/>
      <c r="N29" s="405" t="s">
        <v>121</v>
      </c>
      <c r="O29" s="404"/>
      <c r="P29" s="405" t="s">
        <v>121</v>
      </c>
    </row>
    <row r="30" spans="1:16" ht="24" customHeight="1" thickBot="1" x14ac:dyDescent="0.25">
      <c r="A30" s="2754"/>
      <c r="B30" s="2755"/>
      <c r="C30" s="2755"/>
      <c r="D30" s="2755"/>
      <c r="E30" s="2756"/>
      <c r="F30" s="2757"/>
      <c r="G30" s="401"/>
      <c r="H30" s="402"/>
      <c r="I30" s="403"/>
      <c r="J30" s="401"/>
      <c r="K30" s="402"/>
      <c r="L30" s="403"/>
      <c r="M30" s="404"/>
      <c r="N30" s="405" t="s">
        <v>121</v>
      </c>
      <c r="O30" s="404"/>
      <c r="P30" s="405" t="s">
        <v>121</v>
      </c>
    </row>
    <row r="31" spans="1:16" x14ac:dyDescent="0.2">
      <c r="A31" s="47" t="s">
        <v>603</v>
      </c>
    </row>
  </sheetData>
  <sheetProtection insertRows="0"/>
  <mergeCells count="28">
    <mergeCell ref="A22:F22"/>
    <mergeCell ref="A23:F23"/>
    <mergeCell ref="M5:O5"/>
    <mergeCell ref="A27:F27"/>
    <mergeCell ref="A28:F28"/>
    <mergeCell ref="J8:L8"/>
    <mergeCell ref="O8:P8"/>
    <mergeCell ref="M8:N8"/>
    <mergeCell ref="A8:F8"/>
    <mergeCell ref="A9:F9"/>
    <mergeCell ref="A15:F15"/>
    <mergeCell ref="A16:F16"/>
    <mergeCell ref="A29:F29"/>
    <mergeCell ref="A30:F30"/>
    <mergeCell ref="G8:I8"/>
    <mergeCell ref="A10:F10"/>
    <mergeCell ref="A21:F21"/>
    <mergeCell ref="A24:F24"/>
    <mergeCell ref="A25:F25"/>
    <mergeCell ref="A26:F26"/>
    <mergeCell ref="A11:F11"/>
    <mergeCell ref="A12:F12"/>
    <mergeCell ref="A13:F13"/>
    <mergeCell ref="A14:F14"/>
    <mergeCell ref="A17:F17"/>
    <mergeCell ref="A18:F18"/>
    <mergeCell ref="A19:F19"/>
    <mergeCell ref="A20:F20"/>
  </mergeCells>
  <phoneticPr fontId="1"/>
  <dataValidations count="1">
    <dataValidation imeMode="off" allowBlank="1" showInputMessage="1" showErrorMessage="1" sqref="G9:M30 O9:O30" xr:uid="{2D47D7A3-2423-470C-84D6-3461AF41A97E}"/>
  </dataValidations>
  <printOptions horizontalCentered="1"/>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49FF9-FC46-4DC7-8108-19B959586338}">
  <sheetPr codeName="Sheet7"/>
  <dimension ref="A1:S80"/>
  <sheetViews>
    <sheetView showGridLines="0" view="pageBreakPreview" topLeftCell="A50" zoomScale="115" zoomScaleNormal="100" zoomScaleSheetLayoutView="115" workbookViewId="0">
      <selection activeCell="L17" sqref="L17"/>
    </sheetView>
  </sheetViews>
  <sheetFormatPr defaultColWidth="9" defaultRowHeight="13" x14ac:dyDescent="0.2"/>
  <cols>
    <col min="1" max="1" width="3.08984375" style="44" customWidth="1"/>
    <col min="2" max="2" width="8.6328125" style="44" customWidth="1"/>
    <col min="3" max="3" width="11.6328125" style="44" customWidth="1"/>
    <col min="4" max="4" width="10.08984375" style="44" customWidth="1"/>
    <col min="5" max="5" width="10" style="44" bestFit="1" customWidth="1"/>
    <col min="6" max="11" width="9" style="44"/>
    <col min="12" max="12" width="9.90625" style="44" bestFit="1" customWidth="1"/>
    <col min="13" max="17" width="9" style="44"/>
    <col min="18" max="18" width="18.90625" style="44" customWidth="1"/>
    <col min="19" max="16384" width="9" style="44"/>
  </cols>
  <sheetData>
    <row r="1" spans="1:19" s="42" customFormat="1" ht="19" x14ac:dyDescent="0.2">
      <c r="A1" s="835"/>
      <c r="B1" s="836" t="str">
        <f>"別紙４　　入園料・保育料調べ（令和"&amp;調書!Y1-1&amp;"年度）"</f>
        <v>別紙４　　入園料・保育料調べ（令和7年度）</v>
      </c>
    </row>
    <row r="2" spans="1:19" x14ac:dyDescent="0.2">
      <c r="A2" s="117"/>
      <c r="B2" s="90" t="s">
        <v>925</v>
      </c>
      <c r="C2" s="90"/>
      <c r="D2" s="90"/>
      <c r="E2" s="90"/>
      <c r="F2" s="90"/>
      <c r="G2" s="90"/>
      <c r="H2" s="90"/>
      <c r="I2" s="90"/>
      <c r="J2" s="90"/>
      <c r="K2" s="90"/>
      <c r="L2" s="90"/>
      <c r="M2" s="90"/>
      <c r="N2" s="90"/>
      <c r="O2" s="90"/>
      <c r="P2" s="90"/>
      <c r="Q2" s="90"/>
      <c r="R2" s="90"/>
    </row>
    <row r="3" spans="1:19" ht="20.149999999999999" customHeight="1" x14ac:dyDescent="0.2">
      <c r="A3" s="117"/>
      <c r="B3" s="90" t="s">
        <v>1258</v>
      </c>
      <c r="D3" s="121"/>
      <c r="E3" s="120"/>
      <c r="F3" s="120"/>
      <c r="G3" s="120"/>
      <c r="H3" s="120"/>
      <c r="I3" s="120"/>
      <c r="J3" s="120"/>
      <c r="K3" s="120"/>
      <c r="L3" s="120"/>
      <c r="M3" s="120"/>
      <c r="N3" s="120"/>
      <c r="O3" s="120"/>
      <c r="P3" s="120"/>
      <c r="Q3" s="120"/>
      <c r="R3" s="90"/>
    </row>
    <row r="4" spans="1:19" ht="21.65" customHeight="1" x14ac:dyDescent="0.2">
      <c r="A4" s="117"/>
      <c r="B4" s="90"/>
      <c r="C4" s="90"/>
      <c r="D4" s="90"/>
      <c r="E4" s="90"/>
      <c r="F4" s="90"/>
      <c r="G4" s="90"/>
      <c r="H4" s="90"/>
      <c r="I4" s="90"/>
      <c r="J4" s="90"/>
      <c r="K4" s="90"/>
      <c r="L4" s="90"/>
      <c r="M4" s="90"/>
      <c r="N4" s="90"/>
      <c r="O4" s="90" t="s">
        <v>1264</v>
      </c>
      <c r="P4" s="2774">
        <f>調書!Q11</f>
        <v>0</v>
      </c>
      <c r="Q4" s="2775"/>
      <c r="R4" s="2776"/>
      <c r="S4" s="90"/>
    </row>
    <row r="5" spans="1:19" s="43" customFormat="1" ht="14.5" thickBot="1" x14ac:dyDescent="0.25">
      <c r="A5" s="117"/>
      <c r="B5" s="119" t="s">
        <v>421</v>
      </c>
      <c r="C5" s="42"/>
      <c r="D5" s="42"/>
      <c r="E5" s="42"/>
      <c r="F5" s="42"/>
      <c r="G5" s="42"/>
      <c r="H5" s="42"/>
      <c r="I5" s="42"/>
      <c r="J5" s="42"/>
      <c r="K5" s="42"/>
      <c r="L5" s="42"/>
      <c r="M5" s="42"/>
      <c r="N5" s="42"/>
      <c r="O5" s="42"/>
      <c r="P5" s="42"/>
      <c r="Q5" s="42"/>
      <c r="R5" s="42"/>
    </row>
    <row r="6" spans="1:19" ht="31.5" customHeight="1" thickBot="1" x14ac:dyDescent="0.25">
      <c r="A6" s="117"/>
      <c r="B6" s="2862" t="s">
        <v>422</v>
      </c>
      <c r="C6" s="2863"/>
      <c r="D6" s="123" t="s">
        <v>423</v>
      </c>
      <c r="E6" s="122" t="s">
        <v>424</v>
      </c>
      <c r="F6" s="122" t="s">
        <v>425</v>
      </c>
      <c r="G6" s="122" t="s">
        <v>426</v>
      </c>
      <c r="H6" s="122" t="s">
        <v>427</v>
      </c>
      <c r="I6" s="122" t="s">
        <v>428</v>
      </c>
      <c r="J6" s="122" t="s">
        <v>429</v>
      </c>
      <c r="K6" s="122" t="s">
        <v>430</v>
      </c>
      <c r="L6" s="122" t="s">
        <v>431</v>
      </c>
      <c r="M6" s="122" t="s">
        <v>432</v>
      </c>
      <c r="N6" s="122" t="s">
        <v>433</v>
      </c>
      <c r="O6" s="122" t="s">
        <v>434</v>
      </c>
      <c r="P6" s="122" t="s">
        <v>435</v>
      </c>
      <c r="Q6" s="2864" t="s">
        <v>436</v>
      </c>
      <c r="R6" s="2865"/>
    </row>
    <row r="7" spans="1:19" ht="17.149999999999999" customHeight="1" x14ac:dyDescent="0.2">
      <c r="A7" s="117"/>
      <c r="B7" s="149" t="s">
        <v>437</v>
      </c>
      <c r="C7" s="379" t="s">
        <v>1766</v>
      </c>
      <c r="D7" s="182"/>
      <c r="E7" s="414"/>
      <c r="F7" s="414"/>
      <c r="G7" s="414"/>
      <c r="H7" s="414"/>
      <c r="I7" s="414"/>
      <c r="J7" s="414"/>
      <c r="K7" s="414"/>
      <c r="L7" s="414"/>
      <c r="M7" s="414"/>
      <c r="N7" s="414"/>
      <c r="O7" s="414"/>
      <c r="P7" s="414"/>
      <c r="Q7" s="183">
        <f>SUM(E7:P7)</f>
        <v>0</v>
      </c>
      <c r="R7" s="184" t="s">
        <v>2088</v>
      </c>
    </row>
    <row r="8" spans="1:19" ht="17.149999999999999" customHeight="1" x14ac:dyDescent="0.2">
      <c r="A8" s="117"/>
      <c r="B8" s="159" t="s">
        <v>1253</v>
      </c>
      <c r="C8" s="380" t="s">
        <v>1767</v>
      </c>
      <c r="D8" s="185"/>
      <c r="E8" s="415"/>
      <c r="F8" s="415"/>
      <c r="G8" s="415"/>
      <c r="H8" s="415"/>
      <c r="I8" s="415"/>
      <c r="J8" s="415"/>
      <c r="K8" s="415"/>
      <c r="L8" s="415"/>
      <c r="M8" s="415"/>
      <c r="N8" s="415"/>
      <c r="O8" s="415"/>
      <c r="P8" s="415"/>
      <c r="Q8" s="186">
        <f>SUM(E8:P8)</f>
        <v>0</v>
      </c>
      <c r="R8" s="187" t="s">
        <v>2089</v>
      </c>
    </row>
    <row r="9" spans="1:19" ht="17.149999999999999" customHeight="1" x14ac:dyDescent="0.2">
      <c r="A9" s="117"/>
      <c r="B9" s="687"/>
      <c r="C9" s="124" t="s">
        <v>438</v>
      </c>
      <c r="D9" s="91"/>
      <c r="E9" s="416"/>
      <c r="F9" s="416"/>
      <c r="G9" s="416"/>
      <c r="H9" s="416"/>
      <c r="I9" s="416"/>
      <c r="J9" s="416"/>
      <c r="K9" s="416"/>
      <c r="L9" s="416"/>
      <c r="M9" s="416"/>
      <c r="N9" s="416"/>
      <c r="O9" s="416"/>
      <c r="P9" s="416"/>
      <c r="Q9" s="92">
        <f>SUM(E9:P9)</f>
        <v>0</v>
      </c>
      <c r="R9" s="93" t="s">
        <v>439</v>
      </c>
    </row>
    <row r="10" spans="1:19" ht="17.149999999999999" customHeight="1" x14ac:dyDescent="0.2">
      <c r="A10" s="117"/>
      <c r="B10" s="688"/>
      <c r="C10" s="125" t="s">
        <v>440</v>
      </c>
      <c r="D10" s="94"/>
      <c r="E10" s="417"/>
      <c r="F10" s="417"/>
      <c r="G10" s="417"/>
      <c r="H10" s="417"/>
      <c r="I10" s="417"/>
      <c r="J10" s="417"/>
      <c r="K10" s="417"/>
      <c r="L10" s="417"/>
      <c r="M10" s="417"/>
      <c r="N10" s="417"/>
      <c r="O10" s="417"/>
      <c r="P10" s="417"/>
      <c r="Q10" s="95"/>
      <c r="R10" s="96"/>
    </row>
    <row r="11" spans="1:19" ht="17.149999999999999" customHeight="1" thickBot="1" x14ac:dyDescent="0.25">
      <c r="A11" s="117"/>
      <c r="B11" s="688"/>
      <c r="C11" s="126" t="s">
        <v>441</v>
      </c>
      <c r="D11" s="97"/>
      <c r="E11" s="418"/>
      <c r="F11" s="418"/>
      <c r="G11" s="418"/>
      <c r="H11" s="418"/>
      <c r="I11" s="418"/>
      <c r="J11" s="418"/>
      <c r="K11" s="418"/>
      <c r="L11" s="418"/>
      <c r="M11" s="418"/>
      <c r="N11" s="418"/>
      <c r="O11" s="418"/>
      <c r="P11" s="418"/>
      <c r="Q11" s="98"/>
      <c r="R11" s="99"/>
    </row>
    <row r="12" spans="1:19" ht="17.149999999999999" customHeight="1" thickTop="1" thickBot="1" x14ac:dyDescent="0.25">
      <c r="A12" s="117"/>
      <c r="B12" s="688"/>
      <c r="C12" s="127" t="s">
        <v>442</v>
      </c>
      <c r="D12" s="237"/>
      <c r="E12" s="100">
        <f>D12+E7+E8-D9-E10+E11</f>
        <v>0</v>
      </c>
      <c r="F12" s="100">
        <f>E12+F7+F8-E9-F10+F11</f>
        <v>0</v>
      </c>
      <c r="G12" s="100">
        <f>F12+G7+G8-F9-G10+G11</f>
        <v>0</v>
      </c>
      <c r="H12" s="100">
        <f>G12+H7+H8-G9-H10+H11</f>
        <v>0</v>
      </c>
      <c r="I12" s="100">
        <f>H12+I7+I8-H9-I10+I11</f>
        <v>0</v>
      </c>
      <c r="J12" s="100">
        <f t="shared" ref="J12:P12" si="0">I12+J7+J8-I9-J10+J11</f>
        <v>0</v>
      </c>
      <c r="K12" s="100">
        <f t="shared" si="0"/>
        <v>0</v>
      </c>
      <c r="L12" s="100">
        <f t="shared" si="0"/>
        <v>0</v>
      </c>
      <c r="M12" s="100">
        <f t="shared" si="0"/>
        <v>0</v>
      </c>
      <c r="N12" s="100">
        <f t="shared" si="0"/>
        <v>0</v>
      </c>
      <c r="O12" s="100">
        <f t="shared" si="0"/>
        <v>0</v>
      </c>
      <c r="P12" s="100">
        <f t="shared" si="0"/>
        <v>0</v>
      </c>
      <c r="Q12" s="101">
        <f>SUM(E12:P12)</f>
        <v>0</v>
      </c>
      <c r="R12" s="102" t="s">
        <v>443</v>
      </c>
    </row>
    <row r="13" spans="1:19" ht="17.149999999999999" customHeight="1" x14ac:dyDescent="0.2">
      <c r="A13" s="117"/>
      <c r="B13" s="149" t="s">
        <v>444</v>
      </c>
      <c r="C13" s="379" t="s">
        <v>1766</v>
      </c>
      <c r="D13" s="182"/>
      <c r="E13" s="414"/>
      <c r="F13" s="414"/>
      <c r="G13" s="414"/>
      <c r="H13" s="414"/>
      <c r="I13" s="414"/>
      <c r="J13" s="414"/>
      <c r="K13" s="414"/>
      <c r="L13" s="414"/>
      <c r="M13" s="414"/>
      <c r="N13" s="414"/>
      <c r="O13" s="414"/>
      <c r="P13" s="414"/>
      <c r="Q13" s="183">
        <f>SUM(E13:P13)</f>
        <v>0</v>
      </c>
      <c r="R13" s="184" t="s">
        <v>2088</v>
      </c>
    </row>
    <row r="14" spans="1:19" ht="17.149999999999999" customHeight="1" x14ac:dyDescent="0.2">
      <c r="A14" s="117"/>
      <c r="B14" s="159" t="s">
        <v>1253</v>
      </c>
      <c r="C14" s="380" t="s">
        <v>1767</v>
      </c>
      <c r="D14" s="185"/>
      <c r="E14" s="415"/>
      <c r="F14" s="415"/>
      <c r="G14" s="415"/>
      <c r="H14" s="415"/>
      <c r="I14" s="415"/>
      <c r="J14" s="415"/>
      <c r="K14" s="415"/>
      <c r="L14" s="415"/>
      <c r="M14" s="415"/>
      <c r="N14" s="415"/>
      <c r="O14" s="415"/>
      <c r="P14" s="415"/>
      <c r="Q14" s="186">
        <f>SUM(E14:P14)</f>
        <v>0</v>
      </c>
      <c r="R14" s="187" t="s">
        <v>2089</v>
      </c>
    </row>
    <row r="15" spans="1:19" ht="17.149999999999999" customHeight="1" x14ac:dyDescent="0.2">
      <c r="A15" s="117"/>
      <c r="B15" s="687"/>
      <c r="C15" s="124" t="s">
        <v>438</v>
      </c>
      <c r="D15" s="91"/>
      <c r="E15" s="416"/>
      <c r="F15" s="416"/>
      <c r="G15" s="416"/>
      <c r="H15" s="416"/>
      <c r="I15" s="416"/>
      <c r="J15" s="416"/>
      <c r="K15" s="416"/>
      <c r="L15" s="416"/>
      <c r="M15" s="416"/>
      <c r="N15" s="416"/>
      <c r="O15" s="416"/>
      <c r="P15" s="416"/>
      <c r="Q15" s="92">
        <f>SUM(E15:P15)</f>
        <v>0</v>
      </c>
      <c r="R15" s="93" t="s">
        <v>439</v>
      </c>
    </row>
    <row r="16" spans="1:19" ht="17.149999999999999" customHeight="1" x14ac:dyDescent="0.2">
      <c r="A16" s="117"/>
      <c r="B16" s="688"/>
      <c r="C16" s="125" t="s">
        <v>440</v>
      </c>
      <c r="D16" s="94"/>
      <c r="E16" s="417"/>
      <c r="F16" s="417"/>
      <c r="G16" s="417"/>
      <c r="H16" s="417"/>
      <c r="I16" s="417"/>
      <c r="J16" s="417"/>
      <c r="K16" s="417"/>
      <c r="L16" s="417"/>
      <c r="M16" s="417"/>
      <c r="N16" s="417"/>
      <c r="O16" s="417"/>
      <c r="P16" s="417"/>
      <c r="Q16" s="95"/>
      <c r="R16" s="96"/>
    </row>
    <row r="17" spans="1:18" ht="17.149999999999999" customHeight="1" thickBot="1" x14ac:dyDescent="0.25">
      <c r="A17" s="117"/>
      <c r="B17" s="688"/>
      <c r="C17" s="126" t="s">
        <v>441</v>
      </c>
      <c r="D17" s="97"/>
      <c r="E17" s="418"/>
      <c r="F17" s="418"/>
      <c r="G17" s="418"/>
      <c r="H17" s="418"/>
      <c r="I17" s="418"/>
      <c r="J17" s="418"/>
      <c r="K17" s="418"/>
      <c r="L17" s="418"/>
      <c r="M17" s="418"/>
      <c r="N17" s="418"/>
      <c r="O17" s="418"/>
      <c r="P17" s="418"/>
      <c r="Q17" s="98"/>
      <c r="R17" s="99"/>
    </row>
    <row r="18" spans="1:18" ht="17.149999999999999" customHeight="1" thickTop="1" thickBot="1" x14ac:dyDescent="0.25">
      <c r="A18" s="117"/>
      <c r="B18" s="688"/>
      <c r="C18" s="127" t="s">
        <v>442</v>
      </c>
      <c r="D18" s="237"/>
      <c r="E18" s="100">
        <f t="shared" ref="E18:P18" si="1">D18+E13+E14-D15-E16+E17</f>
        <v>0</v>
      </c>
      <c r="F18" s="100">
        <f t="shared" si="1"/>
        <v>0</v>
      </c>
      <c r="G18" s="100">
        <f t="shared" si="1"/>
        <v>0</v>
      </c>
      <c r="H18" s="100">
        <f t="shared" si="1"/>
        <v>0</v>
      </c>
      <c r="I18" s="100">
        <f t="shared" si="1"/>
        <v>0</v>
      </c>
      <c r="J18" s="100">
        <f t="shared" si="1"/>
        <v>0</v>
      </c>
      <c r="K18" s="100">
        <f t="shared" si="1"/>
        <v>0</v>
      </c>
      <c r="L18" s="100">
        <f t="shared" si="1"/>
        <v>0</v>
      </c>
      <c r="M18" s="100">
        <f t="shared" si="1"/>
        <v>0</v>
      </c>
      <c r="N18" s="100">
        <f t="shared" si="1"/>
        <v>0</v>
      </c>
      <c r="O18" s="100">
        <f t="shared" si="1"/>
        <v>0</v>
      </c>
      <c r="P18" s="100">
        <f t="shared" si="1"/>
        <v>0</v>
      </c>
      <c r="Q18" s="101">
        <f>SUM(E18:P18)</f>
        <v>0</v>
      </c>
      <c r="R18" s="102" t="s">
        <v>445</v>
      </c>
    </row>
    <row r="19" spans="1:18" ht="17.149999999999999" customHeight="1" x14ac:dyDescent="0.2">
      <c r="A19" s="117"/>
      <c r="B19" s="149" t="s">
        <v>446</v>
      </c>
      <c r="C19" s="379" t="s">
        <v>1766</v>
      </c>
      <c r="D19" s="182" ph="1"/>
      <c r="E19" s="414" ph="1"/>
      <c r="F19" s="414" ph="1"/>
      <c r="G19" s="414" ph="1"/>
      <c r="H19" s="414" ph="1"/>
      <c r="I19" s="414" ph="1"/>
      <c r="J19" s="414" ph="1"/>
      <c r="K19" s="414" ph="1"/>
      <c r="L19" s="414" ph="1"/>
      <c r="M19" s="414" ph="1"/>
      <c r="N19" s="414" ph="1"/>
      <c r="O19" s="414" ph="1"/>
      <c r="P19" s="414" ph="1"/>
      <c r="Q19" s="183">
        <f>SUM(E19:P19)</f>
        <v>0</v>
      </c>
      <c r="R19" s="184" t="s">
        <v>2088</v>
      </c>
    </row>
    <row r="20" spans="1:18" ht="17.149999999999999" customHeight="1" x14ac:dyDescent="0.2">
      <c r="A20" s="117"/>
      <c r="B20" s="159" t="s">
        <v>1253</v>
      </c>
      <c r="C20" s="380" t="s">
        <v>1767</v>
      </c>
      <c r="D20" s="185" ph="1"/>
      <c r="E20" s="415" ph="1"/>
      <c r="F20" s="415" ph="1"/>
      <c r="G20" s="415" ph="1"/>
      <c r="H20" s="415" ph="1"/>
      <c r="I20" s="415" ph="1"/>
      <c r="J20" s="415" ph="1"/>
      <c r="K20" s="415" ph="1"/>
      <c r="L20" s="415" ph="1"/>
      <c r="M20" s="415" ph="1"/>
      <c r="N20" s="415" ph="1"/>
      <c r="O20" s="415" ph="1"/>
      <c r="P20" s="415" ph="1"/>
      <c r="Q20" s="186">
        <f>SUM(E20:P20)</f>
        <v>0</v>
      </c>
      <c r="R20" s="187" t="s">
        <v>2089</v>
      </c>
    </row>
    <row r="21" spans="1:18" ht="17.149999999999999" customHeight="1" x14ac:dyDescent="0.2">
      <c r="A21" s="117"/>
      <c r="B21" s="687"/>
      <c r="C21" s="124" t="s">
        <v>438</v>
      </c>
      <c r="D21" s="91"/>
      <c r="E21" s="416"/>
      <c r="F21" s="416"/>
      <c r="G21" s="416"/>
      <c r="H21" s="416"/>
      <c r="I21" s="416"/>
      <c r="J21" s="416"/>
      <c r="K21" s="416"/>
      <c r="L21" s="416"/>
      <c r="M21" s="416"/>
      <c r="N21" s="416"/>
      <c r="O21" s="416"/>
      <c r="P21" s="416"/>
      <c r="Q21" s="92">
        <f>SUM(E21:P21)</f>
        <v>0</v>
      </c>
      <c r="R21" s="93" t="s">
        <v>439</v>
      </c>
    </row>
    <row r="22" spans="1:18" ht="17.149999999999999" customHeight="1" x14ac:dyDescent="0.2">
      <c r="A22" s="117"/>
      <c r="B22" s="688"/>
      <c r="C22" s="125" t="s">
        <v>440</v>
      </c>
      <c r="D22" s="94"/>
      <c r="E22" s="417"/>
      <c r="F22" s="417"/>
      <c r="G22" s="417"/>
      <c r="H22" s="417"/>
      <c r="I22" s="417"/>
      <c r="J22" s="417"/>
      <c r="K22" s="417"/>
      <c r="L22" s="417"/>
      <c r="M22" s="417"/>
      <c r="N22" s="417"/>
      <c r="O22" s="417"/>
      <c r="P22" s="417"/>
      <c r="Q22" s="95"/>
      <c r="R22" s="96"/>
    </row>
    <row r="23" spans="1:18" ht="17.149999999999999" customHeight="1" thickBot="1" x14ac:dyDescent="0.25">
      <c r="A23" s="117"/>
      <c r="B23" s="688"/>
      <c r="C23" s="126" t="s">
        <v>441</v>
      </c>
      <c r="D23" s="97"/>
      <c r="E23" s="418"/>
      <c r="F23" s="418"/>
      <c r="G23" s="418"/>
      <c r="H23" s="418"/>
      <c r="I23" s="418"/>
      <c r="J23" s="418"/>
      <c r="K23" s="418"/>
      <c r="L23" s="418"/>
      <c r="M23" s="418"/>
      <c r="N23" s="418"/>
      <c r="O23" s="418"/>
      <c r="P23" s="418"/>
      <c r="Q23" s="98"/>
      <c r="R23" s="99"/>
    </row>
    <row r="24" spans="1:18" ht="17.149999999999999" customHeight="1" thickTop="1" thickBot="1" x14ac:dyDescent="0.25">
      <c r="A24" s="117"/>
      <c r="B24" s="688"/>
      <c r="C24" s="127" t="s">
        <v>442</v>
      </c>
      <c r="D24" s="237"/>
      <c r="E24" s="100">
        <f t="shared" ref="E24:P24" si="2">D24+E19+E20-D21-E22+E23</f>
        <v>0</v>
      </c>
      <c r="F24" s="100">
        <f t="shared" si="2"/>
        <v>0</v>
      </c>
      <c r="G24" s="100">
        <f t="shared" si="2"/>
        <v>0</v>
      </c>
      <c r="H24" s="100">
        <f t="shared" si="2"/>
        <v>0</v>
      </c>
      <c r="I24" s="100">
        <f t="shared" si="2"/>
        <v>0</v>
      </c>
      <c r="J24" s="100">
        <f t="shared" si="2"/>
        <v>0</v>
      </c>
      <c r="K24" s="100">
        <f t="shared" si="2"/>
        <v>0</v>
      </c>
      <c r="L24" s="100">
        <f t="shared" si="2"/>
        <v>0</v>
      </c>
      <c r="M24" s="100">
        <f t="shared" si="2"/>
        <v>0</v>
      </c>
      <c r="N24" s="100">
        <f t="shared" si="2"/>
        <v>0</v>
      </c>
      <c r="O24" s="100">
        <f t="shared" si="2"/>
        <v>0</v>
      </c>
      <c r="P24" s="100">
        <f t="shared" si="2"/>
        <v>0</v>
      </c>
      <c r="Q24" s="101">
        <f>SUM(E24:P24)</f>
        <v>0</v>
      </c>
      <c r="R24" s="102" t="s">
        <v>447</v>
      </c>
    </row>
    <row r="25" spans="1:18" ht="17.149999999999999" customHeight="1" x14ac:dyDescent="0.2">
      <c r="A25" s="117"/>
      <c r="B25" s="149" t="s">
        <v>448</v>
      </c>
      <c r="C25" s="379" t="s">
        <v>1766</v>
      </c>
      <c r="D25" s="182"/>
      <c r="E25" s="414"/>
      <c r="F25" s="414"/>
      <c r="G25" s="414"/>
      <c r="H25" s="414"/>
      <c r="I25" s="414"/>
      <c r="J25" s="414"/>
      <c r="K25" s="414"/>
      <c r="L25" s="414"/>
      <c r="M25" s="414"/>
      <c r="N25" s="414"/>
      <c r="O25" s="414"/>
      <c r="P25" s="414"/>
      <c r="Q25" s="183">
        <f>SUM(E25:P25)</f>
        <v>0</v>
      </c>
      <c r="R25" s="184" t="s">
        <v>2088</v>
      </c>
    </row>
    <row r="26" spans="1:18" ht="17.149999999999999" customHeight="1" x14ac:dyDescent="0.2">
      <c r="A26" s="117"/>
      <c r="B26" s="159" t="s">
        <v>1253</v>
      </c>
      <c r="C26" s="380" t="s">
        <v>1767</v>
      </c>
      <c r="D26" s="185"/>
      <c r="E26" s="415"/>
      <c r="F26" s="415"/>
      <c r="G26" s="415"/>
      <c r="H26" s="415"/>
      <c r="I26" s="415"/>
      <c r="J26" s="415"/>
      <c r="K26" s="415"/>
      <c r="L26" s="415"/>
      <c r="M26" s="415"/>
      <c r="N26" s="415"/>
      <c r="O26" s="415"/>
      <c r="P26" s="415"/>
      <c r="Q26" s="186">
        <f>SUM(E26:P26)</f>
        <v>0</v>
      </c>
      <c r="R26" s="187" t="s">
        <v>2089</v>
      </c>
    </row>
    <row r="27" spans="1:18" ht="17.149999999999999" customHeight="1" x14ac:dyDescent="0.2">
      <c r="A27" s="117"/>
      <c r="B27" s="688"/>
      <c r="C27" s="124" t="s">
        <v>438</v>
      </c>
      <c r="D27" s="91"/>
      <c r="E27" s="416"/>
      <c r="F27" s="416"/>
      <c r="G27" s="416"/>
      <c r="H27" s="416"/>
      <c r="I27" s="416"/>
      <c r="J27" s="416"/>
      <c r="K27" s="416"/>
      <c r="L27" s="416"/>
      <c r="M27" s="416"/>
      <c r="N27" s="416"/>
      <c r="O27" s="416"/>
      <c r="P27" s="416"/>
      <c r="Q27" s="92">
        <f>SUM(E27:P27)</f>
        <v>0</v>
      </c>
      <c r="R27" s="93" t="s">
        <v>439</v>
      </c>
    </row>
    <row r="28" spans="1:18" ht="17.149999999999999" customHeight="1" x14ac:dyDescent="0.2">
      <c r="A28" s="117"/>
      <c r="B28" s="2856"/>
      <c r="C28" s="125" t="s">
        <v>440</v>
      </c>
      <c r="D28" s="94"/>
      <c r="E28" s="417"/>
      <c r="F28" s="417"/>
      <c r="G28" s="417"/>
      <c r="H28" s="417"/>
      <c r="I28" s="417"/>
      <c r="J28" s="417"/>
      <c r="K28" s="417"/>
      <c r="L28" s="417"/>
      <c r="M28" s="417"/>
      <c r="N28" s="417"/>
      <c r="O28" s="417"/>
      <c r="P28" s="417"/>
      <c r="Q28" s="95"/>
      <c r="R28" s="96"/>
    </row>
    <row r="29" spans="1:18" ht="17.149999999999999" customHeight="1" thickBot="1" x14ac:dyDescent="0.25">
      <c r="A29" s="117"/>
      <c r="B29" s="2857"/>
      <c r="C29" s="126" t="s">
        <v>441</v>
      </c>
      <c r="D29" s="97"/>
      <c r="E29" s="418"/>
      <c r="F29" s="418"/>
      <c r="G29" s="418"/>
      <c r="H29" s="418"/>
      <c r="I29" s="418"/>
      <c r="J29" s="418"/>
      <c r="K29" s="418"/>
      <c r="L29" s="418"/>
      <c r="M29" s="418"/>
      <c r="N29" s="418"/>
      <c r="O29" s="418"/>
      <c r="P29" s="418"/>
      <c r="Q29" s="98"/>
      <c r="R29" s="99"/>
    </row>
    <row r="30" spans="1:18" ht="17.149999999999999" customHeight="1" thickTop="1" thickBot="1" x14ac:dyDescent="0.25">
      <c r="A30" s="117"/>
      <c r="B30" s="2858"/>
      <c r="C30" s="127" t="s">
        <v>442</v>
      </c>
      <c r="D30" s="128"/>
      <c r="E30" s="100">
        <f t="shared" ref="E30:P30" si="3">D30+E25+E26-D27-E28+E29</f>
        <v>0</v>
      </c>
      <c r="F30" s="100">
        <f t="shared" si="3"/>
        <v>0</v>
      </c>
      <c r="G30" s="100">
        <f t="shared" si="3"/>
        <v>0</v>
      </c>
      <c r="H30" s="100">
        <f t="shared" si="3"/>
        <v>0</v>
      </c>
      <c r="I30" s="100">
        <f t="shared" si="3"/>
        <v>0</v>
      </c>
      <c r="J30" s="100">
        <f t="shared" si="3"/>
        <v>0</v>
      </c>
      <c r="K30" s="100">
        <f t="shared" si="3"/>
        <v>0</v>
      </c>
      <c r="L30" s="100">
        <f t="shared" si="3"/>
        <v>0</v>
      </c>
      <c r="M30" s="100">
        <f t="shared" si="3"/>
        <v>0</v>
      </c>
      <c r="N30" s="100">
        <f t="shared" si="3"/>
        <v>0</v>
      </c>
      <c r="O30" s="100">
        <f t="shared" si="3"/>
        <v>0</v>
      </c>
      <c r="P30" s="100">
        <f t="shared" si="3"/>
        <v>0</v>
      </c>
      <c r="Q30" s="101">
        <f>SUM(E30:P30)</f>
        <v>0</v>
      </c>
      <c r="R30" s="102" t="s">
        <v>449</v>
      </c>
    </row>
    <row r="31" spans="1:18" ht="15" customHeight="1" x14ac:dyDescent="0.2">
      <c r="A31" s="117"/>
      <c r="B31" s="191" t="s">
        <v>1265</v>
      </c>
      <c r="C31" s="192" t="s">
        <v>2090</v>
      </c>
      <c r="D31" s="90"/>
      <c r="E31" s="90"/>
      <c r="F31" s="90"/>
      <c r="G31" s="90"/>
      <c r="H31" s="90"/>
      <c r="I31" s="90"/>
      <c r="J31" s="90"/>
      <c r="K31" s="90"/>
      <c r="L31" s="90"/>
      <c r="M31" s="90"/>
      <c r="N31" s="90"/>
      <c r="O31" s="90"/>
      <c r="P31" s="90"/>
      <c r="Q31" s="90"/>
      <c r="R31" s="90"/>
    </row>
    <row r="32" spans="1:18" ht="27.75" customHeight="1" x14ac:dyDescent="0.2">
      <c r="A32" s="117"/>
      <c r="B32" s="191" t="s">
        <v>1266</v>
      </c>
      <c r="C32" s="2769" t="s">
        <v>2245</v>
      </c>
      <c r="D32" s="2770"/>
      <c r="E32" s="2770"/>
      <c r="F32" s="2770"/>
      <c r="G32" s="2770"/>
      <c r="H32" s="2770"/>
      <c r="I32" s="2770"/>
      <c r="J32" s="2770"/>
      <c r="K32" s="2770"/>
      <c r="L32" s="2770"/>
      <c r="M32" s="2770"/>
      <c r="N32" s="2770"/>
      <c r="O32" s="2770"/>
      <c r="P32" s="2770"/>
      <c r="Q32" s="2770"/>
      <c r="R32" s="2770"/>
    </row>
    <row r="33" spans="1:18" ht="15" customHeight="1" x14ac:dyDescent="0.2">
      <c r="A33" s="117"/>
      <c r="B33" s="191" t="s">
        <v>1267</v>
      </c>
      <c r="C33" s="192" t="s">
        <v>450</v>
      </c>
      <c r="D33" s="90"/>
      <c r="E33" s="90"/>
      <c r="F33" s="90"/>
      <c r="G33" s="90"/>
      <c r="H33" s="90"/>
      <c r="I33" s="90"/>
      <c r="J33" s="90"/>
      <c r="K33" s="90"/>
      <c r="L33" s="90"/>
      <c r="M33" s="90"/>
      <c r="N33" s="90"/>
      <c r="O33" s="90"/>
      <c r="P33" s="90"/>
      <c r="Q33" s="90"/>
      <c r="R33" s="90"/>
    </row>
    <row r="34" spans="1:18" ht="6.65" customHeight="1" x14ac:dyDescent="0.2">
      <c r="A34" s="117"/>
      <c r="B34" s="103"/>
      <c r="C34" s="90"/>
      <c r="D34" s="90"/>
      <c r="E34" s="90"/>
      <c r="F34" s="90"/>
      <c r="G34" s="90"/>
      <c r="H34" s="90"/>
      <c r="I34" s="90"/>
      <c r="J34" s="90"/>
      <c r="K34" s="90"/>
      <c r="L34" s="90"/>
      <c r="M34" s="90"/>
      <c r="N34" s="90"/>
      <c r="O34" s="90"/>
      <c r="P34" s="90"/>
      <c r="Q34" s="90"/>
      <c r="R34" s="90"/>
    </row>
    <row r="35" spans="1:18" ht="15" customHeight="1" thickBot="1" x14ac:dyDescent="0.25">
      <c r="A35" s="117"/>
      <c r="B35" s="118" t="s">
        <v>451</v>
      </c>
      <c r="C35" s="42"/>
      <c r="D35" s="42"/>
      <c r="E35" s="42"/>
      <c r="F35" s="42"/>
      <c r="G35" s="42"/>
      <c r="H35" s="42"/>
      <c r="I35" s="42"/>
      <c r="J35" s="42"/>
      <c r="K35" s="42"/>
      <c r="L35" s="42"/>
      <c r="M35" s="42"/>
      <c r="N35" s="42"/>
      <c r="O35" s="42"/>
      <c r="P35" s="42"/>
      <c r="Q35" s="42"/>
      <c r="R35" s="42"/>
    </row>
    <row r="36" spans="1:18" s="43" customFormat="1" ht="14" x14ac:dyDescent="0.2">
      <c r="A36" s="116"/>
      <c r="B36" s="2852" t="s">
        <v>452</v>
      </c>
      <c r="C36" s="2853"/>
      <c r="D36" s="2853"/>
      <c r="E36" s="2866" t="s">
        <v>2091</v>
      </c>
      <c r="F36" s="2779"/>
      <c r="G36" s="2779"/>
      <c r="H36" s="2780"/>
      <c r="I36" s="2778" t="s">
        <v>2092</v>
      </c>
      <c r="J36" s="2779"/>
      <c r="K36" s="2780"/>
      <c r="L36" s="2866" t="s">
        <v>2093</v>
      </c>
      <c r="M36" s="2779"/>
      <c r="N36" s="2779"/>
      <c r="O36" s="2780"/>
      <c r="P36" s="2853" t="s">
        <v>453</v>
      </c>
      <c r="Q36" s="2859"/>
      <c r="R36" s="90"/>
    </row>
    <row r="37" spans="1:18" ht="15" customHeight="1" thickBot="1" x14ac:dyDescent="0.25">
      <c r="A37" s="117"/>
      <c r="B37" s="2854"/>
      <c r="C37" s="2855"/>
      <c r="D37" s="2855"/>
      <c r="E37" s="2867"/>
      <c r="F37" s="2868"/>
      <c r="G37" s="2868"/>
      <c r="H37" s="2869"/>
      <c r="I37" s="2781"/>
      <c r="J37" s="2782"/>
      <c r="K37" s="2783"/>
      <c r="L37" s="2867"/>
      <c r="M37" s="2868"/>
      <c r="N37" s="2868"/>
      <c r="O37" s="2869"/>
      <c r="P37" s="2860" t="s">
        <v>454</v>
      </c>
      <c r="Q37" s="2861"/>
      <c r="R37" s="90"/>
    </row>
    <row r="38" spans="1:18" s="804" customFormat="1" ht="17.149999999999999" customHeight="1" x14ac:dyDescent="0.2">
      <c r="A38" s="837"/>
      <c r="B38" s="104" t="str">
        <f>"R"&amp;調書!Y1-1&amp;".3.31以前の徴収額"</f>
        <v>R7.3.31以前の徴収額</v>
      </c>
      <c r="C38" s="105"/>
      <c r="D38" s="689"/>
      <c r="E38" s="179"/>
      <c r="F38" s="180"/>
      <c r="G38" s="180"/>
      <c r="H38" s="181"/>
      <c r="I38" s="798"/>
      <c r="J38" s="799"/>
      <c r="K38" s="800"/>
      <c r="L38" s="179"/>
      <c r="M38" s="180"/>
      <c r="N38" s="180"/>
      <c r="O38" s="181"/>
      <c r="P38" s="801"/>
      <c r="Q38" s="802"/>
      <c r="R38" s="105"/>
    </row>
    <row r="39" spans="1:18" s="45" customFormat="1" ht="17.149999999999999" customHeight="1" x14ac:dyDescent="0.2">
      <c r="A39" s="117"/>
      <c r="B39" s="104" t="s">
        <v>455</v>
      </c>
      <c r="C39" s="105"/>
      <c r="D39" s="689"/>
      <c r="E39" s="106"/>
      <c r="F39" s="105"/>
      <c r="G39" s="2850"/>
      <c r="H39" s="2851"/>
      <c r="I39" s="106"/>
      <c r="J39" s="2838"/>
      <c r="K39" s="2839"/>
      <c r="L39" s="106"/>
      <c r="M39" s="105"/>
      <c r="N39" s="2838"/>
      <c r="O39" s="2839"/>
      <c r="P39" s="154"/>
      <c r="Q39" s="155"/>
      <c r="R39" s="105"/>
    </row>
    <row r="40" spans="1:18" s="45" customFormat="1" ht="17.149999999999999" customHeight="1" x14ac:dyDescent="0.2">
      <c r="A40" s="117"/>
      <c r="B40" s="165" t="s">
        <v>456</v>
      </c>
      <c r="C40" s="166">
        <f>Q8</f>
        <v>0</v>
      </c>
      <c r="D40" s="167" t="s">
        <v>2094</v>
      </c>
      <c r="E40" s="168">
        <f>調書!G980</f>
        <v>0</v>
      </c>
      <c r="F40" s="169">
        <f>C40</f>
        <v>0</v>
      </c>
      <c r="G40" s="2840">
        <f>E40*F40</f>
        <v>0</v>
      </c>
      <c r="H40" s="2841"/>
      <c r="I40" s="803"/>
      <c r="J40" s="803"/>
      <c r="K40" s="803"/>
      <c r="L40" s="421">
        <v>0</v>
      </c>
      <c r="M40" s="422">
        <v>0</v>
      </c>
      <c r="N40" s="2846">
        <f>L40*M40</f>
        <v>0</v>
      </c>
      <c r="O40" s="2847"/>
      <c r="P40" s="154"/>
      <c r="Q40" s="155"/>
      <c r="R40" s="105"/>
    </row>
    <row r="41" spans="1:18" s="45" customFormat="1" ht="17.149999999999999" customHeight="1" x14ac:dyDescent="0.2">
      <c r="A41" s="117"/>
      <c r="B41" s="170" t="s">
        <v>457</v>
      </c>
      <c r="C41" s="171">
        <f>Q14</f>
        <v>0</v>
      </c>
      <c r="D41" s="198" t="s">
        <v>2094</v>
      </c>
      <c r="E41" s="172">
        <f>調書!G981</f>
        <v>0</v>
      </c>
      <c r="F41" s="173">
        <f t="shared" ref="F41:F43" si="4">C41</f>
        <v>0</v>
      </c>
      <c r="G41" s="2820">
        <f>E41*F41</f>
        <v>0</v>
      </c>
      <c r="H41" s="2821"/>
      <c r="I41" s="106"/>
      <c r="J41" s="2838"/>
      <c r="K41" s="2839"/>
      <c r="L41" s="423">
        <v>0</v>
      </c>
      <c r="M41" s="424">
        <v>0</v>
      </c>
      <c r="N41" s="2820">
        <f>L41*M41</f>
        <v>0</v>
      </c>
      <c r="O41" s="2821"/>
      <c r="P41" s="154"/>
      <c r="Q41" s="155"/>
      <c r="R41" s="105"/>
    </row>
    <row r="42" spans="1:18" s="45" customFormat="1" ht="17.149999999999999" customHeight="1" x14ac:dyDescent="0.2">
      <c r="A42" s="117"/>
      <c r="B42" s="170" t="s">
        <v>458</v>
      </c>
      <c r="C42" s="171">
        <f>Q20</f>
        <v>0</v>
      </c>
      <c r="D42" s="198" t="s">
        <v>2094</v>
      </c>
      <c r="E42" s="172">
        <f>調書!G982</f>
        <v>0</v>
      </c>
      <c r="F42" s="173">
        <f t="shared" si="4"/>
        <v>0</v>
      </c>
      <c r="G42" s="2820">
        <f>E42*F42</f>
        <v>0</v>
      </c>
      <c r="H42" s="2821"/>
      <c r="I42" s="106"/>
      <c r="J42" s="2838"/>
      <c r="K42" s="2839"/>
      <c r="L42" s="423">
        <v>0</v>
      </c>
      <c r="M42" s="424">
        <v>0</v>
      </c>
      <c r="N42" s="2820">
        <f>L42*M42</f>
        <v>0</v>
      </c>
      <c r="O42" s="2821"/>
      <c r="P42" s="154"/>
      <c r="Q42" s="155"/>
      <c r="R42" s="105"/>
    </row>
    <row r="43" spans="1:18" s="45" customFormat="1" ht="17.149999999999999" customHeight="1" x14ac:dyDescent="0.2">
      <c r="A43" s="117"/>
      <c r="B43" s="170" t="s">
        <v>459</v>
      </c>
      <c r="C43" s="171">
        <f>Q26</f>
        <v>0</v>
      </c>
      <c r="D43" s="198" t="s">
        <v>2094</v>
      </c>
      <c r="E43" s="172">
        <f>調書!G983</f>
        <v>0</v>
      </c>
      <c r="F43" s="173">
        <f t="shared" si="4"/>
        <v>0</v>
      </c>
      <c r="G43" s="2820">
        <f>E43*F43</f>
        <v>0</v>
      </c>
      <c r="H43" s="2821"/>
      <c r="I43" s="106"/>
      <c r="J43" s="2838"/>
      <c r="K43" s="2839"/>
      <c r="L43" s="423">
        <v>0</v>
      </c>
      <c r="M43" s="424">
        <v>0</v>
      </c>
      <c r="N43" s="2820">
        <f>L43*M43</f>
        <v>0</v>
      </c>
      <c r="O43" s="2821"/>
      <c r="P43" s="154"/>
      <c r="Q43" s="155"/>
      <c r="R43" s="105"/>
    </row>
    <row r="44" spans="1:18" s="45" customFormat="1" ht="17.149999999999999" customHeight="1" x14ac:dyDescent="0.2">
      <c r="A44" s="117"/>
      <c r="B44" s="174" t="s">
        <v>460</v>
      </c>
      <c r="C44" s="175">
        <f>SUM(C40:C43)</f>
        <v>0</v>
      </c>
      <c r="D44" s="176" t="s">
        <v>439</v>
      </c>
      <c r="E44" s="177" t="s">
        <v>1270</v>
      </c>
      <c r="F44" s="178"/>
      <c r="G44" s="2844"/>
      <c r="H44" s="2845"/>
      <c r="I44" s="420">
        <v>0</v>
      </c>
      <c r="J44" s="2848">
        <v>0</v>
      </c>
      <c r="K44" s="2849"/>
      <c r="L44" s="423">
        <v>0</v>
      </c>
      <c r="M44" s="424">
        <v>0</v>
      </c>
      <c r="N44" s="2820">
        <f t="shared" ref="N44:N45" si="5">L44*M44</f>
        <v>0</v>
      </c>
      <c r="O44" s="2821"/>
      <c r="P44" s="154"/>
      <c r="Q44" s="155"/>
      <c r="R44" s="105"/>
    </row>
    <row r="45" spans="1:18" s="45" customFormat="1" ht="17.149999999999999" customHeight="1" x14ac:dyDescent="0.2">
      <c r="A45" s="117"/>
      <c r="B45" s="107"/>
      <c r="C45" s="108"/>
      <c r="D45" s="689"/>
      <c r="E45" s="419">
        <v>0</v>
      </c>
      <c r="F45" s="105" t="s">
        <v>461</v>
      </c>
      <c r="G45" s="2848">
        <v>0</v>
      </c>
      <c r="H45" s="2849"/>
      <c r="I45" s="106"/>
      <c r="J45" s="2838"/>
      <c r="K45" s="2839"/>
      <c r="L45" s="423">
        <v>0</v>
      </c>
      <c r="M45" s="424">
        <v>0</v>
      </c>
      <c r="N45" s="2820">
        <f t="shared" si="5"/>
        <v>0</v>
      </c>
      <c r="O45" s="2821"/>
      <c r="P45" s="154"/>
      <c r="Q45" s="155"/>
      <c r="R45" s="105"/>
    </row>
    <row r="46" spans="1:18" s="45" customFormat="1" ht="17.149999999999999" customHeight="1" thickBot="1" x14ac:dyDescent="0.25">
      <c r="A46" s="117"/>
      <c r="B46" s="109"/>
      <c r="C46" s="2842" t="s">
        <v>462</v>
      </c>
      <c r="D46" s="2843"/>
      <c r="E46" s="110"/>
      <c r="F46" s="111">
        <f>SUM(F40:F43)+E45</f>
        <v>0</v>
      </c>
      <c r="G46" s="2818">
        <f>SUM(G40:G45)</f>
        <v>0</v>
      </c>
      <c r="H46" s="2819"/>
      <c r="I46" s="112">
        <f>SUM(I41:I45)</f>
        <v>0</v>
      </c>
      <c r="J46" s="2818">
        <f>SUM(J41:J45)</f>
        <v>0</v>
      </c>
      <c r="K46" s="2819"/>
      <c r="L46" s="110"/>
      <c r="M46" s="111">
        <f>SUM(M40:M45)</f>
        <v>0</v>
      </c>
      <c r="N46" s="2818">
        <f>SUM(N40:N45)</f>
        <v>0</v>
      </c>
      <c r="O46" s="2819"/>
      <c r="P46" s="2806">
        <f>G46-J46-N46</f>
        <v>0</v>
      </c>
      <c r="Q46" s="2807"/>
      <c r="R46" s="90"/>
    </row>
    <row r="47" spans="1:18" s="804" customFormat="1" ht="17.149999999999999" customHeight="1" x14ac:dyDescent="0.2">
      <c r="A47" s="837"/>
      <c r="B47" s="104" t="str">
        <f>"R"&amp;調書!Y1-1&amp;".4.1以降の徴収額"</f>
        <v>R7.4.1以降の徴収額</v>
      </c>
      <c r="C47" s="105"/>
      <c r="D47" s="689"/>
      <c r="E47" s="160"/>
      <c r="F47" s="161"/>
      <c r="G47" s="152"/>
      <c r="H47" s="153"/>
      <c r="I47" s="162"/>
      <c r="J47" s="152"/>
      <c r="K47" s="153"/>
      <c r="L47" s="160"/>
      <c r="M47" s="161"/>
      <c r="N47" s="152"/>
      <c r="O47" s="153"/>
      <c r="P47" s="163"/>
      <c r="Q47" s="164"/>
      <c r="R47" s="90"/>
    </row>
    <row r="48" spans="1:18" ht="17.149999999999999" customHeight="1" x14ac:dyDescent="0.2">
      <c r="A48" s="117"/>
      <c r="B48" s="104" t="s">
        <v>455</v>
      </c>
      <c r="C48" s="105"/>
      <c r="D48" s="689"/>
      <c r="E48" s="106"/>
      <c r="F48" s="105"/>
      <c r="G48" s="2838"/>
      <c r="H48" s="2839"/>
      <c r="I48" s="106"/>
      <c r="J48" s="2838"/>
      <c r="K48" s="2839"/>
      <c r="L48" s="106"/>
      <c r="M48" s="105"/>
      <c r="N48" s="2838"/>
      <c r="O48" s="2839"/>
      <c r="P48" s="154"/>
      <c r="Q48" s="155"/>
      <c r="R48" s="90"/>
    </row>
    <row r="49" spans="1:18" ht="17.149999999999999" customHeight="1" x14ac:dyDescent="0.2">
      <c r="A49" s="117"/>
      <c r="B49" s="165" t="s">
        <v>456</v>
      </c>
      <c r="C49" s="166">
        <f>Q7</f>
        <v>0</v>
      </c>
      <c r="D49" s="167" t="s">
        <v>2088</v>
      </c>
      <c r="E49" s="168">
        <f>調書!G980</f>
        <v>0</v>
      </c>
      <c r="F49" s="169">
        <f>C49</f>
        <v>0</v>
      </c>
      <c r="G49" s="2846">
        <f>E49*F49</f>
        <v>0</v>
      </c>
      <c r="H49" s="2847"/>
      <c r="I49" s="804"/>
      <c r="J49" s="804"/>
      <c r="K49" s="804"/>
      <c r="L49" s="421">
        <v>0</v>
      </c>
      <c r="M49" s="422">
        <v>0</v>
      </c>
      <c r="N49" s="2846">
        <f>L49*M49</f>
        <v>0</v>
      </c>
      <c r="O49" s="2847"/>
      <c r="P49" s="154"/>
      <c r="Q49" s="155"/>
      <c r="R49" s="90"/>
    </row>
    <row r="50" spans="1:18" ht="17.149999999999999" customHeight="1" x14ac:dyDescent="0.2">
      <c r="A50" s="117"/>
      <c r="B50" s="170" t="s">
        <v>457</v>
      </c>
      <c r="C50" s="171">
        <f>Q13</f>
        <v>0</v>
      </c>
      <c r="D50" s="198" t="s">
        <v>2088</v>
      </c>
      <c r="E50" s="172">
        <f>調書!G981</f>
        <v>0</v>
      </c>
      <c r="F50" s="173">
        <f t="shared" ref="F50:F52" si="6">C50</f>
        <v>0</v>
      </c>
      <c r="G50" s="2820">
        <f>E50*F50</f>
        <v>0</v>
      </c>
      <c r="H50" s="2821"/>
      <c r="I50" s="106"/>
      <c r="J50" s="2838"/>
      <c r="K50" s="2839"/>
      <c r="L50" s="423">
        <v>0</v>
      </c>
      <c r="M50" s="424">
        <v>0</v>
      </c>
      <c r="N50" s="2820">
        <f>L50*M50</f>
        <v>0</v>
      </c>
      <c r="O50" s="2821"/>
      <c r="P50" s="154"/>
      <c r="Q50" s="155"/>
      <c r="R50" s="90"/>
    </row>
    <row r="51" spans="1:18" ht="17.149999999999999" customHeight="1" x14ac:dyDescent="0.2">
      <c r="A51" s="117"/>
      <c r="B51" s="170" t="s">
        <v>458</v>
      </c>
      <c r="C51" s="171">
        <f>Q19</f>
        <v>0</v>
      </c>
      <c r="D51" s="198" t="s">
        <v>2088</v>
      </c>
      <c r="E51" s="172">
        <f>調書!G982</f>
        <v>0</v>
      </c>
      <c r="F51" s="173">
        <f t="shared" si="6"/>
        <v>0</v>
      </c>
      <c r="G51" s="2820">
        <f>E51*F51</f>
        <v>0</v>
      </c>
      <c r="H51" s="2821"/>
      <c r="I51" s="106"/>
      <c r="J51" s="2838"/>
      <c r="K51" s="2839"/>
      <c r="L51" s="423">
        <v>0</v>
      </c>
      <c r="M51" s="424">
        <v>0</v>
      </c>
      <c r="N51" s="2820">
        <f>L51*M51</f>
        <v>0</v>
      </c>
      <c r="O51" s="2821"/>
      <c r="P51" s="154"/>
      <c r="Q51" s="155"/>
      <c r="R51" s="90"/>
    </row>
    <row r="52" spans="1:18" ht="17.149999999999999" customHeight="1" x14ac:dyDescent="0.2">
      <c r="A52" s="117"/>
      <c r="B52" s="170" t="s">
        <v>459</v>
      </c>
      <c r="C52" s="171">
        <f>Q25</f>
        <v>0</v>
      </c>
      <c r="D52" s="198" t="s">
        <v>2088</v>
      </c>
      <c r="E52" s="172">
        <f>調書!G983</f>
        <v>0</v>
      </c>
      <c r="F52" s="173">
        <f t="shared" si="6"/>
        <v>0</v>
      </c>
      <c r="G52" s="2820">
        <f>E52*F52</f>
        <v>0</v>
      </c>
      <c r="H52" s="2821"/>
      <c r="I52" s="106"/>
      <c r="J52" s="2838"/>
      <c r="K52" s="2839"/>
      <c r="L52" s="423">
        <v>0</v>
      </c>
      <c r="M52" s="424">
        <v>0</v>
      </c>
      <c r="N52" s="2820">
        <f>L52*M52</f>
        <v>0</v>
      </c>
      <c r="O52" s="2821"/>
      <c r="P52" s="154"/>
      <c r="Q52" s="155"/>
      <c r="R52" s="90"/>
    </row>
    <row r="53" spans="1:18" ht="17.149999999999999" customHeight="1" x14ac:dyDescent="0.2">
      <c r="A53" s="117"/>
      <c r="B53" s="174" t="s">
        <v>460</v>
      </c>
      <c r="C53" s="175">
        <f>SUM(C49:C52)</f>
        <v>0</v>
      </c>
      <c r="D53" s="176" t="s">
        <v>439</v>
      </c>
      <c r="E53" s="177" t="s">
        <v>1270</v>
      </c>
      <c r="F53" s="178"/>
      <c r="G53" s="2844"/>
      <c r="H53" s="2845"/>
      <c r="I53" s="420">
        <v>0</v>
      </c>
      <c r="J53" s="2848">
        <v>0</v>
      </c>
      <c r="K53" s="2849"/>
      <c r="L53" s="423">
        <v>0</v>
      </c>
      <c r="M53" s="424">
        <v>0</v>
      </c>
      <c r="N53" s="2820">
        <f t="shared" ref="N53:N54" si="7">L53*M53</f>
        <v>0</v>
      </c>
      <c r="O53" s="2821"/>
      <c r="P53" s="154"/>
      <c r="Q53" s="155"/>
      <c r="R53" s="90"/>
    </row>
    <row r="54" spans="1:18" ht="17.149999999999999" customHeight="1" x14ac:dyDescent="0.2">
      <c r="A54" s="117"/>
      <c r="B54" s="107"/>
      <c r="C54" s="108"/>
      <c r="D54" s="689"/>
      <c r="E54" s="419">
        <v>0</v>
      </c>
      <c r="F54" s="105" t="s">
        <v>461</v>
      </c>
      <c r="G54" s="2848">
        <v>0</v>
      </c>
      <c r="H54" s="2849"/>
      <c r="I54" s="106"/>
      <c r="J54" s="2838"/>
      <c r="K54" s="2839"/>
      <c r="L54" s="423">
        <v>0</v>
      </c>
      <c r="M54" s="424">
        <v>0</v>
      </c>
      <c r="N54" s="2820">
        <f t="shared" si="7"/>
        <v>0</v>
      </c>
      <c r="O54" s="2821"/>
      <c r="P54" s="154"/>
      <c r="Q54" s="155"/>
      <c r="R54" s="90"/>
    </row>
    <row r="55" spans="1:18" ht="15.75" customHeight="1" thickBot="1" x14ac:dyDescent="0.25">
      <c r="A55" s="117"/>
      <c r="B55" s="104"/>
      <c r="C55" s="2842" t="s">
        <v>462</v>
      </c>
      <c r="D55" s="2843"/>
      <c r="E55" s="110"/>
      <c r="F55" s="111">
        <f>SUM(F49:F52)+E54</f>
        <v>0</v>
      </c>
      <c r="G55" s="2818">
        <f>SUM(G49:G54)</f>
        <v>0</v>
      </c>
      <c r="H55" s="2819"/>
      <c r="I55" s="112">
        <f>SUM(I50:I54)</f>
        <v>0</v>
      </c>
      <c r="J55" s="2818">
        <f>SUM(J50:J54)</f>
        <v>0</v>
      </c>
      <c r="K55" s="2819"/>
      <c r="L55" s="110"/>
      <c r="M55" s="111">
        <f>SUM(M49:M54)</f>
        <v>0</v>
      </c>
      <c r="N55" s="2818">
        <f>SUM(N49:N54)</f>
        <v>0</v>
      </c>
      <c r="O55" s="2819"/>
      <c r="P55" s="2806">
        <f>G55-J55-N55</f>
        <v>0</v>
      </c>
      <c r="Q55" s="2807"/>
      <c r="R55" s="90"/>
    </row>
    <row r="56" spans="1:18" ht="15" customHeight="1" thickBot="1" x14ac:dyDescent="0.25">
      <c r="A56" s="117"/>
      <c r="B56" s="2822" t="s">
        <v>463</v>
      </c>
      <c r="C56" s="2823"/>
      <c r="D56" s="2824"/>
      <c r="E56" s="113"/>
      <c r="F56" s="114"/>
      <c r="G56" s="2830">
        <f>G46+G55</f>
        <v>0</v>
      </c>
      <c r="H56" s="2831"/>
      <c r="I56" s="113"/>
      <c r="J56" s="2830">
        <f>J46+J55</f>
        <v>0</v>
      </c>
      <c r="K56" s="2831"/>
      <c r="L56" s="113"/>
      <c r="M56" s="114"/>
      <c r="N56" s="2830">
        <f>N46+N55</f>
        <v>0</v>
      </c>
      <c r="O56" s="2831"/>
      <c r="P56" s="2808">
        <f>P46+P55</f>
        <v>0</v>
      </c>
      <c r="Q56" s="2809"/>
      <c r="R56" s="90"/>
    </row>
    <row r="57" spans="1:18" ht="12.65" customHeight="1" x14ac:dyDescent="0.2">
      <c r="A57" s="117"/>
      <c r="B57" s="191" t="s">
        <v>1265</v>
      </c>
      <c r="C57" s="190" t="s">
        <v>926</v>
      </c>
      <c r="D57" s="147"/>
      <c r="E57" s="147"/>
      <c r="F57" s="147"/>
      <c r="G57" s="147"/>
      <c r="H57" s="147"/>
      <c r="I57" s="147"/>
      <c r="J57" s="147"/>
      <c r="K57" s="147"/>
      <c r="L57" s="147"/>
      <c r="M57" s="147"/>
      <c r="N57" s="147"/>
      <c r="O57" s="150"/>
      <c r="P57" s="150"/>
      <c r="Q57" s="90"/>
      <c r="R57" s="90"/>
    </row>
    <row r="58" spans="1:18" ht="12.65" customHeight="1" x14ac:dyDescent="0.2">
      <c r="A58" s="117"/>
      <c r="B58" s="191" t="s">
        <v>1266</v>
      </c>
      <c r="C58" s="192" t="s">
        <v>1513</v>
      </c>
      <c r="D58" s="151"/>
      <c r="E58" s="151"/>
      <c r="F58" s="151"/>
      <c r="G58" s="151"/>
      <c r="H58" s="151"/>
      <c r="I58" s="151"/>
      <c r="J58" s="151"/>
      <c r="K58" s="151"/>
      <c r="L58" s="151"/>
      <c r="M58" s="151"/>
      <c r="N58" s="151"/>
      <c r="O58" s="151"/>
      <c r="P58" s="151"/>
      <c r="Q58" s="90"/>
      <c r="R58" s="90"/>
    </row>
    <row r="59" spans="1:18" ht="12.65" customHeight="1" x14ac:dyDescent="0.2">
      <c r="A59" s="117"/>
      <c r="B59" s="192"/>
      <c r="C59" s="805" t="s">
        <v>1269</v>
      </c>
      <c r="D59" s="148"/>
      <c r="E59" s="148"/>
      <c r="F59" s="148"/>
      <c r="G59" s="148"/>
      <c r="H59" s="148"/>
      <c r="I59" s="148"/>
      <c r="J59" s="148"/>
      <c r="K59" s="148"/>
      <c r="L59" s="148"/>
      <c r="M59" s="148"/>
      <c r="N59" s="148"/>
      <c r="O59" s="90"/>
      <c r="P59" s="90"/>
      <c r="Q59" s="90"/>
      <c r="R59" s="90"/>
    </row>
    <row r="60" spans="1:18" ht="12.65" customHeight="1" x14ac:dyDescent="0.2">
      <c r="A60" s="117"/>
      <c r="B60" s="191" t="s">
        <v>1267</v>
      </c>
      <c r="C60" s="192" t="s">
        <v>1254</v>
      </c>
      <c r="D60" s="90"/>
      <c r="E60" s="90"/>
      <c r="F60" s="90"/>
      <c r="G60" s="90"/>
      <c r="H60" s="90"/>
      <c r="I60" s="90"/>
      <c r="J60" s="90"/>
      <c r="K60" s="90"/>
      <c r="L60" s="90"/>
      <c r="M60" s="90"/>
      <c r="N60" s="90"/>
      <c r="O60" s="90"/>
      <c r="P60" s="90"/>
      <c r="Q60" s="90"/>
      <c r="R60" s="42"/>
    </row>
    <row r="61" spans="1:18" s="804" customFormat="1" ht="12.65" customHeight="1" x14ac:dyDescent="0.2">
      <c r="A61" s="837"/>
      <c r="B61" s="191" t="s">
        <v>1268</v>
      </c>
      <c r="C61" s="192" t="str">
        <f>"「A徴収基準」の入園料は「第３ 会計事務の処理」「２ 園児納付金」「（１）令和"&amp;調書!Y1-1&amp;"年度の納付金額」の「園則で定める額」です。"</f>
        <v>「A徴収基準」の入園料は「第３ 会計事務の処理」「２ 園児納付金」「（１）令和7年度の納付金額」の「園則で定める額」です。</v>
      </c>
      <c r="D61" s="90"/>
      <c r="E61" s="90"/>
      <c r="F61" s="90"/>
      <c r="G61" s="90"/>
      <c r="H61" s="90"/>
      <c r="I61" s="90"/>
      <c r="J61" s="90"/>
      <c r="K61" s="90"/>
      <c r="L61" s="90"/>
      <c r="M61" s="90"/>
      <c r="N61" s="90"/>
      <c r="O61" s="90"/>
      <c r="P61" s="90"/>
      <c r="Q61" s="90"/>
      <c r="R61" s="42"/>
    </row>
    <row r="62" spans="1:18" ht="12.65" customHeight="1" x14ac:dyDescent="0.2">
      <c r="A62" s="117"/>
      <c r="B62" s="191"/>
      <c r="C62" s="192" t="s">
        <v>2156</v>
      </c>
      <c r="D62" s="90"/>
      <c r="E62" s="90"/>
      <c r="F62" s="90"/>
      <c r="G62" s="90"/>
      <c r="H62" s="90"/>
      <c r="I62" s="90"/>
      <c r="J62" s="90"/>
      <c r="K62" s="90"/>
      <c r="L62" s="90"/>
      <c r="M62" s="90"/>
      <c r="N62" s="90"/>
      <c r="O62" s="90"/>
      <c r="P62" s="42"/>
      <c r="Q62" s="804"/>
    </row>
    <row r="63" spans="1:18" s="43" customFormat="1" ht="4.5" customHeight="1" x14ac:dyDescent="0.2">
      <c r="A63" s="117"/>
      <c r="B63" s="103"/>
      <c r="C63" s="90"/>
      <c r="D63" s="90"/>
      <c r="E63" s="90"/>
      <c r="F63" s="90"/>
      <c r="G63" s="90"/>
      <c r="H63" s="90"/>
      <c r="I63" s="90"/>
      <c r="J63" s="90"/>
      <c r="K63" s="90"/>
      <c r="L63" s="90"/>
      <c r="M63" s="90"/>
      <c r="N63" s="90"/>
      <c r="O63" s="90"/>
      <c r="P63" s="90"/>
      <c r="Q63" s="90"/>
      <c r="R63" s="90"/>
    </row>
    <row r="64" spans="1:18" ht="17.149999999999999" customHeight="1" thickBot="1" x14ac:dyDescent="0.25">
      <c r="A64" s="117"/>
      <c r="B64" s="118" t="s">
        <v>464</v>
      </c>
      <c r="C64" s="42"/>
      <c r="D64" s="42"/>
      <c r="E64" s="42"/>
      <c r="F64" s="42"/>
      <c r="G64" s="42"/>
      <c r="H64" s="42"/>
      <c r="I64" s="42"/>
      <c r="J64" s="42"/>
      <c r="K64" s="42"/>
      <c r="L64" s="42"/>
      <c r="M64" s="42"/>
      <c r="N64" s="42"/>
      <c r="O64" s="42"/>
      <c r="P64" s="42"/>
      <c r="Q64" s="42"/>
      <c r="R64" s="90"/>
    </row>
    <row r="65" spans="1:18" ht="14.5" customHeight="1" x14ac:dyDescent="0.2">
      <c r="A65" s="117"/>
      <c r="B65" s="2825" t="s">
        <v>422</v>
      </c>
      <c r="C65" s="2832" t="s">
        <v>2095</v>
      </c>
      <c r="D65" s="2833"/>
      <c r="E65" s="2834"/>
      <c r="F65" s="2787" t="s">
        <v>465</v>
      </c>
      <c r="G65" s="2788"/>
      <c r="H65" s="2788"/>
      <c r="I65" s="2789"/>
      <c r="J65" s="2792" t="s">
        <v>2244</v>
      </c>
      <c r="K65" s="2827"/>
      <c r="L65" s="2792" t="s">
        <v>453</v>
      </c>
      <c r="M65" s="2793"/>
      <c r="N65" s="2792" t="s">
        <v>466</v>
      </c>
      <c r="O65" s="2803"/>
      <c r="P65" s="90"/>
      <c r="Q65" s="90"/>
      <c r="R65" s="105"/>
    </row>
    <row r="66" spans="1:18" s="45" customFormat="1" ht="14.5" customHeight="1" thickBot="1" x14ac:dyDescent="0.25">
      <c r="A66" s="117"/>
      <c r="B66" s="2826"/>
      <c r="C66" s="2835"/>
      <c r="D66" s="2836"/>
      <c r="E66" s="2837"/>
      <c r="F66" s="2786" t="s">
        <v>2096</v>
      </c>
      <c r="G66" s="2786"/>
      <c r="H66" s="2786" t="s">
        <v>2097</v>
      </c>
      <c r="I66" s="2786"/>
      <c r="J66" s="2828"/>
      <c r="K66" s="2829"/>
      <c r="L66" s="2810" t="s">
        <v>467</v>
      </c>
      <c r="M66" s="2811"/>
      <c r="N66" s="2804"/>
      <c r="O66" s="2805"/>
      <c r="P66" s="90"/>
      <c r="Q66" s="90"/>
      <c r="R66" s="105"/>
    </row>
    <row r="67" spans="1:18" s="45" customFormat="1" ht="17.149999999999999" customHeight="1" x14ac:dyDescent="0.2">
      <c r="A67" s="117"/>
      <c r="B67" s="2812" t="s">
        <v>437</v>
      </c>
      <c r="C67" s="806">
        <f>調書!G984</f>
        <v>0</v>
      </c>
      <c r="D67" s="807" t="s">
        <v>468</v>
      </c>
      <c r="E67" s="808">
        <f>Q12</f>
        <v>0</v>
      </c>
      <c r="F67" s="2814">
        <v>0</v>
      </c>
      <c r="G67" s="2815"/>
      <c r="H67" s="2814">
        <v>0</v>
      </c>
      <c r="I67" s="2815"/>
      <c r="J67" s="2814">
        <v>0</v>
      </c>
      <c r="K67" s="2815"/>
      <c r="L67" s="2794"/>
      <c r="M67" s="2795"/>
      <c r="N67" s="2794"/>
      <c r="O67" s="2802"/>
      <c r="P67" s="105"/>
      <c r="Q67" s="105"/>
      <c r="R67" s="105"/>
    </row>
    <row r="68" spans="1:18" s="45" customFormat="1" ht="17.149999999999999" customHeight="1" thickBot="1" x14ac:dyDescent="0.25">
      <c r="A68" s="117"/>
      <c r="B68" s="2813"/>
      <c r="C68" s="809"/>
      <c r="D68" s="810">
        <f>C67*E67</f>
        <v>0</v>
      </c>
      <c r="E68" s="811"/>
      <c r="F68" s="2784">
        <v>0</v>
      </c>
      <c r="G68" s="2799"/>
      <c r="H68" s="2784">
        <v>0</v>
      </c>
      <c r="I68" s="2799"/>
      <c r="J68" s="2800">
        <v>0</v>
      </c>
      <c r="K68" s="2799"/>
      <c r="L68" s="2790">
        <f>D68-F68-H68-J68</f>
        <v>0</v>
      </c>
      <c r="M68" s="2791"/>
      <c r="N68" s="2784">
        <v>0</v>
      </c>
      <c r="O68" s="2785"/>
      <c r="P68" s="105"/>
      <c r="Q68" s="105"/>
      <c r="R68" s="105"/>
    </row>
    <row r="69" spans="1:18" s="45" customFormat="1" ht="17.149999999999999" customHeight="1" x14ac:dyDescent="0.2">
      <c r="A69" s="117"/>
      <c r="B69" s="2812" t="s">
        <v>444</v>
      </c>
      <c r="C69" s="806">
        <f>調書!G985</f>
        <v>0</v>
      </c>
      <c r="D69" s="807" t="s">
        <v>469</v>
      </c>
      <c r="E69" s="808">
        <f>Q18</f>
        <v>0</v>
      </c>
      <c r="F69" s="2814">
        <v>0</v>
      </c>
      <c r="G69" s="2815"/>
      <c r="H69" s="2814">
        <v>0</v>
      </c>
      <c r="I69" s="2815"/>
      <c r="J69" s="2814">
        <v>0</v>
      </c>
      <c r="K69" s="2815"/>
      <c r="L69" s="2794"/>
      <c r="M69" s="2795"/>
      <c r="N69" s="2794"/>
      <c r="O69" s="2802"/>
      <c r="P69" s="105"/>
      <c r="Q69" s="105"/>
      <c r="R69" s="105"/>
    </row>
    <row r="70" spans="1:18" s="45" customFormat="1" ht="17.149999999999999" customHeight="1" thickBot="1" x14ac:dyDescent="0.25">
      <c r="A70" s="117"/>
      <c r="B70" s="2813"/>
      <c r="C70" s="809"/>
      <c r="D70" s="810">
        <f>C69*E69</f>
        <v>0</v>
      </c>
      <c r="E70" s="811"/>
      <c r="F70" s="2784">
        <v>0</v>
      </c>
      <c r="G70" s="2799"/>
      <c r="H70" s="2784">
        <v>0</v>
      </c>
      <c r="I70" s="2799"/>
      <c r="J70" s="2800">
        <v>0</v>
      </c>
      <c r="K70" s="2799"/>
      <c r="L70" s="2790">
        <f>D70-F70-H70-J70</f>
        <v>0</v>
      </c>
      <c r="M70" s="2791"/>
      <c r="N70" s="2784">
        <v>0</v>
      </c>
      <c r="O70" s="2785"/>
      <c r="P70" s="105"/>
      <c r="Q70" s="105"/>
      <c r="R70" s="105"/>
    </row>
    <row r="71" spans="1:18" s="45" customFormat="1" ht="17.149999999999999" customHeight="1" x14ac:dyDescent="0.2">
      <c r="A71" s="117"/>
      <c r="B71" s="2812" t="s">
        <v>446</v>
      </c>
      <c r="C71" s="806">
        <f>調書!G986</f>
        <v>0</v>
      </c>
      <c r="D71" s="807" t="s">
        <v>470</v>
      </c>
      <c r="E71" s="808">
        <f>Q24</f>
        <v>0</v>
      </c>
      <c r="F71" s="2814">
        <v>0</v>
      </c>
      <c r="G71" s="2815"/>
      <c r="H71" s="2814">
        <v>0</v>
      </c>
      <c r="I71" s="2815"/>
      <c r="J71" s="2814">
        <v>0</v>
      </c>
      <c r="K71" s="2815"/>
      <c r="L71" s="2794"/>
      <c r="M71" s="2795"/>
      <c r="N71" s="2794"/>
      <c r="O71" s="2802"/>
      <c r="P71" s="105"/>
      <c r="Q71" s="105"/>
      <c r="R71" s="105"/>
    </row>
    <row r="72" spans="1:18" s="45" customFormat="1" ht="17.149999999999999" customHeight="1" thickBot="1" x14ac:dyDescent="0.25">
      <c r="A72" s="117"/>
      <c r="B72" s="2813"/>
      <c r="C72" s="809"/>
      <c r="D72" s="810">
        <f>C71*E71</f>
        <v>0</v>
      </c>
      <c r="E72" s="811"/>
      <c r="F72" s="2784">
        <v>0</v>
      </c>
      <c r="G72" s="2799"/>
      <c r="H72" s="2784">
        <v>0</v>
      </c>
      <c r="I72" s="2799"/>
      <c r="J72" s="2800">
        <v>0</v>
      </c>
      <c r="K72" s="2799"/>
      <c r="L72" s="2790">
        <f>D72-F72-H72-J72</f>
        <v>0</v>
      </c>
      <c r="M72" s="2791"/>
      <c r="N72" s="2784">
        <v>0</v>
      </c>
      <c r="O72" s="2785"/>
      <c r="P72" s="105"/>
      <c r="Q72" s="105"/>
      <c r="R72" s="90"/>
    </row>
    <row r="73" spans="1:18" ht="17.149999999999999" customHeight="1" x14ac:dyDescent="0.2">
      <c r="A73" s="117"/>
      <c r="B73" s="2812" t="s">
        <v>448</v>
      </c>
      <c r="C73" s="806">
        <f>調書!G987</f>
        <v>0</v>
      </c>
      <c r="D73" s="807" t="s">
        <v>471</v>
      </c>
      <c r="E73" s="808">
        <f>Q30</f>
        <v>0</v>
      </c>
      <c r="F73" s="2814">
        <v>0</v>
      </c>
      <c r="G73" s="2815"/>
      <c r="H73" s="2814">
        <v>0</v>
      </c>
      <c r="I73" s="2815"/>
      <c r="J73" s="2814">
        <v>0</v>
      </c>
      <c r="K73" s="2815"/>
      <c r="L73" s="2794"/>
      <c r="M73" s="2795"/>
      <c r="N73" s="2794"/>
      <c r="O73" s="2802"/>
      <c r="P73" s="105"/>
      <c r="Q73" s="105"/>
      <c r="R73" s="90"/>
    </row>
    <row r="74" spans="1:18" ht="15.75" customHeight="1" thickBot="1" x14ac:dyDescent="0.25">
      <c r="A74" s="117"/>
      <c r="B74" s="2816"/>
      <c r="C74" s="812"/>
      <c r="D74" s="813">
        <f>C73*E73</f>
        <v>0</v>
      </c>
      <c r="E74" s="814"/>
      <c r="F74" s="2817">
        <v>0</v>
      </c>
      <c r="G74" s="2798"/>
      <c r="H74" s="2817">
        <v>0</v>
      </c>
      <c r="I74" s="2798"/>
      <c r="J74" s="2797">
        <v>0</v>
      </c>
      <c r="K74" s="2798"/>
      <c r="L74" s="2790">
        <f>D74-F74-H74-J74</f>
        <v>0</v>
      </c>
      <c r="M74" s="2791"/>
      <c r="N74" s="2784">
        <v>0</v>
      </c>
      <c r="O74" s="2785"/>
      <c r="P74" s="90"/>
      <c r="Q74" s="90"/>
      <c r="R74" s="90"/>
    </row>
    <row r="75" spans="1:18" ht="20.149999999999999" customHeight="1" thickBot="1" x14ac:dyDescent="0.25">
      <c r="A75" s="117"/>
      <c r="B75" s="815" t="s">
        <v>472</v>
      </c>
      <c r="C75" s="2772">
        <f>D68+D70+D72+D74</f>
        <v>0</v>
      </c>
      <c r="D75" s="2773"/>
      <c r="E75" s="816"/>
      <c r="F75" s="2772">
        <f>F68+F70+F72+F74</f>
        <v>0</v>
      </c>
      <c r="G75" s="2777"/>
      <c r="H75" s="2772">
        <f>H68+H70+H72+H74</f>
        <v>0</v>
      </c>
      <c r="I75" s="2777"/>
      <c r="J75" s="2772">
        <f>J68+J70+J72+J74</f>
        <v>0</v>
      </c>
      <c r="K75" s="2777"/>
      <c r="L75" s="2772">
        <f>L68+L70+L72+L74</f>
        <v>0</v>
      </c>
      <c r="M75" s="2801"/>
      <c r="N75" s="2772">
        <f>N68+N70+N72+N74</f>
        <v>0</v>
      </c>
      <c r="O75" s="2796"/>
      <c r="P75" s="90"/>
      <c r="Q75" s="90"/>
      <c r="R75" s="115"/>
    </row>
    <row r="76" spans="1:18" ht="12.65" customHeight="1" x14ac:dyDescent="0.2">
      <c r="A76" s="117"/>
      <c r="B76" s="193" t="s">
        <v>1271</v>
      </c>
      <c r="C76" s="190" t="s">
        <v>927</v>
      </c>
      <c r="D76" s="147"/>
      <c r="E76" s="147"/>
      <c r="F76" s="147"/>
      <c r="G76" s="147"/>
      <c r="H76" s="147"/>
      <c r="I76" s="147"/>
      <c r="J76" s="147"/>
      <c r="K76" s="147"/>
      <c r="L76" s="147"/>
      <c r="M76" s="147"/>
      <c r="N76" s="147"/>
      <c r="O76" s="147"/>
      <c r="P76" s="90"/>
      <c r="Q76" s="90"/>
    </row>
    <row r="77" spans="1:18" ht="43.5" customHeight="1" x14ac:dyDescent="0.2">
      <c r="B77" s="194" t="s">
        <v>1272</v>
      </c>
      <c r="C77" s="2771" t="s">
        <v>2246</v>
      </c>
      <c r="D77" s="2533"/>
      <c r="E77" s="2533"/>
      <c r="F77" s="2533"/>
      <c r="G77" s="2533"/>
      <c r="H77" s="2533"/>
      <c r="I77" s="2533"/>
      <c r="J77" s="2533"/>
      <c r="K77" s="2533"/>
      <c r="L77" s="2533"/>
      <c r="M77" s="2533"/>
      <c r="N77" s="2533"/>
      <c r="O77" s="2533"/>
      <c r="P77" s="2533"/>
      <c r="Q77" s="2533"/>
      <c r="R77" s="2533"/>
    </row>
    <row r="78" spans="1:18" s="804" customFormat="1" ht="12.65" customHeight="1" x14ac:dyDescent="0.2">
      <c r="A78" s="837"/>
      <c r="B78" s="191" t="s">
        <v>1267</v>
      </c>
      <c r="C78" s="192" t="str">
        <f>"「A徴収基準」の保育料は「第３ 会計事務の処理」「２ 園児納付金」「（１）令和"&amp;調書!Y1-1&amp;"年度の納付金額」の「園則で定める額」です。"</f>
        <v>「A徴収基準」の保育料は「第３ 会計事務の処理」「２ 園児納付金」「（１）令和7年度の納付金額」の「園則で定める額」です。</v>
      </c>
      <c r="D78" s="90"/>
      <c r="E78" s="90"/>
      <c r="F78" s="90"/>
      <c r="G78" s="90"/>
      <c r="H78" s="90"/>
      <c r="I78" s="90"/>
      <c r="J78" s="90"/>
      <c r="K78" s="90"/>
      <c r="L78" s="90"/>
      <c r="M78" s="90"/>
      <c r="N78" s="90"/>
      <c r="O78" s="90"/>
      <c r="P78" s="90"/>
      <c r="Q78" s="90"/>
      <c r="R78" s="42"/>
    </row>
    <row r="79" spans="1:18" ht="12.65" customHeight="1" x14ac:dyDescent="0.2">
      <c r="B79" s="817"/>
      <c r="C79" s="192" t="s">
        <v>2157</v>
      </c>
    </row>
    <row r="80" spans="1:18" ht="18" customHeight="1" x14ac:dyDescent="0.2">
      <c r="B80" s="817" t="s">
        <v>1268</v>
      </c>
      <c r="C80" s="818" t="s">
        <v>1273</v>
      </c>
    </row>
  </sheetData>
  <sheetProtection algorithmName="SHA-512" hashValue="bKogCZ7FIkcrGKdP1/u20U89Vrsk316/DaxPOaon83KM+0jFuqxp9Na+c+bhGs1HCVyetTXf2ci27ile2YHJog==" saltValue="XdvyBoteVrTU3Q4ASxjcgw==" spinCount="100000" sheet="1" objects="1" scenarios="1"/>
  <mergeCells count="126">
    <mergeCell ref="B28:B30"/>
    <mergeCell ref="P36:Q36"/>
    <mergeCell ref="P37:Q37"/>
    <mergeCell ref="B6:C6"/>
    <mergeCell ref="Q6:R6"/>
    <mergeCell ref="J56:K56"/>
    <mergeCell ref="N41:O41"/>
    <mergeCell ref="N42:O42"/>
    <mergeCell ref="J53:K53"/>
    <mergeCell ref="J45:K45"/>
    <mergeCell ref="J46:K46"/>
    <mergeCell ref="J48:K48"/>
    <mergeCell ref="N54:O54"/>
    <mergeCell ref="N50:O50"/>
    <mergeCell ref="N55:O55"/>
    <mergeCell ref="N56:O56"/>
    <mergeCell ref="P46:Q46"/>
    <mergeCell ref="N39:O39"/>
    <mergeCell ref="N40:O40"/>
    <mergeCell ref="N52:O52"/>
    <mergeCell ref="J43:K43"/>
    <mergeCell ref="J44:K44"/>
    <mergeCell ref="E36:H37"/>
    <mergeCell ref="L36:O37"/>
    <mergeCell ref="J39:K39"/>
    <mergeCell ref="G39:H39"/>
    <mergeCell ref="N45:O45"/>
    <mergeCell ref="N46:O46"/>
    <mergeCell ref="G44:H44"/>
    <mergeCell ref="G45:H45"/>
    <mergeCell ref="B36:D37"/>
    <mergeCell ref="J41:K41"/>
    <mergeCell ref="J42:K42"/>
    <mergeCell ref="N48:O48"/>
    <mergeCell ref="N43:O43"/>
    <mergeCell ref="N44:O44"/>
    <mergeCell ref="G40:H40"/>
    <mergeCell ref="G41:H41"/>
    <mergeCell ref="G42:H42"/>
    <mergeCell ref="G43:H43"/>
    <mergeCell ref="N53:O53"/>
    <mergeCell ref="C55:D55"/>
    <mergeCell ref="G51:H51"/>
    <mergeCell ref="G52:H52"/>
    <mergeCell ref="G53:H53"/>
    <mergeCell ref="N49:O49"/>
    <mergeCell ref="C46:D46"/>
    <mergeCell ref="G46:H46"/>
    <mergeCell ref="G48:H48"/>
    <mergeCell ref="G49:H49"/>
    <mergeCell ref="G55:H55"/>
    <mergeCell ref="J52:K52"/>
    <mergeCell ref="J51:K51"/>
    <mergeCell ref="J50:K50"/>
    <mergeCell ref="N51:O51"/>
    <mergeCell ref="G54:H54"/>
    <mergeCell ref="J54:K54"/>
    <mergeCell ref="G50:H50"/>
    <mergeCell ref="B56:D56"/>
    <mergeCell ref="B65:B66"/>
    <mergeCell ref="F66:G66"/>
    <mergeCell ref="B67:B68"/>
    <mergeCell ref="J65:K66"/>
    <mergeCell ref="G56:H56"/>
    <mergeCell ref="F68:G68"/>
    <mergeCell ref="H67:I67"/>
    <mergeCell ref="C65:E66"/>
    <mergeCell ref="J67:K67"/>
    <mergeCell ref="J68:K68"/>
    <mergeCell ref="P55:Q55"/>
    <mergeCell ref="P56:Q56"/>
    <mergeCell ref="F75:G75"/>
    <mergeCell ref="L66:M66"/>
    <mergeCell ref="B71:B72"/>
    <mergeCell ref="F71:G71"/>
    <mergeCell ref="H71:I71"/>
    <mergeCell ref="J71:K71"/>
    <mergeCell ref="F72:G72"/>
    <mergeCell ref="H72:I72"/>
    <mergeCell ref="J72:K72"/>
    <mergeCell ref="B73:B74"/>
    <mergeCell ref="F73:G73"/>
    <mergeCell ref="H73:I73"/>
    <mergeCell ref="J73:K73"/>
    <mergeCell ref="F74:G74"/>
    <mergeCell ref="H74:I74"/>
    <mergeCell ref="B69:B70"/>
    <mergeCell ref="F69:G69"/>
    <mergeCell ref="H69:I69"/>
    <mergeCell ref="J69:K69"/>
    <mergeCell ref="F70:G70"/>
    <mergeCell ref="F67:G67"/>
    <mergeCell ref="J55:K55"/>
    <mergeCell ref="L75:M75"/>
    <mergeCell ref="L74:M74"/>
    <mergeCell ref="N67:O67"/>
    <mergeCell ref="N69:O69"/>
    <mergeCell ref="N71:O71"/>
    <mergeCell ref="N73:O73"/>
    <mergeCell ref="N65:O66"/>
    <mergeCell ref="N68:O68"/>
    <mergeCell ref="L71:M71"/>
    <mergeCell ref="C32:R32"/>
    <mergeCell ref="C77:R77"/>
    <mergeCell ref="C75:D75"/>
    <mergeCell ref="P4:R4"/>
    <mergeCell ref="H75:I75"/>
    <mergeCell ref="J75:K75"/>
    <mergeCell ref="I36:K37"/>
    <mergeCell ref="N70:O70"/>
    <mergeCell ref="N72:O72"/>
    <mergeCell ref="H66:I66"/>
    <mergeCell ref="F65:I65"/>
    <mergeCell ref="L68:M68"/>
    <mergeCell ref="L70:M70"/>
    <mergeCell ref="L72:M72"/>
    <mergeCell ref="L65:M65"/>
    <mergeCell ref="L67:M67"/>
    <mergeCell ref="L69:M69"/>
    <mergeCell ref="N75:O75"/>
    <mergeCell ref="N74:O74"/>
    <mergeCell ref="J74:K74"/>
    <mergeCell ref="L73:M73"/>
    <mergeCell ref="H70:I70"/>
    <mergeCell ref="H68:I68"/>
    <mergeCell ref="J70:K70"/>
  </mergeCells>
  <phoneticPr fontId="1"/>
  <dataValidations count="1">
    <dataValidation imeMode="off" allowBlank="1" showInputMessage="1" showErrorMessage="1" sqref="D12 D18 D24 E7:P11 E13:P17 E19:P23 E25:P29 E45 G45:H45 I44:K44 L40:M45 L49:M54 I53:K53 E54 G54:H54 F67:K74 N68:O68 N70:O70 N72:O72 N74:O74" xr:uid="{2BC3C093-B862-4B34-8365-6BACA77D69E9}"/>
  </dataValidations>
  <printOptions horizontalCentered="1"/>
  <pageMargins left="0.11811023622047245" right="0.11811023622047245" top="0.15748031496062992" bottom="0.15748031496062992" header="0.31496062992125984" footer="0.31496062992125984"/>
  <pageSetup paperSize="9" scale="84" fitToHeight="2" orientation="landscape" r:id="rId1"/>
  <rowBreaks count="1" manualBreakCount="1">
    <brk id="34" max="17"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F16A3-27FC-491F-9B6E-60F73AD8B986}">
  <sheetPr codeName="Sheet8"/>
  <dimension ref="B2:Q137"/>
  <sheetViews>
    <sheetView showGridLines="0" view="pageBreakPreview" zoomScale="130" zoomScaleNormal="100" zoomScaleSheetLayoutView="130" workbookViewId="0">
      <selection activeCell="Q14" sqref="Q14"/>
    </sheetView>
  </sheetViews>
  <sheetFormatPr defaultRowHeight="13" x14ac:dyDescent="0.2"/>
  <cols>
    <col min="1" max="1" width="3.08984375" customWidth="1"/>
    <col min="2" max="26" width="4.6328125" customWidth="1"/>
  </cols>
  <sheetData>
    <row r="2" spans="2:17" ht="16" customHeight="1" x14ac:dyDescent="0.2">
      <c r="E2" s="8"/>
      <c r="L2" s="1" t="s">
        <v>1264</v>
      </c>
      <c r="M2" s="2761">
        <f>調書!$Q$11</f>
        <v>0</v>
      </c>
      <c r="N2" s="2762"/>
      <c r="O2" s="2762"/>
      <c r="P2" s="2762"/>
      <c r="Q2" s="2753"/>
    </row>
    <row r="3" spans="2:17" ht="16.5" x14ac:dyDescent="0.2">
      <c r="B3" s="9" t="s">
        <v>1148</v>
      </c>
    </row>
    <row r="4" spans="2:17" ht="16" customHeight="1" x14ac:dyDescent="0.2">
      <c r="C4" s="8" t="s">
        <v>931</v>
      </c>
    </row>
    <row r="5" spans="2:17" ht="16" customHeight="1" x14ac:dyDescent="0.2">
      <c r="D5" s="8" t="s">
        <v>1705</v>
      </c>
    </row>
    <row r="6" spans="2:17" ht="10.5" customHeight="1" x14ac:dyDescent="0.2"/>
    <row r="7" spans="2:17" ht="10.5" customHeight="1" x14ac:dyDescent="0.2"/>
    <row r="8" spans="2:17" s="230" customFormat="1" ht="16" customHeight="1" x14ac:dyDescent="0.2">
      <c r="B8" s="230" t="s">
        <v>2225</v>
      </c>
    </row>
    <row r="9" spans="2:17" ht="14.15" customHeight="1" x14ac:dyDescent="0.2">
      <c r="C9" s="17"/>
      <c r="D9" s="38"/>
      <c r="E9" s="39"/>
      <c r="F9" s="1891" t="s">
        <v>1768</v>
      </c>
      <c r="G9" s="1891"/>
      <c r="H9" s="1891"/>
      <c r="I9" s="1865" t="s">
        <v>605</v>
      </c>
      <c r="J9" s="1865"/>
      <c r="K9" s="1865"/>
      <c r="L9" s="1865"/>
      <c r="M9" s="1865"/>
      <c r="N9" s="2873" t="s">
        <v>2027</v>
      </c>
      <c r="O9" s="2874"/>
      <c r="P9" s="2874"/>
      <c r="Q9" s="2875"/>
    </row>
    <row r="10" spans="2:17" ht="15.65" customHeight="1" x14ac:dyDescent="0.2">
      <c r="C10" s="2876" t="str">
        <f>"令和"&amp;調書!$Y$1&amp;"年度"</f>
        <v>令和8年度</v>
      </c>
      <c r="D10" s="2876"/>
      <c r="E10" s="2876"/>
      <c r="F10" s="134"/>
      <c r="G10" s="135"/>
      <c r="H10" s="136"/>
      <c r="I10" s="2877"/>
      <c r="J10" s="2878"/>
      <c r="K10" s="2878"/>
      <c r="L10" s="2878"/>
      <c r="M10" s="2879"/>
      <c r="N10" s="2870"/>
      <c r="O10" s="2871"/>
      <c r="P10" s="2871"/>
      <c r="Q10" s="2872"/>
    </row>
    <row r="11" spans="2:17" ht="15.65" customHeight="1" x14ac:dyDescent="0.2">
      <c r="C11" s="2876" t="str">
        <f>"令和"&amp;調書!$Y$1-1&amp;"年度"</f>
        <v>令和7年度</v>
      </c>
      <c r="D11" s="2876"/>
      <c r="E11" s="2876"/>
      <c r="F11" s="134"/>
      <c r="G11" s="135"/>
      <c r="H11" s="136"/>
      <c r="I11" s="2877"/>
      <c r="J11" s="2878"/>
      <c r="K11" s="2878"/>
      <c r="L11" s="2878"/>
      <c r="M11" s="2879"/>
      <c r="N11" s="2870"/>
      <c r="O11" s="2871"/>
      <c r="P11" s="2871"/>
      <c r="Q11" s="2872"/>
    </row>
    <row r="12" spans="2:17" ht="4" customHeight="1" x14ac:dyDescent="0.2"/>
    <row r="13" spans="2:17" ht="15.65" customHeight="1" x14ac:dyDescent="0.2">
      <c r="D13" t="s">
        <v>1585</v>
      </c>
    </row>
    <row r="14" spans="2:17" ht="41.5" customHeight="1" x14ac:dyDescent="0.2">
      <c r="C14" s="2880"/>
      <c r="D14" s="2881"/>
      <c r="E14" s="2881"/>
      <c r="F14" s="2881"/>
      <c r="G14" s="2881"/>
      <c r="H14" s="2881"/>
      <c r="I14" s="2881"/>
      <c r="J14" s="2881"/>
      <c r="K14" s="2881"/>
      <c r="L14" s="2881"/>
      <c r="M14" s="2881"/>
      <c r="N14" s="2881"/>
      <c r="O14" s="2882"/>
    </row>
    <row r="15" spans="2:17" ht="10.5" customHeight="1" x14ac:dyDescent="0.2"/>
    <row r="16" spans="2:17" s="230" customFormat="1" ht="16" customHeight="1" x14ac:dyDescent="0.2">
      <c r="B16" s="230" t="s">
        <v>2226</v>
      </c>
    </row>
    <row r="17" spans="2:17" ht="16" customHeight="1" x14ac:dyDescent="0.2">
      <c r="C17" s="17"/>
      <c r="D17" s="38"/>
      <c r="E17" s="39"/>
      <c r="F17" s="1891" t="s">
        <v>1768</v>
      </c>
      <c r="G17" s="1891"/>
      <c r="H17" s="1891"/>
      <c r="I17" s="1865" t="s">
        <v>605</v>
      </c>
      <c r="J17" s="1865"/>
      <c r="K17" s="1865"/>
      <c r="L17" s="1865"/>
      <c r="M17" s="1865"/>
      <c r="N17" s="2873" t="s">
        <v>2027</v>
      </c>
      <c r="O17" s="2874"/>
      <c r="P17" s="2874"/>
      <c r="Q17" s="2875"/>
    </row>
    <row r="18" spans="2:17" ht="16" customHeight="1" x14ac:dyDescent="0.2">
      <c r="C18" s="2876" t="str">
        <f>"令和"&amp;調書!$Y$1&amp;"年度"</f>
        <v>令和8年度</v>
      </c>
      <c r="D18" s="2876"/>
      <c r="E18" s="2876"/>
      <c r="F18" s="134"/>
      <c r="G18" s="135"/>
      <c r="H18" s="136"/>
      <c r="I18" s="2877"/>
      <c r="J18" s="2878"/>
      <c r="K18" s="2878"/>
      <c r="L18" s="2878"/>
      <c r="M18" s="2879"/>
      <c r="N18" s="2870"/>
      <c r="O18" s="2871"/>
      <c r="P18" s="2871"/>
      <c r="Q18" s="2872"/>
    </row>
    <row r="19" spans="2:17" ht="16" customHeight="1" x14ac:dyDescent="0.2">
      <c r="C19" s="2876" t="str">
        <f>"令和"&amp;調書!$Y$1-1&amp;"年度"</f>
        <v>令和7年度</v>
      </c>
      <c r="D19" s="2876"/>
      <c r="E19" s="2876"/>
      <c r="F19" s="134"/>
      <c r="G19" s="135"/>
      <c r="H19" s="136"/>
      <c r="I19" s="2877"/>
      <c r="J19" s="2878"/>
      <c r="K19" s="2878"/>
      <c r="L19" s="2878"/>
      <c r="M19" s="2879"/>
      <c r="N19" s="2870"/>
      <c r="O19" s="2871"/>
      <c r="P19" s="2871"/>
      <c r="Q19" s="2872"/>
    </row>
    <row r="20" spans="2:17" ht="4" customHeight="1" x14ac:dyDescent="0.2"/>
    <row r="21" spans="2:17" ht="17.149999999999999" customHeight="1" x14ac:dyDescent="0.2">
      <c r="D21" t="s">
        <v>606</v>
      </c>
    </row>
    <row r="22" spans="2:17" ht="41.5" customHeight="1" x14ac:dyDescent="0.2">
      <c r="C22" s="2880"/>
      <c r="D22" s="2881"/>
      <c r="E22" s="2881"/>
      <c r="F22" s="2881"/>
      <c r="G22" s="2881"/>
      <c r="H22" s="2881"/>
      <c r="I22" s="2881"/>
      <c r="J22" s="2881"/>
      <c r="K22" s="2881"/>
      <c r="L22" s="2881"/>
      <c r="M22" s="2881"/>
      <c r="N22" s="2881"/>
      <c r="O22" s="2882"/>
    </row>
    <row r="26" spans="2:17" ht="16" customHeight="1" x14ac:dyDescent="0.2">
      <c r="E26" s="8"/>
      <c r="L26" s="1" t="s">
        <v>1264</v>
      </c>
      <c r="M26" s="2761">
        <f>調書!$Q$11</f>
        <v>0</v>
      </c>
      <c r="N26" s="2762"/>
      <c r="O26" s="2762"/>
      <c r="P26" s="2762"/>
      <c r="Q26" s="2753"/>
    </row>
    <row r="27" spans="2:17" ht="16.5" x14ac:dyDescent="0.2">
      <c r="B27" s="9" t="s">
        <v>829</v>
      </c>
    </row>
    <row r="28" spans="2:17" ht="16" customHeight="1" x14ac:dyDescent="0.2">
      <c r="C28" s="8" t="s">
        <v>931</v>
      </c>
    </row>
    <row r="29" spans="2:17" ht="13.5" customHeight="1" x14ac:dyDescent="0.2">
      <c r="D29" s="8" t="s">
        <v>1706</v>
      </c>
    </row>
    <row r="30" spans="2:17" ht="13.5" customHeight="1" x14ac:dyDescent="0.2">
      <c r="E30" s="292" t="s">
        <v>1689</v>
      </c>
    </row>
    <row r="31" spans="2:17" ht="7.5" customHeight="1" x14ac:dyDescent="0.2"/>
    <row r="32" spans="2:17" ht="13.5" customHeight="1" x14ac:dyDescent="0.2">
      <c r="D32" s="229" t="s">
        <v>2098</v>
      </c>
      <c r="E32" s="230"/>
      <c r="F32" s="230"/>
      <c r="G32" s="230"/>
      <c r="H32" s="230"/>
    </row>
    <row r="33" spans="2:17" ht="13.5" customHeight="1" x14ac:dyDescent="0.2">
      <c r="D33" s="229"/>
      <c r="E33" s="229" t="s">
        <v>1690</v>
      </c>
      <c r="F33" s="230"/>
      <c r="G33" s="230"/>
      <c r="H33" s="230"/>
    </row>
    <row r="34" spans="2:17" ht="13.5" customHeight="1" x14ac:dyDescent="0.2">
      <c r="D34" s="230"/>
      <c r="E34" s="229" t="s">
        <v>2099</v>
      </c>
      <c r="F34" s="230"/>
      <c r="G34" s="230"/>
      <c r="H34" s="230"/>
    </row>
    <row r="35" spans="2:17" ht="7.5" customHeight="1" x14ac:dyDescent="0.2">
      <c r="E35" s="8"/>
    </row>
    <row r="36" spans="2:17" ht="10.5" customHeight="1" x14ac:dyDescent="0.2"/>
    <row r="37" spans="2:17" ht="16" customHeight="1" x14ac:dyDescent="0.2">
      <c r="B37" t="s">
        <v>935</v>
      </c>
    </row>
    <row r="38" spans="2:17" ht="16" customHeight="1" x14ac:dyDescent="0.2">
      <c r="C38" t="s">
        <v>932</v>
      </c>
    </row>
    <row r="39" spans="2:17" ht="17.5" customHeight="1" x14ac:dyDescent="0.2">
      <c r="C39" s="1865" t="s">
        <v>617</v>
      </c>
      <c r="D39" s="1865"/>
      <c r="E39" s="1865"/>
      <c r="F39" s="1865"/>
      <c r="G39" s="2870"/>
      <c r="H39" s="2872"/>
    </row>
    <row r="40" spans="2:17" ht="17.5" customHeight="1" x14ac:dyDescent="0.2">
      <c r="C40" s="1865" t="s">
        <v>933</v>
      </c>
      <c r="D40" s="1865"/>
      <c r="E40" s="1865"/>
      <c r="F40" s="1865"/>
      <c r="G40" s="2870"/>
      <c r="H40" s="2872"/>
    </row>
    <row r="41" spans="2:17" ht="17.5" customHeight="1" x14ac:dyDescent="0.2">
      <c r="C41" s="1865" t="s">
        <v>934</v>
      </c>
      <c r="D41" s="1865"/>
      <c r="E41" s="1865"/>
      <c r="F41" s="1865"/>
      <c r="G41" s="2870"/>
      <c r="H41" s="2872"/>
    </row>
    <row r="43" spans="2:17" ht="15.65" customHeight="1" x14ac:dyDescent="0.2">
      <c r="B43" s="230" t="s">
        <v>1691</v>
      </c>
      <c r="C43" s="230"/>
      <c r="D43" s="230"/>
      <c r="E43" s="230"/>
      <c r="F43" s="230"/>
      <c r="G43" s="230"/>
      <c r="H43" s="230"/>
      <c r="I43" s="230"/>
      <c r="J43" s="230"/>
    </row>
    <row r="44" spans="2:17" ht="15.65" customHeight="1" x14ac:dyDescent="0.2">
      <c r="B44" s="230"/>
      <c r="C44" s="226" t="s">
        <v>2100</v>
      </c>
      <c r="D44" s="226"/>
      <c r="E44" s="230"/>
      <c r="F44" s="230"/>
      <c r="G44" s="230"/>
      <c r="H44" s="230"/>
      <c r="I44" s="230"/>
      <c r="J44" s="230"/>
    </row>
    <row r="45" spans="2:17" ht="15.65" customHeight="1" x14ac:dyDescent="0.2">
      <c r="B45" s="230"/>
      <c r="C45" s="226" t="s">
        <v>1693</v>
      </c>
      <c r="D45" s="226"/>
      <c r="E45" s="230"/>
      <c r="F45" s="230"/>
      <c r="G45" s="230"/>
      <c r="H45" s="230"/>
      <c r="I45" s="230"/>
      <c r="J45" s="230"/>
    </row>
    <row r="46" spans="2:17" ht="17.149999999999999" customHeight="1" x14ac:dyDescent="0.2">
      <c r="B46" s="230"/>
      <c r="C46" s="434"/>
      <c r="D46" s="222"/>
      <c r="E46" s="435"/>
      <c r="F46" s="1043" t="s">
        <v>2101</v>
      </c>
      <c r="G46" s="1273"/>
      <c r="H46" s="1043" t="s">
        <v>1769</v>
      </c>
      <c r="I46" s="1044"/>
      <c r="J46" s="1045"/>
      <c r="K46" s="1865" t="s">
        <v>605</v>
      </c>
      <c r="L46" s="1865"/>
      <c r="M46" s="1865"/>
      <c r="N46" s="1865"/>
      <c r="O46" s="1865"/>
      <c r="P46" s="2884" t="s">
        <v>2026</v>
      </c>
      <c r="Q46" s="2885"/>
    </row>
    <row r="47" spans="2:17" ht="17.149999999999999" customHeight="1" x14ac:dyDescent="0.2">
      <c r="C47" s="2876" t="str">
        <f>"令和"&amp;調書!$Y$1&amp;"年度"</f>
        <v>令和8年度</v>
      </c>
      <c r="D47" s="2876"/>
      <c r="E47" s="2876"/>
      <c r="F47" s="137"/>
      <c r="G47" s="227" t="s">
        <v>1692</v>
      </c>
      <c r="H47" s="134"/>
      <c r="I47" s="135"/>
      <c r="J47" s="136"/>
      <c r="K47" s="2877"/>
      <c r="L47" s="2878"/>
      <c r="M47" s="2878"/>
      <c r="N47" s="2878"/>
      <c r="O47" s="2879"/>
      <c r="P47" s="2883"/>
      <c r="Q47" s="2883"/>
    </row>
    <row r="48" spans="2:17" ht="17.149999999999999" customHeight="1" x14ac:dyDescent="0.2">
      <c r="C48" s="2876" t="str">
        <f>"令和"&amp;調書!$Y$1-1&amp;"年度"</f>
        <v>令和7年度</v>
      </c>
      <c r="D48" s="2876"/>
      <c r="E48" s="2876"/>
      <c r="F48" s="137"/>
      <c r="G48" s="227" t="s">
        <v>1692</v>
      </c>
      <c r="H48" s="134"/>
      <c r="I48" s="135"/>
      <c r="J48" s="136"/>
      <c r="K48" s="2877"/>
      <c r="L48" s="2878"/>
      <c r="M48" s="2878"/>
      <c r="N48" s="2878"/>
      <c r="O48" s="2879"/>
      <c r="P48" s="2883"/>
      <c r="Q48" s="2883"/>
    </row>
    <row r="49" spans="2:17" ht="4" customHeight="1" x14ac:dyDescent="0.2"/>
    <row r="50" spans="2:17" ht="15.65" customHeight="1" x14ac:dyDescent="0.2">
      <c r="D50" t="s">
        <v>606</v>
      </c>
    </row>
    <row r="51" spans="2:17" ht="41.5" customHeight="1" x14ac:dyDescent="0.2">
      <c r="C51" s="2880"/>
      <c r="D51" s="2881"/>
      <c r="E51" s="2881"/>
      <c r="F51" s="2881"/>
      <c r="G51" s="2881"/>
      <c r="H51" s="2881"/>
      <c r="I51" s="2881"/>
      <c r="J51" s="2881"/>
      <c r="K51" s="2881"/>
      <c r="L51" s="2881"/>
      <c r="M51" s="2881"/>
      <c r="N51" s="2881"/>
      <c r="O51" s="2882"/>
    </row>
    <row r="53" spans="2:17" s="230" customFormat="1" ht="15.65" customHeight="1" x14ac:dyDescent="0.2">
      <c r="B53" s="230" t="s">
        <v>2227</v>
      </c>
    </row>
    <row r="54" spans="2:17" ht="16.5" customHeight="1" x14ac:dyDescent="0.2">
      <c r="C54" s="17"/>
      <c r="D54" s="38"/>
      <c r="E54" s="39"/>
      <c r="F54" s="1891" t="s">
        <v>1768</v>
      </c>
      <c r="G54" s="1891"/>
      <c r="H54" s="1891"/>
      <c r="I54" s="1865" t="s">
        <v>605</v>
      </c>
      <c r="J54" s="1865"/>
      <c r="K54" s="1865"/>
      <c r="L54" s="1865"/>
      <c r="M54" s="1865"/>
      <c r="N54" s="2873" t="s">
        <v>2027</v>
      </c>
      <c r="O54" s="2874"/>
      <c r="P54" s="2874"/>
      <c r="Q54" s="2875"/>
    </row>
    <row r="55" spans="2:17" ht="16.5" customHeight="1" x14ac:dyDescent="0.2">
      <c r="C55" s="2876" t="str">
        <f>"令和"&amp;調書!$Y$1&amp;"年度"</f>
        <v>令和8年度</v>
      </c>
      <c r="D55" s="2876"/>
      <c r="E55" s="2876"/>
      <c r="F55" s="134"/>
      <c r="G55" s="135"/>
      <c r="H55" s="136"/>
      <c r="I55" s="2877"/>
      <c r="J55" s="2878"/>
      <c r="K55" s="2878"/>
      <c r="L55" s="2878"/>
      <c r="M55" s="2879"/>
      <c r="N55" s="2870"/>
      <c r="O55" s="2871"/>
      <c r="P55" s="2871"/>
      <c r="Q55" s="2872"/>
    </row>
    <row r="56" spans="2:17" ht="16.5" customHeight="1" x14ac:dyDescent="0.2">
      <c r="C56" s="2876" t="str">
        <f>"令和"&amp;調書!$Y$1-1&amp;"年度"</f>
        <v>令和7年度</v>
      </c>
      <c r="D56" s="2876"/>
      <c r="E56" s="2876"/>
      <c r="F56" s="134"/>
      <c r="G56" s="135"/>
      <c r="H56" s="136"/>
      <c r="I56" s="2877"/>
      <c r="J56" s="2878"/>
      <c r="K56" s="2878"/>
      <c r="L56" s="2878"/>
      <c r="M56" s="2879"/>
      <c r="N56" s="2870"/>
      <c r="O56" s="2871"/>
      <c r="P56" s="2871"/>
      <c r="Q56" s="2872"/>
    </row>
    <row r="57" spans="2:17" ht="4" customHeight="1" x14ac:dyDescent="0.2"/>
    <row r="58" spans="2:17" ht="15.65" customHeight="1" x14ac:dyDescent="0.2">
      <c r="D58" t="s">
        <v>606</v>
      </c>
    </row>
    <row r="59" spans="2:17" ht="41.5" customHeight="1" x14ac:dyDescent="0.2">
      <c r="C59" s="2880"/>
      <c r="D59" s="2881"/>
      <c r="E59" s="2881"/>
      <c r="F59" s="2881"/>
      <c r="G59" s="2881"/>
      <c r="H59" s="2881"/>
      <c r="I59" s="2881"/>
      <c r="J59" s="2881"/>
      <c r="K59" s="2881"/>
      <c r="L59" s="2881"/>
      <c r="M59" s="2881"/>
      <c r="N59" s="2881"/>
      <c r="O59" s="2882"/>
    </row>
    <row r="61" spans="2:17" s="230" customFormat="1" ht="16" customHeight="1" x14ac:dyDescent="0.2">
      <c r="B61" s="230" t="s">
        <v>2228</v>
      </c>
    </row>
    <row r="62" spans="2:17" ht="16" customHeight="1" x14ac:dyDescent="0.2">
      <c r="C62" s="17"/>
      <c r="D62" s="38"/>
      <c r="E62" s="39"/>
      <c r="F62" s="1891" t="s">
        <v>1768</v>
      </c>
      <c r="G62" s="1891"/>
      <c r="H62" s="1891"/>
      <c r="I62" s="1865" t="s">
        <v>605</v>
      </c>
      <c r="J62" s="1865"/>
      <c r="K62" s="1865"/>
      <c r="L62" s="1865"/>
      <c r="M62" s="1865"/>
      <c r="N62" s="2873" t="s">
        <v>2027</v>
      </c>
      <c r="O62" s="2874"/>
      <c r="P62" s="2874"/>
      <c r="Q62" s="2875"/>
    </row>
    <row r="63" spans="2:17" ht="16" customHeight="1" x14ac:dyDescent="0.2">
      <c r="C63" s="2886" t="str">
        <f>"令和"&amp;調書!$Y$1&amp;"年度"</f>
        <v>令和8年度</v>
      </c>
      <c r="D63" s="2887"/>
      <c r="E63" s="2888"/>
      <c r="F63" s="134"/>
      <c r="G63" s="135"/>
      <c r="H63" s="136"/>
      <c r="I63" s="2877"/>
      <c r="J63" s="2878"/>
      <c r="K63" s="2878"/>
      <c r="L63" s="2878"/>
      <c r="M63" s="2879"/>
      <c r="N63" s="2870"/>
      <c r="O63" s="2871"/>
      <c r="P63" s="2871"/>
      <c r="Q63" s="2872"/>
    </row>
    <row r="64" spans="2:17" ht="16" customHeight="1" x14ac:dyDescent="0.2">
      <c r="C64" s="2889"/>
      <c r="D64" s="2890"/>
      <c r="E64" s="2891"/>
      <c r="F64" s="134"/>
      <c r="G64" s="135"/>
      <c r="H64" s="136"/>
      <c r="I64" s="2877"/>
      <c r="J64" s="2878"/>
      <c r="K64" s="2878"/>
      <c r="L64" s="2878"/>
      <c r="M64" s="2879"/>
      <c r="N64" s="2870"/>
      <c r="O64" s="2871"/>
      <c r="P64" s="2871"/>
      <c r="Q64" s="2872"/>
    </row>
    <row r="65" spans="2:17" ht="16" customHeight="1" x14ac:dyDescent="0.2">
      <c r="C65" s="2886" t="str">
        <f>"令和"&amp;調書!$Y$1-1&amp;"年度"</f>
        <v>令和7年度</v>
      </c>
      <c r="D65" s="2887"/>
      <c r="E65" s="2888"/>
      <c r="F65" s="134"/>
      <c r="G65" s="135"/>
      <c r="H65" s="136"/>
      <c r="I65" s="2877"/>
      <c r="J65" s="2878"/>
      <c r="K65" s="2878"/>
      <c r="L65" s="2878"/>
      <c r="M65" s="2879"/>
      <c r="N65" s="2870"/>
      <c r="O65" s="2871"/>
      <c r="P65" s="2871"/>
      <c r="Q65" s="2872"/>
    </row>
    <row r="66" spans="2:17" ht="16" customHeight="1" x14ac:dyDescent="0.2">
      <c r="C66" s="2889"/>
      <c r="D66" s="2890"/>
      <c r="E66" s="2891"/>
      <c r="F66" s="134"/>
      <c r="G66" s="135"/>
      <c r="H66" s="136"/>
      <c r="I66" s="2877"/>
      <c r="J66" s="2878"/>
      <c r="K66" s="2878"/>
      <c r="L66" s="2878"/>
      <c r="M66" s="2879"/>
      <c r="N66" s="2870"/>
      <c r="O66" s="2871"/>
      <c r="P66" s="2871"/>
      <c r="Q66" s="2872"/>
    </row>
    <row r="67" spans="2:17" ht="4" customHeight="1" x14ac:dyDescent="0.2"/>
    <row r="68" spans="2:17" ht="16" customHeight="1" x14ac:dyDescent="0.2">
      <c r="D68" t="s">
        <v>606</v>
      </c>
    </row>
    <row r="69" spans="2:17" ht="41.5" customHeight="1" x14ac:dyDescent="0.2">
      <c r="C69" s="2880"/>
      <c r="D69" s="2881"/>
      <c r="E69" s="2881"/>
      <c r="F69" s="2881"/>
      <c r="G69" s="2881"/>
      <c r="H69" s="2881"/>
      <c r="I69" s="2881"/>
      <c r="J69" s="2881"/>
      <c r="K69" s="2881"/>
      <c r="L69" s="2881"/>
      <c r="M69" s="2881"/>
      <c r="N69" s="2881"/>
      <c r="O69" s="2882"/>
    </row>
    <row r="73" spans="2:17" ht="16" customHeight="1" x14ac:dyDescent="0.2">
      <c r="E73" s="8"/>
      <c r="L73" s="1" t="s">
        <v>1264</v>
      </c>
      <c r="M73" s="2761">
        <f>調書!$Q$11</f>
        <v>0</v>
      </c>
      <c r="N73" s="2762"/>
      <c r="O73" s="2762"/>
      <c r="P73" s="2762"/>
      <c r="Q73" s="2753"/>
    </row>
    <row r="74" spans="2:17" ht="16.5" x14ac:dyDescent="0.2">
      <c r="B74" s="9" t="s">
        <v>830</v>
      </c>
    </row>
    <row r="75" spans="2:17" ht="16" customHeight="1" x14ac:dyDescent="0.2">
      <c r="C75" s="8" t="s">
        <v>931</v>
      </c>
      <c r="D75" s="52"/>
    </row>
    <row r="76" spans="2:17" ht="16" customHeight="1" x14ac:dyDescent="0.2">
      <c r="C76" s="52"/>
      <c r="D76" s="8" t="s">
        <v>1707</v>
      </c>
    </row>
    <row r="77" spans="2:17" ht="10" customHeight="1" x14ac:dyDescent="0.2"/>
    <row r="78" spans="2:17" ht="10.5" customHeight="1" x14ac:dyDescent="0.2"/>
    <row r="79" spans="2:17" s="230" customFormat="1" ht="16" customHeight="1" x14ac:dyDescent="0.2">
      <c r="B79" s="230" t="s">
        <v>2229</v>
      </c>
    </row>
    <row r="80" spans="2:17" x14ac:dyDescent="0.2">
      <c r="C80" s="17"/>
      <c r="D80" s="38"/>
      <c r="E80" s="39"/>
      <c r="F80" s="1891" t="s">
        <v>1768</v>
      </c>
      <c r="G80" s="1891"/>
      <c r="H80" s="1891"/>
      <c r="I80" s="1865" t="s">
        <v>605</v>
      </c>
      <c r="J80" s="1865"/>
      <c r="K80" s="1865"/>
      <c r="L80" s="1865"/>
      <c r="M80" s="1865"/>
      <c r="N80" s="2873" t="s">
        <v>2027</v>
      </c>
      <c r="O80" s="2874"/>
      <c r="P80" s="2874"/>
      <c r="Q80" s="2875"/>
    </row>
    <row r="81" spans="2:17" ht="15.65" customHeight="1" x14ac:dyDescent="0.2">
      <c r="C81" s="2886" t="str">
        <f>"令和"&amp;調書!$Y$1&amp;"年度"</f>
        <v>令和8年度</v>
      </c>
      <c r="D81" s="2887"/>
      <c r="E81" s="2888"/>
      <c r="F81" s="134"/>
      <c r="G81" s="135"/>
      <c r="H81" s="136"/>
      <c r="I81" s="2877"/>
      <c r="J81" s="2878"/>
      <c r="K81" s="2878"/>
      <c r="L81" s="2878"/>
      <c r="M81" s="2879"/>
      <c r="N81" s="2870"/>
      <c r="O81" s="2871"/>
      <c r="P81" s="2871"/>
      <c r="Q81" s="2872"/>
    </row>
    <row r="82" spans="2:17" ht="15.65" customHeight="1" x14ac:dyDescent="0.2">
      <c r="C82" s="2889"/>
      <c r="D82" s="2890"/>
      <c r="E82" s="2891"/>
      <c r="F82" s="134"/>
      <c r="G82" s="135"/>
      <c r="H82" s="136"/>
      <c r="I82" s="2877"/>
      <c r="J82" s="2878"/>
      <c r="K82" s="2878"/>
      <c r="L82" s="2878"/>
      <c r="M82" s="2879"/>
      <c r="N82" s="2870"/>
      <c r="O82" s="2871"/>
      <c r="P82" s="2871"/>
      <c r="Q82" s="2872"/>
    </row>
    <row r="83" spans="2:17" ht="15.65" customHeight="1" x14ac:dyDescent="0.2">
      <c r="C83" s="2886" t="str">
        <f>"令和"&amp;調書!$Y$1-1&amp;"年度"</f>
        <v>令和7年度</v>
      </c>
      <c r="D83" s="2887"/>
      <c r="E83" s="2888"/>
      <c r="F83" s="134"/>
      <c r="G83" s="135"/>
      <c r="H83" s="136"/>
      <c r="I83" s="2877"/>
      <c r="J83" s="2878"/>
      <c r="K83" s="2878"/>
      <c r="L83" s="2878"/>
      <c r="M83" s="2879"/>
      <c r="N83" s="2870"/>
      <c r="O83" s="2871"/>
      <c r="P83" s="2871"/>
      <c r="Q83" s="2872"/>
    </row>
    <row r="84" spans="2:17" ht="15.65" customHeight="1" x14ac:dyDescent="0.2">
      <c r="C84" s="2889"/>
      <c r="D84" s="2890"/>
      <c r="E84" s="2891"/>
      <c r="F84" s="134"/>
      <c r="G84" s="135"/>
      <c r="H84" s="136"/>
      <c r="I84" s="2877"/>
      <c r="J84" s="2878"/>
      <c r="K84" s="2878"/>
      <c r="L84" s="2878"/>
      <c r="M84" s="2879"/>
      <c r="N84" s="2870"/>
      <c r="O84" s="2871"/>
      <c r="P84" s="2871"/>
      <c r="Q84" s="2872"/>
    </row>
    <row r="85" spans="2:17" ht="4" customHeight="1" x14ac:dyDescent="0.2"/>
    <row r="86" spans="2:17" ht="16.5" customHeight="1" x14ac:dyDescent="0.2">
      <c r="D86" t="s">
        <v>606</v>
      </c>
    </row>
    <row r="87" spans="2:17" ht="41.5" customHeight="1" x14ac:dyDescent="0.2">
      <c r="C87" s="2880"/>
      <c r="D87" s="2881"/>
      <c r="E87" s="2881"/>
      <c r="F87" s="2881"/>
      <c r="G87" s="2881"/>
      <c r="H87" s="2881"/>
      <c r="I87" s="2881"/>
      <c r="J87" s="2881"/>
      <c r="K87" s="2881"/>
      <c r="L87" s="2881"/>
      <c r="M87" s="2881"/>
      <c r="N87" s="2881"/>
      <c r="O87" s="2882"/>
    </row>
    <row r="88" spans="2:17" ht="10.5" customHeight="1" x14ac:dyDescent="0.2"/>
    <row r="89" spans="2:17" s="230" customFormat="1" ht="17.149999999999999" customHeight="1" x14ac:dyDescent="0.2">
      <c r="B89" s="230" t="s">
        <v>2230</v>
      </c>
    </row>
    <row r="90" spans="2:17" ht="17.149999999999999" customHeight="1" x14ac:dyDescent="0.2">
      <c r="C90" s="17"/>
      <c r="D90" s="38"/>
      <c r="E90" s="39"/>
      <c r="F90" s="1891" t="s">
        <v>1768</v>
      </c>
      <c r="G90" s="1891"/>
      <c r="H90" s="1891"/>
      <c r="I90" s="1865" t="s">
        <v>605</v>
      </c>
      <c r="J90" s="1865"/>
      <c r="K90" s="1865"/>
      <c r="L90" s="1865"/>
      <c r="M90" s="1865"/>
      <c r="N90" s="2873" t="s">
        <v>2027</v>
      </c>
      <c r="O90" s="2874"/>
      <c r="P90" s="2874"/>
      <c r="Q90" s="2875"/>
    </row>
    <row r="91" spans="2:17" ht="17.149999999999999" customHeight="1" x14ac:dyDescent="0.2">
      <c r="C91" s="2886" t="str">
        <f>"令和"&amp;調書!$Y$1&amp;"年度"</f>
        <v>令和8年度</v>
      </c>
      <c r="D91" s="2887"/>
      <c r="E91" s="2888"/>
      <c r="F91" s="134"/>
      <c r="G91" s="135"/>
      <c r="H91" s="136"/>
      <c r="I91" s="2877"/>
      <c r="J91" s="2878"/>
      <c r="K91" s="2878"/>
      <c r="L91" s="2878"/>
      <c r="M91" s="2879"/>
      <c r="N91" s="2870"/>
      <c r="O91" s="2871"/>
      <c r="P91" s="2871"/>
      <c r="Q91" s="2872"/>
    </row>
    <row r="92" spans="2:17" ht="17.149999999999999" customHeight="1" x14ac:dyDescent="0.2">
      <c r="C92" s="2889"/>
      <c r="D92" s="2890"/>
      <c r="E92" s="2891"/>
      <c r="F92" s="134"/>
      <c r="G92" s="135"/>
      <c r="H92" s="136"/>
      <c r="I92" s="2877"/>
      <c r="J92" s="2878"/>
      <c r="K92" s="2878"/>
      <c r="L92" s="2878"/>
      <c r="M92" s="2879"/>
      <c r="N92" s="2870"/>
      <c r="O92" s="2871"/>
      <c r="P92" s="2871"/>
      <c r="Q92" s="2872"/>
    </row>
    <row r="93" spans="2:17" ht="17.149999999999999" customHeight="1" x14ac:dyDescent="0.2">
      <c r="C93" s="2886" t="str">
        <f>"令和"&amp;調書!$Y$1-1&amp;"年度"</f>
        <v>令和7年度</v>
      </c>
      <c r="D93" s="2887"/>
      <c r="E93" s="2888"/>
      <c r="F93" s="134"/>
      <c r="G93" s="135"/>
      <c r="H93" s="136"/>
      <c r="I93" s="2877"/>
      <c r="J93" s="2878"/>
      <c r="K93" s="2878"/>
      <c r="L93" s="2878"/>
      <c r="M93" s="2879"/>
      <c r="N93" s="2870"/>
      <c r="O93" s="2871"/>
      <c r="P93" s="2871"/>
      <c r="Q93" s="2872"/>
    </row>
    <row r="94" spans="2:17" ht="17.149999999999999" customHeight="1" x14ac:dyDescent="0.2">
      <c r="C94" s="2889"/>
      <c r="D94" s="2890"/>
      <c r="E94" s="2891"/>
      <c r="F94" s="134"/>
      <c r="G94" s="135"/>
      <c r="H94" s="136"/>
      <c r="I94" s="2877"/>
      <c r="J94" s="2878"/>
      <c r="K94" s="2878"/>
      <c r="L94" s="2878"/>
      <c r="M94" s="2879"/>
      <c r="N94" s="2870"/>
      <c r="O94" s="2871"/>
      <c r="P94" s="2871"/>
      <c r="Q94" s="2872"/>
    </row>
    <row r="95" spans="2:17" ht="4" customHeight="1" x14ac:dyDescent="0.2"/>
    <row r="96" spans="2:17" ht="16" customHeight="1" x14ac:dyDescent="0.2">
      <c r="D96" t="s">
        <v>606</v>
      </c>
    </row>
    <row r="97" spans="2:17" ht="41.5" customHeight="1" x14ac:dyDescent="0.2">
      <c r="C97" s="2880"/>
      <c r="D97" s="2881"/>
      <c r="E97" s="2881"/>
      <c r="F97" s="2881"/>
      <c r="G97" s="2881"/>
      <c r="H97" s="2881"/>
      <c r="I97" s="2881"/>
      <c r="J97" s="2881"/>
      <c r="K97" s="2881"/>
      <c r="L97" s="2881"/>
      <c r="M97" s="2881"/>
      <c r="N97" s="2881"/>
      <c r="O97" s="2882"/>
    </row>
    <row r="101" spans="2:17" ht="16" customHeight="1" x14ac:dyDescent="0.2">
      <c r="E101" s="8"/>
      <c r="L101" s="1" t="s">
        <v>1264</v>
      </c>
      <c r="M101" s="2761">
        <f>調書!$Q$11</f>
        <v>0</v>
      </c>
      <c r="N101" s="2762"/>
      <c r="O101" s="2762"/>
      <c r="P101" s="2762"/>
      <c r="Q101" s="2753"/>
    </row>
    <row r="102" spans="2:17" ht="16.5" x14ac:dyDescent="0.2">
      <c r="B102" s="9" t="s">
        <v>704</v>
      </c>
    </row>
    <row r="103" spans="2:17" ht="16" customHeight="1" x14ac:dyDescent="0.2">
      <c r="C103" s="8" t="s">
        <v>931</v>
      </c>
    </row>
    <row r="104" spans="2:17" ht="16" customHeight="1" x14ac:dyDescent="0.2">
      <c r="D104" s="8" t="s">
        <v>1708</v>
      </c>
    </row>
    <row r="105" spans="2:17" ht="10.5" customHeight="1" x14ac:dyDescent="0.2"/>
    <row r="106" spans="2:17" ht="10.5" customHeight="1" x14ac:dyDescent="0.2"/>
    <row r="107" spans="2:17" ht="16" customHeight="1" x14ac:dyDescent="0.2">
      <c r="B107" t="s">
        <v>1028</v>
      </c>
    </row>
    <row r="108" spans="2:17" ht="29.15" customHeight="1" x14ac:dyDescent="0.2">
      <c r="C108" s="1949" t="s">
        <v>938</v>
      </c>
      <c r="D108" s="1949"/>
      <c r="E108" s="2267"/>
      <c r="F108" s="2267" t="s">
        <v>942</v>
      </c>
      <c r="G108" s="1949"/>
      <c r="H108" s="2267"/>
      <c r="I108" s="1949"/>
      <c r="J108" s="2267"/>
      <c r="K108" s="2267"/>
      <c r="L108" s="2267"/>
      <c r="M108" s="2267"/>
      <c r="N108" s="2267"/>
    </row>
    <row r="109" spans="2:17" ht="16" customHeight="1" x14ac:dyDescent="0.2">
      <c r="C109" s="2892"/>
      <c r="D109" s="2893"/>
      <c r="E109" s="15" t="s">
        <v>50</v>
      </c>
      <c r="F109" s="40" t="s">
        <v>939</v>
      </c>
      <c r="G109" s="137"/>
      <c r="H109" s="16" t="s">
        <v>940</v>
      </c>
      <c r="I109" s="137"/>
      <c r="J109" s="16" t="s">
        <v>276</v>
      </c>
      <c r="K109" s="16" t="s">
        <v>941</v>
      </c>
      <c r="L109" s="16"/>
      <c r="M109" s="146">
        <f>(G109+I109)*0.2</f>
        <v>0</v>
      </c>
      <c r="N109" s="15" t="s">
        <v>50</v>
      </c>
    </row>
    <row r="110" spans="2:17" ht="10" customHeight="1" x14ac:dyDescent="0.2"/>
    <row r="111" spans="2:17" ht="16" customHeight="1" x14ac:dyDescent="0.2">
      <c r="B111" t="s">
        <v>943</v>
      </c>
    </row>
    <row r="112" spans="2:17" ht="16" customHeight="1" x14ac:dyDescent="0.2">
      <c r="C112" s="17"/>
      <c r="D112" s="38"/>
      <c r="E112" s="39"/>
      <c r="F112" s="2015" t="s">
        <v>936</v>
      </c>
      <c r="G112" s="1919"/>
      <c r="H112" s="1919"/>
      <c r="I112" s="2288"/>
      <c r="J112" s="1954"/>
      <c r="K112" s="1948" t="s">
        <v>605</v>
      </c>
      <c r="L112" s="1948"/>
      <c r="M112" s="1948"/>
      <c r="N112" s="1948"/>
      <c r="O112" s="1948"/>
      <c r="P112" s="2884" t="s">
        <v>2026</v>
      </c>
      <c r="Q112" s="2885"/>
    </row>
    <row r="113" spans="2:17" ht="17.149999999999999" customHeight="1" x14ac:dyDescent="0.2">
      <c r="C113" s="2876" t="str">
        <f>"令和"&amp;調書!$Y$1&amp;"年度"</f>
        <v>令和8年度</v>
      </c>
      <c r="D113" s="2876"/>
      <c r="E113" s="2876"/>
      <c r="F113" s="238"/>
      <c r="G113" s="2416" t="s">
        <v>944</v>
      </c>
      <c r="H113" s="2416"/>
      <c r="I113" s="137"/>
      <c r="J113" s="15" t="s">
        <v>95</v>
      </c>
      <c r="K113" s="2877"/>
      <c r="L113" s="2878"/>
      <c r="M113" s="2878"/>
      <c r="N113" s="2878"/>
      <c r="O113" s="2879"/>
      <c r="P113" s="2883"/>
      <c r="Q113" s="2883"/>
    </row>
    <row r="114" spans="2:17" ht="17.149999999999999" customHeight="1" x14ac:dyDescent="0.2">
      <c r="C114" s="2876" t="str">
        <f>"令和"&amp;調書!$Y$1-1&amp;"年度"</f>
        <v>令和7年度</v>
      </c>
      <c r="D114" s="2876"/>
      <c r="E114" s="2876"/>
      <c r="F114" s="238"/>
      <c r="G114" s="2416" t="s">
        <v>944</v>
      </c>
      <c r="H114" s="2416"/>
      <c r="I114" s="137"/>
      <c r="J114" s="15" t="s">
        <v>95</v>
      </c>
      <c r="K114" s="2877"/>
      <c r="L114" s="2878"/>
      <c r="M114" s="2878"/>
      <c r="N114" s="2878"/>
      <c r="O114" s="2879"/>
      <c r="P114" s="2883"/>
      <c r="Q114" s="2883"/>
    </row>
    <row r="115" spans="2:17" ht="4" customHeight="1" x14ac:dyDescent="0.2"/>
    <row r="116" spans="2:17" ht="15.65" customHeight="1" x14ac:dyDescent="0.2">
      <c r="D116" t="s">
        <v>606</v>
      </c>
    </row>
    <row r="117" spans="2:17" ht="41.5" customHeight="1" x14ac:dyDescent="0.2">
      <c r="C117" s="2880"/>
      <c r="D117" s="2881"/>
      <c r="E117" s="2881"/>
      <c r="F117" s="2881"/>
      <c r="G117" s="2881"/>
      <c r="H117" s="2881"/>
      <c r="I117" s="2881"/>
      <c r="J117" s="2881"/>
      <c r="K117" s="2881"/>
      <c r="L117" s="2881"/>
      <c r="M117" s="2881"/>
      <c r="N117" s="2881"/>
      <c r="O117" s="2882"/>
    </row>
    <row r="118" spans="2:17" ht="10.5" customHeight="1" x14ac:dyDescent="0.2"/>
    <row r="119" spans="2:17" s="230" customFormat="1" ht="16.5" customHeight="1" x14ac:dyDescent="0.2">
      <c r="B119" s="230" t="s">
        <v>2231</v>
      </c>
    </row>
    <row r="120" spans="2:17" ht="16.5" customHeight="1" x14ac:dyDescent="0.2">
      <c r="C120" s="17"/>
      <c r="D120" s="38"/>
      <c r="E120" s="39"/>
      <c r="F120" s="1891" t="s">
        <v>1770</v>
      </c>
      <c r="G120" s="1891"/>
      <c r="H120" s="1891"/>
      <c r="I120" s="1865" t="s">
        <v>605</v>
      </c>
      <c r="J120" s="1865"/>
      <c r="K120" s="1865"/>
      <c r="L120" s="1865"/>
      <c r="M120" s="1865"/>
      <c r="N120" s="2873" t="s">
        <v>2027</v>
      </c>
      <c r="O120" s="2874"/>
      <c r="P120" s="2874"/>
      <c r="Q120" s="2875"/>
    </row>
    <row r="121" spans="2:17" ht="16.5" customHeight="1" x14ac:dyDescent="0.2">
      <c r="C121" s="2876" t="str">
        <f>"令和"&amp;調書!$Y$1&amp;"年度"</f>
        <v>令和8年度</v>
      </c>
      <c r="D121" s="2876"/>
      <c r="E121" s="2876"/>
      <c r="F121" s="134"/>
      <c r="G121" s="135"/>
      <c r="H121" s="136"/>
      <c r="I121" s="2897"/>
      <c r="J121" s="2878"/>
      <c r="K121" s="2878"/>
      <c r="L121" s="2878"/>
      <c r="M121" s="2879"/>
      <c r="N121" s="2870"/>
      <c r="O121" s="2871"/>
      <c r="P121" s="2871"/>
      <c r="Q121" s="2872"/>
    </row>
    <row r="122" spans="2:17" ht="16.5" customHeight="1" x14ac:dyDescent="0.2">
      <c r="C122" s="2876" t="str">
        <f>"令和"&amp;調書!$Y$1-1&amp;"年度"</f>
        <v>令和7年度</v>
      </c>
      <c r="D122" s="2876"/>
      <c r="E122" s="2876"/>
      <c r="F122" s="134"/>
      <c r="G122" s="135"/>
      <c r="H122" s="136"/>
      <c r="I122" s="2897"/>
      <c r="J122" s="2878"/>
      <c r="K122" s="2878"/>
      <c r="L122" s="2878"/>
      <c r="M122" s="2879"/>
      <c r="N122" s="2870"/>
      <c r="O122" s="2871"/>
      <c r="P122" s="2871"/>
      <c r="Q122" s="2872"/>
    </row>
    <row r="123" spans="2:17" ht="4" customHeight="1" x14ac:dyDescent="0.2"/>
    <row r="124" spans="2:17" ht="15.65" customHeight="1" x14ac:dyDescent="0.2">
      <c r="D124" t="s">
        <v>606</v>
      </c>
    </row>
    <row r="125" spans="2:17" ht="41.5" customHeight="1" x14ac:dyDescent="0.2">
      <c r="C125" s="2880"/>
      <c r="D125" s="2881"/>
      <c r="E125" s="2881"/>
      <c r="F125" s="2881"/>
      <c r="G125" s="2881"/>
      <c r="H125" s="2881"/>
      <c r="I125" s="2881"/>
      <c r="J125" s="2881"/>
      <c r="K125" s="2881"/>
      <c r="L125" s="2881"/>
      <c r="M125" s="2881"/>
      <c r="N125" s="2881"/>
      <c r="O125" s="2882"/>
    </row>
    <row r="126" spans="2:17" ht="10.5" customHeight="1" x14ac:dyDescent="0.2"/>
    <row r="127" spans="2:17" s="230" customFormat="1" ht="16" customHeight="1" x14ac:dyDescent="0.2">
      <c r="B127" s="230" t="s">
        <v>2232</v>
      </c>
    </row>
    <row r="128" spans="2:17" ht="16.5" customHeight="1" x14ac:dyDescent="0.2">
      <c r="C128" s="17"/>
      <c r="D128" s="38"/>
      <c r="E128" s="39"/>
      <c r="F128" s="1891" t="s">
        <v>1770</v>
      </c>
      <c r="G128" s="1891"/>
      <c r="H128" s="1891"/>
      <c r="I128" s="1865" t="s">
        <v>605</v>
      </c>
      <c r="J128" s="1865"/>
      <c r="K128" s="1865"/>
      <c r="L128" s="1865"/>
      <c r="M128" s="1865"/>
      <c r="N128" s="2873" t="s">
        <v>2027</v>
      </c>
      <c r="O128" s="2874"/>
      <c r="P128" s="2874"/>
      <c r="Q128" s="2875"/>
    </row>
    <row r="129" spans="3:17" ht="16.5" customHeight="1" x14ac:dyDescent="0.2">
      <c r="C129" s="2876" t="str">
        <f>"令和"&amp;調書!$Y$1&amp;"年度"</f>
        <v>令和8年度</v>
      </c>
      <c r="D129" s="2876"/>
      <c r="E129" s="2876"/>
      <c r="F129" s="134"/>
      <c r="G129" s="135"/>
      <c r="H129" s="136"/>
      <c r="I129" s="2894"/>
      <c r="J129" s="2895"/>
      <c r="K129" s="2895"/>
      <c r="L129" s="2895"/>
      <c r="M129" s="2896"/>
      <c r="N129" s="2870"/>
      <c r="O129" s="2871"/>
      <c r="P129" s="2871"/>
      <c r="Q129" s="2872"/>
    </row>
    <row r="130" spans="3:17" ht="16.5" customHeight="1" x14ac:dyDescent="0.2">
      <c r="C130" s="2876" t="str">
        <f>"令和"&amp;調書!$Y$1-1&amp;"年度"</f>
        <v>令和7年度</v>
      </c>
      <c r="D130" s="2876"/>
      <c r="E130" s="2876"/>
      <c r="F130" s="134"/>
      <c r="G130" s="135"/>
      <c r="H130" s="136"/>
      <c r="I130" s="2894"/>
      <c r="J130" s="2895"/>
      <c r="K130" s="2895"/>
      <c r="L130" s="2895"/>
      <c r="M130" s="2896"/>
      <c r="N130" s="2870"/>
      <c r="O130" s="2871"/>
      <c r="P130" s="2871"/>
      <c r="Q130" s="2872"/>
    </row>
    <row r="131" spans="3:17" ht="4" customHeight="1" x14ac:dyDescent="0.2"/>
    <row r="132" spans="3:17" ht="15.65" customHeight="1" x14ac:dyDescent="0.2">
      <c r="D132" t="s">
        <v>606</v>
      </c>
    </row>
    <row r="133" spans="3:17" ht="41.5" customHeight="1" x14ac:dyDescent="0.2">
      <c r="C133" s="2880"/>
      <c r="D133" s="2881"/>
      <c r="E133" s="2881"/>
      <c r="F133" s="2881"/>
      <c r="G133" s="2881"/>
      <c r="H133" s="2881"/>
      <c r="I133" s="2881"/>
      <c r="J133" s="2881"/>
      <c r="K133" s="2881"/>
      <c r="L133" s="2881"/>
      <c r="M133" s="2881"/>
      <c r="N133" s="2881"/>
      <c r="O133" s="2882"/>
    </row>
    <row r="134" spans="3:17" x14ac:dyDescent="0.2">
      <c r="C134" s="50" t="s">
        <v>946</v>
      </c>
    </row>
    <row r="135" spans="3:17" x14ac:dyDescent="0.2">
      <c r="C135" s="50" t="s">
        <v>945</v>
      </c>
    </row>
    <row r="136" spans="3:17" x14ac:dyDescent="0.2">
      <c r="C136" s="50" t="s">
        <v>948</v>
      </c>
    </row>
    <row r="137" spans="3:17" x14ac:dyDescent="0.2">
      <c r="C137" s="50" t="s">
        <v>947</v>
      </c>
    </row>
  </sheetData>
  <sheetProtection algorithmName="SHA-512" hashValue="GRhQQlmA5OH15x397zut3CpML0Z8xQdNXStZkXWG+E2vXdcAnGwNcvcxFuH3VTiwp70PvDLsn7utuPNPaLcYZQ==" saltValue="SlvQ6LYMWAygT0k9eS+XyA==" spinCount="100000" sheet="1" objects="1" scenarios="1"/>
  <mergeCells count="128">
    <mergeCell ref="M73:Q73"/>
    <mergeCell ref="M101:Q101"/>
    <mergeCell ref="M2:Q2"/>
    <mergeCell ref="C69:O69"/>
    <mergeCell ref="I64:M64"/>
    <mergeCell ref="I66:M66"/>
    <mergeCell ref="C63:E64"/>
    <mergeCell ref="C65:E66"/>
    <mergeCell ref="I63:M63"/>
    <mergeCell ref="I65:M65"/>
    <mergeCell ref="N63:Q63"/>
    <mergeCell ref="N64:Q64"/>
    <mergeCell ref="N65:Q65"/>
    <mergeCell ref="N66:Q66"/>
    <mergeCell ref="C56:E56"/>
    <mergeCell ref="I56:M56"/>
    <mergeCell ref="C59:O59"/>
    <mergeCell ref="F62:H62"/>
    <mergeCell ref="C93:E94"/>
    <mergeCell ref="I93:M93"/>
    <mergeCell ref="I94:M94"/>
    <mergeCell ref="C97:O97"/>
    <mergeCell ref="F90:H90"/>
    <mergeCell ref="I90:M90"/>
    <mergeCell ref="C130:E130"/>
    <mergeCell ref="I130:M130"/>
    <mergeCell ref="C133:O133"/>
    <mergeCell ref="C125:O125"/>
    <mergeCell ref="F128:H128"/>
    <mergeCell ref="I128:M128"/>
    <mergeCell ref="C129:E129"/>
    <mergeCell ref="I129:M129"/>
    <mergeCell ref="F120:H120"/>
    <mergeCell ref="I120:M120"/>
    <mergeCell ref="C121:E121"/>
    <mergeCell ref="I121:M121"/>
    <mergeCell ref="C122:E122"/>
    <mergeCell ref="I122:M122"/>
    <mergeCell ref="N120:Q120"/>
    <mergeCell ref="N121:Q121"/>
    <mergeCell ref="N122:Q122"/>
    <mergeCell ref="N128:Q128"/>
    <mergeCell ref="N129:Q129"/>
    <mergeCell ref="N130:Q130"/>
    <mergeCell ref="C114:E114"/>
    <mergeCell ref="K114:O114"/>
    <mergeCell ref="P114:Q114"/>
    <mergeCell ref="C117:O117"/>
    <mergeCell ref="G113:H113"/>
    <mergeCell ref="F112:J112"/>
    <mergeCell ref="G114:H114"/>
    <mergeCell ref="C108:E108"/>
    <mergeCell ref="F108:N108"/>
    <mergeCell ref="C109:D109"/>
    <mergeCell ref="K112:O112"/>
    <mergeCell ref="C113:E113"/>
    <mergeCell ref="K113:O113"/>
    <mergeCell ref="P113:Q113"/>
    <mergeCell ref="P112:Q112"/>
    <mergeCell ref="C91:E92"/>
    <mergeCell ref="I91:M91"/>
    <mergeCell ref="I92:M92"/>
    <mergeCell ref="N90:Q90"/>
    <mergeCell ref="N91:Q91"/>
    <mergeCell ref="N92:Q92"/>
    <mergeCell ref="N93:Q93"/>
    <mergeCell ref="N94:Q94"/>
    <mergeCell ref="C83:E84"/>
    <mergeCell ref="I83:M83"/>
    <mergeCell ref="I84:M84"/>
    <mergeCell ref="C87:O87"/>
    <mergeCell ref="N84:Q84"/>
    <mergeCell ref="F80:H80"/>
    <mergeCell ref="I80:M80"/>
    <mergeCell ref="C81:E82"/>
    <mergeCell ref="I81:M81"/>
    <mergeCell ref="I82:M82"/>
    <mergeCell ref="N80:Q80"/>
    <mergeCell ref="N81:Q81"/>
    <mergeCell ref="N82:Q82"/>
    <mergeCell ref="N83:Q83"/>
    <mergeCell ref="I62:M62"/>
    <mergeCell ref="C51:O51"/>
    <mergeCell ref="F54:H54"/>
    <mergeCell ref="I54:M54"/>
    <mergeCell ref="C55:E55"/>
    <mergeCell ref="I55:M55"/>
    <mergeCell ref="N54:Q54"/>
    <mergeCell ref="N55:Q55"/>
    <mergeCell ref="N56:Q56"/>
    <mergeCell ref="N62:Q62"/>
    <mergeCell ref="C47:E47"/>
    <mergeCell ref="K47:O47"/>
    <mergeCell ref="P47:Q47"/>
    <mergeCell ref="C48:E48"/>
    <mergeCell ref="K48:O48"/>
    <mergeCell ref="P48:Q48"/>
    <mergeCell ref="C40:F40"/>
    <mergeCell ref="G40:H40"/>
    <mergeCell ref="C41:F41"/>
    <mergeCell ref="G41:H41"/>
    <mergeCell ref="K46:O46"/>
    <mergeCell ref="F46:G46"/>
    <mergeCell ref="H46:J46"/>
    <mergeCell ref="P46:Q46"/>
    <mergeCell ref="C22:O22"/>
    <mergeCell ref="C39:F39"/>
    <mergeCell ref="G39:H39"/>
    <mergeCell ref="C14:O14"/>
    <mergeCell ref="F17:H17"/>
    <mergeCell ref="I17:M17"/>
    <mergeCell ref="C18:E18"/>
    <mergeCell ref="I18:M18"/>
    <mergeCell ref="M26:Q26"/>
    <mergeCell ref="N10:Q10"/>
    <mergeCell ref="N11:Q11"/>
    <mergeCell ref="N17:Q17"/>
    <mergeCell ref="N18:Q18"/>
    <mergeCell ref="N19:Q19"/>
    <mergeCell ref="F9:H9"/>
    <mergeCell ref="C10:E10"/>
    <mergeCell ref="C11:E11"/>
    <mergeCell ref="I9:M9"/>
    <mergeCell ref="I10:M10"/>
    <mergeCell ref="I11:M11"/>
    <mergeCell ref="C19:E19"/>
    <mergeCell ref="I19:M19"/>
    <mergeCell ref="N9:Q9"/>
  </mergeCells>
  <phoneticPr fontId="1"/>
  <dataValidations count="6">
    <dataValidation type="list" allowBlank="1" showInputMessage="1" showErrorMessage="1" sqref="N81:N84 N91:N94 N10:N11 P47:Q48 N18:N19 N55:N56 N63:N66 P113:Q114 N121:N122 N129:N130" xr:uid="{6A6C40E2-EAF4-4444-BBCA-7FAC0A5DF1FE}">
      <formula1>"1適,2不適"</formula1>
    </dataValidation>
    <dataValidation type="list" allowBlank="1" showInputMessage="1" showErrorMessage="1" sqref="G39:H41" xr:uid="{49C0FB62-24B3-4861-B96C-E7ADF57F9C75}">
      <formula1>"1実施,2未実施"</formula1>
    </dataValidation>
    <dataValidation type="list" allowBlank="1" showInputMessage="1" showErrorMessage="1" sqref="I129:M130" xr:uid="{1B568FB9-3655-465D-B074-67D9602BEF69}">
      <formula1>"1一社)埼玉県浄化槽協会,2一社)埼玉県環境検査研究協会"</formula1>
    </dataValidation>
    <dataValidation type="whole" operator="greaterThanOrEqual" allowBlank="1" showInputMessage="1" showErrorMessage="1" sqref="F10:H11 F18:H19" xr:uid="{0516D635-49D2-439E-9415-BB422F17CE78}">
      <formula1>0</formula1>
    </dataValidation>
    <dataValidation type="whole" imeMode="off" operator="greaterThanOrEqual" allowBlank="1" showInputMessage="1" showErrorMessage="1" sqref="H47:J48 F55:H56 F63:H66 F81:H84 F91:H94 F121:H122 F129:H130" xr:uid="{1A7A3815-D0F3-439A-B53A-D41F0FF12F8F}">
      <formula1>0</formula1>
    </dataValidation>
    <dataValidation imeMode="off" allowBlank="1" showInputMessage="1" showErrorMessage="1" sqref="F113:F114 I113:I114 C109:D109 G109 I109 F47:F48" xr:uid="{C956848C-1311-45F0-A9BF-368DDCE4BB64}"/>
  </dataValidations>
  <printOptions horizontalCentered="1"/>
  <pageMargins left="0.31496062992125984" right="0.31496062992125984" top="0.35433070866141736" bottom="0.35433070866141736" header="0.31496062992125984" footer="0.31496062992125984"/>
  <pageSetup paperSize="9" scale="112" orientation="portrait" r:id="rId1"/>
  <rowBreaks count="3" manualBreakCount="3">
    <brk id="24" max="16383" man="1"/>
    <brk id="71" max="16383" man="1"/>
    <brk id="99"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8</vt:i4>
      </vt:variant>
    </vt:vector>
  </HeadingPairs>
  <TitlesOfParts>
    <vt:vector size="19" baseType="lpstr">
      <vt:lpstr>調書</vt:lpstr>
      <vt:lpstr>備考欄</vt:lpstr>
      <vt:lpstr>入力例</vt:lpstr>
      <vt:lpstr>別紙１</vt:lpstr>
      <vt:lpstr>別紙１参考</vt:lpstr>
      <vt:lpstr>別紙2</vt:lpstr>
      <vt:lpstr>別紙3</vt:lpstr>
      <vt:lpstr>別紙4</vt:lpstr>
      <vt:lpstr>別紙5・6・7・8</vt:lpstr>
      <vt:lpstr>別紙9</vt:lpstr>
      <vt:lpstr>参考</vt:lpstr>
      <vt:lpstr>調書!Print_Area</vt:lpstr>
      <vt:lpstr>入力例!Print_Area</vt:lpstr>
      <vt:lpstr>備考欄!Print_Area</vt:lpstr>
      <vt:lpstr>別紙１!Print_Area</vt:lpstr>
      <vt:lpstr>別紙2!Print_Area</vt:lpstr>
      <vt:lpstr>別紙4!Print_Area</vt:lpstr>
      <vt:lpstr>入力例!Print_Titles</vt:lpstr>
      <vt:lpstr>備考欄!Print_Titles</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山脇 誠（学事課）</dc:creator>
  <cp:lastModifiedBy>大寺 駿佑（学事課）</cp:lastModifiedBy>
  <cp:lastPrinted>2026-06-02T09:21:23Z</cp:lastPrinted>
  <dcterms:created xsi:type="dcterms:W3CDTF">2025-01-16T02:05:44Z</dcterms:created>
  <dcterms:modified xsi:type="dcterms:W3CDTF">2026-08-18T02:27:30Z</dcterms:modified>
</cp:coreProperties>
</file>