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018680\Box\【02_課所共有】02_04_学事課\R08年度\06_検査指導担当\検06　検査調書\06_HP掲載用データ\02_検査調書\"/>
    </mc:Choice>
  </mc:AlternateContent>
  <xr:revisionPtr revIDLastSave="0" documentId="13_ncr:1_{9CED6D3E-8460-4717-80A4-A389C07905BE}" xr6:coauthVersionLast="47" xr6:coauthVersionMax="47" xr10:uidLastSave="{00000000-0000-0000-0000-000000000000}"/>
  <bookViews>
    <workbookView xWindow="-120" yWindow="-120" windowWidth="29040" windowHeight="15720" tabRatio="674" xr2:uid="{EFDC23CC-CA6C-4203-8089-110FA8DDB87E}"/>
  </bookViews>
  <sheets>
    <sheet name="調書" sheetId="22" r:id="rId1"/>
    <sheet name="備考欄" sheetId="35" r:id="rId2"/>
    <sheet name="入力例" sheetId="34" r:id="rId3"/>
    <sheet name="別紙1" sheetId="25" r:id="rId4"/>
    <sheet name="別紙2・3・4・5" sheetId="21" r:id="rId5"/>
    <sheet name="別紙6" sheetId="15" r:id="rId6"/>
    <sheet name="参考" sheetId="28" r:id="rId7"/>
  </sheets>
  <definedNames>
    <definedName name="_xlnm.Print_Area" localSheetId="0">調書!$A$1:$Y$1140</definedName>
    <definedName name="_xlnm.Print_Area" localSheetId="2">入力例!$A$1:$Z$1140</definedName>
    <definedName name="_xlnm.Print_Area" localSheetId="1">備考欄!$A$1:$Y$78</definedName>
    <definedName name="_xlnm.Print_Area" localSheetId="3">別紙1!$A$1:$R$80</definedName>
    <definedName name="_xlnm.Print_Titles" localSheetId="2">入力例!$1:$2</definedName>
    <definedName name="_xlnm.Print_Titles" localSheetId="1">備考欄!$1:$1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25" l="1"/>
  <c r="B47" i="25"/>
  <c r="D457" i="22"/>
  <c r="D453" i="22"/>
  <c r="S446" i="34"/>
  <c r="S447" i="22" l="1"/>
  <c r="R983" i="22"/>
  <c r="S281" i="34"/>
  <c r="S281" i="22"/>
  <c r="L757" i="22"/>
  <c r="L713" i="22" l="1"/>
  <c r="L712" i="22"/>
  <c r="L711" i="22"/>
  <c r="K467" i="22" l="1"/>
  <c r="K465" i="22" s="1"/>
  <c r="T362" i="22"/>
  <c r="P362" i="22"/>
  <c r="L362" i="22"/>
  <c r="I362" i="22"/>
  <c r="D24" i="15"/>
  <c r="D21" i="15"/>
  <c r="D36" i="15"/>
  <c r="D33" i="15"/>
  <c r="D54" i="15"/>
  <c r="D51" i="15"/>
  <c r="D63" i="15"/>
  <c r="D62" i="15"/>
  <c r="D45" i="15"/>
  <c r="D44" i="15"/>
  <c r="D15" i="15"/>
  <c r="D14" i="15"/>
  <c r="C65" i="21"/>
  <c r="C63" i="21"/>
  <c r="C83" i="21"/>
  <c r="C81" i="21"/>
  <c r="C91" i="21"/>
  <c r="C93" i="21"/>
  <c r="C130" i="21"/>
  <c r="C129" i="21"/>
  <c r="C122" i="21"/>
  <c r="C121" i="21"/>
  <c r="C114" i="21"/>
  <c r="C113" i="21"/>
  <c r="C56" i="21"/>
  <c r="C55" i="21"/>
  <c r="C48" i="21"/>
  <c r="C47" i="21"/>
  <c r="C19" i="21"/>
  <c r="C18" i="21"/>
  <c r="C11" i="21"/>
  <c r="C10" i="21"/>
  <c r="C61" i="25"/>
  <c r="B38" i="25"/>
  <c r="B1" i="25"/>
  <c r="P1062" i="22"/>
  <c r="C1051" i="22"/>
  <c r="B1039" i="22"/>
  <c r="D1024" i="22"/>
  <c r="D1021" i="22"/>
  <c r="M983" i="22"/>
  <c r="M959" i="22"/>
  <c r="I959" i="22"/>
  <c r="O938" i="22"/>
  <c r="K938" i="22"/>
  <c r="O934" i="22"/>
  <c r="K934" i="22"/>
  <c r="L928" i="22"/>
  <c r="H928" i="22"/>
  <c r="D922" i="22"/>
  <c r="D919" i="22"/>
  <c r="J849" i="22"/>
  <c r="G849" i="22"/>
  <c r="L874" i="22"/>
  <c r="F874" i="22"/>
  <c r="M867" i="22"/>
  <c r="G867" i="22"/>
  <c r="M840" i="22"/>
  <c r="G840" i="22"/>
  <c r="M833" i="22"/>
  <c r="G833" i="22"/>
  <c r="M826" i="22"/>
  <c r="G826" i="22"/>
  <c r="K466" i="22" l="1"/>
  <c r="C790" i="22"/>
  <c r="C741" i="22"/>
  <c r="B669" i="22"/>
  <c r="G658" i="22"/>
  <c r="C609" i="22"/>
  <c r="O604" i="22"/>
  <c r="D602" i="22"/>
  <c r="D567" i="22"/>
  <c r="D355" i="22"/>
  <c r="D315" i="22"/>
  <c r="D289" i="22"/>
  <c r="C99" i="22"/>
  <c r="D96" i="22"/>
  <c r="D95" i="22"/>
  <c r="D94" i="22"/>
  <c r="C88" i="22"/>
  <c r="C82" i="22"/>
  <c r="C6" i="22"/>
  <c r="N1198" i="34"/>
  <c r="N1197" i="34"/>
  <c r="G1197" i="34"/>
  <c r="N1151" i="34"/>
  <c r="N1150" i="34"/>
  <c r="G1150" i="34"/>
  <c r="N1104" i="34"/>
  <c r="N1103" i="34"/>
  <c r="G1103" i="34"/>
  <c r="S1059" i="34"/>
  <c r="S1004" i="34"/>
  <c r="S956" i="34"/>
  <c r="S901" i="34"/>
  <c r="S865" i="34"/>
  <c r="S821" i="34"/>
  <c r="S796" i="34"/>
  <c r="S749" i="34"/>
  <c r="S702" i="34"/>
  <c r="S677" i="34"/>
  <c r="S630" i="34"/>
  <c r="S581" i="34"/>
  <c r="D575" i="34"/>
  <c r="D574" i="34"/>
  <c r="D573" i="34"/>
  <c r="D572" i="34"/>
  <c r="D571" i="34"/>
  <c r="D570" i="34"/>
  <c r="D569" i="34"/>
  <c r="S530" i="34"/>
  <c r="S479" i="34"/>
  <c r="O466" i="34"/>
  <c r="O465" i="34"/>
  <c r="O464" i="34"/>
  <c r="S419" i="34"/>
  <c r="S352" i="34"/>
  <c r="N322" i="34"/>
  <c r="N321" i="34"/>
  <c r="N320" i="34"/>
  <c r="N319" i="34"/>
  <c r="N318" i="34"/>
  <c r="N317" i="34"/>
  <c r="N316" i="34"/>
  <c r="S308" i="34"/>
  <c r="S226" i="34"/>
  <c r="S176" i="34"/>
  <c r="S128" i="34"/>
  <c r="N97" i="34"/>
  <c r="N96" i="34"/>
  <c r="N95" i="34"/>
  <c r="S80" i="34"/>
  <c r="R49" i="34"/>
  <c r="N1198" i="22"/>
  <c r="N1197" i="22"/>
  <c r="G1197" i="22"/>
  <c r="N1151" i="22"/>
  <c r="N1150" i="22"/>
  <c r="G1150" i="22"/>
  <c r="N1104" i="22" l="1"/>
  <c r="N1103" i="22"/>
  <c r="G1103" i="22"/>
  <c r="D570" i="22"/>
  <c r="D571" i="22"/>
  <c r="D572" i="22"/>
  <c r="D573" i="22"/>
  <c r="D574" i="22"/>
  <c r="D575" i="22"/>
  <c r="D569" i="22"/>
  <c r="N320" i="22"/>
  <c r="N319" i="22"/>
  <c r="N318" i="22"/>
  <c r="X3" i="15" l="1"/>
  <c r="S1059" i="22"/>
  <c r="S1004" i="22"/>
  <c r="S956" i="22"/>
  <c r="S901" i="22"/>
  <c r="S865" i="22"/>
  <c r="S821" i="22"/>
  <c r="S796" i="22"/>
  <c r="S749" i="22"/>
  <c r="S702" i="22"/>
  <c r="S630" i="22"/>
  <c r="S530" i="22"/>
  <c r="S479" i="22"/>
  <c r="S420" i="22"/>
  <c r="S353" i="22"/>
  <c r="S309" i="22"/>
  <c r="S225" i="22"/>
  <c r="S175" i="22"/>
  <c r="S127" i="22"/>
  <c r="M101" i="21" l="1"/>
  <c r="M73" i="21"/>
  <c r="M26" i="21"/>
  <c r="M2" i="21"/>
  <c r="P4" i="25"/>
  <c r="C73" i="25"/>
  <c r="C71" i="25"/>
  <c r="C69" i="25"/>
  <c r="C67" i="25"/>
  <c r="E52" i="25"/>
  <c r="E51" i="25"/>
  <c r="E50" i="25"/>
  <c r="E49" i="25"/>
  <c r="E43" i="25"/>
  <c r="E42" i="25"/>
  <c r="E41" i="25"/>
  <c r="E40" i="25"/>
  <c r="N75" i="25"/>
  <c r="J75" i="25"/>
  <c r="H75" i="25"/>
  <c r="F75" i="25"/>
  <c r="M55" i="25"/>
  <c r="J55" i="25"/>
  <c r="I55" i="25"/>
  <c r="N54" i="25"/>
  <c r="N53" i="25"/>
  <c r="N52" i="25"/>
  <c r="N51" i="25"/>
  <c r="N50" i="25"/>
  <c r="N49" i="25"/>
  <c r="M46" i="25"/>
  <c r="J46" i="25"/>
  <c r="I46" i="25"/>
  <c r="N45" i="25"/>
  <c r="N44" i="25"/>
  <c r="N43" i="25"/>
  <c r="N42" i="25"/>
  <c r="N41" i="25"/>
  <c r="N40" i="25"/>
  <c r="E30" i="25"/>
  <c r="F30" i="25" s="1"/>
  <c r="Q27" i="25"/>
  <c r="Q26" i="25"/>
  <c r="C43" i="25" s="1"/>
  <c r="F43" i="25" s="1"/>
  <c r="Q25" i="25"/>
  <c r="C52" i="25" s="1"/>
  <c r="F52" i="25" s="1"/>
  <c r="E24" i="25"/>
  <c r="F24" i="25" s="1"/>
  <c r="G24" i="25" s="1"/>
  <c r="H24" i="25" s="1"/>
  <c r="I24" i="25" s="1"/>
  <c r="J24" i="25" s="1"/>
  <c r="K24" i="25" s="1"/>
  <c r="L24" i="25" s="1"/>
  <c r="M24" i="25" s="1"/>
  <c r="N24" i="25" s="1"/>
  <c r="O24" i="25" s="1"/>
  <c r="P24" i="25" s="1"/>
  <c r="Q21" i="25"/>
  <c r="Q20" i="25"/>
  <c r="C42" i="25" s="1"/>
  <c r="F42" i="25" s="1"/>
  <c r="Q19" i="25"/>
  <c r="C51" i="25" s="1"/>
  <c r="F51" i="25" s="1"/>
  <c r="E18" i="25"/>
  <c r="F18" i="25" s="1"/>
  <c r="Q15" i="25"/>
  <c r="Q14" i="25"/>
  <c r="C41" i="25" s="1"/>
  <c r="F41" i="25" s="1"/>
  <c r="Q13" i="25"/>
  <c r="C50" i="25" s="1"/>
  <c r="F50" i="25" s="1"/>
  <c r="E12" i="25"/>
  <c r="F12" i="25" s="1"/>
  <c r="G12" i="25" s="1"/>
  <c r="H12" i="25" s="1"/>
  <c r="I12" i="25" s="1"/>
  <c r="J12" i="25" s="1"/>
  <c r="K12" i="25" s="1"/>
  <c r="L12" i="25" s="1"/>
  <c r="M12" i="25" s="1"/>
  <c r="N12" i="25" s="1"/>
  <c r="O12" i="25" s="1"/>
  <c r="P12" i="25" s="1"/>
  <c r="Q9" i="25"/>
  <c r="Q8" i="25"/>
  <c r="C40" i="25" s="1"/>
  <c r="Q7" i="25"/>
  <c r="C49" i="25" s="1"/>
  <c r="N46" i="25" l="1"/>
  <c r="J56" i="25"/>
  <c r="G51" i="25"/>
  <c r="N55" i="25"/>
  <c r="G50" i="25"/>
  <c r="G42" i="25"/>
  <c r="G43" i="25"/>
  <c r="C44" i="25"/>
  <c r="F40" i="25"/>
  <c r="F46" i="25" s="1"/>
  <c r="G18" i="25"/>
  <c r="H18" i="25" s="1"/>
  <c r="I18" i="25" s="1"/>
  <c r="J18" i="25" s="1"/>
  <c r="K18" i="25" s="1"/>
  <c r="L18" i="25" s="1"/>
  <c r="M18" i="25" s="1"/>
  <c r="N18" i="25" s="1"/>
  <c r="O18" i="25" s="1"/>
  <c r="P18" i="25" s="1"/>
  <c r="G52" i="25"/>
  <c r="G41" i="25"/>
  <c r="C53" i="25"/>
  <c r="G30" i="25"/>
  <c r="H30" i="25" s="1"/>
  <c r="I30" i="25" s="1"/>
  <c r="J30" i="25" s="1"/>
  <c r="K30" i="25" s="1"/>
  <c r="L30" i="25" s="1"/>
  <c r="M30" i="25" s="1"/>
  <c r="N30" i="25" s="1"/>
  <c r="O30" i="25" s="1"/>
  <c r="P30" i="25" s="1"/>
  <c r="Q12" i="25"/>
  <c r="E67" i="25" s="1"/>
  <c r="D68" i="25" s="1"/>
  <c r="Q24" i="25"/>
  <c r="E71" i="25" s="1"/>
  <c r="D72" i="25" s="1"/>
  <c r="L72" i="25" s="1"/>
  <c r="F49" i="25"/>
  <c r="G40" i="25" l="1"/>
  <c r="G46" i="25" s="1"/>
  <c r="N56" i="25"/>
  <c r="L68" i="25"/>
  <c r="Q18" i="25"/>
  <c r="E69" i="25" s="1"/>
  <c r="D70" i="25" s="1"/>
  <c r="L70" i="25" s="1"/>
  <c r="Q30" i="25"/>
  <c r="E73" i="25" s="1"/>
  <c r="D74" i="25" s="1"/>
  <c r="L74" i="25" s="1"/>
  <c r="F55" i="25"/>
  <c r="G49" i="25"/>
  <c r="G55" i="25" s="1"/>
  <c r="P55" i="25" s="1"/>
  <c r="P46" i="25" l="1"/>
  <c r="P56" i="25" s="1"/>
  <c r="G56" i="25"/>
  <c r="C75" i="25"/>
  <c r="L75" i="25"/>
  <c r="S677" i="22" l="1"/>
  <c r="S581" i="22"/>
  <c r="R48" i="22" l="1"/>
  <c r="O467" i="22" l="1"/>
  <c r="O466" i="22"/>
  <c r="O465" i="22"/>
  <c r="N323" i="22"/>
  <c r="N322" i="22"/>
  <c r="N321" i="22"/>
  <c r="N317" i="22"/>
  <c r="N96" i="22"/>
  <c r="N95" i="22"/>
  <c r="N94" i="22"/>
  <c r="S79" i="22"/>
  <c r="M109" i="21"/>
</calcChain>
</file>

<file path=xl/sharedStrings.xml><?xml version="1.0" encoding="utf-8"?>
<sst xmlns="http://schemas.openxmlformats.org/spreadsheetml/2006/main" count="4997" uniqueCount="1699">
  <si>
    <t>１　管理運営一般</t>
  </si>
  <si>
    <t>令和</t>
    <rPh sb="0" eb="2">
      <t>レイワ</t>
    </rPh>
    <phoneticPr fontId="1"/>
  </si>
  <si>
    <t>年</t>
    <rPh sb="0" eb="1">
      <t>ネン</t>
    </rPh>
    <phoneticPr fontId="1"/>
  </si>
  <si>
    <t>月</t>
    <rPh sb="0" eb="1">
      <t>ガツ</t>
    </rPh>
    <phoneticPr fontId="1"/>
  </si>
  <si>
    <t>日</t>
    <rPh sb="0" eb="1">
      <t>ヒ</t>
    </rPh>
    <phoneticPr fontId="1"/>
  </si>
  <si>
    <t>人</t>
    <rPh sb="0" eb="1">
      <t>ニン</t>
    </rPh>
    <phoneticPr fontId="1"/>
  </si>
  <si>
    <t>氏名</t>
  </si>
  <si>
    <t>月</t>
    <rPh sb="0" eb="1">
      <t>ツキ</t>
    </rPh>
    <phoneticPr fontId="1"/>
  </si>
  <si>
    <t>回</t>
    <rPh sb="0" eb="1">
      <t>カイ</t>
    </rPh>
    <phoneticPr fontId="1"/>
  </si>
  <si>
    <t>月</t>
    <rPh sb="0" eb="1">
      <t>ゲツ</t>
    </rPh>
    <phoneticPr fontId="1"/>
  </si>
  <si>
    <t>～</t>
    <phoneticPr fontId="1"/>
  </si>
  <si>
    <t>円</t>
    <rPh sb="0" eb="1">
      <t>エン</t>
    </rPh>
    <phoneticPr fontId="1"/>
  </si>
  <si>
    <t>週（①＋②）</t>
    <rPh sb="0" eb="1">
      <t>シュウ</t>
    </rPh>
    <phoneticPr fontId="1"/>
  </si>
  <si>
    <t>①月曜日から金曜日を１週間とする。（週の途中に祝日が含まれていても１週間と数える。）</t>
    <phoneticPr fontId="1"/>
  </si>
  <si>
    <t>②学期始めや学期末の１週間にならない端数日は、合計して５で除した数（端数切り捨て）を週数に換算する。</t>
    <phoneticPr fontId="1"/>
  </si>
  <si>
    <t>(参考）：園則、園児の出席簿</t>
  </si>
  <si>
    <t>日　届出済み</t>
    <rPh sb="0" eb="1">
      <t>ヒ</t>
    </rPh>
    <rPh sb="2" eb="3">
      <t>トド</t>
    </rPh>
    <rPh sb="3" eb="5">
      <t>デズ</t>
    </rPh>
    <phoneticPr fontId="1"/>
  </si>
  <si>
    <t>(参考）：園則変更届の控え（県への届出が確認できるもの）</t>
  </si>
  <si>
    <t>定員（A)</t>
    <rPh sb="0" eb="2">
      <t>テイイン</t>
    </rPh>
    <phoneticPr fontId="1"/>
  </si>
  <si>
    <t>実員（B)</t>
    <rPh sb="0" eb="2">
      <t>ジツイン</t>
    </rPh>
    <phoneticPr fontId="1"/>
  </si>
  <si>
    <t>差（AーB)</t>
    <rPh sb="0" eb="1">
      <t>サ</t>
    </rPh>
    <phoneticPr fontId="1"/>
  </si>
  <si>
    <t>(参考）：園則、園児の出席簿、クラス別年齢別調査票</t>
  </si>
  <si>
    <t>５歳児</t>
    <rPh sb="1" eb="2">
      <t>サイ</t>
    </rPh>
    <phoneticPr fontId="1"/>
  </si>
  <si>
    <t>クラス名</t>
    <rPh sb="3" eb="4">
      <t>メイ</t>
    </rPh>
    <phoneticPr fontId="1"/>
  </si>
  <si>
    <t>園児数</t>
    <rPh sb="0" eb="3">
      <t>エンジスウ</t>
    </rPh>
    <phoneticPr fontId="1"/>
  </si>
  <si>
    <t>専任教諭
の配置</t>
    <rPh sb="0" eb="4">
      <t>センニンキョウユ</t>
    </rPh>
    <rPh sb="6" eb="8">
      <t>ハイチ</t>
    </rPh>
    <phoneticPr fontId="1"/>
  </si>
  <si>
    <t>補助教諭
の配置</t>
    <rPh sb="0" eb="2">
      <t>ホジョ</t>
    </rPh>
    <rPh sb="2" eb="4">
      <t>キョウユ</t>
    </rPh>
    <rPh sb="6" eb="8">
      <t>ハイチ</t>
    </rPh>
    <phoneticPr fontId="1"/>
  </si>
  <si>
    <t>４歳児</t>
    <rPh sb="1" eb="2">
      <t>サイ</t>
    </rPh>
    <phoneticPr fontId="1"/>
  </si>
  <si>
    <t>満３歳児</t>
    <rPh sb="0" eb="1">
      <t>マン</t>
    </rPh>
    <rPh sb="2" eb="3">
      <t>サイ</t>
    </rPh>
    <phoneticPr fontId="1"/>
  </si>
  <si>
    <t>３歳児</t>
    <rPh sb="1" eb="2">
      <t>サイ</t>
    </rPh>
    <phoneticPr fontId="1"/>
  </si>
  <si>
    <t>(参考）：園児の出席簿、入園申込書、教職員名簿、クラス別年齢別調査票</t>
  </si>
  <si>
    <t>自己評価</t>
    <rPh sb="0" eb="4">
      <t>ジコヒョウカ</t>
    </rPh>
    <phoneticPr fontId="1"/>
  </si>
  <si>
    <t>園関係者評価</t>
    <rPh sb="0" eb="1">
      <t>エン</t>
    </rPh>
    <rPh sb="1" eb="4">
      <t>カンケイシャ</t>
    </rPh>
    <rPh sb="4" eb="6">
      <t>ヒョウカ</t>
    </rPh>
    <phoneticPr fontId="1"/>
  </si>
  <si>
    <t>第三者評価</t>
    <rPh sb="0" eb="2">
      <t>ダイサン</t>
    </rPh>
    <rPh sb="2" eb="3">
      <t>シャ</t>
    </rPh>
    <rPh sb="3" eb="5">
      <t>ヒョウカ</t>
    </rPh>
    <phoneticPr fontId="1"/>
  </si>
  <si>
    <t>実施の有無</t>
    <rPh sb="0" eb="2">
      <t>ジッシ</t>
    </rPh>
    <rPh sb="3" eb="5">
      <t>ウム</t>
    </rPh>
    <phoneticPr fontId="1"/>
  </si>
  <si>
    <t>公表している場合、その方法</t>
    <rPh sb="0" eb="2">
      <t>コウヒョウ</t>
    </rPh>
    <rPh sb="6" eb="8">
      <t>バアイ</t>
    </rPh>
    <rPh sb="11" eb="13">
      <t>ホウホウ</t>
    </rPh>
    <phoneticPr fontId="1"/>
  </si>
  <si>
    <t>　　　教職員自ら評価を行い、その結果を園関係者等に公表し、代表者に報告する。(実施・公表ともに義務である。)</t>
  </si>
  <si>
    <t>（７）預かり保育実施状況</t>
    <phoneticPr fontId="1"/>
  </si>
  <si>
    <t>実施回数</t>
    <rPh sb="0" eb="4">
      <t>ジッシカイスウ</t>
    </rPh>
    <phoneticPr fontId="1"/>
  </si>
  <si>
    <t>実施時間</t>
    <rPh sb="0" eb="4">
      <t>ジッシジカン</t>
    </rPh>
    <phoneticPr fontId="1"/>
  </si>
  <si>
    <t>長期休暇中の実施</t>
    <rPh sb="0" eb="5">
      <t>チョウキキュウカチュウ</t>
    </rPh>
    <rPh sb="6" eb="8">
      <t>ジッシ</t>
    </rPh>
    <phoneticPr fontId="1"/>
  </si>
  <si>
    <t>時</t>
    <rPh sb="0" eb="1">
      <t>ジ</t>
    </rPh>
    <phoneticPr fontId="1"/>
  </si>
  <si>
    <t>分</t>
    <rPh sb="0" eb="1">
      <t>フン</t>
    </rPh>
    <phoneticPr fontId="1"/>
  </si>
  <si>
    <t>分まで</t>
    <rPh sb="0" eb="1">
      <t>フン</t>
    </rPh>
    <phoneticPr fontId="1"/>
  </si>
  <si>
    <t>保育開始まで</t>
    <rPh sb="0" eb="2">
      <t>ホイク</t>
    </rPh>
    <rPh sb="2" eb="4">
      <t>カイシ</t>
    </rPh>
    <phoneticPr fontId="1"/>
  </si>
  <si>
    <t>保育終了</t>
    <rPh sb="0" eb="4">
      <t>ホイクシュウリョウ</t>
    </rPh>
    <phoneticPr fontId="1"/>
  </si>
  <si>
    <t>（８）未就園児教室実施状況</t>
    <phoneticPr fontId="1"/>
  </si>
  <si>
    <t>未就園児教室の実施の有無</t>
    <rPh sb="10" eb="12">
      <t>ウム</t>
    </rPh>
    <phoneticPr fontId="1"/>
  </si>
  <si>
    <t>実施日</t>
    <rPh sb="0" eb="3">
      <t>ジッシビ</t>
    </rPh>
    <phoneticPr fontId="1"/>
  </si>
  <si>
    <t>(参考）：募集案内（未就園児教室用）、元帳</t>
  </si>
  <si>
    <t>（９）その他の保育事業（一時預かり、認可外保育等）の実施状況</t>
    <phoneticPr fontId="1"/>
  </si>
  <si>
    <t>その他の保育事業の実施の有無</t>
    <rPh sb="0" eb="14">
      <t>ウム</t>
    </rPh>
    <phoneticPr fontId="1"/>
  </si>
  <si>
    <t>実施している事業</t>
    <rPh sb="0" eb="2">
      <t>ジッシ</t>
    </rPh>
    <rPh sb="6" eb="8">
      <t>ジギョウ</t>
    </rPh>
    <phoneticPr fontId="1"/>
  </si>
  <si>
    <t>(参考）：募集案内（その他の保育事業用）、元帳</t>
  </si>
  <si>
    <t>２　教職員</t>
  </si>
  <si>
    <t>（１）園長の資格及び勤務形態</t>
  </si>
  <si>
    <t>園長の資格</t>
    <rPh sb="0" eb="2">
      <t>エンチョウ</t>
    </rPh>
    <rPh sb="3" eb="5">
      <t>シカク</t>
    </rPh>
    <phoneticPr fontId="1"/>
  </si>
  <si>
    <t>勤務形態</t>
    <rPh sb="0" eb="4">
      <t>キンムケイタイ</t>
    </rPh>
    <phoneticPr fontId="1"/>
  </si>
  <si>
    <t>日／週</t>
    <rPh sb="0" eb="1">
      <t>ヒ</t>
    </rPh>
    <rPh sb="2" eb="3">
      <t>シュウ</t>
    </rPh>
    <phoneticPr fontId="1"/>
  </si>
  <si>
    <t>(参考）：園長採用届の控え（開園当初から変更ない場合は設置認可申請書の控え）、出勤簿、履歴書</t>
  </si>
  <si>
    <t>（２）教職員の就業規則の作成状況</t>
  </si>
  <si>
    <t>教職員への周知方法</t>
  </si>
  <si>
    <t>労働基準監督署への届出有無</t>
    <rPh sb="11" eb="13">
      <t>ウム</t>
    </rPh>
    <phoneticPr fontId="1"/>
  </si>
  <si>
    <t>届出日</t>
  </si>
  <si>
    <t>就業規則作成の有無</t>
    <rPh sb="7" eb="9">
      <t>ウム</t>
    </rPh>
    <phoneticPr fontId="1"/>
  </si>
  <si>
    <t>(参考）：就業規則（10人以上雇用の場合は労働基準監督署への届出が確認できるもの）、教職員名簿</t>
  </si>
  <si>
    <t>（３）変形労働時間制の採用状況</t>
  </si>
  <si>
    <t>採用している変形労働時間制の種類</t>
  </si>
  <si>
    <t>(参考）：就業規則、１年単位の変形労働時間制の労基署への届出書、変形労働時間制に関する労使協定</t>
  </si>
  <si>
    <t>（４）産前産後休業、育児・介護休業</t>
  </si>
  <si>
    <t>ア　産前産後休業、育児・介護休業に関する規程の作成状況</t>
  </si>
  <si>
    <t>産前産後休業、育児・介護休業に関する規程の作成</t>
    <phoneticPr fontId="1"/>
  </si>
  <si>
    <t>(参考）：産前産後休業、育児・介護休業について定めたもの(就業規則、育児・介護休業規程など）</t>
  </si>
  <si>
    <t>　　・ 男性の育児休業取得促進のため、子の出生後８週間以内に４週間まで取得することができる制度。</t>
  </si>
  <si>
    <t>　　　①休業の申出期限については、原則休業の２週間前までとする（現行の育児休業（１か月前）よりも短縮）。</t>
  </si>
  <si>
    <t>　　　②分割して取得できる回数は、２回とする。（初めにまとめて申し出ることが必要）</t>
  </si>
  <si>
    <t>　　　③労使協定を締結している場合に、労働者と事業主の個別合意により、事前に調整した上で休業中に就業可。</t>
  </si>
  <si>
    <t>　　・ 育児休業（産後パパ育休制度を除く。）について、分割して２回まで取得可。（取得の際にそれぞれ申し出）</t>
  </si>
  <si>
    <t>　　・ 育児休業の期間は原則として子が出生した日から子が１歳に達する日（誕生日の前日）までの間で労働者が申し出た期間</t>
    <phoneticPr fontId="1"/>
  </si>
  <si>
    <t>（５）教職員給与</t>
  </si>
  <si>
    <t>ア　給与規程の作成状況</t>
  </si>
  <si>
    <t>給与規程の作成</t>
  </si>
  <si>
    <t>給料表の作成</t>
    <rPh sb="0" eb="3">
      <t>キュウリョウヒョウ</t>
    </rPh>
    <phoneticPr fontId="1"/>
  </si>
  <si>
    <t>本棒</t>
    <rPh sb="0" eb="1">
      <t>ホン</t>
    </rPh>
    <rPh sb="1" eb="2">
      <t>ボウ</t>
    </rPh>
    <phoneticPr fontId="1"/>
  </si>
  <si>
    <t>手当</t>
    <rPh sb="0" eb="2">
      <t>テアテ</t>
    </rPh>
    <phoneticPr fontId="1"/>
  </si>
  <si>
    <t>給与規定との整合</t>
    <rPh sb="0" eb="4">
      <t>キュウヨキテイ</t>
    </rPh>
    <rPh sb="6" eb="8">
      <t>セイゴウ</t>
    </rPh>
    <phoneticPr fontId="1"/>
  </si>
  <si>
    <t>総勘定元帳との一致</t>
    <rPh sb="0" eb="5">
      <t>ソウカンジョウモトチョウ</t>
    </rPh>
    <rPh sb="7" eb="9">
      <t>イッチ</t>
    </rPh>
    <phoneticPr fontId="1"/>
  </si>
  <si>
    <t>ウ　給与支給方法</t>
    <phoneticPr fontId="1"/>
  </si>
  <si>
    <t>給与支給方法</t>
  </si>
  <si>
    <t>エ　給与規程における時間外勤務手当の規定の有無</t>
    <phoneticPr fontId="1"/>
  </si>
  <si>
    <t>時間外勤務手当の規定</t>
  </si>
  <si>
    <t>　　　　　・時間外労働　2割5分以上</t>
  </si>
  <si>
    <t>　　　　　・休日労働(法定休日に労働した場合)　3割5分以上</t>
  </si>
  <si>
    <t>　　　　　・深夜労働(午後10時～午前5時）　2割5分以上</t>
  </si>
  <si>
    <t>　　　　　・月60時間を超える時間外労働　5割以上</t>
  </si>
  <si>
    <t>　　　　　・時間外労働が深夜に及んだ場合　5割以上（＝時間外（2割5分以上）＋深夜（2割5分以上）)</t>
  </si>
  <si>
    <t>　　　　　・休日労働が深夜に及んだ場合　6割以上（＝休日（3割5分以上）＋深夜（2割5分以上))</t>
  </si>
  <si>
    <t>　　した場合には、次の割増賃金を支払わなくてはならないため、給与規程にも対応する規定を設ける必要がある。</t>
    <phoneticPr fontId="1"/>
  </si>
  <si>
    <t>（６）退職金</t>
  </si>
  <si>
    <t>ア　退職金規程の作成状況</t>
  </si>
  <si>
    <t>退職金規程の作成</t>
  </si>
  <si>
    <t>支給乗率表・標準給与月額表の添付</t>
  </si>
  <si>
    <t>役職</t>
    <rPh sb="0" eb="2">
      <t>ヤクショク</t>
    </rPh>
    <phoneticPr fontId="1"/>
  </si>
  <si>
    <t>(参考）：退職金規程(支給乗率表、標準給与月額表含む)、貸借対照表、元帳、退職金財団からの職員給付確認通知書</t>
  </si>
  <si>
    <t>ウ　退職金の引当等</t>
    <phoneticPr fontId="1"/>
  </si>
  <si>
    <t>退職金の引当等</t>
    <rPh sb="0" eb="2">
      <t>タイショク</t>
    </rPh>
    <phoneticPr fontId="1"/>
  </si>
  <si>
    <t>（７）臨時・非常勤教職員雇用の際の契約書等の交付状況</t>
  </si>
  <si>
    <t>ア　書面の交付状況</t>
    <phoneticPr fontId="1"/>
  </si>
  <si>
    <t>書面の交付</t>
  </si>
  <si>
    <t>(参考）：労働条件通知書等、賃金規程、雇用契約書、労働条件を記した辞令の写し</t>
  </si>
  <si>
    <t>イ　労働条件の書面（FAX・メールを含む）での交付状況</t>
  </si>
  <si>
    <t>労働契約の期間</t>
  </si>
  <si>
    <t>就業場所・従事すべき業務</t>
  </si>
  <si>
    <t>始業・終業時刻、所定労働時間超えの労働の有無、休憩時間、休日、休暇等</t>
  </si>
  <si>
    <t>賃金の決定・計算・支払方法、賃⾦の締切・支払時期、昇給に関する事項</t>
  </si>
  <si>
    <t>退職（解雇を含む）に関する事項</t>
  </si>
  <si>
    <t>(※2)昇給の有無</t>
  </si>
  <si>
    <t>(※2)退職手当の有無</t>
  </si>
  <si>
    <t>(※2)賞与の有無</t>
  </si>
  <si>
    <t>(※2)相談窓口</t>
  </si>
  <si>
    <t>　項　目</t>
    <rPh sb="1" eb="2">
      <t>コウ</t>
    </rPh>
    <rPh sb="3" eb="4">
      <t>メ</t>
    </rPh>
    <phoneticPr fontId="1"/>
  </si>
  <si>
    <t xml:space="preserve"> (※2) パートタイム・有期雇用労働法適用対象となる労働者のみ</t>
  </si>
  <si>
    <t>（８）労災保険、雇用保険、私学共済及び退職金財団への加入状況</t>
  </si>
  <si>
    <t>加入者数</t>
    <rPh sb="0" eb="4">
      <t>カニュウシャスウ</t>
    </rPh>
    <phoneticPr fontId="1"/>
  </si>
  <si>
    <t>未加入者数</t>
    <rPh sb="0" eb="5">
      <t>ミカニュウシャスウ</t>
    </rPh>
    <phoneticPr fontId="1"/>
  </si>
  <si>
    <t>労災保険</t>
    <rPh sb="0" eb="4">
      <t>ロウサイホケン</t>
    </rPh>
    <phoneticPr fontId="1"/>
  </si>
  <si>
    <t>雇用保険</t>
    <rPh sb="0" eb="2">
      <t>コヨウ</t>
    </rPh>
    <rPh sb="2" eb="4">
      <t>ホケン</t>
    </rPh>
    <phoneticPr fontId="1"/>
  </si>
  <si>
    <t>私学共済</t>
    <rPh sb="0" eb="4">
      <t>シガクキョウサイ</t>
    </rPh>
    <phoneticPr fontId="1"/>
  </si>
  <si>
    <t>退職金財団</t>
    <rPh sb="0" eb="3">
      <t>タイショクキン</t>
    </rPh>
    <rPh sb="3" eb="5">
      <t>ザイダン</t>
    </rPh>
    <phoneticPr fontId="1"/>
  </si>
  <si>
    <t>人）</t>
    <rPh sb="0" eb="1">
      <t>ニン</t>
    </rPh>
    <phoneticPr fontId="1"/>
  </si>
  <si>
    <t xml:space="preserve"> うち特別加入</t>
    <rPh sb="3" eb="7">
      <t>トクベツカニュウ</t>
    </rPh>
    <phoneticPr fontId="1"/>
  </si>
  <si>
    <t>(参考）：教職員名簿、雇用契約書、労働保険概算確定保険料申告書、私学共済標準給与基礎届、退職金財団掛金通知書</t>
  </si>
  <si>
    <t>６５歳以上労働者の雇用保険（高年齢被保険者）</t>
    <phoneticPr fontId="1"/>
  </si>
  <si>
    <t>イ　６５歳以上労働者の雇用保険（高年齢被保険者）加入の有無</t>
    <phoneticPr fontId="1"/>
  </si>
  <si>
    <t>　　なお、令和4年1月1日以降、複数の事業所で勤務する65歳以上の労働者が、31日以上引き続き雇用されることが見込まれ、</t>
    <phoneticPr fontId="1"/>
  </si>
  <si>
    <t>　　かつ、そのうち２つの事業所（１つの事業所における１週間の所定労働時間が５時間以上20時間未満）での</t>
    <phoneticPr fontId="1"/>
  </si>
  <si>
    <t>　　労働時間を合計して１週間の所定労働時間が20時間以上である場合は、本人の申出により「マルチ高年齢</t>
    <phoneticPr fontId="1"/>
  </si>
  <si>
    <t>　　被保険者」として雇用保険に加入させることができる。（雇用保険マルチジョブホルダー制度）</t>
    <phoneticPr fontId="1"/>
  </si>
  <si>
    <t>（９）職場におけるハラスメントの防止に向けた措置</t>
  </si>
  <si>
    <t>（３）園則で定める収容定員と園児数</t>
    <phoneticPr fontId="1"/>
  </si>
  <si>
    <t>（５）園児・保護者の個人情報の利用目的等についての記載の有無</t>
    <phoneticPr fontId="1"/>
  </si>
  <si>
    <t>個人情報の利用目的等記載の有無</t>
    <rPh sb="0" eb="15">
      <t>ウム</t>
    </rPh>
    <phoneticPr fontId="1"/>
  </si>
  <si>
    <t>ア　セクシュアルハラスメント対策</t>
  </si>
  <si>
    <t>相談に応じ、適切に対応するために必要な体制の整備
(相談窓口(担当者)の設置など)</t>
    <phoneticPr fontId="1"/>
  </si>
  <si>
    <t>具体的内容（実施していない場合はその理由）</t>
    <rPh sb="0" eb="5">
      <t>グタイテキナイヨウ</t>
    </rPh>
    <phoneticPr fontId="1"/>
  </si>
  <si>
    <t>イ　妊娠・出産・育児休業・介護休業等に関するハラスメント対策</t>
  </si>
  <si>
    <t>ウ　パワーハラスメント対策</t>
  </si>
  <si>
    <t>事業主の方針の明確化及び周知・
啓発　(就業規則に記載、対応ﾏﾆｭｱﾙ作成、防止研修など)</t>
    <phoneticPr fontId="1"/>
  </si>
  <si>
    <t>(参考）：ハラスメント対応マニュアル、ハラスメント防止研修資料など</t>
  </si>
  <si>
    <t>　メント対策は、事業主の義務</t>
  </si>
  <si>
    <t>　　【事業主として行うべき措置】</t>
  </si>
  <si>
    <t>　　　・事業主の方針の明確化及び周知・啓発</t>
  </si>
  <si>
    <t>　　　・相談に応じ、適切に対応するために必要な体制の整備</t>
  </si>
  <si>
    <t>　　　・ハラスメントへの事後の迅速かつ適切な対応</t>
  </si>
  <si>
    <t>　　　・併せて講ずべき措置（プライバシー保護、不利益取扱いの禁止等）</t>
  </si>
  <si>
    <t>３　施設及び設備</t>
  </si>
  <si>
    <t>運動場</t>
    <rPh sb="0" eb="3">
      <t>ウンドウジョウ</t>
    </rPh>
    <phoneticPr fontId="1"/>
  </si>
  <si>
    <t>保育室数</t>
    <rPh sb="0" eb="4">
      <t>ホイクシツスウ</t>
    </rPh>
    <phoneticPr fontId="1"/>
  </si>
  <si>
    <t>㎡</t>
    <phoneticPr fontId="1"/>
  </si>
  <si>
    <t>室</t>
    <rPh sb="0" eb="1">
      <t>シツ</t>
    </rPh>
    <phoneticPr fontId="1"/>
  </si>
  <si>
    <t>園　舎</t>
    <rPh sb="0" eb="1">
      <t>エン</t>
    </rPh>
    <rPh sb="2" eb="3">
      <t>シャ</t>
    </rPh>
    <phoneticPr fontId="1"/>
  </si>
  <si>
    <t>現状（A)</t>
    <rPh sb="0" eb="2">
      <t>ゲンジョウ</t>
    </rPh>
    <phoneticPr fontId="1"/>
  </si>
  <si>
    <t>設置基準（B)</t>
    <rPh sb="0" eb="4">
      <t>セッチキジュン</t>
    </rPh>
    <phoneticPr fontId="1"/>
  </si>
  <si>
    <t>差　（A－B)</t>
    <rPh sb="0" eb="1">
      <t>サ</t>
    </rPh>
    <phoneticPr fontId="1"/>
  </si>
  <si>
    <t>※設置基準（B）の保育室数欄は、認可定員を３５で割った数（端数切り上げ）を記入してください。</t>
  </si>
  <si>
    <t>(参考）：不動産（土地・建物）登記の現在事項全部証明書、施設設備状況表、固定資産台帳</t>
  </si>
  <si>
    <t>登記状況</t>
    <rPh sb="0" eb="4">
      <t>トウキジョウキョウ</t>
    </rPh>
    <phoneticPr fontId="1"/>
  </si>
  <si>
    <t>その他の施設
（土地・建物）</t>
    <rPh sb="2" eb="3">
      <t>タ</t>
    </rPh>
    <rPh sb="4" eb="6">
      <t>シセツ</t>
    </rPh>
    <rPh sb="8" eb="10">
      <t>トチ</t>
    </rPh>
    <rPh sb="11" eb="13">
      <t>タテモノ</t>
    </rPh>
    <phoneticPr fontId="1"/>
  </si>
  <si>
    <t>(参考）：不動産（土地・建物）登記の現在事項全部証明書、施設設備状況表</t>
  </si>
  <si>
    <t>（３）園地・園舎への抵当権及び根抵当権の設定状況</t>
    <phoneticPr fontId="1"/>
  </si>
  <si>
    <t>抵当権及び根抵当権の設定</t>
  </si>
  <si>
    <t>抵当権等の種類</t>
    <rPh sb="0" eb="3">
      <t>テイトウケン</t>
    </rPh>
    <rPh sb="3" eb="4">
      <t>トウ</t>
    </rPh>
    <rPh sb="5" eb="7">
      <t>シュルイ</t>
    </rPh>
    <phoneticPr fontId="1"/>
  </si>
  <si>
    <t>抵当権等の対象物</t>
    <rPh sb="0" eb="2">
      <t>テイトウ</t>
    </rPh>
    <rPh sb="3" eb="4">
      <t>トウ</t>
    </rPh>
    <rPh sb="5" eb="8">
      <t>タイショウブツ</t>
    </rPh>
    <phoneticPr fontId="1"/>
  </si>
  <si>
    <t>抵当権者等</t>
    <rPh sb="0" eb="4">
      <t>テイトウケンシャ</t>
    </rPh>
    <rPh sb="4" eb="5">
      <t>トウ</t>
    </rPh>
    <phoneticPr fontId="1"/>
  </si>
  <si>
    <t>設定額</t>
    <rPh sb="0" eb="3">
      <t>セッテイガク</t>
    </rPh>
    <phoneticPr fontId="1"/>
  </si>
  <si>
    <t>設定目的</t>
    <rPh sb="0" eb="4">
      <t>セッテイモクテキ</t>
    </rPh>
    <phoneticPr fontId="1"/>
  </si>
  <si>
    <t>前回実地検査</t>
    <rPh sb="0" eb="2">
      <t>ゼンカイ</t>
    </rPh>
    <rPh sb="2" eb="6">
      <t>ジッチケンサ</t>
    </rPh>
    <phoneticPr fontId="1"/>
  </si>
  <si>
    <t>（４）前回実地検査以降の園地・園舎の変更の有無</t>
    <phoneticPr fontId="1"/>
  </si>
  <si>
    <t>園地・園舎の変更の有無</t>
  </si>
  <si>
    <t>変更年月日</t>
    <rPh sb="0" eb="5">
      <t>ヘンコウネンガッピ</t>
    </rPh>
    <phoneticPr fontId="1"/>
  </si>
  <si>
    <t>園地(園舎)変更届提出年月日</t>
    <rPh sb="0" eb="2">
      <t>エンチ</t>
    </rPh>
    <rPh sb="3" eb="5">
      <t>エンシャ</t>
    </rPh>
    <rPh sb="6" eb="8">
      <t>ヘンコウ</t>
    </rPh>
    <rPh sb="8" eb="9">
      <t>トドケ</t>
    </rPh>
    <rPh sb="9" eb="11">
      <t>テイシュツ</t>
    </rPh>
    <rPh sb="11" eb="14">
      <t>ネンガッピ</t>
    </rPh>
    <phoneticPr fontId="1"/>
  </si>
  <si>
    <t>園　地</t>
    <rPh sb="0" eb="1">
      <t>エン</t>
    </rPh>
    <rPh sb="2" eb="3">
      <t>チ</t>
    </rPh>
    <phoneticPr fontId="1"/>
  </si>
  <si>
    <t>変更「有」の場合の詳細</t>
    <rPh sb="0" eb="2">
      <t>ヘンコウ</t>
    </rPh>
    <rPh sb="3" eb="4">
      <t>ユウ</t>
    </rPh>
    <rPh sb="6" eb="8">
      <t>バアイ</t>
    </rPh>
    <rPh sb="9" eb="11">
      <t>ショウサイ</t>
    </rPh>
    <phoneticPr fontId="1"/>
  </si>
  <si>
    <t>(参考）：園地園舎変届の控え、固定資産台帳</t>
  </si>
  <si>
    <t>土地・建物の種類・用途</t>
    <rPh sb="0" eb="2">
      <t>トチ</t>
    </rPh>
    <rPh sb="3" eb="5">
      <t>タテモノ</t>
    </rPh>
    <rPh sb="6" eb="8">
      <t>シュルイ</t>
    </rPh>
    <rPh sb="9" eb="11">
      <t>ヨウト</t>
    </rPh>
    <phoneticPr fontId="1"/>
  </si>
  <si>
    <t>契約書
の有無</t>
    <rPh sb="0" eb="3">
      <t>ケイヤクショ</t>
    </rPh>
    <rPh sb="5" eb="7">
      <t>ウム</t>
    </rPh>
    <phoneticPr fontId="1"/>
  </si>
  <si>
    <t>財産目録の借用財産への記載</t>
    <rPh sb="0" eb="2">
      <t>ザイサン</t>
    </rPh>
    <rPh sb="2" eb="4">
      <t>モクロク</t>
    </rPh>
    <rPh sb="5" eb="7">
      <t>シャクヨウ</t>
    </rPh>
    <rPh sb="7" eb="9">
      <t>ザイサン</t>
    </rPh>
    <rPh sb="11" eb="13">
      <t>キサイ</t>
    </rPh>
    <phoneticPr fontId="1"/>
  </si>
  <si>
    <r>
      <t xml:space="preserve">使用料
</t>
    </r>
    <r>
      <rPr>
        <sz val="10"/>
        <color theme="1"/>
        <rFont val="ＭＳ Ｐゴシック"/>
        <family val="3"/>
        <charset val="128"/>
      </rPr>
      <t>（月額及び無償など）</t>
    </r>
    <rPh sb="0" eb="3">
      <t>シヨウリョウ</t>
    </rPh>
    <rPh sb="5" eb="7">
      <t>ゲツガク</t>
    </rPh>
    <rPh sb="7" eb="8">
      <t>オヨ</t>
    </rPh>
    <rPh sb="9" eb="11">
      <t>ムショウ</t>
    </rPh>
    <phoneticPr fontId="1"/>
  </si>
  <si>
    <t>(参考）：使用貸借契約書、賃貸借契約書、財産目録、元帳</t>
  </si>
  <si>
    <t>利　用　内　容
（教室名等）</t>
    <rPh sb="0" eb="1">
      <t>リ</t>
    </rPh>
    <rPh sb="2" eb="3">
      <t>ヨウ</t>
    </rPh>
    <rPh sb="4" eb="5">
      <t>ナイ</t>
    </rPh>
    <rPh sb="6" eb="7">
      <t>カタチ</t>
    </rPh>
    <rPh sb="9" eb="12">
      <t>キョウシツメイ</t>
    </rPh>
    <rPh sb="12" eb="13">
      <t>トウ</t>
    </rPh>
    <phoneticPr fontId="1"/>
  </si>
  <si>
    <r>
      <t xml:space="preserve">運　営　主　体
</t>
    </r>
    <r>
      <rPr>
        <sz val="10"/>
        <color theme="1"/>
        <rFont val="ＭＳ Ｐゴシック"/>
        <family val="3"/>
        <charset val="128"/>
      </rPr>
      <t>　（外部事業者名）</t>
    </r>
    <rPh sb="0" eb="1">
      <t>ウン</t>
    </rPh>
    <rPh sb="2" eb="3">
      <t>イトナ</t>
    </rPh>
    <rPh sb="4" eb="5">
      <t>オモ</t>
    </rPh>
    <rPh sb="6" eb="7">
      <t>カラダ</t>
    </rPh>
    <rPh sb="10" eb="12">
      <t>ガイブ</t>
    </rPh>
    <rPh sb="12" eb="15">
      <t>ジギョウシャ</t>
    </rPh>
    <rPh sb="15" eb="16">
      <t>メイ</t>
    </rPh>
    <phoneticPr fontId="1"/>
  </si>
  <si>
    <t>事故発生時の園の免責についての契約書記載</t>
    <rPh sb="0" eb="2">
      <t>ジコ</t>
    </rPh>
    <rPh sb="2" eb="4">
      <t>ハッセイ</t>
    </rPh>
    <rPh sb="4" eb="5">
      <t>ジ</t>
    </rPh>
    <rPh sb="6" eb="7">
      <t>エン</t>
    </rPh>
    <rPh sb="8" eb="10">
      <t>メンセキ</t>
    </rPh>
    <rPh sb="15" eb="20">
      <t>ケイヤクショキサイ</t>
    </rPh>
    <phoneticPr fontId="1"/>
  </si>
  <si>
    <t>(参考）：外部事業者との契約書、利用案内、元帳</t>
  </si>
  <si>
    <t>　　を負う)旨の記載が必要である。</t>
    <phoneticPr fontId="1"/>
  </si>
  <si>
    <t>　　記載する。なお、施設設備状況表の面積が現状(最新の登記証明書等)と一致しているか確認すること。</t>
    <phoneticPr fontId="1"/>
  </si>
  <si>
    <t>４　自動車（園バス）の有償運行状況</t>
  </si>
  <si>
    <t>（１）園バスの登録</t>
  </si>
  <si>
    <r>
      <t xml:space="preserve">有償運行の有無
</t>
    </r>
    <r>
      <rPr>
        <sz val="9"/>
        <color theme="1"/>
        <rFont val="ＭＳ Ｐゴシック"/>
        <family val="3"/>
        <charset val="128"/>
      </rPr>
      <t>（実費徴収の有無）</t>
    </r>
    <rPh sb="0" eb="4">
      <t>ユウショウウンコウ</t>
    </rPh>
    <rPh sb="5" eb="7">
      <t>ウム</t>
    </rPh>
    <rPh sb="9" eb="13">
      <t>ジッピチョウシュウ</t>
    </rPh>
    <rPh sb="14" eb="16">
      <t>ウム</t>
    </rPh>
    <phoneticPr fontId="1"/>
  </si>
  <si>
    <t>購入等の年月日</t>
    <rPh sb="0" eb="3">
      <t>コウニュウトウ</t>
    </rPh>
    <rPh sb="4" eb="7">
      <t>ネンガッピ</t>
    </rPh>
    <phoneticPr fontId="1"/>
  </si>
  <si>
    <t>埼玉運輸支局への
届出・変更年月日</t>
    <rPh sb="0" eb="2">
      <t>サイタマ</t>
    </rPh>
    <rPh sb="2" eb="4">
      <t>ウンユ</t>
    </rPh>
    <rPh sb="4" eb="6">
      <t>シキョク</t>
    </rPh>
    <rPh sb="9" eb="11">
      <t>トドケデ</t>
    </rPh>
    <rPh sb="12" eb="17">
      <t>ヘンコウネンガッピ</t>
    </rPh>
    <phoneticPr fontId="1"/>
  </si>
  <si>
    <t>自動車（園バス）の
ナンバー</t>
    <rPh sb="0" eb="3">
      <t>ジドウシャ</t>
    </rPh>
    <rPh sb="4" eb="5">
      <t>エン</t>
    </rPh>
    <phoneticPr fontId="1"/>
  </si>
  <si>
    <t>(参考）：埼玉運輸支局の許可証、許可証変更届（車両入替時に提出したもの）（運輸支局への届出が確認できるもの）</t>
  </si>
  <si>
    <t>台</t>
    <rPh sb="0" eb="1">
      <t>ダイ</t>
    </rPh>
    <phoneticPr fontId="1"/>
  </si>
  <si>
    <t>(参考）：安全運転管理者選任届の控え</t>
  </si>
  <si>
    <t>　　また、園の業務用に使用している乗車定員10人以下の自動車を5台以上所有している場合も選任義務が生じる。</t>
  </si>
  <si>
    <t>　　（園バスを外部業者から借用している場合も自動車の使用者に当たるときには選任義務が生じる。）</t>
    <phoneticPr fontId="1"/>
  </si>
  <si>
    <t>ア　バス送迎時の安全管理対策</t>
  </si>
  <si>
    <t>バス送迎時の手順や役割を定めたマニュアル</t>
  </si>
  <si>
    <t>バス乗降時の見落とし防止用チェックシート</t>
  </si>
  <si>
    <t>自動車（バス）のナンバー</t>
    <rPh sb="0" eb="3">
      <t>ジドウシャ</t>
    </rPh>
    <phoneticPr fontId="1"/>
  </si>
  <si>
    <t>安全装置の有無</t>
    <rPh sb="0" eb="4">
      <t>アンゼンソウチ</t>
    </rPh>
    <rPh sb="5" eb="7">
      <t>ウム</t>
    </rPh>
    <phoneticPr fontId="1"/>
  </si>
  <si>
    <t>　※１ 「座席」には、車椅子を使用する園児が当該車椅子に乗ったまま乗車するためのスペースを含む。</t>
  </si>
  <si>
    <t xml:space="preserve">  ※２　座席が３列以上あるが、園児が確実に３列目以降を使用できないように園児が確実に通過できない</t>
    <phoneticPr fontId="1"/>
  </si>
  <si>
    <t>　　　　鍵付きの柵を車体に固着させて２列目までと３列目以降を隔絶したものを含む。</t>
    <phoneticPr fontId="1"/>
  </si>
  <si>
    <t>１　会計事務一般及び現金取扱い</t>
  </si>
  <si>
    <t>(参考）：経理規程</t>
  </si>
  <si>
    <t>概ねの作成頻度
（作成時期）</t>
    <phoneticPr fontId="1"/>
  </si>
  <si>
    <t>作成者
（職員・会計事務所）</t>
    <rPh sb="0" eb="3">
      <t>サクセイシャ</t>
    </rPh>
    <rPh sb="5" eb="7">
      <t>ショクイン</t>
    </rPh>
    <rPh sb="8" eb="13">
      <t>カイケイジムショ</t>
    </rPh>
    <phoneticPr fontId="1"/>
  </si>
  <si>
    <t>確認者
（事務長など）</t>
    <rPh sb="0" eb="3">
      <t>カクニンシャ</t>
    </rPh>
    <rPh sb="5" eb="8">
      <t>ジムチョウ</t>
    </rPh>
    <phoneticPr fontId="1"/>
  </si>
  <si>
    <t>例）　毎日入力、月１回打ち出し</t>
    <rPh sb="0" eb="1">
      <t>レイ</t>
    </rPh>
    <rPh sb="3" eb="5">
      <t>マイニチ</t>
    </rPh>
    <rPh sb="5" eb="7">
      <t>ニュウリョク</t>
    </rPh>
    <rPh sb="8" eb="9">
      <t>ツキ</t>
    </rPh>
    <rPh sb="10" eb="11">
      <t>カイ</t>
    </rPh>
    <rPh sb="11" eb="12">
      <t>ウ</t>
    </rPh>
    <rPh sb="13" eb="14">
      <t>ダ</t>
    </rPh>
    <phoneticPr fontId="1"/>
  </si>
  <si>
    <t>（３）幼稚園における現金の取扱い</t>
  </si>
  <si>
    <t>ア　現金出納簿の作成及び現金の取扱い</t>
  </si>
  <si>
    <t>現金出納簿の作成
（日々の出入金管理用）</t>
    <phoneticPr fontId="1"/>
  </si>
  <si>
    <t>手元現金有高と
現金出納簿の照合頻度</t>
    <phoneticPr fontId="1"/>
  </si>
  <si>
    <t>例）　毎日</t>
    <rPh sb="0" eb="1">
      <t>レイ</t>
    </rPh>
    <rPh sb="3" eb="5">
      <t>マイニチ</t>
    </rPh>
    <phoneticPr fontId="1"/>
  </si>
  <si>
    <t>(参考）：経理規程、現金出納簿(帳)、元帳、仕訳伝票</t>
  </si>
  <si>
    <t>主な用途</t>
    <rPh sb="0" eb="1">
      <t>オモ</t>
    </rPh>
    <rPh sb="2" eb="4">
      <t>ヨウト</t>
    </rPh>
    <phoneticPr fontId="1"/>
  </si>
  <si>
    <t>借入金台帳等
への記載の有無</t>
    <phoneticPr fontId="1"/>
  </si>
  <si>
    <t>一時的な現金立て替え額の年度末残高</t>
    <phoneticPr fontId="1"/>
  </si>
  <si>
    <t>個人による
一時的な現金
立て替えの有無</t>
    <phoneticPr fontId="1"/>
  </si>
  <si>
    <t>例）　修繕費の立て替え</t>
    <rPh sb="0" eb="1">
      <t>レイ</t>
    </rPh>
    <rPh sb="3" eb="6">
      <t>シュウゼンヒ</t>
    </rPh>
    <rPh sb="7" eb="8">
      <t>タ</t>
    </rPh>
    <rPh sb="9" eb="10">
      <t>カ</t>
    </rPh>
    <phoneticPr fontId="1"/>
  </si>
  <si>
    <t>(参考）：現金出納簿(帳)、元帳(短期借入金)、借入金台帳</t>
  </si>
  <si>
    <t>２　園児納付金</t>
  </si>
  <si>
    <t>納付金の区分</t>
    <rPh sb="0" eb="3">
      <t>ノウフキン</t>
    </rPh>
    <rPh sb="4" eb="6">
      <t>クブン</t>
    </rPh>
    <phoneticPr fontId="1"/>
  </si>
  <si>
    <t>５歳児</t>
    <rPh sb="1" eb="3">
      <t>サイジ</t>
    </rPh>
    <phoneticPr fontId="1"/>
  </si>
  <si>
    <t>４歳児</t>
    <rPh sb="1" eb="3">
      <t>サイジ</t>
    </rPh>
    <phoneticPr fontId="1"/>
  </si>
  <si>
    <t>３歳児</t>
    <rPh sb="1" eb="3">
      <t>サイジ</t>
    </rPh>
    <phoneticPr fontId="1"/>
  </si>
  <si>
    <t>満３歳児</t>
    <rPh sb="0" eb="1">
      <t>マン</t>
    </rPh>
    <rPh sb="2" eb="4">
      <t>サイジ</t>
    </rPh>
    <phoneticPr fontId="1"/>
  </si>
  <si>
    <t>入園案内で示す額</t>
    <rPh sb="0" eb="2">
      <t>ニュウエン</t>
    </rPh>
    <rPh sb="2" eb="4">
      <t>アンナイ</t>
    </rPh>
    <rPh sb="5" eb="6">
      <t>シメ</t>
    </rPh>
    <rPh sb="7" eb="8">
      <t>ガク</t>
    </rPh>
    <phoneticPr fontId="1"/>
  </si>
  <si>
    <t>園則で定める額</t>
    <rPh sb="0" eb="1">
      <t>ソノ</t>
    </rPh>
    <rPh sb="1" eb="2">
      <t>ノリ</t>
    </rPh>
    <rPh sb="3" eb="4">
      <t>サダ</t>
    </rPh>
    <rPh sb="6" eb="7">
      <t>ガク</t>
    </rPh>
    <phoneticPr fontId="1"/>
  </si>
  <si>
    <t>実際の領収額</t>
    <rPh sb="0" eb="2">
      <t>ジッサイ</t>
    </rPh>
    <rPh sb="3" eb="5">
      <t>リョウシュウ</t>
    </rPh>
    <rPh sb="5" eb="6">
      <t>ガク</t>
    </rPh>
    <phoneticPr fontId="1"/>
  </si>
  <si>
    <t>入園料</t>
    <rPh sb="0" eb="1">
      <t>イ</t>
    </rPh>
    <rPh sb="2" eb="3">
      <t>リョウ</t>
    </rPh>
    <phoneticPr fontId="1"/>
  </si>
  <si>
    <t>保育料</t>
    <rPh sb="0" eb="1">
      <t>タモツ</t>
    </rPh>
    <rPh sb="1" eb="2">
      <t>イク</t>
    </rPh>
    <rPh sb="2" eb="3">
      <t>リョウ</t>
    </rPh>
    <phoneticPr fontId="1"/>
  </si>
  <si>
    <t>円/</t>
    <rPh sb="0" eb="1">
      <t>エン</t>
    </rPh>
    <phoneticPr fontId="1"/>
  </si>
  <si>
    <t>月</t>
  </si>
  <si>
    <t>その他の納付金</t>
    <rPh sb="2" eb="3">
      <t>タ</t>
    </rPh>
    <rPh sb="4" eb="7">
      <t>ノウフキン</t>
    </rPh>
    <phoneticPr fontId="1"/>
  </si>
  <si>
    <t>施設整備費</t>
    <rPh sb="0" eb="5">
      <t>シセツセイビヒ</t>
    </rPh>
    <phoneticPr fontId="1"/>
  </si>
  <si>
    <t>冷暖房費</t>
    <rPh sb="0" eb="4">
      <t>レイダンボウヒ</t>
    </rPh>
    <phoneticPr fontId="1"/>
  </si>
  <si>
    <t>教材費</t>
    <rPh sb="0" eb="3">
      <t>キョウザイヒ</t>
    </rPh>
    <phoneticPr fontId="1"/>
  </si>
  <si>
    <t>絵本代</t>
    <rPh sb="0" eb="3">
      <t>エホンダイ</t>
    </rPh>
    <phoneticPr fontId="1"/>
  </si>
  <si>
    <t>(参考）：園則、入園案内、元帳</t>
  </si>
  <si>
    <t>（２）入園料の管理</t>
  </si>
  <si>
    <t>台帳の
作成</t>
    <rPh sb="0" eb="2">
      <t>ダイチョウ</t>
    </rPh>
    <rPh sb="4" eb="6">
      <t>サクセイ</t>
    </rPh>
    <phoneticPr fontId="1"/>
  </si>
  <si>
    <t>元帳との
一致</t>
    <rPh sb="0" eb="2">
      <t>モトチョウ</t>
    </rPh>
    <rPh sb="5" eb="7">
      <t>イッチ</t>
    </rPh>
    <phoneticPr fontId="1"/>
  </si>
  <si>
    <t>減免額記入</t>
    <rPh sb="0" eb="5">
      <t>ゲンメンガクキニュウ</t>
    </rPh>
    <phoneticPr fontId="1"/>
  </si>
  <si>
    <t>減免理由記入</t>
    <rPh sb="0" eb="4">
      <t>ゲンメンリユウ</t>
    </rPh>
    <rPh sb="4" eb="6">
      <t>キニュウ</t>
    </rPh>
    <phoneticPr fontId="1"/>
  </si>
  <si>
    <t>(参考）：園則、入園案内、元帳、入園料台帳、入園料減免規程、減免申請書</t>
  </si>
  <si>
    <t>（４）入園料及び保育料の金額</t>
  </si>
  <si>
    <t>表１　在園児数、入退園児数調べ</t>
    <rPh sb="0" eb="1">
      <t>ヒョウ</t>
    </rPh>
    <rPh sb="3" eb="6">
      <t>ザイエンジ</t>
    </rPh>
    <rPh sb="6" eb="7">
      <t>スウ</t>
    </rPh>
    <rPh sb="8" eb="9">
      <t>ニュウ</t>
    </rPh>
    <rPh sb="9" eb="10">
      <t>タイ</t>
    </rPh>
    <rPh sb="10" eb="12">
      <t>エンジ</t>
    </rPh>
    <rPh sb="12" eb="13">
      <t>スウ</t>
    </rPh>
    <rPh sb="13" eb="14">
      <t>シラ</t>
    </rPh>
    <phoneticPr fontId="14"/>
  </si>
  <si>
    <t>区　　分</t>
    <rPh sb="0" eb="1">
      <t>ク</t>
    </rPh>
    <rPh sb="3" eb="4">
      <t>フン</t>
    </rPh>
    <phoneticPr fontId="14"/>
  </si>
  <si>
    <t>前年度から
の在園児</t>
    <rPh sb="0" eb="3">
      <t>ゼンエンド</t>
    </rPh>
    <rPh sb="7" eb="10">
      <t>ザイエンジ</t>
    </rPh>
    <phoneticPr fontId="14"/>
  </si>
  <si>
    <t>４月</t>
    <rPh sb="1" eb="2">
      <t>ガツ</t>
    </rPh>
    <phoneticPr fontId="14"/>
  </si>
  <si>
    <t>５月</t>
  </si>
  <si>
    <t>６月</t>
  </si>
  <si>
    <t>７月</t>
  </si>
  <si>
    <t>８月</t>
  </si>
  <si>
    <t>９月</t>
  </si>
  <si>
    <t>１０月</t>
  </si>
  <si>
    <t>１１月</t>
  </si>
  <si>
    <t>１２月</t>
  </si>
  <si>
    <t>１月</t>
  </si>
  <si>
    <t>２月</t>
  </si>
  <si>
    <t>３月</t>
  </si>
  <si>
    <t>合     計</t>
    <rPh sb="0" eb="1">
      <t>ゴウ</t>
    </rPh>
    <rPh sb="6" eb="7">
      <t>ケイ</t>
    </rPh>
    <phoneticPr fontId="14"/>
  </si>
  <si>
    <t>５歳児</t>
    <rPh sb="1" eb="3">
      <t>サイジ</t>
    </rPh>
    <phoneticPr fontId="14"/>
  </si>
  <si>
    <t>退園児</t>
    <rPh sb="0" eb="2">
      <t>タイエン</t>
    </rPh>
    <rPh sb="2" eb="3">
      <t>ジ</t>
    </rPh>
    <phoneticPr fontId="14"/>
  </si>
  <si>
    <t>人</t>
    <rPh sb="0" eb="1">
      <t>ニン</t>
    </rPh>
    <phoneticPr fontId="14"/>
  </si>
  <si>
    <t>休園児</t>
    <rPh sb="0" eb="2">
      <t>キュウエン</t>
    </rPh>
    <rPh sb="2" eb="3">
      <t>ジ</t>
    </rPh>
    <phoneticPr fontId="14"/>
  </si>
  <si>
    <t>復園児</t>
    <rPh sb="0" eb="1">
      <t>マタ</t>
    </rPh>
    <rPh sb="1" eb="3">
      <t>エンジ</t>
    </rPh>
    <phoneticPr fontId="14"/>
  </si>
  <si>
    <t>在園児</t>
    <rPh sb="0" eb="3">
      <t>ザイエンジ</t>
    </rPh>
    <phoneticPr fontId="14"/>
  </si>
  <si>
    <t>人（延べ園児数①）</t>
    <rPh sb="0" eb="1">
      <t>ニン</t>
    </rPh>
    <rPh sb="2" eb="3">
      <t>ノ</t>
    </rPh>
    <rPh sb="4" eb="7">
      <t>エンジスウ</t>
    </rPh>
    <phoneticPr fontId="14"/>
  </si>
  <si>
    <t>４歳児</t>
    <rPh sb="1" eb="3">
      <t>サイジ</t>
    </rPh>
    <phoneticPr fontId="14"/>
  </si>
  <si>
    <t>人（延べ園児数②）</t>
    <rPh sb="0" eb="1">
      <t>ニン</t>
    </rPh>
    <rPh sb="2" eb="3">
      <t>ノ</t>
    </rPh>
    <rPh sb="4" eb="7">
      <t>エンジスウ</t>
    </rPh>
    <phoneticPr fontId="14"/>
  </si>
  <si>
    <t>３歳児</t>
    <rPh sb="1" eb="3">
      <t>サイジ</t>
    </rPh>
    <phoneticPr fontId="14"/>
  </si>
  <si>
    <t>人（延べ園児数③）</t>
    <rPh sb="0" eb="1">
      <t>ニン</t>
    </rPh>
    <rPh sb="2" eb="3">
      <t>ノ</t>
    </rPh>
    <rPh sb="4" eb="7">
      <t>エンジスウ</t>
    </rPh>
    <phoneticPr fontId="14"/>
  </si>
  <si>
    <t>満３歳児</t>
    <rPh sb="0" eb="1">
      <t>マン</t>
    </rPh>
    <rPh sb="2" eb="4">
      <t>サイジ</t>
    </rPh>
    <phoneticPr fontId="14"/>
  </si>
  <si>
    <t>人（延べ園児数④）</t>
    <rPh sb="0" eb="1">
      <t>ニン</t>
    </rPh>
    <rPh sb="2" eb="3">
      <t>ノ</t>
    </rPh>
    <rPh sb="4" eb="7">
      <t>エンジスウ</t>
    </rPh>
    <phoneticPr fontId="14"/>
  </si>
  <si>
    <t>休園を理由に保育料を徴収しない開始月にのみ、その人数を「休園児」欄に記入し、復園した月(徴収を再開した月)にのみ、その人数を「復園児」欄に記入してください。</t>
    <rPh sb="0" eb="2">
      <t>キュウエン</t>
    </rPh>
    <rPh sb="3" eb="5">
      <t>リユウ</t>
    </rPh>
    <rPh sb="6" eb="9">
      <t>ホイクリョウ</t>
    </rPh>
    <rPh sb="10" eb="12">
      <t>チョウシュウ</t>
    </rPh>
    <rPh sb="15" eb="17">
      <t>カイシ</t>
    </rPh>
    <rPh sb="17" eb="18">
      <t>ツキ</t>
    </rPh>
    <rPh sb="24" eb="25">
      <t>ニン</t>
    </rPh>
    <rPh sb="25" eb="26">
      <t>カズ</t>
    </rPh>
    <rPh sb="28" eb="30">
      <t>キュウエン</t>
    </rPh>
    <rPh sb="30" eb="31">
      <t>ジ</t>
    </rPh>
    <rPh sb="32" eb="33">
      <t>ラン</t>
    </rPh>
    <rPh sb="34" eb="36">
      <t>キニュウ</t>
    </rPh>
    <rPh sb="38" eb="39">
      <t>フク</t>
    </rPh>
    <rPh sb="39" eb="40">
      <t>エン</t>
    </rPh>
    <rPh sb="42" eb="43">
      <t>ツキ</t>
    </rPh>
    <rPh sb="44" eb="46">
      <t>チョウシュウ</t>
    </rPh>
    <rPh sb="47" eb="49">
      <t>サイカイ</t>
    </rPh>
    <rPh sb="51" eb="52">
      <t>ツキ</t>
    </rPh>
    <rPh sb="59" eb="61">
      <t>ニンズウ</t>
    </rPh>
    <rPh sb="63" eb="64">
      <t>マタ</t>
    </rPh>
    <rPh sb="64" eb="66">
      <t>エンジ</t>
    </rPh>
    <rPh sb="67" eb="68">
      <t>ラン</t>
    </rPh>
    <rPh sb="69" eb="71">
      <t>キニュウ</t>
    </rPh>
    <phoneticPr fontId="14"/>
  </si>
  <si>
    <t>表２　入園料調べ</t>
    <rPh sb="0" eb="1">
      <t>ヒョウ</t>
    </rPh>
    <rPh sb="3" eb="6">
      <t>ニュウエンリョウ</t>
    </rPh>
    <rPh sb="6" eb="7">
      <t>シラ</t>
    </rPh>
    <phoneticPr fontId="14"/>
  </si>
  <si>
    <t>区　　　分</t>
    <rPh sb="0" eb="1">
      <t>ク</t>
    </rPh>
    <rPh sb="4" eb="5">
      <t>フン</t>
    </rPh>
    <phoneticPr fontId="14"/>
  </si>
  <si>
    <t>要徴収額</t>
    <rPh sb="0" eb="1">
      <t>ヨウ</t>
    </rPh>
    <rPh sb="1" eb="4">
      <t>チョウシュウガク</t>
    </rPh>
    <phoneticPr fontId="14"/>
  </si>
  <si>
    <t>A-B-C</t>
    <phoneticPr fontId="14"/>
  </si>
  <si>
    <t>　　　　入園児数</t>
    <rPh sb="4" eb="7">
      <t>ニュウエンジ</t>
    </rPh>
    <rPh sb="7" eb="8">
      <t>スウ</t>
    </rPh>
    <phoneticPr fontId="14"/>
  </si>
  <si>
    <t>　５歳児</t>
    <rPh sb="2" eb="4">
      <t>サイジ</t>
    </rPh>
    <phoneticPr fontId="14"/>
  </si>
  <si>
    <t>　４歳児</t>
    <rPh sb="2" eb="4">
      <t>サイジ</t>
    </rPh>
    <phoneticPr fontId="14"/>
  </si>
  <si>
    <t>　３歳児</t>
    <rPh sb="2" eb="4">
      <t>サイジ</t>
    </rPh>
    <phoneticPr fontId="14"/>
  </si>
  <si>
    <t>　満３歳児</t>
    <rPh sb="1" eb="2">
      <t>マン</t>
    </rPh>
    <rPh sb="3" eb="5">
      <t>サイジ</t>
    </rPh>
    <phoneticPr fontId="14"/>
  </si>
  <si>
    <t>計</t>
    <rPh sb="0" eb="1">
      <t>ケイ</t>
    </rPh>
    <phoneticPr fontId="14"/>
  </si>
  <si>
    <t>人)</t>
    <rPh sb="0" eb="1">
      <t>ニン</t>
    </rPh>
    <phoneticPr fontId="14"/>
  </si>
  <si>
    <t>小　　　計</t>
    <rPh sb="0" eb="1">
      <t>ショウ</t>
    </rPh>
    <rPh sb="4" eb="5">
      <t>ケイ</t>
    </rPh>
    <phoneticPr fontId="14"/>
  </si>
  <si>
    <t>合　　　　　　計</t>
    <rPh sb="0" eb="1">
      <t>ゴウ</t>
    </rPh>
    <rPh sb="7" eb="8">
      <t>ケイ</t>
    </rPh>
    <phoneticPr fontId="14"/>
  </si>
  <si>
    <t>表３　保育料調べ</t>
    <rPh sb="0" eb="1">
      <t>ヒョウ</t>
    </rPh>
    <rPh sb="3" eb="6">
      <t>ホイクリョウ</t>
    </rPh>
    <rPh sb="6" eb="7">
      <t>シラ</t>
    </rPh>
    <phoneticPr fontId="14"/>
  </si>
  <si>
    <t>県補助金による保育料軽減額</t>
    <rPh sb="0" eb="1">
      <t>ケン</t>
    </rPh>
    <rPh sb="1" eb="4">
      <t>ホジョキン</t>
    </rPh>
    <rPh sb="7" eb="10">
      <t>ホイクリョウ</t>
    </rPh>
    <rPh sb="10" eb="12">
      <t>ケイゲン</t>
    </rPh>
    <rPh sb="12" eb="13">
      <t>ガク</t>
    </rPh>
    <phoneticPr fontId="14"/>
  </si>
  <si>
    <t>未収入金</t>
    <rPh sb="0" eb="2">
      <t>ミシュウ</t>
    </rPh>
    <rPh sb="2" eb="4">
      <t>ニュウキン</t>
    </rPh>
    <phoneticPr fontId="14"/>
  </si>
  <si>
    <t>A-B-C-D</t>
    <phoneticPr fontId="14"/>
  </si>
  <si>
    <t>延べ園児数①</t>
    <rPh sb="0" eb="1">
      <t>ノ</t>
    </rPh>
    <rPh sb="2" eb="5">
      <t>エンジスウ</t>
    </rPh>
    <phoneticPr fontId="14"/>
  </si>
  <si>
    <t>延べ園児数②</t>
    <rPh sb="0" eb="1">
      <t>ノ</t>
    </rPh>
    <rPh sb="2" eb="5">
      <t>エンジスウ</t>
    </rPh>
    <phoneticPr fontId="14"/>
  </si>
  <si>
    <t>延べ園児数③</t>
    <rPh sb="0" eb="1">
      <t>ノ</t>
    </rPh>
    <rPh sb="2" eb="5">
      <t>エンジスウ</t>
    </rPh>
    <phoneticPr fontId="14"/>
  </si>
  <si>
    <t>延べ園児数④</t>
    <rPh sb="0" eb="1">
      <t>ノ</t>
    </rPh>
    <rPh sb="2" eb="5">
      <t>エンジスウ</t>
    </rPh>
    <phoneticPr fontId="14"/>
  </si>
  <si>
    <t>合　　計</t>
    <rPh sb="0" eb="1">
      <t>ゴウ</t>
    </rPh>
    <rPh sb="3" eb="4">
      <t>ケイ</t>
    </rPh>
    <phoneticPr fontId="14"/>
  </si>
  <si>
    <t>３　寄付金</t>
  </si>
  <si>
    <t>（１）寄付金の状況</t>
  </si>
  <si>
    <t>一般寄付金</t>
    <rPh sb="0" eb="5">
      <t>イッパンキフキン</t>
    </rPh>
    <phoneticPr fontId="1"/>
  </si>
  <si>
    <t>特別寄付金</t>
    <rPh sb="0" eb="2">
      <t>トクベツ</t>
    </rPh>
    <rPh sb="2" eb="5">
      <t>キフキン</t>
    </rPh>
    <phoneticPr fontId="1"/>
  </si>
  <si>
    <t>現物寄付</t>
    <rPh sb="0" eb="4">
      <t>ゲンブツキフ</t>
    </rPh>
    <phoneticPr fontId="1"/>
  </si>
  <si>
    <t>寄付受入</t>
    <rPh sb="0" eb="4">
      <t>キフウケイレ</t>
    </rPh>
    <phoneticPr fontId="1"/>
  </si>
  <si>
    <t>寄付の内容又は寄付者（主なもの）</t>
    <rPh sb="0" eb="2">
      <t>キフ</t>
    </rPh>
    <rPh sb="3" eb="5">
      <t>ナイヨウ</t>
    </rPh>
    <rPh sb="5" eb="6">
      <t>マタ</t>
    </rPh>
    <rPh sb="7" eb="10">
      <t>キフシャ</t>
    </rPh>
    <rPh sb="11" eb="12">
      <t>オモ</t>
    </rPh>
    <phoneticPr fontId="1"/>
  </si>
  <si>
    <t>減　免</t>
    <rPh sb="0" eb="1">
      <t>ゲン</t>
    </rPh>
    <rPh sb="2" eb="3">
      <t>メン</t>
    </rPh>
    <phoneticPr fontId="1"/>
  </si>
  <si>
    <t>　　遊具、記念木など現物の寄付（金額の多寡によらない）があった場合は現物寄付に計上する。</t>
    <phoneticPr fontId="1"/>
  </si>
  <si>
    <t>４　支出等の状況</t>
  </si>
  <si>
    <t>（１）支出の状況</t>
  </si>
  <si>
    <t>入　園　料</t>
    <phoneticPr fontId="1"/>
  </si>
  <si>
    <t>保　育　料</t>
    <rPh sb="0" eb="1">
      <t>タモツ</t>
    </rPh>
    <rPh sb="2" eb="3">
      <t>イク</t>
    </rPh>
    <phoneticPr fontId="1"/>
  </si>
  <si>
    <t>消耗品費</t>
    <rPh sb="0" eb="4">
      <t>ショウモウヒンヒ</t>
    </rPh>
    <phoneticPr fontId="1"/>
  </si>
  <si>
    <t>旅費交通費</t>
    <rPh sb="0" eb="2">
      <t>リョヒ</t>
    </rPh>
    <rPh sb="2" eb="5">
      <t>コウツウヒ</t>
    </rPh>
    <phoneticPr fontId="1"/>
  </si>
  <si>
    <t>福利費</t>
    <rPh sb="0" eb="3">
      <t>フクリヒ</t>
    </rPh>
    <phoneticPr fontId="1"/>
  </si>
  <si>
    <t>諸会費</t>
    <rPh sb="0" eb="3">
      <t>ショカイヒ</t>
    </rPh>
    <phoneticPr fontId="1"/>
  </si>
  <si>
    <t>報酬委託手数料</t>
    <rPh sb="0" eb="7">
      <t>ホウシュウイタクテスウリョウ</t>
    </rPh>
    <phoneticPr fontId="1"/>
  </si>
  <si>
    <t>渉外費</t>
    <rPh sb="0" eb="3">
      <t>ショウガイヒ</t>
    </rPh>
    <phoneticPr fontId="1"/>
  </si>
  <si>
    <t>雑費</t>
    <rPh sb="0" eb="2">
      <t>ザッピ</t>
    </rPh>
    <phoneticPr fontId="1"/>
  </si>
  <si>
    <t>主な執行内容</t>
    <rPh sb="0" eb="1">
      <t>オモ</t>
    </rPh>
    <rPh sb="2" eb="6">
      <t>シッコウナイヨウ</t>
    </rPh>
    <phoneticPr fontId="1"/>
  </si>
  <si>
    <t>源泉税</t>
    <rPh sb="0" eb="3">
      <t>ゲンセンゼイ</t>
    </rPh>
    <phoneticPr fontId="1"/>
  </si>
  <si>
    <t>有の場合、
滞納金の支払額</t>
    <rPh sb="0" eb="1">
      <t>ユウ</t>
    </rPh>
    <rPh sb="2" eb="4">
      <t>バアイ</t>
    </rPh>
    <rPh sb="6" eb="9">
      <t>タイノウキン</t>
    </rPh>
    <rPh sb="10" eb="13">
      <t>シハライガク</t>
    </rPh>
    <phoneticPr fontId="1"/>
  </si>
  <si>
    <t>左記の滞納金の
基となった滞納額</t>
    <rPh sb="0" eb="2">
      <t>サキ</t>
    </rPh>
    <rPh sb="3" eb="6">
      <t>タイノウキン</t>
    </rPh>
    <rPh sb="8" eb="9">
      <t>キ</t>
    </rPh>
    <rPh sb="13" eb="16">
      <t>タイノウガク</t>
    </rPh>
    <phoneticPr fontId="1"/>
  </si>
  <si>
    <t>滞納の
有無</t>
    <rPh sb="0" eb="2">
      <t>タイノウ</t>
    </rPh>
    <rPh sb="4" eb="6">
      <t>ウム</t>
    </rPh>
    <phoneticPr fontId="1"/>
  </si>
  <si>
    <t>(参考）：元帳(未払金、長期未払金)、借入金台帳</t>
  </si>
  <si>
    <t>１　学校医、学校歯科医及び学校薬剤師</t>
  </si>
  <si>
    <t>（１）学校医等の委嘱状況及び執務記録簿の有無</t>
  </si>
  <si>
    <t>学校医</t>
    <rPh sb="0" eb="2">
      <t>ガッコウ</t>
    </rPh>
    <rPh sb="2" eb="3">
      <t>イ</t>
    </rPh>
    <phoneticPr fontId="1"/>
  </si>
  <si>
    <t>学校歯科医</t>
    <rPh sb="0" eb="5">
      <t>ガッコウシカイ</t>
    </rPh>
    <phoneticPr fontId="1"/>
  </si>
  <si>
    <t>学校薬剤師</t>
    <rPh sb="0" eb="2">
      <t>ガッコウ</t>
    </rPh>
    <rPh sb="2" eb="5">
      <t>ヤクザイシ</t>
    </rPh>
    <phoneticPr fontId="1"/>
  </si>
  <si>
    <t>氏名</t>
    <rPh sb="0" eb="2">
      <t>シメイ</t>
    </rPh>
    <phoneticPr fontId="1"/>
  </si>
  <si>
    <t>委嘱年月日</t>
    <rPh sb="0" eb="2">
      <t>イショク</t>
    </rPh>
    <rPh sb="2" eb="5">
      <t>ネンガッピ</t>
    </rPh>
    <phoneticPr fontId="1"/>
  </si>
  <si>
    <t>委嘱状の有無</t>
    <rPh sb="0" eb="3">
      <t>イショクジョウ</t>
    </rPh>
    <rPh sb="4" eb="6">
      <t>ウム</t>
    </rPh>
    <phoneticPr fontId="1"/>
  </si>
  <si>
    <t>執務記録簿の有無</t>
    <rPh sb="0" eb="5">
      <t>シツムキロクボ</t>
    </rPh>
    <rPh sb="6" eb="8">
      <t>ウム</t>
    </rPh>
    <phoneticPr fontId="1"/>
  </si>
  <si>
    <t>(参考）：委嘱状の写し、執務記録簿</t>
  </si>
  <si>
    <t>２　学校保健計画、学校安全計画及び危険等発生時対処要領</t>
    <phoneticPr fontId="1"/>
  </si>
  <si>
    <t>（１）計画の作成状況、記載内容及び学校医等の参与の状況</t>
  </si>
  <si>
    <t>学校保健計画</t>
    <rPh sb="0" eb="6">
      <t>ガッコウホケンケイカク</t>
    </rPh>
    <phoneticPr fontId="1"/>
  </si>
  <si>
    <t>学校安全計画</t>
    <rPh sb="0" eb="2">
      <t>ガッコウ</t>
    </rPh>
    <rPh sb="2" eb="6">
      <t>アンゼンケイカク</t>
    </rPh>
    <phoneticPr fontId="1"/>
  </si>
  <si>
    <t>危険等発生時対処要領</t>
    <rPh sb="0" eb="2">
      <t>キケン</t>
    </rPh>
    <rPh sb="2" eb="3">
      <t>トウ</t>
    </rPh>
    <rPh sb="3" eb="6">
      <t>ハッセイジ</t>
    </rPh>
    <rPh sb="6" eb="10">
      <t>タイショヨウリョウ</t>
    </rPh>
    <phoneticPr fontId="1"/>
  </si>
  <si>
    <t>学校医等の参与の有無</t>
    <rPh sb="0" eb="3">
      <t>ガッコウイ</t>
    </rPh>
    <rPh sb="3" eb="4">
      <t>トウ</t>
    </rPh>
    <rPh sb="5" eb="7">
      <t>サンヨ</t>
    </rPh>
    <rPh sb="8" eb="10">
      <t>ウム</t>
    </rPh>
    <phoneticPr fontId="1"/>
  </si>
  <si>
    <t>保健管理に関する項目</t>
    <rPh sb="0" eb="2">
      <t>ホケン</t>
    </rPh>
    <rPh sb="2" eb="4">
      <t>カンリ</t>
    </rPh>
    <rPh sb="5" eb="6">
      <t>カン</t>
    </rPh>
    <rPh sb="8" eb="10">
      <t>コウモク</t>
    </rPh>
    <phoneticPr fontId="1"/>
  </si>
  <si>
    <t>保健教育に関する項目</t>
    <rPh sb="0" eb="2">
      <t>ホケン</t>
    </rPh>
    <rPh sb="2" eb="4">
      <t>キョウイク</t>
    </rPh>
    <rPh sb="5" eb="6">
      <t>カン</t>
    </rPh>
    <rPh sb="8" eb="10">
      <t>コウモク</t>
    </rPh>
    <phoneticPr fontId="1"/>
  </si>
  <si>
    <r>
      <t xml:space="preserve">組織活動に関する項目
</t>
    </r>
    <r>
      <rPr>
        <sz val="7"/>
        <color theme="1"/>
        <rFont val="ＭＳ Ｐゴシック"/>
        <family val="3"/>
        <charset val="128"/>
      </rPr>
      <t>（家庭地域との連携を含む）</t>
    </r>
    <rPh sb="0" eb="4">
      <t>ソシキカツドウ</t>
    </rPh>
    <rPh sb="5" eb="6">
      <t>カン</t>
    </rPh>
    <rPh sb="8" eb="10">
      <t>コウモク</t>
    </rPh>
    <rPh sb="12" eb="14">
      <t>カテイ</t>
    </rPh>
    <rPh sb="14" eb="16">
      <t>チイキ</t>
    </rPh>
    <rPh sb="18" eb="20">
      <t>レンケイ</t>
    </rPh>
    <rPh sb="21" eb="22">
      <t>フク</t>
    </rPh>
    <phoneticPr fontId="1"/>
  </si>
  <si>
    <t>学校医</t>
    <rPh sb="0" eb="3">
      <t>ガッコウイ</t>
    </rPh>
    <phoneticPr fontId="1"/>
  </si>
  <si>
    <t>学校薬剤師</t>
    <rPh sb="0" eb="5">
      <t>ガッコウヤクザイシ</t>
    </rPh>
    <phoneticPr fontId="1"/>
  </si>
  <si>
    <t>記　載　内　容</t>
    <rPh sb="0" eb="1">
      <t>キ</t>
    </rPh>
    <rPh sb="2" eb="3">
      <t>サイ</t>
    </rPh>
    <rPh sb="4" eb="5">
      <t>ナイ</t>
    </rPh>
    <rPh sb="6" eb="7">
      <t>カタチ</t>
    </rPh>
    <phoneticPr fontId="1"/>
  </si>
  <si>
    <t>(参考）：学校保健計画、学校安全計画、危険等発生時対処要領、執務記録簿</t>
  </si>
  <si>
    <t>（１）園児の健康診断の実施状況</t>
  </si>
  <si>
    <t>内科等</t>
    <rPh sb="0" eb="3">
      <t>ナイカトウ</t>
    </rPh>
    <phoneticPr fontId="1"/>
  </si>
  <si>
    <t>歯科</t>
    <rPh sb="0" eb="2">
      <t>シカ</t>
    </rPh>
    <phoneticPr fontId="1"/>
  </si>
  <si>
    <t>その他</t>
    <rPh sb="2" eb="3">
      <t>タ</t>
    </rPh>
    <phoneticPr fontId="1"/>
  </si>
  <si>
    <t>実施医療機関名</t>
    <rPh sb="0" eb="2">
      <t>ジッシ</t>
    </rPh>
    <rPh sb="2" eb="7">
      <t>イリョウキカンメイ</t>
    </rPh>
    <phoneticPr fontId="1"/>
  </si>
  <si>
    <t>有の場合の人数</t>
    <rPh sb="0" eb="1">
      <t>ユウ</t>
    </rPh>
    <rPh sb="2" eb="4">
      <t>バアイ</t>
    </rPh>
    <rPh sb="5" eb="7">
      <t>ニンズウ</t>
    </rPh>
    <phoneticPr fontId="1"/>
  </si>
  <si>
    <t>ア　未受診園児がいる場合、その後の措置状況</t>
    <rPh sb="2" eb="5">
      <t>ミジュシン</t>
    </rPh>
    <rPh sb="5" eb="7">
      <t>エンジ</t>
    </rPh>
    <rPh sb="10" eb="12">
      <t>バアイ</t>
    </rPh>
    <rPh sb="15" eb="16">
      <t>ゴ</t>
    </rPh>
    <rPh sb="17" eb="21">
      <t>ソチジョウキョウ</t>
    </rPh>
    <phoneticPr fontId="1"/>
  </si>
  <si>
    <t>その後に受診済み</t>
    <rPh sb="2" eb="3">
      <t>ゴ</t>
    </rPh>
    <rPh sb="4" eb="7">
      <t>ジュシンズ</t>
    </rPh>
    <phoneticPr fontId="1"/>
  </si>
  <si>
    <t>結果の記録</t>
    <rPh sb="0" eb="2">
      <t>ケッカ</t>
    </rPh>
    <rPh sb="3" eb="5">
      <t>キロク</t>
    </rPh>
    <phoneticPr fontId="1"/>
  </si>
  <si>
    <t>未受診</t>
    <rPh sb="0" eb="3">
      <t>ミジュシン</t>
    </rPh>
    <phoneticPr fontId="1"/>
  </si>
  <si>
    <t>(参考）：健康診断票、未受診園児の健康診断結果</t>
  </si>
  <si>
    <t>ア　身長</t>
    <rPh sb="2" eb="4">
      <t>シンチョウ</t>
    </rPh>
    <phoneticPr fontId="1"/>
  </si>
  <si>
    <t>イ　体重</t>
    <phoneticPr fontId="1"/>
  </si>
  <si>
    <t>ウ　栄養状態</t>
    <phoneticPr fontId="1"/>
  </si>
  <si>
    <t>エ　脊柱・胸郭・四肢</t>
    <phoneticPr fontId="1"/>
  </si>
  <si>
    <t>オ　視力</t>
    <phoneticPr fontId="1"/>
  </si>
  <si>
    <t>カ　聴力</t>
    <phoneticPr fontId="1"/>
  </si>
  <si>
    <t>キ　眼の疾病及び異常</t>
    <phoneticPr fontId="1"/>
  </si>
  <si>
    <t>ク　耳鼻咽喉頭疾患</t>
    <phoneticPr fontId="1"/>
  </si>
  <si>
    <t>ケ　皮膚疾患</t>
    <phoneticPr fontId="1"/>
  </si>
  <si>
    <t>コ　歯及び口腔の疾病異常</t>
    <phoneticPr fontId="1"/>
  </si>
  <si>
    <t>サ　心臓の疾病及び異常</t>
    <phoneticPr fontId="1"/>
  </si>
  <si>
    <t>シ　尿</t>
    <phoneticPr fontId="1"/>
  </si>
  <si>
    <t>ス　その他の疾病及び異常</t>
    <phoneticPr fontId="1"/>
  </si>
  <si>
    <t>実　施　の　有　無</t>
    <rPh sb="0" eb="1">
      <t>ジツ</t>
    </rPh>
    <rPh sb="2" eb="3">
      <t>シ</t>
    </rPh>
    <rPh sb="6" eb="7">
      <t>ユウ</t>
    </rPh>
    <rPh sb="8" eb="9">
      <t>ム</t>
    </rPh>
    <phoneticPr fontId="1"/>
  </si>
  <si>
    <t>記　録　の　有　無</t>
    <rPh sb="0" eb="1">
      <t>キ</t>
    </rPh>
    <rPh sb="2" eb="3">
      <t>ロク</t>
    </rPh>
    <rPh sb="6" eb="7">
      <t>ユウ</t>
    </rPh>
    <rPh sb="8" eb="9">
      <t>ム</t>
    </rPh>
    <phoneticPr fontId="1"/>
  </si>
  <si>
    <t>(参考）：健康診断票</t>
  </si>
  <si>
    <t>項　目</t>
    <rPh sb="0" eb="1">
      <t>コウ</t>
    </rPh>
    <rPh sb="2" eb="3">
      <t>メ</t>
    </rPh>
    <phoneticPr fontId="1"/>
  </si>
  <si>
    <t>(参考）：健康診断票、健康診断結果の保護者への通知文（書式）</t>
  </si>
  <si>
    <t>対象園児数</t>
    <rPh sb="0" eb="2">
      <t>タイショウ</t>
    </rPh>
    <rPh sb="2" eb="5">
      <t>エンジスウ</t>
    </rPh>
    <phoneticPr fontId="1"/>
  </si>
  <si>
    <t>受診園児数</t>
    <rPh sb="0" eb="2">
      <t>ジュシン</t>
    </rPh>
    <rPh sb="2" eb="5">
      <t>エンジスウ</t>
    </rPh>
    <phoneticPr fontId="1"/>
  </si>
  <si>
    <t>入園後、すみやかに実施する必要がある。</t>
  </si>
  <si>
    <t>（１）教職員健康診断の実施状況</t>
  </si>
  <si>
    <t>ア　未受診教職員がいる場合、その後の措置状況</t>
    <rPh sb="2" eb="5">
      <t>ミジュシン</t>
    </rPh>
    <rPh sb="5" eb="8">
      <t>キョウショクイン</t>
    </rPh>
    <rPh sb="11" eb="13">
      <t>バアイ</t>
    </rPh>
    <rPh sb="16" eb="17">
      <t>ゴ</t>
    </rPh>
    <rPh sb="18" eb="22">
      <t>ソチジョウキョウ</t>
    </rPh>
    <phoneticPr fontId="1"/>
  </si>
  <si>
    <t>エ　視力</t>
    <phoneticPr fontId="1"/>
  </si>
  <si>
    <t>オ　聴力</t>
    <phoneticPr fontId="1"/>
  </si>
  <si>
    <t>カ　結核の有無</t>
    <phoneticPr fontId="1"/>
  </si>
  <si>
    <t>キ　血圧</t>
    <phoneticPr fontId="1"/>
  </si>
  <si>
    <t>ク　尿</t>
    <phoneticPr fontId="1"/>
  </si>
  <si>
    <t>ソ　その他の疾病及び異常</t>
    <phoneticPr fontId="1"/>
  </si>
  <si>
    <t>記録の有無</t>
    <rPh sb="0" eb="2">
      <t>キロク</t>
    </rPh>
    <rPh sb="3" eb="5">
      <t>ウム</t>
    </rPh>
    <phoneticPr fontId="1"/>
  </si>
  <si>
    <t xml:space="preserve"> (参考）：健康診断票</t>
  </si>
  <si>
    <t>必要な事後措置</t>
    <phoneticPr fontId="1"/>
  </si>
  <si>
    <t>対象人数</t>
    <rPh sb="0" eb="4">
      <t>タイショウニンズウ</t>
    </rPh>
    <phoneticPr fontId="1"/>
  </si>
  <si>
    <t>・対象者がない場合、対象人数を「０」人とする。</t>
    <rPh sb="1" eb="4">
      <t>タイショウシャ</t>
    </rPh>
    <rPh sb="7" eb="9">
      <t>バアイ</t>
    </rPh>
    <rPh sb="10" eb="14">
      <t>タイショウニンズウ</t>
    </rPh>
    <rPh sb="18" eb="19">
      <t>ニン</t>
    </rPh>
    <phoneticPr fontId="1"/>
  </si>
  <si>
    <t>種別</t>
    <rPh sb="0" eb="2">
      <t>シュベツ</t>
    </rPh>
    <phoneticPr fontId="1"/>
  </si>
  <si>
    <t>通園バス派遣職員</t>
  </si>
  <si>
    <t>正課に係る派遣職員</t>
  </si>
  <si>
    <t>課外教室講師等</t>
  </si>
  <si>
    <t>科目等</t>
    <rPh sb="0" eb="3">
      <t>カモクトウ</t>
    </rPh>
    <phoneticPr fontId="1"/>
  </si>
  <si>
    <t>健康状態の確認状況</t>
    <rPh sb="0" eb="4">
      <t>ケンコウジョウタイ</t>
    </rPh>
    <rPh sb="5" eb="9">
      <t>カクニンジョウキョウ</t>
    </rPh>
    <phoneticPr fontId="1"/>
  </si>
  <si>
    <t>５　環境衛生検査の実施状況</t>
  </si>
  <si>
    <t>（１）保育室等の空気</t>
  </si>
  <si>
    <t>実施年度／
実施項目</t>
    <rPh sb="0" eb="4">
      <t>ジッシネンド</t>
    </rPh>
    <rPh sb="6" eb="10">
      <t>ジッシコウモク</t>
    </rPh>
    <phoneticPr fontId="1"/>
  </si>
  <si>
    <t>換気(CO2)</t>
    <phoneticPr fontId="1"/>
  </si>
  <si>
    <t>温度</t>
    <phoneticPr fontId="1"/>
  </si>
  <si>
    <t>相対湿度</t>
    <phoneticPr fontId="1"/>
  </si>
  <si>
    <t>気流</t>
    <phoneticPr fontId="1"/>
  </si>
  <si>
    <t>省略</t>
    <rPh sb="0" eb="2">
      <t>ショウリャク</t>
    </rPh>
    <phoneticPr fontId="1"/>
  </si>
  <si>
    <t>検査</t>
    <phoneticPr fontId="1"/>
  </si>
  <si>
    <t>一酸化炭素</t>
    <rPh sb="0" eb="5">
      <t>イッサンカタンソ</t>
    </rPh>
    <phoneticPr fontId="1"/>
  </si>
  <si>
    <t>二酸化窒素</t>
    <rPh sb="0" eb="5">
      <t>ニサンカチッソ</t>
    </rPh>
    <phoneticPr fontId="1"/>
  </si>
  <si>
    <t>ダニ又は
ダニアレルゲン</t>
    <phoneticPr fontId="1"/>
  </si>
  <si>
    <t>照度及び
照明環境</t>
    <rPh sb="0" eb="2">
      <t>ショウド</t>
    </rPh>
    <rPh sb="2" eb="3">
      <t>オヨ</t>
    </rPh>
    <rPh sb="5" eb="9">
      <t>ショウメイカンキョウ</t>
    </rPh>
    <phoneticPr fontId="1"/>
  </si>
  <si>
    <t>未実施理由又は
不適の場合の事後措置</t>
    <rPh sb="0" eb="3">
      <t>ミジッシ</t>
    </rPh>
    <rPh sb="3" eb="5">
      <t>リユウ</t>
    </rPh>
    <rPh sb="5" eb="6">
      <t>マタ</t>
    </rPh>
    <rPh sb="8" eb="10">
      <t>フテキ</t>
    </rPh>
    <rPh sb="11" eb="13">
      <t>バアイ</t>
    </rPh>
    <rPh sb="14" eb="18">
      <t>ジゴソチ</t>
    </rPh>
    <phoneticPr fontId="1"/>
  </si>
  <si>
    <t xml:space="preserve"> (参考）：学校薬剤師又は委託業者からの検査結果報告書</t>
  </si>
  <si>
    <t>検査未実施理由
又は不適の場合の事後措置</t>
    <rPh sb="0" eb="2">
      <t>ケンサ</t>
    </rPh>
    <rPh sb="2" eb="5">
      <t>ミジッシ</t>
    </rPh>
    <rPh sb="5" eb="7">
      <t>リユウ</t>
    </rPh>
    <rPh sb="8" eb="9">
      <t>マタ</t>
    </rPh>
    <rPh sb="10" eb="12">
      <t>フテキ</t>
    </rPh>
    <rPh sb="13" eb="15">
      <t>バアイ</t>
    </rPh>
    <rPh sb="16" eb="20">
      <t>ジゴソチ</t>
    </rPh>
    <phoneticPr fontId="1"/>
  </si>
  <si>
    <t>実施（予定）月日</t>
  </si>
  <si>
    <t>実施機関等</t>
  </si>
  <si>
    <t>未実施又は不適の場合の事後措置</t>
  </si>
  <si>
    <t>検査実施者</t>
  </si>
  <si>
    <t>指示事項及び改善の状況</t>
  </si>
  <si>
    <t xml:space="preserve">(参考）：水質検査結果報告書、保守・点検・清掃報告書 </t>
  </si>
  <si>
    <t>　　園で全ての記録を保管する必要がある。</t>
  </si>
  <si>
    <t>ア　水泳プールの構造</t>
    <phoneticPr fontId="1"/>
  </si>
  <si>
    <t>月から</t>
    <rPh sb="0" eb="1">
      <t>ガツ</t>
    </rPh>
    <phoneticPr fontId="1"/>
  </si>
  <si>
    <t>日から</t>
    <rPh sb="0" eb="1">
      <t>ヒ</t>
    </rPh>
    <phoneticPr fontId="1"/>
  </si>
  <si>
    <t>ウ　使用積算日数３０日以内ごとに１回実施する検査</t>
  </si>
  <si>
    <t>（イ）検査月日</t>
  </si>
  <si>
    <t>エ　使用期間中に１回実施する検査</t>
    <phoneticPr fontId="1"/>
  </si>
  <si>
    <t>(循環式の場合は使用開始２～３週間経過後。入替式の場合は最初の入替を行う直前)</t>
  </si>
  <si>
    <t>①遊離残留塩素</t>
    <phoneticPr fontId="1"/>
  </si>
  <si>
    <t>③大腸菌</t>
    <phoneticPr fontId="1"/>
  </si>
  <si>
    <t>④一般細菌</t>
    <phoneticPr fontId="1"/>
  </si>
  <si>
    <t>⑤有機物等</t>
    <phoneticPr fontId="1"/>
  </si>
  <si>
    <t>⑥濁度</t>
    <phoneticPr fontId="1"/>
  </si>
  <si>
    <t>⑦総トリハロメタン</t>
    <rPh sb="1" eb="2">
      <t>ソウ</t>
    </rPh>
    <phoneticPr fontId="1"/>
  </si>
  <si>
    <t>日に</t>
    <rPh sb="0" eb="1">
      <t>ヒ</t>
    </rPh>
    <phoneticPr fontId="1"/>
  </si>
  <si>
    <t>設備の
有無</t>
    <rPh sb="0" eb="2">
      <t>セツビ</t>
    </rPh>
    <rPh sb="4" eb="6">
      <t>ウム</t>
    </rPh>
    <phoneticPr fontId="1"/>
  </si>
  <si>
    <t>⑨プール本体の衛生状況等</t>
    <phoneticPr fontId="1"/>
  </si>
  <si>
    <t>⑩浄化設備及びその管理状況</t>
    <phoneticPr fontId="1"/>
  </si>
  <si>
    <t>⑪消毒設備及びその管理状況</t>
    <phoneticPr fontId="1"/>
  </si>
  <si>
    <t>⑫屋内プールの空気及び水平面照度</t>
    <phoneticPr fontId="1"/>
  </si>
  <si>
    <t>　　改めて再検査を実施の上、大腸菌が検出されないことを確認した後にプールの使用を開始する。</t>
  </si>
  <si>
    <t>カ　施設・設備の衛生状況（毎学年１回実施）</t>
  </si>
  <si>
    <t xml:space="preserve"> (参考）：プール水等の検査結果報告書、プール管理日誌、プールカード</t>
  </si>
  <si>
    <t>（８）学校の清潔、ネズミ、衛生害虫等及び教室等の備品の管理</t>
  </si>
  <si>
    <t>ア　定期点検</t>
  </si>
  <si>
    <t>点検項目</t>
  </si>
  <si>
    <t>①</t>
    <phoneticPr fontId="1"/>
  </si>
  <si>
    <t>②</t>
    <phoneticPr fontId="1"/>
  </si>
  <si>
    <t>③</t>
    <phoneticPr fontId="1"/>
  </si>
  <si>
    <t>日</t>
  </si>
  <si>
    <t>記録の
方法</t>
    <rPh sb="0" eb="2">
      <t>キロク</t>
    </rPh>
    <rPh sb="4" eb="6">
      <t>ホウホウ</t>
    </rPh>
    <phoneticPr fontId="1"/>
  </si>
  <si>
    <t>(参考）：点検表、園日誌</t>
  </si>
  <si>
    <t>イ　日常点検</t>
  </si>
  <si>
    <t>実施の頻度</t>
    <rPh sb="0" eb="2">
      <t>ジッシ</t>
    </rPh>
    <rPh sb="3" eb="5">
      <t>ヒンド</t>
    </rPh>
    <phoneticPr fontId="1"/>
  </si>
  <si>
    <t>飲料水の
水質及び施設･設備</t>
    <phoneticPr fontId="1"/>
  </si>
  <si>
    <t>学校の清潔及び
ネズミ・衛生害虫等</t>
    <phoneticPr fontId="1"/>
  </si>
  <si>
    <t>６　安全点検の実施状況</t>
  </si>
  <si>
    <t>（１）園の施設、園具等の安全点検の実施状況</t>
  </si>
  <si>
    <t>ア　定期点検(毎学期１回以上)</t>
    <phoneticPr fontId="1"/>
  </si>
  <si>
    <t>具体的な点検方法</t>
    <rPh sb="0" eb="3">
      <t>グタイテキ</t>
    </rPh>
    <rPh sb="4" eb="8">
      <t>テンケンホウホウ</t>
    </rPh>
    <phoneticPr fontId="1"/>
  </si>
  <si>
    <t>園舎内・園地・
運動場</t>
    <rPh sb="0" eb="3">
      <t>エンシャナイ</t>
    </rPh>
    <rPh sb="4" eb="6">
      <t>エンチ</t>
    </rPh>
    <rPh sb="8" eb="11">
      <t>ウンドウジョウ</t>
    </rPh>
    <phoneticPr fontId="1"/>
  </si>
  <si>
    <t>園具、遊具、
プール等</t>
    <rPh sb="0" eb="2">
      <t>エング</t>
    </rPh>
    <rPh sb="3" eb="5">
      <t>ユウグ</t>
    </rPh>
    <rPh sb="10" eb="11">
      <t>トウ</t>
    </rPh>
    <phoneticPr fontId="1"/>
  </si>
  <si>
    <t>通園路及び
通園バス運行</t>
    <rPh sb="0" eb="1">
      <t>ツウ</t>
    </rPh>
    <rPh sb="1" eb="3">
      <t>エンロ</t>
    </rPh>
    <rPh sb="3" eb="4">
      <t>オヨ</t>
    </rPh>
    <rPh sb="6" eb="8">
      <t>ツウエン</t>
    </rPh>
    <rPh sb="10" eb="12">
      <t>ウンコウ</t>
    </rPh>
    <phoneticPr fontId="1"/>
  </si>
  <si>
    <t>イ　上記の定期点検のほか日常点検の実施状況(園バスの運行開始前点検を含む。)</t>
  </si>
  <si>
    <t>日常点検実施状況</t>
    <rPh sb="0" eb="4">
      <t>ニチジョウテンケン</t>
    </rPh>
    <rPh sb="4" eb="8">
      <t>ジッシジョウキョウ</t>
    </rPh>
    <phoneticPr fontId="1"/>
  </si>
  <si>
    <t>ア　防火管理者の選任・届出状況</t>
    <phoneticPr fontId="1"/>
  </si>
  <si>
    <t>防火管理者の氏名</t>
    <rPh sb="0" eb="5">
      <t>ボウカカンリシャ</t>
    </rPh>
    <rPh sb="6" eb="8">
      <t>シメイ</t>
    </rPh>
    <phoneticPr fontId="1"/>
  </si>
  <si>
    <t>届　出　年　月　日</t>
    <rPh sb="0" eb="1">
      <t>トドケ</t>
    </rPh>
    <rPh sb="2" eb="3">
      <t>デ</t>
    </rPh>
    <rPh sb="4" eb="5">
      <t>トシ</t>
    </rPh>
    <rPh sb="6" eb="7">
      <t>ツキ</t>
    </rPh>
    <rPh sb="8" eb="9">
      <t>ヒ</t>
    </rPh>
    <phoneticPr fontId="1"/>
  </si>
  <si>
    <t>(参考）：防火管理者選任届出書の控え、防火管理者講習会修了証</t>
  </si>
  <si>
    <t>実　施　機　関　等</t>
    <rPh sb="0" eb="1">
      <t>ジツ</t>
    </rPh>
    <rPh sb="2" eb="3">
      <t>シ</t>
    </rPh>
    <rPh sb="4" eb="5">
      <t>キ</t>
    </rPh>
    <rPh sb="6" eb="7">
      <t>カン</t>
    </rPh>
    <rPh sb="8" eb="9">
      <t>トウ</t>
    </rPh>
    <phoneticPr fontId="1"/>
  </si>
  <si>
    <t>不適項目
の有無</t>
    <rPh sb="0" eb="4">
      <t>フテキコウモク</t>
    </rPh>
    <rPh sb="6" eb="8">
      <t>ウム</t>
    </rPh>
    <phoneticPr fontId="1"/>
  </si>
  <si>
    <t>不適とされた場合、その項目</t>
    <rPh sb="0" eb="2">
      <t>フテキ</t>
    </rPh>
    <rPh sb="6" eb="8">
      <t>バアイ</t>
    </rPh>
    <rPh sb="11" eb="13">
      <t>コウモク</t>
    </rPh>
    <phoneticPr fontId="1"/>
  </si>
  <si>
    <t>(参考）：消防用設備等点検報告書</t>
  </si>
  <si>
    <t>ウ　消火訓練、避難訓練、通報訓練の実施状況</t>
  </si>
  <si>
    <t>消火訓練</t>
    <rPh sb="0" eb="4">
      <t>ショウカクンレン</t>
    </rPh>
    <phoneticPr fontId="1"/>
  </si>
  <si>
    <t>避難訓練</t>
    <rPh sb="0" eb="2">
      <t>ヒナン</t>
    </rPh>
    <rPh sb="2" eb="4">
      <t>クンレン</t>
    </rPh>
    <phoneticPr fontId="1"/>
  </si>
  <si>
    <t>通報訓練</t>
    <rPh sb="0" eb="2">
      <t>ツウホウ</t>
    </rPh>
    <rPh sb="2" eb="4">
      <t>クンレン</t>
    </rPh>
    <phoneticPr fontId="1"/>
  </si>
  <si>
    <t>実施月日
（予定含む）</t>
    <rPh sb="0" eb="2">
      <t>ジッシ</t>
    </rPh>
    <rPh sb="2" eb="4">
      <t>ガッピ</t>
    </rPh>
    <rPh sb="6" eb="9">
      <t>ヨテイフク</t>
    </rPh>
    <phoneticPr fontId="1"/>
  </si>
  <si>
    <t>(参考）：消防計画作成（変更）届出書、消防訓練実施（計画）報告書、学校安全計画、園日誌、</t>
  </si>
  <si>
    <t>７　学校給食の食品衛生</t>
  </si>
  <si>
    <t>（１）重大事故発生の有無及び発生の対応状況等</t>
  </si>
  <si>
    <t>重大事故発生の有無</t>
    <rPh sb="0" eb="2">
      <t>ジュウダイ</t>
    </rPh>
    <rPh sb="2" eb="4">
      <t>ジコ</t>
    </rPh>
    <rPh sb="4" eb="6">
      <t>ハッセイ</t>
    </rPh>
    <rPh sb="7" eb="9">
      <t>ウム</t>
    </rPh>
    <phoneticPr fontId="1"/>
  </si>
  <si>
    <t>有の場合</t>
    <rPh sb="0" eb="1">
      <t>ユウ</t>
    </rPh>
    <rPh sb="2" eb="4">
      <t>バアイ</t>
    </rPh>
    <phoneticPr fontId="1"/>
  </si>
  <si>
    <t>事故内容・対応状況の概要</t>
    <rPh sb="0" eb="4">
      <t>ジコナイヨウ</t>
    </rPh>
    <rPh sb="5" eb="9">
      <t>タイオウジョウキョウ</t>
    </rPh>
    <rPh sb="10" eb="12">
      <t>ガイヨウ</t>
    </rPh>
    <phoneticPr fontId="1"/>
  </si>
  <si>
    <t>県への報告</t>
    <rPh sb="0" eb="1">
      <t>ケン</t>
    </rPh>
    <rPh sb="3" eb="5">
      <t>ホウコク</t>
    </rPh>
    <phoneticPr fontId="1"/>
  </si>
  <si>
    <t>(参考）：事故報告書の控え</t>
  </si>
  <si>
    <t>９　その他</t>
  </si>
  <si>
    <t>（１）保健室の有無</t>
  </si>
  <si>
    <t>保健室の設置</t>
    <rPh sb="0" eb="3">
      <t>ホケンシツ</t>
    </rPh>
    <rPh sb="4" eb="6">
      <t>セッチ</t>
    </rPh>
    <phoneticPr fontId="1"/>
  </si>
  <si>
    <t>保健衛生用具の常備</t>
    <rPh sb="0" eb="2">
      <t>ホケン</t>
    </rPh>
    <rPh sb="2" eb="6">
      <t>エイセイヨウグ</t>
    </rPh>
    <rPh sb="7" eb="9">
      <t>ジョウビ</t>
    </rPh>
    <phoneticPr fontId="1"/>
  </si>
  <si>
    <t>加入状況</t>
    <rPh sb="0" eb="4">
      <t>カニュウジョウキョウ</t>
    </rPh>
    <phoneticPr fontId="1"/>
  </si>
  <si>
    <t>保険会社名称</t>
    <rPh sb="0" eb="4">
      <t>ホケンガイシャ</t>
    </rPh>
    <rPh sb="4" eb="6">
      <t>メイショウ</t>
    </rPh>
    <phoneticPr fontId="1"/>
  </si>
  <si>
    <t>保険の種類</t>
    <rPh sb="0" eb="2">
      <t>ホケン</t>
    </rPh>
    <rPh sb="3" eb="5">
      <t>シュルイ</t>
    </rPh>
    <phoneticPr fontId="1"/>
  </si>
  <si>
    <t>保険料</t>
    <rPh sb="0" eb="3">
      <t>ホケンリョウ</t>
    </rPh>
    <phoneticPr fontId="1"/>
  </si>
  <si>
    <t>対象加入
園児数</t>
    <rPh sb="0" eb="2">
      <t>タイショウ</t>
    </rPh>
    <rPh sb="2" eb="4">
      <t>カニュウ</t>
    </rPh>
    <rPh sb="5" eb="7">
      <t>エンジ</t>
    </rPh>
    <rPh sb="7" eb="8">
      <t>スウ</t>
    </rPh>
    <phoneticPr fontId="1"/>
  </si>
  <si>
    <t>(参考）：加入申込書、元帳</t>
  </si>
  <si>
    <t>預かり保育実施の有無</t>
    <rPh sb="8" eb="10">
      <t>ウム</t>
    </rPh>
    <phoneticPr fontId="1"/>
  </si>
  <si>
    <t>週　数</t>
    <phoneticPr fontId="1"/>
  </si>
  <si>
    <t>教頭等の配置</t>
    <rPh sb="0" eb="2">
      <t>キョウトウ</t>
    </rPh>
    <rPh sb="2" eb="3">
      <t>トウ</t>
    </rPh>
    <rPh sb="4" eb="6">
      <t>ハイチ</t>
    </rPh>
    <phoneticPr fontId="1"/>
  </si>
  <si>
    <t>非常勤の場合の出勤状況</t>
    <phoneticPr fontId="1"/>
  </si>
  <si>
    <t>記載の
有無</t>
    <rPh sb="0" eb="2">
      <t>キサイ</t>
    </rPh>
    <rPh sb="4" eb="6">
      <t>ウム</t>
    </rPh>
    <phoneticPr fontId="1"/>
  </si>
  <si>
    <r>
      <t>受診者数</t>
    </r>
    <r>
      <rPr>
        <sz val="8"/>
        <color theme="1"/>
        <rFont val="ＭＳ Ｐゴシック"/>
        <family val="3"/>
        <charset val="128"/>
      </rPr>
      <t>（3か月以内に受けた健康診断の結果票等を提出した者を含む）</t>
    </r>
    <phoneticPr fontId="1"/>
  </si>
  <si>
    <t>該当するものを入力</t>
    <rPh sb="0" eb="2">
      <t>ガイトウ</t>
    </rPh>
    <rPh sb="7" eb="9">
      <t>ニュウリョク</t>
    </rPh>
    <phoneticPr fontId="1"/>
  </si>
  <si>
    <t>月の間利用</t>
    <rPh sb="0" eb="1">
      <t>ガツ</t>
    </rPh>
    <rPh sb="2" eb="3">
      <t>カン</t>
    </rPh>
    <rPh sb="3" eb="5">
      <t>リヨウ</t>
    </rPh>
    <phoneticPr fontId="1"/>
  </si>
  <si>
    <t>日まで</t>
    <rPh sb="0" eb="1">
      <t>ヒ</t>
    </rPh>
    <phoneticPr fontId="1"/>
  </si>
  <si>
    <t>健康管理状況について</t>
    <rPh sb="0" eb="6">
      <t>ケンコウカンリジョウキョウ</t>
    </rPh>
    <phoneticPr fontId="1"/>
  </si>
  <si>
    <t>プール管理日誌について</t>
    <rPh sb="3" eb="7">
      <t>カンリニッシ</t>
    </rPh>
    <phoneticPr fontId="1"/>
  </si>
  <si>
    <r>
      <t>訓練の内容</t>
    </r>
    <r>
      <rPr>
        <sz val="10"/>
        <color theme="1"/>
        <rFont val="ＭＳ Ｐゴシック"/>
        <family val="3"/>
        <charset val="128"/>
      </rPr>
      <t>（実施状況を入力）</t>
    </r>
    <rPh sb="0" eb="2">
      <t>クンレン</t>
    </rPh>
    <rPh sb="3" eb="5">
      <t>ナイヨウ</t>
    </rPh>
    <rPh sb="8" eb="10">
      <t>ジョウキョウ</t>
    </rPh>
    <rPh sb="11" eb="13">
      <t>ニュウリョク</t>
    </rPh>
    <phoneticPr fontId="1"/>
  </si>
  <si>
    <t>学校給食について</t>
    <rPh sb="0" eb="4">
      <t>ガッコウキュウショク</t>
    </rPh>
    <phoneticPr fontId="1"/>
  </si>
  <si>
    <t>(参考）：「学校給食に関する定期検査票（Ａ～Ｃランクのチェックリスト）」、「検便結果処置票」、「学校給食日常点検票」、</t>
    <phoneticPr fontId="1"/>
  </si>
  <si>
    <t>検収・保管、調理過程、検食・保存食、従事者の衛生管理・健康管理、毎日の点検等）</t>
    <phoneticPr fontId="1"/>
  </si>
  <si>
    <t>その他の学校給食衛生管理基準に基づく報告書（給食施設、給食設備、施設設備の衛生管理、献立、食品の</t>
    <phoneticPr fontId="1"/>
  </si>
  <si>
    <t>未実施又は不適の場合の
事後措置</t>
    <phoneticPr fontId="1"/>
  </si>
  <si>
    <t>（ウ）学校給食用食品等の検収・保管等、使用水の安全確保及び検食、保存食の状況</t>
    <phoneticPr fontId="1"/>
  </si>
  <si>
    <t>(参考）：電力会社との売電に関する契約書、施設整備費補助金交付申請書類、元帳</t>
  </si>
  <si>
    <t>　(参考）：耐震診断結果報告書</t>
  </si>
  <si>
    <t xml:space="preserve"> (２）学校設置者による非構造部材の耐震点検・劣化点検実施状況</t>
  </si>
  <si>
    <t>恒久的な対策</t>
  </si>
  <si>
    <t>附帯調査別紙</t>
  </si>
  <si>
    <t>設置者番号</t>
  </si>
  <si>
    <t>１　建物の概要</t>
  </si>
  <si>
    <t>４　耐震化工事の実施予定</t>
  </si>
  <si>
    <t>⑬実施予定</t>
  </si>
  <si>
    <t>⑭改築と補強の別</t>
  </si>
  <si>
    <t>太陽光パネルの設置及び
電力会社への売電の状況</t>
    <phoneticPr fontId="1"/>
  </si>
  <si>
    <t>円/年度</t>
    <rPh sb="0" eb="1">
      <t>エン</t>
    </rPh>
    <rPh sb="2" eb="4">
      <t>ネンド</t>
    </rPh>
    <phoneticPr fontId="1"/>
  </si>
  <si>
    <t>（１）耐震診断及び耐震工事</t>
    <phoneticPr fontId="1"/>
  </si>
  <si>
    <t>耐震診断及び耐震工事</t>
    <phoneticPr fontId="1"/>
  </si>
  <si>
    <t>のチェックリストに基づく点検を行ったか。</t>
  </si>
  <si>
    <t>文部科学省による「学校施設の非構造部材の耐震化ガイドブック（平成２７年度３月改訂版）」</t>
    <phoneticPr fontId="1"/>
  </si>
  <si>
    <t>月実施</t>
    <rPh sb="0" eb="1">
      <t>ガツ</t>
    </rPh>
    <rPh sb="1" eb="3">
      <t>ジッシ</t>
    </rPh>
    <phoneticPr fontId="1"/>
  </si>
  <si>
    <t>実　施　年　月</t>
    <rPh sb="0" eb="1">
      <t>ジツ</t>
    </rPh>
    <rPh sb="2" eb="3">
      <t>シ</t>
    </rPh>
    <rPh sb="4" eb="5">
      <t>トシ</t>
    </rPh>
    <rPh sb="6" eb="7">
      <t>ツキ</t>
    </rPh>
    <phoneticPr fontId="1"/>
  </si>
  <si>
    <t>項　　目</t>
    <phoneticPr fontId="1"/>
  </si>
  <si>
    <t>　※文部科学省では、上記ガイドブックのチェックリストに基づいた非構造部材の耐震点検、劣化点検を推進している。</t>
    <phoneticPr fontId="1"/>
  </si>
  <si>
    <t>（参考）：非構造部材の耐震点検、劣化点検は、「学校施設の非構造部材の耐震化ガイドブック（平成27年度3月改訂版）」</t>
    <phoneticPr fontId="1"/>
  </si>
  <si>
    <t>　　のチェックリストに基づく点検を行うことが文部科学省により推進されている。</t>
    <phoneticPr fontId="1"/>
  </si>
  <si>
    <t>区　　分</t>
    <rPh sb="0" eb="1">
      <t>ク</t>
    </rPh>
    <rPh sb="3" eb="4">
      <t>ブン</t>
    </rPh>
    <phoneticPr fontId="1"/>
  </si>
  <si>
    <t>実施等の有無</t>
    <rPh sb="0" eb="2">
      <t>ジッシ</t>
    </rPh>
    <rPh sb="2" eb="3">
      <t>トウ</t>
    </rPh>
    <rPh sb="4" eb="6">
      <t>ウム</t>
    </rPh>
    <phoneticPr fontId="1"/>
  </si>
  <si>
    <t>外観に基づく点検：目視等で可能な調査</t>
    <phoneticPr fontId="1"/>
  </si>
  <si>
    <t>内部の診断：専門的な調査</t>
    <phoneticPr fontId="1"/>
  </si>
  <si>
    <t>応急的な対策：撤去、注意喚起、近寄れない措置等の実施</t>
  </si>
  <si>
    <t>２　園舎等の耐震状況</t>
    <phoneticPr fontId="1"/>
  </si>
  <si>
    <t>付帯調査「２　園舎等の耐震状況‗（１）耐震診断及び耐震工事」で「1昭和５６年５月３１日以前に建築確認を受けた</t>
    <rPh sb="0" eb="4">
      <t>フタイチョウサ</t>
    </rPh>
    <phoneticPr fontId="1"/>
  </si>
  <si>
    <t>園舎がある」場合に入力してください。</t>
    <rPh sb="10" eb="12">
      <t>バアイ</t>
    </rPh>
    <rPh sb="13" eb="15">
      <t>ニュウリョク</t>
    </rPh>
    <phoneticPr fontId="1"/>
  </si>
  <si>
    <t>※　１つの建物として登記されている建物は、棟を分けずに、１つの棟として記入してください。</t>
    <phoneticPr fontId="1"/>
  </si>
  <si>
    <t>　　（登記上は１つの建物であるにもかかわらず、幼稚園では別棟扱いをしている場合がありますが、本票では登記上の</t>
    <phoneticPr fontId="1"/>
  </si>
  <si>
    <t>　　１つの建物を単位として記入してください。）</t>
    <phoneticPr fontId="1"/>
  </si>
  <si>
    <t>※　該当する園舎が複数ある場合には、棟ごとに入力してください。</t>
    <rPh sb="22" eb="24">
      <t>ニュウリョク</t>
    </rPh>
    <phoneticPr fontId="1"/>
  </si>
  <si>
    <t>設置者番号</t>
    <rPh sb="0" eb="5">
      <t>セッチシャバンゴウ</t>
    </rPh>
    <phoneticPr fontId="1"/>
  </si>
  <si>
    <t>幼稚園番号</t>
    <rPh sb="0" eb="3">
      <t>ヨウチエン</t>
    </rPh>
    <rPh sb="3" eb="5">
      <t>バンゴウ</t>
    </rPh>
    <phoneticPr fontId="1"/>
  </si>
  <si>
    <t>学校法人・設置者名</t>
    <rPh sb="0" eb="4">
      <t>ガッコウホウジン</t>
    </rPh>
    <rPh sb="5" eb="9">
      <t>セッチシャメイ</t>
    </rPh>
    <phoneticPr fontId="1"/>
  </si>
  <si>
    <t>幼稚園名</t>
    <rPh sb="0" eb="3">
      <t>ヨウチエン</t>
    </rPh>
    <rPh sb="3" eb="4">
      <t>メイ</t>
    </rPh>
    <phoneticPr fontId="1"/>
  </si>
  <si>
    <t>①　棟番号（複数の棟がある場合には、通し番号を付けてください。）</t>
    <phoneticPr fontId="1"/>
  </si>
  <si>
    <t>②　構造</t>
    <phoneticPr fontId="1"/>
  </si>
  <si>
    <t>③　階数</t>
    <phoneticPr fontId="1"/>
  </si>
  <si>
    <t>階建て</t>
    <rPh sb="0" eb="2">
      <t>カイダ</t>
    </rPh>
    <phoneticPr fontId="1"/>
  </si>
  <si>
    <t>番</t>
    <rPh sb="0" eb="1">
      <t>バン</t>
    </rPh>
    <phoneticPr fontId="1"/>
  </si>
  <si>
    <t>⑥　実施時期</t>
    <rPh sb="2" eb="6">
      <t>ジッシジキ</t>
    </rPh>
    <phoneticPr fontId="1"/>
  </si>
  <si>
    <t>⑦　診断結果</t>
    <rPh sb="2" eb="4">
      <t>シンダン</t>
    </rPh>
    <rPh sb="4" eb="6">
      <t>ケッカ</t>
    </rPh>
    <phoneticPr fontId="1"/>
  </si>
  <si>
    <t>⑤　実施状況</t>
    <phoneticPr fontId="1"/>
  </si>
  <si>
    <t>④　延べ床面積</t>
    <phoneticPr fontId="1"/>
  </si>
  <si>
    <t>Is値</t>
    <rPh sb="2" eb="3">
      <t>チ</t>
    </rPh>
    <phoneticPr fontId="1"/>
  </si>
  <si>
    <t>Iw値</t>
    <rPh sb="2" eb="3">
      <t>チ</t>
    </rPh>
    <phoneticPr fontId="1"/>
  </si>
  <si>
    <t>「⑤実施状況」が「未実施」の場合は、「⑧実施予定」と「⑨実施予定時期」を入力してください。</t>
    <rPh sb="36" eb="38">
      <t>ニュウリョク</t>
    </rPh>
    <phoneticPr fontId="1"/>
  </si>
  <si>
    <t>⑧　実施予定</t>
    <phoneticPr fontId="1"/>
  </si>
  <si>
    <t>⑨　実施予定時期</t>
    <phoneticPr fontId="1"/>
  </si>
  <si>
    <r>
      <t>耐震診断を実施した結果、</t>
    </r>
    <r>
      <rPr>
        <b/>
        <sz val="11"/>
        <color theme="1"/>
        <rFont val="ＭＳ Ｐゴシック"/>
        <family val="3"/>
        <charset val="128"/>
      </rPr>
      <t>非木造建物でIs値が０．６未満</t>
    </r>
    <r>
      <rPr>
        <sz val="11"/>
        <color theme="1"/>
        <rFont val="ＭＳ Ｐゴシック"/>
        <family val="2"/>
        <charset val="128"/>
      </rPr>
      <t>又は</t>
    </r>
    <r>
      <rPr>
        <b/>
        <sz val="11"/>
        <color theme="1"/>
        <rFont val="ＭＳ Ｐゴシック"/>
        <family val="3"/>
        <charset val="128"/>
      </rPr>
      <t>木造建物でIw値が１．０未満</t>
    </r>
    <r>
      <rPr>
        <sz val="11"/>
        <color theme="1"/>
        <rFont val="ＭＳ Ｐゴシック"/>
        <family val="2"/>
        <charset val="128"/>
      </rPr>
      <t>と判定された場合は、</t>
    </r>
    <phoneticPr fontId="1"/>
  </si>
  <si>
    <t>⑩　実施状況</t>
    <rPh sb="2" eb="4">
      <t>ジッシ</t>
    </rPh>
    <rPh sb="4" eb="6">
      <t>ジョウキョウ</t>
    </rPh>
    <phoneticPr fontId="1"/>
  </si>
  <si>
    <t>⑪　実施時期</t>
    <rPh sb="2" eb="6">
      <t>ジッシジキ</t>
    </rPh>
    <phoneticPr fontId="1"/>
  </si>
  <si>
    <t>「⑩実施状況」が「未実施」の場合は、</t>
    <phoneticPr fontId="1"/>
  </si>
  <si>
    <t>「⑬実施予定」が「なし」の場合は、下欄に理由を入力してください。</t>
    <rPh sb="23" eb="25">
      <t>ニュウリョク</t>
    </rPh>
    <phoneticPr fontId="1"/>
  </si>
  <si>
    <t>※検査年月日</t>
  </si>
  <si>
    <t>名称</t>
  </si>
  <si>
    <t>所在地</t>
  </si>
  <si>
    <t>電話番号</t>
  </si>
  <si>
    <t>園長氏名</t>
  </si>
  <si>
    <t>幼稚園</t>
    <phoneticPr fontId="1"/>
  </si>
  <si>
    <t>※区　分</t>
    <phoneticPr fontId="1"/>
  </si>
  <si>
    <t>職</t>
    <rPh sb="0" eb="1">
      <t>ショク</t>
    </rPh>
    <phoneticPr fontId="1"/>
  </si>
  <si>
    <t>【調書作成にあたって】</t>
    <rPh sb="0" eb="11">
      <t>&lt;チョウショサクセイニアタッテ&gt;</t>
    </rPh>
    <phoneticPr fontId="1"/>
  </si>
  <si>
    <t>黄色のマス　⇒</t>
    <rPh sb="0" eb="2">
      <t>キイロ</t>
    </rPh>
    <phoneticPr fontId="1"/>
  </si>
  <si>
    <t>黒枠のマス　⇒</t>
    <rPh sb="0" eb="2">
      <t>クロワク</t>
    </rPh>
    <phoneticPr fontId="1"/>
  </si>
  <si>
    <t>赤枠のマス　⇒</t>
    <rPh sb="0" eb="2">
      <t>アカワク</t>
    </rPh>
    <phoneticPr fontId="1"/>
  </si>
  <si>
    <t>騒音
レベル</t>
    <rPh sb="0" eb="2">
      <t>ソウオン</t>
    </rPh>
    <phoneticPr fontId="1"/>
  </si>
  <si>
    <t>不審者への対処</t>
    <rPh sb="0" eb="3">
      <t>フシンシャ</t>
    </rPh>
    <rPh sb="5" eb="7">
      <t>タイショ</t>
    </rPh>
    <phoneticPr fontId="1"/>
  </si>
  <si>
    <t>地震への対処</t>
    <rPh sb="0" eb="2">
      <t>ジシン</t>
    </rPh>
    <rPh sb="4" eb="6">
      <t>タイショ</t>
    </rPh>
    <phoneticPr fontId="1"/>
  </si>
  <si>
    <t>１回目</t>
    <rPh sb="1" eb="2">
      <t>カイ</t>
    </rPh>
    <rPh sb="2" eb="3">
      <t>メ</t>
    </rPh>
    <phoneticPr fontId="1"/>
  </si>
  <si>
    <t>２回目</t>
    <phoneticPr fontId="1"/>
  </si>
  <si>
    <t>　</t>
    <phoneticPr fontId="1"/>
  </si>
  <si>
    <t>下回った場合は、保育室等の環境に変化がない限り、以後の検査を省略することができる。</t>
    <phoneticPr fontId="1"/>
  </si>
  <si>
    <t>認める場合（使用が疑われる場合）は実施する必要がある。</t>
    <phoneticPr fontId="1"/>
  </si>
  <si>
    <t>は、周囲の環境に変化がない限り、以後の検査を省略することができる。ただし、薬剤師等から省略の許可を</t>
    <phoneticPr fontId="1"/>
  </si>
  <si>
    <t>未実施理由又は
不適の場合の事後措置</t>
    <phoneticPr fontId="1"/>
  </si>
  <si>
    <t xml:space="preserve"> 「2給食会社等の給食を利用」の場合の給食の保管場所</t>
    <rPh sb="16" eb="18">
      <t>バアイ</t>
    </rPh>
    <phoneticPr fontId="1"/>
  </si>
  <si>
    <t xml:space="preserve"> 「3給食設備を有し、自園給食」の場合</t>
    <rPh sb="17" eb="19">
      <t>バアイ</t>
    </rPh>
    <phoneticPr fontId="1"/>
  </si>
  <si>
    <t>　 プール水の全換水の頻度</t>
    <rPh sb="5" eb="6">
      <t>ミズ</t>
    </rPh>
    <rPh sb="7" eb="8">
      <t>ゼン</t>
    </rPh>
    <rPh sb="8" eb="10">
      <t>カンスイ</t>
    </rPh>
    <rPh sb="11" eb="13">
      <t>ヒンド</t>
    </rPh>
    <phoneticPr fontId="1"/>
  </si>
  <si>
    <t>※検査担当者氏名</t>
    <rPh sb="1" eb="8">
      <t>ケンサタントウシャシメイ</t>
    </rPh>
    <phoneticPr fontId="1"/>
  </si>
  <si>
    <t>幼稚園名</t>
    <phoneticPr fontId="1"/>
  </si>
  <si>
    <t>令　和</t>
    <rPh sb="0" eb="1">
      <t>レイ</t>
    </rPh>
    <rPh sb="2" eb="3">
      <t>ワ</t>
    </rPh>
    <phoneticPr fontId="1"/>
  </si>
  <si>
    <t>記載「有」の場合、その文書名</t>
    <rPh sb="0" eb="2">
      <t>キサイ</t>
    </rPh>
    <rPh sb="3" eb="4">
      <t>ユウ</t>
    </rPh>
    <rPh sb="6" eb="8">
      <t>バアイ</t>
    </rPh>
    <rPh sb="11" eb="13">
      <t>ブンショ</t>
    </rPh>
    <rPh sb="13" eb="14">
      <t>ナ</t>
    </rPh>
    <phoneticPr fontId="1"/>
  </si>
  <si>
    <t>実施している
場合、公表の有無</t>
    <rPh sb="0" eb="2">
      <t>ジッシ</t>
    </rPh>
    <rPh sb="7" eb="9">
      <t>バアイ</t>
    </rPh>
    <rPh sb="10" eb="12">
      <t>コウヒョウ</t>
    </rPh>
    <rPh sb="13" eb="15">
      <t>ウム</t>
    </rPh>
    <phoneticPr fontId="1"/>
  </si>
  <si>
    <t>公表方法「４その他」の場合の具体的方法</t>
    <rPh sb="0" eb="4">
      <t>コウヒョウホウホウ</t>
    </rPh>
    <rPh sb="8" eb="9">
      <t>タ</t>
    </rPh>
    <rPh sb="11" eb="13">
      <t>バアイ</t>
    </rPh>
    <rPh sb="14" eb="17">
      <t>グタイテキ</t>
    </rPh>
    <rPh sb="17" eb="19">
      <t>ホウホウ</t>
    </rPh>
    <phoneticPr fontId="1"/>
  </si>
  <si>
    <t>実施状況（頻度）</t>
    <rPh sb="0" eb="4">
      <t>ジッシジョウキョウ</t>
    </rPh>
    <rPh sb="5" eb="7">
      <t>ヒンド</t>
    </rPh>
    <phoneticPr fontId="1"/>
  </si>
  <si>
    <t>実施状況（時間帯）</t>
    <rPh sb="0" eb="4">
      <t>ジッシジョウキョウ</t>
    </rPh>
    <rPh sb="5" eb="8">
      <t>ジカンタイ</t>
    </rPh>
    <phoneticPr fontId="1"/>
  </si>
  <si>
    <t>週</t>
    <rPh sb="0" eb="1">
      <t>シュウ</t>
    </rPh>
    <phoneticPr fontId="1"/>
  </si>
  <si>
    <t>実施している場合は、下表に入力してください。（複数の事業があるときはその事業ごとに記載）</t>
    <rPh sb="0" eb="2">
      <t>ジッシ</t>
    </rPh>
    <rPh sb="6" eb="8">
      <t>バアイ</t>
    </rPh>
    <rPh sb="10" eb="12">
      <t>カヒョウ</t>
    </rPh>
    <rPh sb="13" eb="15">
      <t>ニュウリョク</t>
    </rPh>
    <phoneticPr fontId="1"/>
  </si>
  <si>
    <t>(頻度)
実施状況</t>
    <rPh sb="5" eb="9">
      <t>ジッシジョウキョウ</t>
    </rPh>
    <phoneticPr fontId="1"/>
  </si>
  <si>
    <t>「届出有」の場合、</t>
    <rPh sb="1" eb="3">
      <t>トドケデ</t>
    </rPh>
    <rPh sb="3" eb="4">
      <t>ユウ</t>
    </rPh>
    <rPh sb="6" eb="8">
      <t>バアイ</t>
    </rPh>
    <phoneticPr fontId="1"/>
  </si>
  <si>
    <t>　　「1作成有」の場合、教職員への周知方法</t>
    <rPh sb="4" eb="6">
      <t>サクセイ</t>
    </rPh>
    <rPh sb="6" eb="7">
      <t>ユウ</t>
    </rPh>
    <rPh sb="9" eb="11">
      <t>バアイ</t>
    </rPh>
    <phoneticPr fontId="1"/>
  </si>
  <si>
    <t>　　・ 養育する子が１歳に達する日において（子が１歳２か月に達するまでの育児休業が可能である場合に1歳を超えて育児</t>
    <phoneticPr fontId="1"/>
  </si>
  <si>
    <t xml:space="preserve"> 　    休業をしている場合はその休業終了予定日において）いずれかの親が育児休業中であり、かつ保育所に入所できない等</t>
    <phoneticPr fontId="1"/>
  </si>
  <si>
    <t xml:space="preserve">       の事情がある場合には、子が１歳６か月に達するまで延長可能（子が２歳に達するまで再延長可能）</t>
    <phoneticPr fontId="1"/>
  </si>
  <si>
    <t>(※1)就業場所・業務の変更の範囲</t>
    <phoneticPr fontId="1"/>
  </si>
  <si>
    <t>(有期契約の場合) 労働契約の更新の基準</t>
    <phoneticPr fontId="1"/>
  </si>
  <si>
    <t>(※1)(有期契約の場合) 更新上限の有無と内容</t>
    <phoneticPr fontId="1"/>
  </si>
  <si>
    <t>(※1)(有期契約の場合) 無期転換申込機会・無期転換後の労働条件</t>
    <phoneticPr fontId="1"/>
  </si>
  <si>
    <r>
      <t>　　20時間以上である場合には加入する必要がある。また、</t>
    </r>
    <r>
      <rPr>
        <u/>
        <sz val="10"/>
        <color theme="1"/>
        <rFont val="ＭＳ Ｐゴシック"/>
        <family val="3"/>
        <charset val="128"/>
      </rPr>
      <t>平成29年1月1日以降、労働条件が加入条件に該当する</t>
    </r>
    <phoneticPr fontId="1"/>
  </si>
  <si>
    <r>
      <t>　　</t>
    </r>
    <r>
      <rPr>
        <u/>
        <sz val="10"/>
        <color theme="1"/>
        <rFont val="ＭＳ Ｐゴシック"/>
        <family val="3"/>
        <charset val="128"/>
      </rPr>
      <t>65歳以上の労働者は「高年齢被保険者」として雇用保険に加入させる必要</t>
    </r>
    <r>
      <rPr>
        <sz val="10"/>
        <color theme="1"/>
        <rFont val="ＭＳ Ｐゴシック"/>
        <family val="3"/>
        <charset val="128"/>
      </rPr>
      <t>がある。</t>
    </r>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</si>
  <si>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</si>
  <si>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</si>
  <si>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</si>
  <si>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</si>
  <si>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</si>
  <si>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</si>
  <si>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</si>
  <si>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</si>
  <si>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</si>
  <si>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</si>
  <si>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</si>
  <si>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</si>
  <si>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「1設定有」の場合の明細</t>
    <rPh sb="2" eb="4">
      <t>セッテイ</t>
    </rPh>
    <rPh sb="4" eb="5">
      <t>ユウ</t>
    </rPh>
    <rPh sb="7" eb="9">
      <t>バアイ</t>
    </rPh>
    <rPh sb="10" eb="12">
      <t>メイサイ</t>
    </rPh>
    <phoneticPr fontId="1"/>
  </si>
  <si>
    <t>設定年月日</t>
    <rPh sb="0" eb="5">
      <t>セッテイネンガッピ</t>
    </rPh>
    <phoneticPr fontId="1"/>
  </si>
  <si>
    <t>借入金残高等</t>
    <rPh sb="0" eb="5">
      <t>シャクニュウキンザンダカ</t>
    </rPh>
    <rPh sb="5" eb="6">
      <t>トウ</t>
    </rPh>
    <phoneticPr fontId="1"/>
  </si>
  <si>
    <t>⇒</t>
    <phoneticPr fontId="1"/>
  </si>
  <si>
    <r>
      <rPr>
        <sz val="9"/>
        <color theme="1"/>
        <rFont val="ＭＳ Ｐゴシック"/>
        <family val="3"/>
        <charset val="128"/>
      </rPr>
      <t>未受診教職員の有無</t>
    </r>
    <r>
      <rPr>
        <sz val="10"/>
        <color theme="1"/>
        <rFont val="ＭＳ Ｐゴシック"/>
        <family val="3"/>
        <charset val="128"/>
      </rPr>
      <t xml:space="preserve">
</t>
    </r>
    <r>
      <rPr>
        <sz val="8"/>
        <color theme="1"/>
        <rFont val="ＭＳ Ｐゴシック"/>
        <family val="3"/>
        <charset val="128"/>
      </rPr>
      <t>（非常勤・臨時職員を含む）</t>
    </r>
    <rPh sb="0" eb="3">
      <t>ミジュシン</t>
    </rPh>
    <rPh sb="3" eb="6">
      <t>キョウショクイン</t>
    </rPh>
    <rPh sb="7" eb="9">
      <t>ウム</t>
    </rPh>
    <rPh sb="11" eb="14">
      <t>ヒジョウキン</t>
    </rPh>
    <rPh sb="15" eb="19">
      <t>リンジショクイン</t>
    </rPh>
    <rPh sb="20" eb="21">
      <t>フク</t>
    </rPh>
    <phoneticPr fontId="1"/>
  </si>
  <si>
    <t>別紙６</t>
    <phoneticPr fontId="1"/>
  </si>
  <si>
    <t xml:space="preserve">(参考）：学校薬剤師又は委託業者からの検査結果報告書 </t>
    <phoneticPr fontId="1"/>
  </si>
  <si>
    <r>
      <t>（ア）検査項目　</t>
    </r>
    <r>
      <rPr>
        <sz val="10"/>
        <color theme="1"/>
        <rFont val="ＭＳ Ｐゴシック"/>
        <family val="3"/>
        <charset val="128"/>
      </rPr>
      <t>(「1実施」又は「2未実施」を入力してください)</t>
    </r>
    <rPh sb="11" eb="13">
      <t>ジッシ</t>
    </rPh>
    <rPh sb="14" eb="15">
      <t>マタ</t>
    </rPh>
    <rPh sb="18" eb="21">
      <t>ミジッシ</t>
    </rPh>
    <rPh sb="23" eb="25">
      <t>ニュウリョク</t>
    </rPh>
    <phoneticPr fontId="1"/>
  </si>
  <si>
    <t>　　　　その他の学校給食衛生管理基準に基づく報告書（給食施設、給食設備、施設設備の衛生管理、献立、</t>
    <phoneticPr fontId="1"/>
  </si>
  <si>
    <t>　　　　食品の検収・保管、調理過程、検食・保存食、従事者の衛生管理・健康管理、毎日の点検等）</t>
    <phoneticPr fontId="1"/>
  </si>
  <si>
    <t>　　している。</t>
    <phoneticPr fontId="1"/>
  </si>
  <si>
    <t>　　また、年に１度、「私立学校の実態調査(様式２－３－３)」において非構造部材の耐震点検、対策状況を調査、公表</t>
    <phoneticPr fontId="1"/>
  </si>
  <si>
    <t>附帯調査</t>
    <rPh sb="0" eb="2">
      <t>フタイ</t>
    </rPh>
    <rPh sb="2" eb="4">
      <t>チョウサ</t>
    </rPh>
    <phoneticPr fontId="1"/>
  </si>
  <si>
    <t>附帯調査別紙③</t>
    <phoneticPr fontId="1"/>
  </si>
  <si>
    <t>附帯調査別紙②</t>
    <phoneticPr fontId="1"/>
  </si>
  <si>
    <t>第三十九条</t>
    <phoneticPr fontId="1"/>
  </si>
  <si>
    <t>第四十八条、第四十九条、第五十四条、第五十九条から第六十八条までの規定は、幼稚園に準用する。</t>
  </si>
  <si>
    <t>第六十六条</t>
    <phoneticPr fontId="1"/>
  </si>
  <si>
    <t>小学校は、当該小学校の教育活動その他の学校運営の状況について、自ら評価を行い、その結果を公表するものとする。</t>
  </si>
  <si>
    <t>前項の評価を行うに当たつては、小学校は、その実情に応じ、適切な項目を設定して行うものとする。</t>
  </si>
  <si>
    <t>第六十七条</t>
    <phoneticPr fontId="1"/>
  </si>
  <si>
    <t>小学校は、前条第一項の規定による評価の結果を踏まえた当該小学校の児童の保護者その他の当該小学校の関係者（当該小学校の職員を除く。）による評価を行い、その結果を公表するよう努めるものとする。</t>
    <phoneticPr fontId="1"/>
  </si>
  <si>
    <t>第六十八条</t>
    <phoneticPr fontId="1"/>
  </si>
  <si>
    <t>小学校は、第六十六条第一項の規定による評価の結果及び前条の規定により評価を行つた場合はその結果を、当該小学校の設置者に報告するものとする。</t>
    <phoneticPr fontId="1"/>
  </si>
  <si>
    <t>（参考）：園で作成した自己評価結果シート等</t>
    <phoneticPr fontId="1"/>
  </si>
  <si>
    <t>㊟１：変形労働時間制を採用する場合は、就業規則又は労使協定においてその旨を定める必要がある。</t>
    <phoneticPr fontId="1"/>
  </si>
  <si>
    <t>㊟２：自己評価結果を踏まえた園関係者評価(保護者その他園関係者による評価)についても、実施及び公表に努める。</t>
    <phoneticPr fontId="1"/>
  </si>
  <si>
    <t>㊟：個人情報保護法第２１条に基づき、個人情報を取得するに当たってはその利用目的を明示しなければならない。</t>
    <phoneticPr fontId="1"/>
  </si>
  <si>
    <t>㊟：労働基準法上、法定労働時間を超える時間外労働、または深夜労働を行わせたり、法定休日に労働させたり</t>
    <phoneticPr fontId="1"/>
  </si>
  <si>
    <t>㊟：雇用保険は臨時・非常勤教職員も31日以上引き続き雇用されることが見込まれ、かつ、１週間の所定労働時間が</t>
    <phoneticPr fontId="1"/>
  </si>
  <si>
    <t>㊟：セクシュアルハラスメント対策、妊娠・出産・育児休業・介護休業等に関するハラスメント対策及びパワーハラス</t>
    <phoneticPr fontId="1"/>
  </si>
  <si>
    <t>㊟：園舎面積は不動産（土地・建物）登記の現在事項全部証明書から転記、運動場の面積は施設設備状況表を参照して</t>
    <phoneticPr fontId="1"/>
  </si>
  <si>
    <r>
      <t>㊟：契約書には、</t>
    </r>
    <r>
      <rPr>
        <u/>
        <sz val="10"/>
        <color theme="1"/>
        <rFont val="ＭＳ Ｐゴシック"/>
        <family val="3"/>
        <charset val="128"/>
      </rPr>
      <t>課外教室実施時</t>
    </r>
    <r>
      <rPr>
        <sz val="10"/>
        <color theme="1"/>
        <rFont val="ＭＳ Ｐゴシック"/>
        <family val="3"/>
        <charset val="128"/>
      </rPr>
      <t>に事故等が発生した場合、園は責任を負わない(外部事業者が全面的に責任</t>
    </r>
    <phoneticPr fontId="1"/>
  </si>
  <si>
    <t>㊟：園バスを新たに更新した場合は、変更届（運輸支局への届出が確認できるもの）を園で保管しておくこと。</t>
    <phoneticPr fontId="1"/>
  </si>
  <si>
    <t>㊟：乗車定員11人以上の自動車は1台でも所有、使用していれば選任義務が生じる。</t>
    <phoneticPr fontId="1"/>
  </si>
  <si>
    <r>
      <t>㊟：</t>
    </r>
    <r>
      <rPr>
        <u/>
        <sz val="10"/>
        <color theme="1"/>
        <rFont val="ＭＳ Ｐゴシック"/>
        <family val="3"/>
        <charset val="128"/>
      </rPr>
      <t>座席（※１）が２列以下のもの（※２）を除く全ての自動車（園バス）に設置義務</t>
    </r>
    <r>
      <rPr>
        <sz val="10"/>
        <color theme="1"/>
        <rFont val="ＭＳ Ｐゴシック"/>
        <family val="2"/>
        <charset val="128"/>
      </rPr>
      <t>があります。</t>
    </r>
    <phoneticPr fontId="1"/>
  </si>
  <si>
    <t>㊟：寄付申込書等において用途指定が明確な寄付金は特別寄付金に、用途指定がない寄付金は一般寄付金に、</t>
    <phoneticPr fontId="1"/>
  </si>
  <si>
    <r>
      <t>㊟：</t>
    </r>
    <r>
      <rPr>
        <u/>
        <sz val="10"/>
        <color theme="1"/>
        <rFont val="ＭＳ Ｐゴシック"/>
        <family val="3"/>
        <charset val="128"/>
      </rPr>
      <t>実施した結果異常がない場合、健康診断票は空欄にせず、それぞれの項目全てに「異常なし」等何らかの記載をすること。</t>
    </r>
    <phoneticPr fontId="1"/>
  </si>
  <si>
    <t>㊟：健康診断は、法令上「毎学年６月３０日まで」とされているが、６月３０日以降に入園した満３歳児について</t>
    <phoneticPr fontId="1"/>
  </si>
  <si>
    <t>㊟１：身長：２０歳以上を除くことができる。</t>
    <phoneticPr fontId="1"/>
  </si>
  <si>
    <t>㊟２：腹囲の検査を省略できるもの</t>
    <phoneticPr fontId="1"/>
  </si>
  <si>
    <t>㊟３：胃の疾病及び異常の有無：４０歳未満を除くことができる。</t>
    <phoneticPr fontId="1"/>
  </si>
  <si>
    <t>㊟４：貧血、肝機能、血中脂質、血糖、心電図：３５歳未満及び３６歳以上４０歳未満を除くことができる。</t>
    <phoneticPr fontId="1"/>
  </si>
  <si>
    <t>㊟１：浮遊粉じん、ホルムアルデヒド、トルエンその他揮発性有機化合物は、所定の方法により測定した結果、著しく基準値を</t>
    <phoneticPr fontId="1"/>
  </si>
  <si>
    <t>㊟２：トルエン以外の揮発性有機化合物（キシレン、パラジクロロベンゼン、エチルベンゼン、スチレン）については、必要と</t>
    <phoneticPr fontId="1"/>
  </si>
  <si>
    <t>㊟：騒音レベルは、測定結果が著しく基準値を下回った場合(窓密閉時：４５デシベル以下、窓開放時：５０デシベル以下)</t>
    <phoneticPr fontId="1"/>
  </si>
  <si>
    <t>㊟：浄化槽検査は、定期的な保守点検の他、年度１回の浄化槽の清掃作業及び年度１回の定期検査の実施義務があり、　</t>
    <phoneticPr fontId="1"/>
  </si>
  <si>
    <t>㊟：プール水を１週間に１回以上全換水する場合は、検査を省略することができる。</t>
    <phoneticPr fontId="1"/>
  </si>
  <si>
    <t>㊟：大腸菌が検出された場合はプールの使用を中止し、直ちに改善措置を行う。規定量の遊離残留塩素の検出後に</t>
    <phoneticPr fontId="1"/>
  </si>
  <si>
    <r>
      <t>㊟：</t>
    </r>
    <r>
      <rPr>
        <u/>
        <sz val="10"/>
        <color theme="1"/>
        <rFont val="ＭＳ Ｐゴシック"/>
        <family val="3"/>
        <charset val="128"/>
      </rPr>
      <t>消火訓練、避難訓練は毎年度２回以上、通報訓練は消防計画に定める回数実施する。</t>
    </r>
    <phoneticPr fontId="1"/>
  </si>
  <si>
    <t>ﾘﾝｸ</t>
    <phoneticPr fontId="1"/>
  </si>
  <si>
    <t>（取得に際しての利用目的の通知等）</t>
  </si>
  <si>
    <t>第二十一条</t>
    <phoneticPr fontId="1"/>
  </si>
  <si>
    <t>個人情報取扱事業者は、個人情報を取得した場合は、あらかじめその利用目的を公表している場合を除き、速やかに、その利用目的を、本人に通知し、又は公表しなければならない。</t>
  </si>
  <si>
    <t>個人情報取扱事業者は、前項の規定にかかわらず、本人との間で契約を締結することに伴って契約書その他の書面（電磁的記録を含む。以下この項において同じ。）に記載された当該本人の個人情報を取得する場合その他本人から直接書面に記載された当該本人の個人情報を取得する場合は、あらかじめ、本人に対し、その利用目的を明示しなければならない。ただし、人の生命、身体又は財産の保護のために緊急に必要がある場合は、この限りでない。</t>
  </si>
  <si>
    <t>（利用目的の特定）</t>
  </si>
  <si>
    <t>（利用目的による制限）</t>
  </si>
  <si>
    <t>第十七条　</t>
    <phoneticPr fontId="1"/>
  </si>
  <si>
    <t>個人情報取扱事業者は、個人情報を取り扱うに当たっては、その利用の目的（以下「利用目的」という。）をできる限り特定しなければならない。</t>
  </si>
  <si>
    <t>【後略】</t>
    <rPh sb="0" eb="4">
      <t>&lt;コウリャク&gt;</t>
    </rPh>
    <phoneticPr fontId="1"/>
  </si>
  <si>
    <t>第十八条　</t>
    <phoneticPr fontId="1"/>
  </si>
  <si>
    <t>個人情報取扱事業者は、あらかじめ本人の同意を得ないで、前条の規定により特定された利用目的の達成に必要な範囲を超えて、個人情報を取り扱ってはならない。</t>
  </si>
  <si>
    <t>個人情報取扱事業者は、個人情報を取り扱うに当たっては、利用目的をできる限り具体的に特定しなければならないが、利用目的の特定に当たっては、利用目的を単に抽象的、一般的に特定するのではなく、個人情報が個人情報取扱事業者において、最終的にどのような事業の用に供され、どのような目的で個人情報を利用されるのかが、本人にとって一般的かつ合理的に想定できる程度に具体的に特定することが望ましい</t>
    <phoneticPr fontId="1"/>
  </si>
  <si>
    <t>【具体的に利用目的を特定している事例】
事例） 事業者が商品の販売に伴い、個人から氏名・住所・メールアドレス等を取得するに当たり、「○○ 事業における商品の発送、関連するアフターサービス、新商品・サービスに関する情報のお知らせのために利用いたします。」等の利用目的を明示している場合</t>
    <phoneticPr fontId="1"/>
  </si>
  <si>
    <t>法第17条
（第1項）</t>
    <phoneticPr fontId="1"/>
  </si>
  <si>
    <t>（直接書面等による取得）</t>
  </si>
  <si>
    <t>申込書やホームページ上のユーザー入力画面で連絡先を記入させる場合、当該連絡先の利用目的を明示する必要がありますか。
また、具体的にどのような場合に取得の状況からみて利用目的が明らかで利用目的の明示が不要となりますか。</t>
    <phoneticPr fontId="1"/>
  </si>
  <si>
    <t>申込書等の書面（ホームページ上の入力画面を含む。）に本人が記入し、直接その本人から個人情報を取得する場合は、原則として利用目的の明示が必要です（法第21条第２項）。ただし、取得の状況からみて利用目的が明らかな場合は、例外的に利用目的の明示は不要です（同条第４項第４号）。
具体的には、次のような事例が考えられます。
【取得の状況からみて利用目的が明らかであると認められる場合】
○申込書の記載により取得したメールアドレス情報等を申込内容の確認、履行の結果通知等の目的で利用する場合（ただし、新たなサービスの案内、提携先への提供等に利用することは自明の利用目的に該当しない場合があるので注意を要します。）
○懸賞付きアンケートによって取得した連絡先を、懸賞商品の抽選や懸賞商品に関する連絡・発送等のみに利用する場合</t>
    <phoneticPr fontId="1"/>
  </si>
  <si>
    <t>Ａ４－17</t>
    <phoneticPr fontId="1"/>
  </si>
  <si>
    <t>Ｑ４－17</t>
    <phoneticPr fontId="1"/>
  </si>
  <si>
    <t>私立学校、自治会・町内会、同窓会、PTA等が本人から書面で提出を受けた個人情報を利用して名簿を作成し、配布する場合はどのようにすればよいですか。</t>
  </si>
  <si>
    <t>私立学校、自治会・町内会、同窓会、PTA等は本人に対し利用目的を明示した上で、個人情報を取得し、名簿を作成することが可能です。名簿を配布するなど、本人以外の者に個人データを提供する場合には、原則として、本人の同意を得る必要があります。
例えば、掲載されている全員に配布する名簿を作成し、クラス内で配布するなど利用目的及び提供先を明示し、同意の上で所定の用紙に個人情報を記入・提出してもらう方法などが考えられます。</t>
    <phoneticPr fontId="1"/>
  </si>
  <si>
    <t>Ｑ４－18</t>
    <phoneticPr fontId="1"/>
  </si>
  <si>
    <t>Ａ４－18</t>
    <phoneticPr fontId="1"/>
  </si>
  <si>
    <t>個人情報取扱事業者は、利用目的を変更した場合は、変更された利用目的について、本人に通知し、又は公表しなければならない。</t>
    <phoneticPr fontId="1"/>
  </si>
  <si>
    <t>【具体的に利用目的を特定していない事例】
事例1）「事業活動に用いるため」
事例2）「マーケティング活動に用いるため」</t>
    <phoneticPr fontId="1"/>
  </si>
  <si>
    <t>学校教育法施行規則　【抜粋】</t>
    <phoneticPr fontId="1"/>
  </si>
  <si>
    <t>個人情報の保護に関する法律　【抜粋】</t>
    <phoneticPr fontId="1"/>
  </si>
  <si>
    <t>個人情報の保護に関する法律についてのガイドライン（通則編）　【抜粋】</t>
    <phoneticPr fontId="1"/>
  </si>
  <si>
    <t>「個人情報の保護に関する法律についてのガイドライン」に関するQ&amp;A　【抜粋】</t>
    <rPh sb="27" eb="28">
      <t>カン</t>
    </rPh>
    <phoneticPr fontId="1"/>
  </si>
  <si>
    <t>（６）「幼稚園における学校評価ガイドライン」に基づく学校評価の実施状況</t>
    <phoneticPr fontId="1"/>
  </si>
  <si>
    <t>幼稚園における学校評価ガイドライン　【抜粋】</t>
    <phoneticPr fontId="1"/>
  </si>
  <si>
    <t>文部科学省</t>
    <rPh sb="0" eb="5">
      <t>モンブカガクショウ</t>
    </rPh>
    <phoneticPr fontId="1"/>
  </si>
  <si>
    <t>平成20年3月24日</t>
    <rPh sb="0" eb="2">
      <t>ヘイセイ</t>
    </rPh>
    <rPh sb="4" eb="5">
      <t>ネン</t>
    </rPh>
    <rPh sb="6" eb="7">
      <t>ガツ</t>
    </rPh>
    <rPh sb="9" eb="10">
      <t>カ</t>
    </rPh>
    <phoneticPr fontId="1"/>
  </si>
  <si>
    <t>学校教育法　【抜粋】</t>
    <phoneticPr fontId="1"/>
  </si>
  <si>
    <t>第二十八条</t>
    <phoneticPr fontId="1"/>
  </si>
  <si>
    <t>第三十七条第六項、第八項及び第十二項から第十七項まで並びに第四十二条から第四十四条までの規定は、幼稚園に準用する。</t>
    <phoneticPr fontId="1"/>
  </si>
  <si>
    <t>第四十二条</t>
  </si>
  <si>
    <t>小学校は、文部科学大臣の定めるところにより当該小学校の教育活動その他の学校運営の状況について評価を行い、その結果に基づき学校運営の改善を図るため必要な措置を講ずることにより、その教育水準の向上に努めなければならない。</t>
    <phoneticPr fontId="1"/>
  </si>
  <si>
    <t>学校評価に関する規定</t>
  </si>
  <si>
    <t>・ 教職員による自己評価を行い、その結果を公表すること。
・ 保護者などの学校の関係者による評価（「学校関係者評価」）を行うとともにその結果を公表するよう努めること。
・ 自己評価の結果・学校関係者評価の結果を設置者に報告すること。</t>
    <phoneticPr fontId="1"/>
  </si>
  <si>
    <t>評価の形態</t>
  </si>
  <si>
    <t>学校評価の結果と改善方策の公表</t>
  </si>
  <si>
    <t>寄付
申込書</t>
    <rPh sb="0" eb="2">
      <t>キフ</t>
    </rPh>
    <rPh sb="3" eb="6">
      <t>モウシコミショ</t>
    </rPh>
    <phoneticPr fontId="1"/>
  </si>
  <si>
    <t>昭和三十三年法律第五十六号</t>
  </si>
  <si>
    <t>（学校保健計画の策定等）</t>
  </si>
  <si>
    <t>第五条</t>
  </si>
  <si>
    <t>学校においては、児童生徒等及び職員の心身の健康の保持増進を図るため、児童生徒等及び職員の健康診断、環境衛生検査、児童生徒等に対する指導その他保健に関する事項について計画を策定し、これを実施しなければならない。</t>
  </si>
  <si>
    <t>（学校安全計画の策定等）</t>
  </si>
  <si>
    <t>第二十七条</t>
  </si>
  <si>
    <t>学校においては、児童生徒等の安全の確保を図るため、当該学校の施設及び設備の安全点検、児童生徒等に対する通学を含めた学校生活その他の日常生活における安全に関する指導、職員の研修その他学校における安全に関する事項について計画を策定し、これを実施しなければならない。</t>
  </si>
  <si>
    <t>※幼稚園ごとに作成してください。</t>
    <rPh sb="1" eb="4">
      <t>ヨウチエン</t>
    </rPh>
    <rPh sb="7" eb="9">
      <t>サクセイ</t>
    </rPh>
    <phoneticPr fontId="14"/>
  </si>
  <si>
    <r>
      <rPr>
        <b/>
        <sz val="11"/>
        <color rgb="FFFF0000"/>
        <rFont val="ＭＳ Ｐゴシック"/>
        <family val="3"/>
        <charset val="128"/>
      </rPr>
      <t>B</t>
    </r>
    <r>
      <rPr>
        <b/>
        <sz val="11"/>
        <rFont val="ＭＳ Ｐゴシック"/>
        <family val="3"/>
        <charset val="128"/>
      </rPr>
      <t>　</t>
    </r>
    <r>
      <rPr>
        <sz val="11"/>
        <rFont val="ＭＳ Ｐゴシック"/>
        <family val="3"/>
        <charset val="128"/>
      </rPr>
      <t>県補助金による
入園料軽減額</t>
    </r>
    <rPh sb="2" eb="3">
      <t>ケン</t>
    </rPh>
    <rPh sb="3" eb="6">
      <t>ホジョキン</t>
    </rPh>
    <phoneticPr fontId="14"/>
  </si>
  <si>
    <r>
      <rPr>
        <b/>
        <sz val="11"/>
        <color rgb="FFFF0000"/>
        <rFont val="ＭＳ Ｐゴシック"/>
        <family val="3"/>
        <charset val="128"/>
      </rPr>
      <t>C</t>
    </r>
    <r>
      <rPr>
        <sz val="11"/>
        <rFont val="ＭＳ Ｐゴシック"/>
        <family val="3"/>
        <charset val="128"/>
      </rPr>
      <t>　減免額</t>
    </r>
    <rPh sb="2" eb="5">
      <t>ゲンメンガク</t>
    </rPh>
    <phoneticPr fontId="14"/>
  </si>
  <si>
    <r>
      <rPr>
        <b/>
        <sz val="11"/>
        <color rgb="FFFF0000"/>
        <rFont val="ＭＳ Ｐゴシック"/>
        <family val="3"/>
        <charset val="128"/>
      </rPr>
      <t>A</t>
    </r>
    <r>
      <rPr>
        <sz val="11"/>
        <rFont val="ＭＳ Ｐゴシック"/>
        <family val="3"/>
        <charset val="128"/>
      </rPr>
      <t>　徴収基準額</t>
    </r>
    <rPh sb="2" eb="4">
      <t>チョウシュウ</t>
    </rPh>
    <rPh sb="4" eb="7">
      <t>キジュンガク</t>
    </rPh>
    <phoneticPr fontId="14"/>
  </si>
  <si>
    <r>
      <rPr>
        <b/>
        <sz val="11"/>
        <color rgb="FFFF0000"/>
        <rFont val="ＭＳ Ｐゴシック"/>
        <family val="3"/>
        <charset val="128"/>
      </rPr>
      <t>B</t>
    </r>
    <r>
      <rPr>
        <sz val="11"/>
        <rFont val="ＭＳ Ｐゴシック"/>
        <family val="3"/>
        <charset val="128"/>
      </rPr>
      <t>　家計急変分</t>
    </r>
    <rPh sb="2" eb="4">
      <t>カケイ</t>
    </rPh>
    <rPh sb="4" eb="6">
      <t>キュウヘン</t>
    </rPh>
    <rPh sb="6" eb="7">
      <t>ブン</t>
    </rPh>
    <phoneticPr fontId="14"/>
  </si>
  <si>
    <r>
      <rPr>
        <b/>
        <sz val="11"/>
        <color rgb="FFFF0000"/>
        <rFont val="ＭＳ Ｐゴシック"/>
        <family val="3"/>
        <charset val="128"/>
      </rPr>
      <t>C</t>
    </r>
    <r>
      <rPr>
        <sz val="11"/>
        <rFont val="ＭＳ Ｐゴシック"/>
        <family val="3"/>
        <charset val="128"/>
      </rPr>
      <t>　被災幼児分</t>
    </r>
    <rPh sb="2" eb="4">
      <t>ヒサイ</t>
    </rPh>
    <rPh sb="4" eb="6">
      <t>ヨウジ</t>
    </rPh>
    <rPh sb="6" eb="7">
      <t>ブン</t>
    </rPh>
    <phoneticPr fontId="14"/>
  </si>
  <si>
    <t>「入園辞退者」には、入園料を返還しない者（一部返還しない者を含む）の人数と当該返還しない金額の合計額を記載してください。</t>
    <rPh sb="1" eb="3">
      <t>ニュウエン</t>
    </rPh>
    <rPh sb="3" eb="6">
      <t>ジタイシャ</t>
    </rPh>
    <rPh sb="10" eb="13">
      <t>ニュウエンリョウ</t>
    </rPh>
    <rPh sb="14" eb="16">
      <t>ヘンカン</t>
    </rPh>
    <rPh sb="28" eb="29">
      <t>モノ</t>
    </rPh>
    <rPh sb="34" eb="36">
      <t>ニンズウ</t>
    </rPh>
    <rPh sb="37" eb="39">
      <t>トウガイ</t>
    </rPh>
    <rPh sb="39" eb="41">
      <t>ヘンカン</t>
    </rPh>
    <rPh sb="44" eb="46">
      <t>キンガク</t>
    </rPh>
    <rPh sb="47" eb="50">
      <t>ゴウケイガク</t>
    </rPh>
    <rPh sb="51" eb="53">
      <t>キサイ</t>
    </rPh>
    <phoneticPr fontId="14"/>
  </si>
  <si>
    <t>B欄、C欄及びD欄の人数は、延べ園児数を記入してください。</t>
    <rPh sb="1" eb="2">
      <t>ラン</t>
    </rPh>
    <rPh sb="4" eb="5">
      <t>ラン</t>
    </rPh>
    <rPh sb="5" eb="6">
      <t>オヨ</t>
    </rPh>
    <rPh sb="8" eb="9">
      <t>ラン</t>
    </rPh>
    <rPh sb="10" eb="12">
      <t>ニンズウ</t>
    </rPh>
    <rPh sb="14" eb="15">
      <t>ノ</t>
    </rPh>
    <rPh sb="16" eb="19">
      <t>エンジスウ</t>
    </rPh>
    <rPh sb="20" eb="22">
      <t>キニュウ</t>
    </rPh>
    <phoneticPr fontId="14"/>
  </si>
  <si>
    <t>日常検査項目　(「1実施」又は「2未実施」を入力してください)</t>
    <phoneticPr fontId="1"/>
  </si>
  <si>
    <t>②色</t>
    <rPh sb="1" eb="2">
      <t>イロ</t>
    </rPh>
    <phoneticPr fontId="1"/>
  </si>
  <si>
    <t>③濁り</t>
    <rPh sb="1" eb="2">
      <t>ニゴ</t>
    </rPh>
    <phoneticPr fontId="1"/>
  </si>
  <si>
    <r>
      <t>（ア）井戸水等を水源とする飲料水の日常検査</t>
    </r>
    <r>
      <rPr>
        <b/>
        <sz val="11"/>
        <color theme="1"/>
        <rFont val="ＭＳ Ｐゴシック"/>
        <family val="3"/>
        <charset val="128"/>
      </rPr>
      <t>（毎日実施）</t>
    </r>
    <phoneticPr fontId="1"/>
  </si>
  <si>
    <t>実施頻度</t>
    <phoneticPr fontId="1"/>
  </si>
  <si>
    <t>現有浄化槽の
処理能力</t>
    <phoneticPr fontId="1"/>
  </si>
  <si>
    <t>（</t>
    <phoneticPr fontId="1"/>
  </si>
  <si>
    <t>人＋</t>
    <rPh sb="0" eb="1">
      <t>ニン</t>
    </rPh>
    <phoneticPr fontId="1"/>
  </si>
  <si>
    <t>×０．２ =</t>
    <phoneticPr fontId="1"/>
  </si>
  <si>
    <t>基準処理能力
（ 園児定数 ＋ 教職員数 ）×０．２）</t>
    <phoneticPr fontId="1"/>
  </si>
  <si>
    <r>
      <t>（イ）浄化槽の保守点検（</t>
    </r>
    <r>
      <rPr>
        <u/>
        <sz val="11"/>
        <color theme="1"/>
        <rFont val="ＭＳ Ｐゴシック"/>
        <family val="3"/>
        <charset val="128"/>
      </rPr>
      <t>処理対象人員及び処理方式によって点検頻度が異なります</t>
    </r>
    <r>
      <rPr>
        <sz val="11"/>
        <color theme="1"/>
        <rFont val="ＭＳ Ｐゴシック"/>
        <family val="2"/>
        <charset val="128"/>
      </rPr>
      <t>）</t>
    </r>
    <phoneticPr fontId="1"/>
  </si>
  <si>
    <t>か月に</t>
    <rPh sb="1" eb="2">
      <t>ゲツ</t>
    </rPh>
    <phoneticPr fontId="1"/>
  </si>
  <si>
    <t>　のことです。</t>
    <phoneticPr fontId="1"/>
  </si>
  <si>
    <r>
      <t>㊟ ここでいう浄化槽の水質に関する検査とは、</t>
    </r>
    <r>
      <rPr>
        <u/>
        <sz val="9"/>
        <color theme="1"/>
        <rFont val="ＭＳ ゴシック"/>
        <family val="3"/>
        <charset val="128"/>
      </rPr>
      <t>浄化槽法第11条に基づく定期水質検査</t>
    </r>
    <phoneticPr fontId="1"/>
  </si>
  <si>
    <t>　又は「一般社団法人 埼玉県環境検査研究協会」の検査を受ける必要があります。</t>
    <phoneticPr fontId="1"/>
  </si>
  <si>
    <t>　埼玉県内では浄化槽の設置されている場所に応じて「一般社団法人 埼玉県浄化槽協会」</t>
    <phoneticPr fontId="1"/>
  </si>
  <si>
    <t>理事長</t>
    <rPh sb="0" eb="3">
      <t>リジチョウ</t>
    </rPh>
    <phoneticPr fontId="1"/>
  </si>
  <si>
    <t>さくら</t>
    <phoneticPr fontId="1"/>
  </si>
  <si>
    <t>たんぽぽ</t>
    <phoneticPr fontId="1"/>
  </si>
  <si>
    <t>つくし</t>
    <phoneticPr fontId="1"/>
  </si>
  <si>
    <t>1配置有</t>
  </si>
  <si>
    <t>1記載有</t>
  </si>
  <si>
    <t>1実施有</t>
  </si>
  <si>
    <t>1公表有</t>
  </si>
  <si>
    <t>1作成有</t>
  </si>
  <si>
    <t>1実施している</t>
  </si>
  <si>
    <t>1整合</t>
  </si>
  <si>
    <t>1一致</t>
  </si>
  <si>
    <t>1口座払い</t>
  </si>
  <si>
    <t>1規定有</t>
  </si>
  <si>
    <t>2引当していない（退職金財団給付額と同額を退職者に支給する場合を含む）</t>
  </si>
  <si>
    <t>経営者のため</t>
    <rPh sb="0" eb="3">
      <t>ケイエイシャ</t>
    </rPh>
    <phoneticPr fontId="1"/>
  </si>
  <si>
    <t>1加入している</t>
  </si>
  <si>
    <t>1全て登記済み</t>
  </si>
  <si>
    <t>3該当なし</t>
  </si>
  <si>
    <t>園地</t>
    <rPh sb="0" eb="2">
      <t>エンチ</t>
    </rPh>
    <phoneticPr fontId="1"/>
  </si>
  <si>
    <t>園舎改築のため</t>
    <rPh sb="0" eb="2">
      <t>エンシャ</t>
    </rPh>
    <rPh sb="2" eb="4">
      <t>カイチク</t>
    </rPh>
    <phoneticPr fontId="1"/>
  </si>
  <si>
    <t>1有</t>
  </si>
  <si>
    <t>大宮２０す１２３４</t>
    <rPh sb="0" eb="2">
      <t>オオミヤ</t>
    </rPh>
    <phoneticPr fontId="1"/>
  </si>
  <si>
    <t>1有償運行有</t>
  </si>
  <si>
    <t>平成</t>
  </si>
  <si>
    <t>1管轄の警察署に届け出済み</t>
  </si>
  <si>
    <t>1作成している</t>
  </si>
  <si>
    <t>1安全装置有</t>
  </si>
  <si>
    <t>事務長</t>
    <rPh sb="0" eb="3">
      <t>ジムチョウ</t>
    </rPh>
    <phoneticPr fontId="1"/>
  </si>
  <si>
    <t>毎日入力、月１回打ち出し</t>
    <phoneticPr fontId="1"/>
  </si>
  <si>
    <t>1現金出納簿有</t>
  </si>
  <si>
    <t>毎日</t>
    <phoneticPr fontId="1"/>
  </si>
  <si>
    <t>万円</t>
    <rPh sb="0" eb="1">
      <t>マン</t>
    </rPh>
    <rPh sb="1" eb="2">
      <t>エン</t>
    </rPh>
    <phoneticPr fontId="1"/>
  </si>
  <si>
    <t>プール水道代</t>
    <rPh sb="3" eb="5">
      <t>スイドウ</t>
    </rPh>
    <rPh sb="5" eb="6">
      <t>ダイ</t>
    </rPh>
    <phoneticPr fontId="1"/>
  </si>
  <si>
    <t>1該当あり⇒下欄に入力</t>
  </si>
  <si>
    <t>園児傷害保険料</t>
    <rPh sb="0" eb="2">
      <t>エンジ</t>
    </rPh>
    <rPh sb="2" eb="7">
      <t>ショウガイホケンリョウ</t>
    </rPh>
    <phoneticPr fontId="1"/>
  </si>
  <si>
    <t>令和</t>
  </si>
  <si>
    <t>安全管理に関する項目</t>
    <rPh sb="0" eb="2">
      <t>アンゼン</t>
    </rPh>
    <rPh sb="2" eb="4">
      <t>カンリ</t>
    </rPh>
    <rPh sb="5" eb="6">
      <t>カン</t>
    </rPh>
    <rPh sb="8" eb="10">
      <t>コウモク</t>
    </rPh>
    <phoneticPr fontId="1"/>
  </si>
  <si>
    <t>安全教育に関する項目</t>
    <rPh sb="0" eb="2">
      <t>アンゼン</t>
    </rPh>
    <rPh sb="2" eb="4">
      <t>キョウイク</t>
    </rPh>
    <rPh sb="5" eb="6">
      <t>カン</t>
    </rPh>
    <rPh sb="8" eb="10">
      <t>コウモク</t>
    </rPh>
    <phoneticPr fontId="1"/>
  </si>
  <si>
    <t>1実施</t>
  </si>
  <si>
    <t>1通知している</t>
  </si>
  <si>
    <t>1講じている</t>
  </si>
  <si>
    <t>未受診者への対応（未受診者がいる場合）</t>
    <rPh sb="9" eb="13">
      <t>ミジュシンシャ</t>
    </rPh>
    <rPh sb="16" eb="18">
      <t>バアイ</t>
    </rPh>
    <phoneticPr fontId="1"/>
  </si>
  <si>
    <t>4該当なし</t>
  </si>
  <si>
    <t>1確認（健康診断書の写しを保管）</t>
  </si>
  <si>
    <t>英語教室</t>
    <rPh sb="0" eb="4">
      <t>エイゴキョウシツ</t>
    </rPh>
    <phoneticPr fontId="1"/>
  </si>
  <si>
    <t>1毎日</t>
  </si>
  <si>
    <t>2未実施</t>
  </si>
  <si>
    <t>2職員室に設置</t>
  </si>
  <si>
    <t>1常備されている</t>
  </si>
  <si>
    <t>1加入（下表に入力）</t>
  </si>
  <si>
    <t>日本スポーツ振興センター</t>
    <rPh sb="0" eb="2">
      <t>ニホン</t>
    </rPh>
    <rPh sb="6" eb="8">
      <t>シンコウ</t>
    </rPh>
    <phoneticPr fontId="1"/>
  </si>
  <si>
    <t>1実施した⇒年月を入力</t>
  </si>
  <si>
    <t>3不要</t>
  </si>
  <si>
    <t>実施年月</t>
    <rPh sb="0" eb="2">
      <t>ジッシ</t>
    </rPh>
    <rPh sb="2" eb="4">
      <t>ネンゲツ</t>
    </rPh>
    <phoneticPr fontId="1"/>
  </si>
  <si>
    <t>1ブロック塀・有</t>
  </si>
  <si>
    <t>1実施済⇒⑥⑦に入力</t>
  </si>
  <si>
    <t>災害共済給付契約</t>
    <phoneticPr fontId="1"/>
  </si>
  <si>
    <t>安全運転管理者の選任</t>
    <phoneticPr fontId="1"/>
  </si>
  <si>
    <t>（３）保育料の管理</t>
    <phoneticPr fontId="1"/>
  </si>
  <si>
    <t>３　園児の健康診断（直近の実施状況について記載）</t>
    <phoneticPr fontId="1"/>
  </si>
  <si>
    <t>（３）健康診断結果の保護者への通知及び事後措置</t>
    <phoneticPr fontId="1"/>
  </si>
  <si>
    <t>保護者への通知</t>
    <phoneticPr fontId="1"/>
  </si>
  <si>
    <t>４　教職員の健康診断（直近の実施状況について記載）</t>
    <phoneticPr fontId="1"/>
  </si>
  <si>
    <t>（３）必要な事後措置</t>
    <phoneticPr fontId="1"/>
  </si>
  <si>
    <t>（５）業務委託の派遣職員等の健康状況の確認及び保管状況</t>
    <phoneticPr fontId="1"/>
  </si>
  <si>
    <t>（４）飲料水の水源の区分</t>
    <phoneticPr fontId="1"/>
  </si>
  <si>
    <t>（６）便所の構造</t>
    <phoneticPr fontId="1"/>
  </si>
  <si>
    <t>イ　プール水の原水</t>
    <phoneticPr fontId="1"/>
  </si>
  <si>
    <t>⑧循環ろ過装置の処理水</t>
    <phoneticPr fontId="1"/>
  </si>
  <si>
    <t>キ　プール実施当日朝の園児の健康管理状況</t>
    <phoneticPr fontId="1"/>
  </si>
  <si>
    <t>ク　プール管理日誌の状況</t>
    <phoneticPr fontId="1"/>
  </si>
  <si>
    <t>（７）水泳プールに係る学校環境衛生基準</t>
    <phoneticPr fontId="1"/>
  </si>
  <si>
    <t>教室等の環境</t>
    <phoneticPr fontId="1"/>
  </si>
  <si>
    <t>（２）消防法に基づく防火管理の状況</t>
    <phoneticPr fontId="1"/>
  </si>
  <si>
    <t>（１）学校給食の実施の有無</t>
    <phoneticPr fontId="1"/>
  </si>
  <si>
    <t>（ア）浄化槽の処理能力</t>
    <phoneticPr fontId="1"/>
  </si>
  <si>
    <t>１　園舎等への太陽光パネルの設置状況及び売電収入額</t>
    <phoneticPr fontId="1"/>
  </si>
  <si>
    <t>パネル設置の際の施設整備補助金の有無</t>
    <phoneticPr fontId="1"/>
  </si>
  <si>
    <t>定期的に行う劣化点検（3年に1回程度実施）</t>
    <phoneticPr fontId="1"/>
  </si>
  <si>
    <t>耐震性一斉点検（計画的に1度実施）</t>
    <phoneticPr fontId="1"/>
  </si>
  <si>
    <t>３　ブロック塀等の安全対策</t>
    <phoneticPr fontId="1"/>
  </si>
  <si>
    <t>ブロック塀等の有無</t>
    <phoneticPr fontId="1"/>
  </si>
  <si>
    <t>外観に基づく点検</t>
    <phoneticPr fontId="1"/>
  </si>
  <si>
    <t>内部の診断</t>
    <phoneticPr fontId="1"/>
  </si>
  <si>
    <t>応急的な対策</t>
    <phoneticPr fontId="1"/>
  </si>
  <si>
    <t>２　耐震診断の実施状況</t>
    <phoneticPr fontId="1"/>
  </si>
  <si>
    <t>３　耐震補強工事の実施状況</t>
    <phoneticPr fontId="1"/>
  </si>
  <si>
    <t>⑮実施予定時期</t>
    <phoneticPr fontId="1"/>
  </si>
  <si>
    <t>⑯補助金希望の有無</t>
    <phoneticPr fontId="1"/>
  </si>
  <si>
    <t>月額５万円</t>
    <rPh sb="0" eb="2">
      <t>ゲツガク</t>
    </rPh>
    <rPh sb="3" eb="5">
      <t>マンエン</t>
    </rPh>
    <phoneticPr fontId="1"/>
  </si>
  <si>
    <t>大宮２０す１２３５</t>
    <rPh sb="0" eb="2">
      <t>オオミヤ</t>
    </rPh>
    <phoneticPr fontId="1"/>
  </si>
  <si>
    <t>大宮２０す１２３６</t>
    <rPh sb="0" eb="2">
      <t>オオミヤ</t>
    </rPh>
    <phoneticPr fontId="1"/>
  </si>
  <si>
    <t>（１）幼稚園の経理責任者（現金取扱担当者）</t>
    <phoneticPr fontId="1"/>
  </si>
  <si>
    <t>（２）総勘定元帳の作成頻度、作成者及び確認者</t>
    <phoneticPr fontId="1"/>
  </si>
  <si>
    <t>（３）バス送迎時の安全管理</t>
    <phoneticPr fontId="1"/>
  </si>
  <si>
    <t>鉄骨鉄筋</t>
    <rPh sb="0" eb="4">
      <t>テッコツテッキン</t>
    </rPh>
    <phoneticPr fontId="1"/>
  </si>
  <si>
    <t>1実施済⇒⑪⑫に入力</t>
  </si>
  <si>
    <t>1改築</t>
  </si>
  <si>
    <t>薄緑色のマス　⇒</t>
    <rPh sb="0" eb="1">
      <t>ウス</t>
    </rPh>
    <rPh sb="1" eb="3">
      <t>ミドリイロ</t>
    </rPh>
    <phoneticPr fontId="1"/>
  </si>
  <si>
    <t>水色太赤字のマス</t>
    <rPh sb="0" eb="2">
      <t>ミズイロ</t>
    </rPh>
    <rPh sb="2" eb="5">
      <t>フトアカジ</t>
    </rPh>
    <phoneticPr fontId="1"/>
  </si>
  <si>
    <t>㊟１：学校教育法施行規則第３９条、第６６条及び第６８条に基づき、園の教育活動その他の運営の状況について、</t>
    <phoneticPr fontId="1"/>
  </si>
  <si>
    <t>(参考）：入園案内、募集案内（預かり保育用）、元帳</t>
  </si>
  <si>
    <t>毎週月曜日</t>
    <rPh sb="0" eb="2">
      <t>マイシュウ</t>
    </rPh>
    <rPh sb="2" eb="5">
      <t>ゲツヨウビ</t>
    </rPh>
    <phoneticPr fontId="1"/>
  </si>
  <si>
    <t>毎週水曜日</t>
    <rPh sb="0" eb="5">
      <t>マイシュウスイヨウビ</t>
    </rPh>
    <phoneticPr fontId="1"/>
  </si>
  <si>
    <t>1教員免許状所持(一種免許状)</t>
  </si>
  <si>
    <r>
      <t>㊟２：</t>
    </r>
    <r>
      <rPr>
        <u/>
        <sz val="10"/>
        <color theme="1"/>
        <rFont val="ＭＳ Ｐゴシック"/>
        <family val="3"/>
        <charset val="128"/>
      </rPr>
      <t>１年単位の変形労働時間制を採用する場合</t>
    </r>
    <r>
      <rPr>
        <sz val="10"/>
        <color theme="1"/>
        <rFont val="ＭＳ Ｐゴシック"/>
        <family val="3"/>
        <charset val="128"/>
      </rPr>
      <t>は、</t>
    </r>
    <r>
      <rPr>
        <u/>
        <sz val="10"/>
        <color theme="1"/>
        <rFont val="ＭＳ Ｐゴシック"/>
        <family val="3"/>
        <charset val="128"/>
      </rPr>
      <t>毎年度</t>
    </r>
    <r>
      <rPr>
        <sz val="10"/>
        <color theme="1"/>
        <rFont val="ＭＳ Ｐゴシック"/>
        <family val="3"/>
        <charset val="128"/>
      </rPr>
      <t>、労使協定を締結し労働基準監督署に届け出る必要がある。</t>
    </r>
    <phoneticPr fontId="1"/>
  </si>
  <si>
    <r>
      <t xml:space="preserve"> (※1)</t>
    </r>
    <r>
      <rPr>
        <u/>
        <sz val="10"/>
        <color theme="1"/>
        <rFont val="ＭＳ Ｐゴシック"/>
        <family val="3"/>
        <charset val="128"/>
      </rPr>
      <t>令和６年４月から記載が必要</t>
    </r>
    <r>
      <rPr>
        <sz val="10"/>
        <color theme="1"/>
        <rFont val="ＭＳ Ｐゴシック"/>
        <family val="2"/>
        <charset val="128"/>
      </rPr>
      <t>な事項</t>
    </r>
    <phoneticPr fontId="1"/>
  </si>
  <si>
    <t>職員駐車場</t>
    <rPh sb="0" eb="2">
      <t>ショクイン</t>
    </rPh>
    <rPh sb="2" eb="5">
      <t>チュウシャジョウ</t>
    </rPh>
    <phoneticPr fontId="1"/>
  </si>
  <si>
    <t>（６）課外教室(施設の外部利用)の実施状況　（正課は除く）</t>
    <phoneticPr fontId="1"/>
  </si>
  <si>
    <t>1記入有</t>
  </si>
  <si>
    <t>2該当なし</t>
  </si>
  <si>
    <t>㊟：「主な執行内容」欄には、各支出科目において園支出の中で代表的な費目を記載すればよい。</t>
    <phoneticPr fontId="1"/>
  </si>
  <si>
    <t>㊟：学校保健計画及び学校安全計画は、それぞれ個別に作成する必要がある。</t>
    <phoneticPr fontId="1"/>
  </si>
  <si>
    <t>1記録有</t>
  </si>
  <si>
    <t>未受診園児への対応</t>
    <rPh sb="0" eb="1">
      <t>ミ</t>
    </rPh>
    <rPh sb="1" eb="3">
      <t>ジュシン</t>
    </rPh>
    <rPh sb="3" eb="5">
      <t>エンジ</t>
    </rPh>
    <rPh sb="7" eb="9">
      <t>タイオウ</t>
    </rPh>
    <phoneticPr fontId="1"/>
  </si>
  <si>
    <t>ア　身長（㊟１）</t>
    <phoneticPr fontId="1"/>
  </si>
  <si>
    <t>ウ　腹囲（㊟２）</t>
    <phoneticPr fontId="1"/>
  </si>
  <si>
    <t>ケ　胃の疾病及び異常（㊟３）</t>
    <phoneticPr fontId="1"/>
  </si>
  <si>
    <t>コ　貧血検査（㊟４）</t>
    <phoneticPr fontId="1"/>
  </si>
  <si>
    <t>サ　肝機能検査（㊟４）</t>
    <phoneticPr fontId="1"/>
  </si>
  <si>
    <t>シ　血中脂質検査（㊟４）</t>
    <phoneticPr fontId="1"/>
  </si>
  <si>
    <t>ス　血糖検査（㊟４）</t>
    <phoneticPr fontId="1"/>
  </si>
  <si>
    <t>セ　心電図検査（㊟４）</t>
    <phoneticPr fontId="1"/>
  </si>
  <si>
    <t>体操</t>
    <rPh sb="0" eb="2">
      <t>タイソウ</t>
    </rPh>
    <phoneticPr fontId="1"/>
  </si>
  <si>
    <t>英語</t>
    <rPh sb="0" eb="2">
      <t>エイゴ</t>
    </rPh>
    <phoneticPr fontId="1"/>
  </si>
  <si>
    <t>体操教室</t>
    <rPh sb="0" eb="4">
      <t>タイソウキョウシツ</t>
    </rPh>
    <phoneticPr fontId="1"/>
  </si>
  <si>
    <t>サッカー教室</t>
    <rPh sb="4" eb="6">
      <t>キョウシツ</t>
    </rPh>
    <phoneticPr fontId="1"/>
  </si>
  <si>
    <t>ピアノ教室</t>
    <rPh sb="3" eb="5">
      <t>キョウシツ</t>
    </rPh>
    <phoneticPr fontId="1"/>
  </si>
  <si>
    <t>2確認（その他）</t>
  </si>
  <si>
    <t>検査省略の場合、薬剤師による省略許可年月日と直近の検査年月日</t>
    <phoneticPr fontId="1"/>
  </si>
  <si>
    <t>「4簡易組立式等常設でないもの」の設置期間</t>
    <rPh sb="2" eb="8">
      <t>カンイクミタテシキトウ</t>
    </rPh>
    <rPh sb="8" eb="10">
      <t>ジョウセツ</t>
    </rPh>
    <rPh sb="17" eb="21">
      <t>セッチキカン</t>
    </rPh>
    <phoneticPr fontId="1"/>
  </si>
  <si>
    <t>ｖ</t>
    <phoneticPr fontId="1"/>
  </si>
  <si>
    <t>職員による目視等</t>
    <rPh sb="0" eb="2">
      <t>ショクイン</t>
    </rPh>
    <rPh sb="5" eb="7">
      <t>モクシ</t>
    </rPh>
    <rPh sb="7" eb="8">
      <t>トウ</t>
    </rPh>
    <phoneticPr fontId="1"/>
  </si>
  <si>
    <t>職員・バス運転手による点検</t>
    <rPh sb="0" eb="2">
      <t>ショクイン</t>
    </rPh>
    <rPh sb="5" eb="8">
      <t>ウンテンシュ</t>
    </rPh>
    <rPh sb="11" eb="13">
      <t>テンケン</t>
    </rPh>
    <phoneticPr fontId="1"/>
  </si>
  <si>
    <t>3実施（点検表と園日誌で記録）</t>
  </si>
  <si>
    <t>消火器有効期限切れ、火災報知機不鳴動</t>
    <rPh sb="0" eb="3">
      <t>ショウカキ</t>
    </rPh>
    <rPh sb="3" eb="8">
      <t>ユウコウキゲンギ</t>
    </rPh>
    <rPh sb="10" eb="15">
      <t>カサイホウチキ</t>
    </rPh>
    <rPh sb="15" eb="18">
      <t>フメイドウ</t>
    </rPh>
    <phoneticPr fontId="1"/>
  </si>
  <si>
    <t>別紙５</t>
    <phoneticPr fontId="1"/>
  </si>
  <si>
    <t>別紙４</t>
    <phoneticPr fontId="1"/>
  </si>
  <si>
    <t>○　前回の実地検査での指摘事項に対する取り組み</t>
  </si>
  <si>
    <t>幼稚園名</t>
    <rPh sb="0" eb="3">
      <t>ヨウチエン</t>
    </rPh>
    <rPh sb="3" eb="4">
      <t>ナ</t>
    </rPh>
    <phoneticPr fontId="1"/>
  </si>
  <si>
    <t>前回実地検査実施年月日</t>
  </si>
  <si>
    <t>指摘事項及びそれに対する取組状況</t>
  </si>
  <si>
    <t>指摘事項</t>
    <rPh sb="0" eb="4">
      <t>シテキジコウ</t>
    </rPh>
    <phoneticPr fontId="1"/>
  </si>
  <si>
    <t>改善に向けての取組状況</t>
    <rPh sb="0" eb="2">
      <t>カイゼン</t>
    </rPh>
    <rPh sb="3" eb="4">
      <t>ム</t>
    </rPh>
    <rPh sb="7" eb="11">
      <t>トリクミジョウキョウ</t>
    </rPh>
    <phoneticPr fontId="1"/>
  </si>
  <si>
    <t>第１　幼稚園の管理運営</t>
    <phoneticPr fontId="1"/>
  </si>
  <si>
    <t>　園長の資格が「4その他」の場合の詳細</t>
    <rPh sb="1" eb="3">
      <t>エンチョウ</t>
    </rPh>
    <rPh sb="4" eb="6">
      <t>シカク</t>
    </rPh>
    <rPh sb="11" eb="12">
      <t>タ</t>
    </rPh>
    <rPh sb="14" eb="16">
      <t>バアイ</t>
    </rPh>
    <rPh sb="17" eb="19">
      <t>ショウサイ</t>
    </rPh>
    <phoneticPr fontId="1"/>
  </si>
  <si>
    <t>1_１年単位の変形労働時間制を採用⇒下に入力</t>
  </si>
  <si>
    <t>1作成有⇒下に入力</t>
  </si>
  <si>
    <t>1交付している⇒下のマスに入力</t>
  </si>
  <si>
    <t xml:space="preserve">  　交付書面「5その他」の場合の詳細</t>
    <rPh sb="3" eb="7">
      <t>コウフショメン</t>
    </rPh>
    <rPh sb="11" eb="12">
      <t>タ</t>
    </rPh>
    <rPh sb="14" eb="16">
      <t>バアイ</t>
    </rPh>
    <rPh sb="17" eb="19">
      <t>ショウサイ</t>
    </rPh>
    <phoneticPr fontId="1"/>
  </si>
  <si>
    <t>「1,2_変形労働時間制」を採用している場合
　就業規則への記載</t>
    <phoneticPr fontId="1"/>
  </si>
  <si>
    <t>「1_１年単位の変形労働時間制」を採用している場合
　労働基準監督署への届出</t>
    <rPh sb="27" eb="33">
      <t>ロウドウキジュンカントク</t>
    </rPh>
    <phoneticPr fontId="1"/>
  </si>
  <si>
    <t>1設定有⇒下の明細に入力</t>
  </si>
  <si>
    <t>2変更なし</t>
  </si>
  <si>
    <t>第２　会計事務の処理</t>
    <phoneticPr fontId="1"/>
  </si>
  <si>
    <t>経理責任者
（現金取扱担当者）</t>
    <phoneticPr fontId="1"/>
  </si>
  <si>
    <t>職</t>
    <phoneticPr fontId="1"/>
  </si>
  <si>
    <t>事務長</t>
  </si>
  <si>
    <t>別紙１</t>
    <phoneticPr fontId="1"/>
  </si>
  <si>
    <t>別紙２</t>
    <phoneticPr fontId="1"/>
  </si>
  <si>
    <t>別紙３</t>
    <phoneticPr fontId="1"/>
  </si>
  <si>
    <t>第３ 保健管理及び安全管理　　５ 環境衛生検査の実施状況</t>
    <rPh sb="3" eb="5">
      <t>ホケン</t>
    </rPh>
    <rPh sb="5" eb="7">
      <t>カンリ</t>
    </rPh>
    <rPh sb="7" eb="8">
      <t>オヨ</t>
    </rPh>
    <rPh sb="9" eb="13">
      <t>アンゼンカンリ</t>
    </rPh>
    <rPh sb="17" eb="23">
      <t>カンキョウエイセイケンサ</t>
    </rPh>
    <rPh sb="24" eb="28">
      <t>ジッシジョウキョウ</t>
    </rPh>
    <phoneticPr fontId="1"/>
  </si>
  <si>
    <t>オ　毎学年１回実施する検査（設備がある場合のみ）</t>
    <phoneticPr fontId="1"/>
  </si>
  <si>
    <t>1実施（右欄に入力）</t>
  </si>
  <si>
    <t>職名</t>
    <rPh sb="0" eb="2">
      <t>ショクメイ</t>
    </rPh>
    <phoneticPr fontId="1"/>
  </si>
  <si>
    <r>
      <t>イ　消防用設備等の点検の実施状況 (</t>
    </r>
    <r>
      <rPr>
        <u/>
        <sz val="11"/>
        <color theme="1"/>
        <rFont val="ＭＳ Ｐゴシック"/>
        <family val="3"/>
        <charset val="128"/>
      </rPr>
      <t>直近の２回分について記載する</t>
    </r>
    <r>
      <rPr>
        <sz val="11"/>
        <color theme="1"/>
        <rFont val="ＭＳ Ｐゴシック"/>
        <family val="2"/>
        <charset val="128"/>
      </rPr>
      <t>)</t>
    </r>
    <phoneticPr fontId="1"/>
  </si>
  <si>
    <t>第３　保健管理及び安全管理</t>
    <rPh sb="3" eb="7">
      <t>ホケンカンリ</t>
    </rPh>
    <rPh sb="7" eb="8">
      <t>オヨ</t>
    </rPh>
    <rPh sb="9" eb="13">
      <t>アンゼンカンリ</t>
    </rPh>
    <phoneticPr fontId="1"/>
  </si>
  <si>
    <t>交付している書面の種類</t>
    <phoneticPr fontId="1"/>
  </si>
  <si>
    <t>（５）幼稚園の土地・建物についての貸借状況</t>
    <phoneticPr fontId="1"/>
  </si>
  <si>
    <t>（１）源泉税等の滞納状況</t>
    <rPh sb="6" eb="7">
      <t>トウ</t>
    </rPh>
    <phoneticPr fontId="1"/>
  </si>
  <si>
    <t>　　なお、医師が認めた場合は、ペプシノゲン法による血液検査等で実施することも可能である。</t>
    <phoneticPr fontId="1"/>
  </si>
  <si>
    <t>ホルムアルデヒド(㊟１)</t>
    <phoneticPr fontId="1"/>
  </si>
  <si>
    <t>トルエン
(㊟１)(㊟２）</t>
    <phoneticPr fontId="1"/>
  </si>
  <si>
    <t>浮遊粉じん
(㊟１)</t>
    <phoneticPr fontId="1"/>
  </si>
  <si>
    <t>「2上水道（貯水槽経由）」の場合　⇒</t>
    <rPh sb="14" eb="16">
      <t>バアイ</t>
    </rPh>
    <phoneticPr fontId="1"/>
  </si>
  <si>
    <t>「3井戸水等」の場合　⇒</t>
    <rPh sb="8" eb="10">
      <t>バアイ</t>
    </rPh>
    <phoneticPr fontId="1"/>
  </si>
  <si>
    <t>「1利用している」の場合　⇒</t>
    <rPh sb="10" eb="12">
      <t>バアイ</t>
    </rPh>
    <phoneticPr fontId="1"/>
  </si>
  <si>
    <t>「2浄化槽式水洗便所」の場合　⇒</t>
    <rPh sb="12" eb="14">
      <t>バアイ</t>
    </rPh>
    <phoneticPr fontId="1"/>
  </si>
  <si>
    <t>「3常設（下記期間利用）」の利用期間</t>
    <rPh sb="2" eb="4">
      <t>ジョウセツ</t>
    </rPh>
    <rPh sb="5" eb="7">
      <t>カキ</t>
    </rPh>
    <rPh sb="7" eb="9">
      <t>キカン</t>
    </rPh>
    <rPh sb="9" eb="11">
      <t>リヨウ</t>
    </rPh>
    <rPh sb="14" eb="16">
      <t>リヨウ</t>
    </rPh>
    <rPh sb="16" eb="18">
      <t>キカン</t>
    </rPh>
    <phoneticPr fontId="1"/>
  </si>
  <si>
    <t>1有⇒右と下欄に入力</t>
  </si>
  <si>
    <t>園長の勤務形態が「2非常勤」の場合</t>
    <rPh sb="3" eb="7">
      <t>キンムケイタイ</t>
    </rPh>
    <phoneticPr fontId="1"/>
  </si>
  <si>
    <t>㊟１</t>
  </si>
  <si>
    <t>㊟１</t>
    <phoneticPr fontId="14"/>
  </si>
  <si>
    <t>㊟２</t>
  </si>
  <si>
    <t>㊟２</t>
    <phoneticPr fontId="14"/>
  </si>
  <si>
    <t>㊟３</t>
    <phoneticPr fontId="14"/>
  </si>
  <si>
    <t>㊟４</t>
    <phoneticPr fontId="14"/>
  </si>
  <si>
    <t>すみれ</t>
    <phoneticPr fontId="1"/>
  </si>
  <si>
    <t>ばら</t>
    <phoneticPr fontId="1"/>
  </si>
  <si>
    <t>つばき</t>
    <phoneticPr fontId="1"/>
  </si>
  <si>
    <t>1記載有⇒下に入力</t>
  </si>
  <si>
    <t>1届出有⇒下の届出日に入力</t>
  </si>
  <si>
    <t>1作成有⇒下の届出有無と周知方法に入力</t>
  </si>
  <si>
    <t>非常勤（週30時間未満）のため</t>
    <rPh sb="0" eb="3">
      <t>ヒジョウキン</t>
    </rPh>
    <rPh sb="4" eb="5">
      <t>シュウ</t>
    </rPh>
    <rPh sb="7" eb="9">
      <t>ジカン</t>
    </rPh>
    <rPh sb="9" eb="11">
      <t>ミマン</t>
    </rPh>
    <phoneticPr fontId="1"/>
  </si>
  <si>
    <t>○△銀行</t>
    <rPh sb="2" eb="4">
      <t>ギンコウ</t>
    </rPh>
    <phoneticPr fontId="1"/>
  </si>
  <si>
    <t>非常勤（週20時間未満）のため</t>
    <rPh sb="0" eb="3">
      <t>ヒジョウキン</t>
    </rPh>
    <rPh sb="4" eb="5">
      <t>シュウ</t>
    </rPh>
    <rPh sb="7" eb="9">
      <t>ジカン</t>
    </rPh>
    <rPh sb="9" eb="11">
      <t>ミマン</t>
    </rPh>
    <phoneticPr fontId="1"/>
  </si>
  <si>
    <t>畑</t>
    <rPh sb="0" eb="1">
      <t>ハタケ</t>
    </rPh>
    <phoneticPr fontId="1"/>
  </si>
  <si>
    <t>無償</t>
    <rPh sb="0" eb="2">
      <t>ムショウ</t>
    </rPh>
    <phoneticPr fontId="1"/>
  </si>
  <si>
    <t>○△音楽教室</t>
    <rPh sb="2" eb="6">
      <t>オンガクキョウシツ</t>
    </rPh>
    <phoneticPr fontId="1"/>
  </si>
  <si>
    <t>○△会計事務所</t>
    <rPh sb="2" eb="7">
      <t>カイケイジムショ</t>
    </rPh>
    <phoneticPr fontId="1"/>
  </si>
  <si>
    <t>門扉の緊急修繕</t>
    <rPh sb="0" eb="2">
      <t>モントビラ</t>
    </rPh>
    <rPh sb="3" eb="7">
      <t>キンキュウシュウゼン</t>
    </rPh>
    <phoneticPr fontId="1"/>
  </si>
  <si>
    <t>○△医院</t>
    <rPh sb="2" eb="4">
      <t>イイン</t>
    </rPh>
    <phoneticPr fontId="1"/>
  </si>
  <si>
    <t>○△歯科医院</t>
    <rPh sb="2" eb="6">
      <t>シカイイン</t>
    </rPh>
    <phoneticPr fontId="1"/>
  </si>
  <si>
    <t>△◇病院</t>
    <rPh sb="2" eb="4">
      <t>ビョウイン</t>
    </rPh>
    <phoneticPr fontId="1"/>
  </si>
  <si>
    <t>1有⇒検査2種必要・下表に入力</t>
  </si>
  <si>
    <t>○△防災（株）</t>
    <rPh sb="2" eb="4">
      <t>ボウサイ</t>
    </rPh>
    <rPh sb="5" eb="6">
      <t>カブ</t>
    </rPh>
    <phoneticPr fontId="1"/>
  </si>
  <si>
    <t>○△幼稚園</t>
    <rPh sb="2" eb="5">
      <t>ヨウチエン</t>
    </rPh>
    <phoneticPr fontId="1"/>
  </si>
  <si>
    <t>2なし</t>
  </si>
  <si>
    <t>大宮２０す１２３７</t>
    <rPh sb="0" eb="2">
      <t>オオミヤ</t>
    </rPh>
    <phoneticPr fontId="1"/>
  </si>
  <si>
    <t>2受入なし</t>
  </si>
  <si>
    <t>1有⇒右の２マスに入力</t>
  </si>
  <si>
    <t>2実施なし</t>
  </si>
  <si>
    <t>卒園記念品代として</t>
    <rPh sb="0" eb="2">
      <t>ソツエン</t>
    </rPh>
    <rPh sb="2" eb="5">
      <t>キネンヒン</t>
    </rPh>
    <rPh sb="5" eb="6">
      <t>ダイ</t>
    </rPh>
    <phoneticPr fontId="1"/>
  </si>
  <si>
    <t>・通園バス職員が全員直接雇用である場合、回答欄は「4該当なし」です。</t>
    <rPh sb="1" eb="3">
      <t>ツウエン</t>
    </rPh>
    <rPh sb="5" eb="7">
      <t>ショクイン</t>
    </rPh>
    <rPh sb="8" eb="10">
      <t>ゼンイン</t>
    </rPh>
    <rPh sb="10" eb="14">
      <t>チョクセツコヨウ</t>
    </rPh>
    <rPh sb="17" eb="19">
      <t>バアイ</t>
    </rPh>
    <rPh sb="20" eb="22">
      <t>カイトウ</t>
    </rPh>
    <rPh sb="22" eb="23">
      <t>ラン</t>
    </rPh>
    <rPh sb="26" eb="28">
      <t>ガイトウ</t>
    </rPh>
    <phoneticPr fontId="1"/>
  </si>
  <si>
    <t>㊟ ：防災上の施設・設備の点検とは、例えば消火器の必要数が定位置に配備され標識が表示されているか、階段通路に</t>
    <rPh sb="10" eb="12">
      <t>セツビ</t>
    </rPh>
    <rPh sb="13" eb="15">
      <t>テンケン</t>
    </rPh>
    <rPh sb="18" eb="19">
      <t>タト</t>
    </rPh>
    <rPh sb="21" eb="24">
      <t>ショウカキ</t>
    </rPh>
    <rPh sb="25" eb="28">
      <t>ヒツヨウスウ</t>
    </rPh>
    <rPh sb="29" eb="32">
      <t>テイイチ</t>
    </rPh>
    <rPh sb="33" eb="35">
      <t>ハイビ</t>
    </rPh>
    <rPh sb="37" eb="39">
      <t>ヒョウシキ</t>
    </rPh>
    <rPh sb="40" eb="42">
      <t>ヒョウジ</t>
    </rPh>
    <rPh sb="49" eb="51">
      <t>カイダン</t>
    </rPh>
    <rPh sb="51" eb="53">
      <t>ツウロ</t>
    </rPh>
    <phoneticPr fontId="1"/>
  </si>
  <si>
    <t>1昭和５６年５月３１日以前に建築確認を受けた園舎がある　　　　⇒「附帯調査別紙」（下記）に入力してください</t>
  </si>
  <si>
    <t>1有⇒実施年月を入力</t>
  </si>
  <si>
    <t>（１）幼稚園設置基準に基づく園舎、運動場の面積及び保育室数</t>
    <phoneticPr fontId="1"/>
  </si>
  <si>
    <t>2雇用通知書（辞令を含む）</t>
  </si>
  <si>
    <t>（※印の欄は記入しないでください。）</t>
  </si>
  <si>
    <t>組名</t>
    <rPh sb="0" eb="1">
      <t>クミ</t>
    </rPh>
    <rPh sb="1" eb="2">
      <t>ナ</t>
    </rPh>
    <phoneticPr fontId="1"/>
  </si>
  <si>
    <t>※入力するのは、黄色（必須）と緑色（該当する場合）のマスです。他のマスには入力しません。</t>
    <rPh sb="1" eb="3">
      <t>ニュウリョク</t>
    </rPh>
    <rPh sb="8" eb="10">
      <t>キイロ</t>
    </rPh>
    <rPh sb="11" eb="13">
      <t>ヒッス</t>
    </rPh>
    <rPh sb="15" eb="17">
      <t>ミドリイロ</t>
    </rPh>
    <rPh sb="18" eb="20">
      <t>ガイトウ</t>
    </rPh>
    <rPh sb="22" eb="24">
      <t>バアイ</t>
    </rPh>
    <rPh sb="31" eb="32">
      <t>タ</t>
    </rPh>
    <rPh sb="37" eb="39">
      <t>ニュウリョク</t>
    </rPh>
    <phoneticPr fontId="14"/>
  </si>
  <si>
    <t>この「入園児数」に入園辞退者（㊟１）の人数を加えると「A徴収基準」の「小計」の人数となります。</t>
    <rPh sb="3" eb="7">
      <t>ニュウエンジスウ</t>
    </rPh>
    <rPh sb="28" eb="32">
      <t>チョウシュウキジュン</t>
    </rPh>
    <rPh sb="35" eb="37">
      <t>ショウケイ</t>
    </rPh>
    <rPh sb="39" eb="41">
      <t>ニンズウ</t>
    </rPh>
    <phoneticPr fontId="14"/>
  </si>
  <si>
    <t>入園辞退者（㊟１）</t>
    <rPh sb="0" eb="2">
      <t>ニュウエン</t>
    </rPh>
    <rPh sb="2" eb="5">
      <t>ジタイシャ</t>
    </rPh>
    <phoneticPr fontId="14"/>
  </si>
  <si>
    <t>「延べ入園児数①～④」は「表１」の合計からの引用です。もし、この部分を修正する場合は「表１」で行ってください。</t>
    <rPh sb="1" eb="2">
      <t>ノ</t>
    </rPh>
    <rPh sb="3" eb="6">
      <t>ニュウエンジ</t>
    </rPh>
    <rPh sb="6" eb="7">
      <t>スウ</t>
    </rPh>
    <rPh sb="13" eb="14">
      <t>ヒョウ</t>
    </rPh>
    <rPh sb="17" eb="19">
      <t>ゴウケイ</t>
    </rPh>
    <rPh sb="22" eb="24">
      <t>インヨウ</t>
    </rPh>
    <rPh sb="32" eb="34">
      <t>ブブン</t>
    </rPh>
    <rPh sb="35" eb="37">
      <t>シュウセイ</t>
    </rPh>
    <rPh sb="39" eb="41">
      <t>バアイ</t>
    </rPh>
    <rPh sb="43" eb="44">
      <t>ヒョウ</t>
    </rPh>
    <rPh sb="47" eb="48">
      <t>オコナ</t>
    </rPh>
    <phoneticPr fontId="14"/>
  </si>
  <si>
    <t>実施している場合は、下表に入力してください。（実施日や時間帯が違う複数のクラスがあるときはそのクラスごとに記載）</t>
    <rPh sb="0" eb="2">
      <t>ジッシ</t>
    </rPh>
    <rPh sb="6" eb="8">
      <t>バアイ</t>
    </rPh>
    <rPh sb="10" eb="12">
      <t>カヒョウ</t>
    </rPh>
    <rPh sb="13" eb="15">
      <t>ニュウリョク</t>
    </rPh>
    <phoneticPr fontId="1"/>
  </si>
  <si>
    <t>1作成有⇒周知方法に入力</t>
  </si>
  <si>
    <t>幼稚園名</t>
    <rPh sb="0" eb="4">
      <t>ヨウチエンメイ</t>
    </rPh>
    <phoneticPr fontId="1"/>
  </si>
  <si>
    <t>「区分」欄◎印、※印の人数は、「表１」合計欄の「入園児人数◎」、「（前受分）」人数※」の入園児数です。もし、「表２」のこの部分を修正する場合は「表１」で行ってください。</t>
    <rPh sb="11" eb="13">
      <t>ニンズウ</t>
    </rPh>
    <rPh sb="44" eb="47">
      <t>ニュウエンジ</t>
    </rPh>
    <rPh sb="47" eb="48">
      <t>スウ</t>
    </rPh>
    <rPh sb="55" eb="56">
      <t>ヒョウ</t>
    </rPh>
    <rPh sb="64" eb="66">
      <t>シュウセイ</t>
    </rPh>
    <rPh sb="68" eb="70">
      <t>バアイ</t>
    </rPh>
    <rPh sb="72" eb="73">
      <t>ヒョウ</t>
    </rPh>
    <phoneticPr fontId="14"/>
  </si>
  <si>
    <t>個人情報保護委員会　平成28年11月（令和7年3月一部改正）</t>
    <phoneticPr fontId="1"/>
  </si>
  <si>
    <t>個人情報保護委員会　平成29年２月16日（令和６年12月２日更新）</t>
    <phoneticPr fontId="1"/>
  </si>
  <si>
    <t>学校保健安全法施行規則　【抜粋】</t>
    <phoneticPr fontId="1"/>
  </si>
  <si>
    <t>昭和三十三年文部省令第十八号</t>
  </si>
  <si>
    <t>（自動車を運行する場合の所在の確認）</t>
  </si>
  <si>
    <t>第二十九条の二　</t>
  </si>
  <si>
    <t>学校においては、児童生徒等の通学、校外における学習のための移動その他の児童生徒等の移動のために自動車を運行するときは、児童生徒等の乗車及び降車の際に、点呼その他の児童生徒等の所在を確実に把握することができる方法により、児童生徒等の所在を確認しなければならない。</t>
  </si>
  <si>
    <t>右記のリンク</t>
    <rPh sb="0" eb="2">
      <t>ウキ</t>
    </rPh>
    <phoneticPr fontId="1"/>
  </si>
  <si>
    <t>学校保健安全法　【抜粋】</t>
    <phoneticPr fontId="1"/>
  </si>
  <si>
    <t>（学校医、学校歯科医及び学校薬剤師）</t>
  </si>
  <si>
    <t>第二十三条</t>
  </si>
  <si>
    <t>学校には、学校医を置くものとする。</t>
  </si>
  <si>
    <t>大学以外の学校には、学校歯科医及び学校薬剤師を置くものとする。</t>
  </si>
  <si>
    <t>学校医、学校歯科医及び学校薬剤師は、それぞれ医師、歯科医師又は薬剤師のうちから、任命し、又は委嘱する。</t>
  </si>
  <si>
    <t>学校医、学校歯科医及び学校薬剤師は、学校における保健管理に関する専門的事項に関し、技術及び指導に従事する。</t>
  </si>
  <si>
    <t>（危険等発生時対処要領の作成等）</t>
  </si>
  <si>
    <t>第二十九条</t>
  </si>
  <si>
    <t>学校においては、児童生徒等の安全の確保を図るため、当該学校の実情に応じて、危険等発生時において当該学校の職員がとるべき措置の具体的内容及び手順を定めた対処要領（次項において「危険等発生時対処要領」という。）を作成するものとする。</t>
  </si>
  <si>
    <t>校長は、危険等発生時対処要領の職員に対する周知、訓練の実施その他の危険等発生時において職員が適切に対処するために必要な措置を講ずるものとする。</t>
  </si>
  <si>
    <t>（学校医の職務執行の準則）</t>
  </si>
  <si>
    <t>第二十二条　</t>
  </si>
  <si>
    <t>学校医の職務執行の準則は、次の各号に掲げるとおりとする。</t>
  </si>
  <si>
    <t>一</t>
    <phoneticPr fontId="1"/>
  </si>
  <si>
    <t>学校保健計画及び学校安全計画の立案に参与すること。</t>
  </si>
  <si>
    <t>二</t>
    <phoneticPr fontId="1"/>
  </si>
  <si>
    <t>学校の環境衛生の維持及び改善に関し、学校薬剤師と協力して、必要な指導及び助言を行うこと。</t>
  </si>
  <si>
    <t>【以下略】</t>
    <rPh sb="1" eb="4">
      <t>イカリャク</t>
    </rPh>
    <phoneticPr fontId="1"/>
  </si>
  <si>
    <t>（学校歯科医の職務執行の準則）</t>
  </si>
  <si>
    <t>第二十三条　</t>
  </si>
  <si>
    <t>学校歯科医の職務執行の準則は、次の各号に掲げるとおりとする。</t>
  </si>
  <si>
    <t>（学校薬剤師の職務執行の準則）</t>
  </si>
  <si>
    <t>第二十四条　</t>
  </si>
  <si>
    <t>学校薬剤師の職務執行の準則は、次の各号に掲げるとおりとする。</t>
  </si>
  <si>
    <t>第一条の環境衛生検査に従事すること。</t>
  </si>
  <si>
    <t>（児童生徒等の健康診断）</t>
  </si>
  <si>
    <t>第十三条</t>
  </si>
  <si>
    <t>学校においては、毎学年定期に、児童生徒等（通信による教育を受ける学生を除く。）の健康診断を行わなければならない。</t>
  </si>
  <si>
    <t>学校においては、必要があるときは、臨時に、児童生徒等の健康診断を行うものとする。</t>
  </si>
  <si>
    <t>第十四条</t>
  </si>
  <si>
    <t>学校においては、前条の健康診断の結果に基づき、疾病の予防処置を行い、又は治療を指示し、並びに運動及び作業を軽減する等適切な措置をとらなければならない。</t>
  </si>
  <si>
    <t>（時期）</t>
  </si>
  <si>
    <t>第五条　</t>
  </si>
  <si>
    <t>（事後措置）</t>
  </si>
  <si>
    <t>第九条　</t>
  </si>
  <si>
    <r>
      <t>学校においては、法第十三条第一項の健康診断を行つたときは、</t>
    </r>
    <r>
      <rPr>
        <u/>
        <sz val="11"/>
        <color theme="1"/>
        <rFont val="ＭＳ Ｐゴシック"/>
        <family val="3"/>
        <charset val="128"/>
      </rPr>
      <t>二十一日以内にその結果を幼児、児童又は生徒にあつては当該幼児、児童又は生徒及びその保護者</t>
    </r>
    <r>
      <rPr>
        <sz val="11"/>
        <color theme="1"/>
        <rFont val="ＭＳ Ｐゴシック"/>
        <family val="3"/>
        <charset val="128"/>
      </rPr>
      <t>（学校教育法（昭和二十二年法律第二十六号）第十六条に規定する保護者をいう。）</t>
    </r>
    <r>
      <rPr>
        <u/>
        <sz val="11"/>
        <color theme="1"/>
        <rFont val="ＭＳ Ｐゴシック"/>
        <family val="3"/>
        <charset val="128"/>
      </rPr>
      <t>に、</t>
    </r>
    <r>
      <rPr>
        <sz val="11"/>
        <color theme="1"/>
        <rFont val="ＭＳ Ｐゴシック"/>
        <family val="3"/>
        <charset val="128"/>
      </rPr>
      <t>学生にあつては当該学生に</t>
    </r>
    <r>
      <rPr>
        <u/>
        <sz val="11"/>
        <color theme="1"/>
        <rFont val="ＭＳ Ｐゴシック"/>
        <family val="3"/>
        <charset val="128"/>
      </rPr>
      <t>通知するとともに、次の各号に定める基準により、法第十四条の措置</t>
    </r>
    <r>
      <rPr>
        <sz val="11"/>
        <color theme="1"/>
        <rFont val="ＭＳ Ｐゴシック"/>
        <family val="3"/>
        <charset val="128"/>
      </rPr>
      <t>をとらなければならない。</t>
    </r>
    <phoneticPr fontId="1"/>
  </si>
  <si>
    <t>疾病の予防処置を行うこと。</t>
  </si>
  <si>
    <t>必要な医療を受けるよう指示すること。</t>
  </si>
  <si>
    <t>三</t>
    <phoneticPr fontId="1"/>
  </si>
  <si>
    <t>必要な検査、予防接種等を受けるよう指示すること。</t>
  </si>
  <si>
    <t>四</t>
    <phoneticPr fontId="1"/>
  </si>
  <si>
    <t>療養のため必要な期間学校において学習しないよう指導すること。</t>
  </si>
  <si>
    <t>五</t>
    <phoneticPr fontId="1"/>
  </si>
  <si>
    <t>特別支援学級への編入について指導及び助言を行うこと。</t>
  </si>
  <si>
    <t>六</t>
    <phoneticPr fontId="1"/>
  </si>
  <si>
    <t>学習又は運動・作業の軽減、停止、変更等を行うこと。</t>
  </si>
  <si>
    <t>七</t>
    <phoneticPr fontId="1"/>
  </si>
  <si>
    <t>修学旅行、対外運動競技等への参加を制限すること。</t>
  </si>
  <si>
    <t>八</t>
    <phoneticPr fontId="1"/>
  </si>
  <si>
    <t>机又は腰掛の調整、座席の変更及び学級の編制の適正を図ること。</t>
  </si>
  <si>
    <t>九</t>
    <phoneticPr fontId="1"/>
  </si>
  <si>
    <t>その他発育、健康状態等に応じて適当な保健指導を行うこと。</t>
  </si>
  <si>
    <t>前項の場合において、結核の有無の検査の結果に基づく措置については、当該健康診断に当たつた学校医その他の医師が別表第一に定める生活規正の面及び医療の面の区分を組み合わせて決定する指導区分に基づいて、とるものとする。</t>
  </si>
  <si>
    <t>（学校環境衛生基準）</t>
  </si>
  <si>
    <t>第六条</t>
  </si>
  <si>
    <r>
      <t>文部科学大臣は、学校における</t>
    </r>
    <r>
      <rPr>
        <u/>
        <sz val="11"/>
        <color theme="1"/>
        <rFont val="ＭＳ Ｐゴシック"/>
        <family val="3"/>
        <charset val="128"/>
      </rPr>
      <t>換気、採光、照明、保温、清潔保持その他環境衛生に係る事項</t>
    </r>
    <r>
      <rPr>
        <sz val="11"/>
        <color theme="1"/>
        <rFont val="ＭＳ Ｐゴシック"/>
        <family val="3"/>
        <charset val="128"/>
      </rPr>
      <t>（学校給食法（昭和二十九年法律第百六十号）第九条第一項（夜間課程を置く高等学校における学校給食に関する法律（昭和三十一年法律第百五十七号）第七条及び特別支援学校の幼稚部及び高等部における学校給食に関する法律（昭和三十二年法律第百十八号）第六条において準用する場合を含む。）に規定する事項を除く。）</t>
    </r>
    <r>
      <rPr>
        <u/>
        <sz val="11"/>
        <color theme="1"/>
        <rFont val="ＭＳ Ｐゴシック"/>
        <family val="3"/>
        <charset val="128"/>
      </rPr>
      <t>について、児童生徒等及び職員の健康を保護する上で維持されることが望ましい基準（以下この条において「学校環境衛生基準」という。）を定める</t>
    </r>
    <r>
      <rPr>
        <sz val="11"/>
        <color theme="1"/>
        <rFont val="ＭＳ Ｐゴシック"/>
        <family val="3"/>
        <charset val="128"/>
      </rPr>
      <t>ものとする。</t>
    </r>
    <phoneticPr fontId="1"/>
  </si>
  <si>
    <t>学校の設置者は、学校環境衛生基準に照らしてその設置する学校の適切な環境の維持に努めなければならない。</t>
  </si>
  <si>
    <t>校長は、学校環境衛生基準に照らし、学校の環境衛生に関し適正を欠く事項があると認めた場合には、遅滞なく、その改善のために必要な措置を講じ、又は当該措置を講ずることができないときは、当該学校の設置者に対し、その旨を申し出るものとする。</t>
  </si>
  <si>
    <t>（環境衛生検査）</t>
  </si>
  <si>
    <t>第一条　</t>
  </si>
  <si>
    <t>学校保健安全法（昭和三十三年法律第五十六号。以下「法」という。）第五条の環境衛生検査は、他の法令に基づくもののほか、毎学年定期に、法第六条に規定する学校環境衛生基準に基づき行わなければならない。</t>
  </si>
  <si>
    <r>
      <t>文部科学省</t>
    </r>
    <r>
      <rPr>
        <u/>
        <sz val="11"/>
        <color theme="1"/>
        <rFont val="ＭＳ Ｐゴシック"/>
        <family val="3"/>
        <charset val="128"/>
      </rPr>
      <t>「学校環境衛生管理マニュアル　「学校環境衛生基準」の理論と実践」</t>
    </r>
    <r>
      <rPr>
        <sz val="11"/>
        <color theme="1"/>
        <rFont val="ＭＳ Ｐゴシック"/>
        <family val="3"/>
        <charset val="128"/>
      </rPr>
      <t>へのリンク（「学校環境衛生基準」を含む）</t>
    </r>
    <rPh sb="0" eb="5">
      <t>モンブカガクショウ</t>
    </rPh>
    <rPh sb="54" eb="55">
      <t>フク</t>
    </rPh>
    <phoneticPr fontId="1"/>
  </si>
  <si>
    <t>（日常における環境衛生）</t>
  </si>
  <si>
    <t>第二条　</t>
  </si>
  <si>
    <r>
      <t>学校においては、前条の</t>
    </r>
    <r>
      <rPr>
        <u/>
        <sz val="11"/>
        <color theme="1"/>
        <rFont val="ＭＳ Ｐゴシック"/>
        <family val="3"/>
        <charset val="128"/>
      </rPr>
      <t>環境衛生検査のほか、日常的な点検</t>
    </r>
    <r>
      <rPr>
        <sz val="11"/>
        <color theme="1"/>
        <rFont val="ＭＳ Ｐゴシック"/>
        <family val="2"/>
        <charset val="128"/>
      </rPr>
      <t>を行い、環境衛生の維持又は改善を図らなければならない。</t>
    </r>
    <phoneticPr fontId="1"/>
  </si>
  <si>
    <t>（安全点検）</t>
  </si>
  <si>
    <t>第二十八条　</t>
  </si>
  <si>
    <t>学校においては、必要があるときは、臨時に、安全点検を行うものとする。</t>
  </si>
  <si>
    <t>（日常における環境の安全）</t>
  </si>
  <si>
    <t>第二十九条　</t>
  </si>
  <si>
    <t>学校環境衛生管理マニュアル_「学校環境衛生基準」の理論と実践［平成30年度改訂版］　【抜粋】</t>
    <rPh sb="42" eb="46">
      <t>&lt;バッスイ&gt;</t>
    </rPh>
    <phoneticPr fontId="1"/>
  </si>
  <si>
    <t>第Ⅰ章４（２）⑤日常点検(p13)</t>
    <rPh sb="0" eb="1">
      <t>ダイ</t>
    </rPh>
    <rPh sb="2" eb="3">
      <t>ショウ</t>
    </rPh>
    <rPh sb="8" eb="12">
      <t>ニチジョウテンケン</t>
    </rPh>
    <phoneticPr fontId="1"/>
  </si>
  <si>
    <r>
      <t>各教室の環境については学級担任の役割にするなど、校務分掌等に基づき教職員の役割を明確にして実施する</t>
    </r>
    <r>
      <rPr>
        <sz val="9"/>
        <color theme="1"/>
        <rFont val="ＭＳ Ｐゴシック"/>
        <family val="3"/>
        <charset val="128"/>
      </rPr>
      <t>（p20「②日常点検」参照）</t>
    </r>
    <r>
      <rPr>
        <sz val="11"/>
        <color theme="1"/>
        <rFont val="ＭＳ Ｐゴシック"/>
        <family val="2"/>
        <charset val="128"/>
      </rPr>
      <t>。
関係教職員等： 学級担任、教科担任、園長・校長・学長、副園長・副校長・教頭等、養護教諭、栄養教諭（学校栄養職員）等</t>
    </r>
    <phoneticPr fontId="1"/>
  </si>
  <si>
    <t>第Ⅰ章５（２）⑤日常点検(p20)</t>
    <rPh sb="2" eb="3">
      <t>ショウ</t>
    </rPh>
    <rPh sb="8" eb="12">
      <t>ニチジョウテンケン</t>
    </rPh>
    <phoneticPr fontId="1"/>
  </si>
  <si>
    <t>　日常点検は、点検すべき事項について、毎授業日の授業開始時、授業中、又は授業終了時等において、主として官能法によりその環境を点検し、その点検結果を定期検査や臨時検査に活用したり、必要に応じて事後措置を講じたりするためのものである。各教室の環境については学級担任の役割とするなど、校務分掌等に基づき教職員の役割を明確にした上で、確実に実施する必要がある。
　学校環境衛生活動は、身の回りの環境がどのように維持されているかを知る保健教育の一環として、児童生徒等が学校環境衛生活動を行うことも考えられる。</t>
    <phoneticPr fontId="1"/>
  </si>
  <si>
    <t>第Ⅱ章第3_１学校の清潔(p106)</t>
    <rPh sb="0" eb="1">
      <t>ダイ</t>
    </rPh>
    <rPh sb="2" eb="3">
      <t>ショウ</t>
    </rPh>
    <rPh sb="3" eb="4">
      <t>ダイ</t>
    </rPh>
    <rPh sb="7" eb="9">
      <t>ガッコウ</t>
    </rPh>
    <rPh sb="10" eb="12">
      <t>セイケツ</t>
    </rPh>
    <phoneticPr fontId="1"/>
  </si>
  <si>
    <t>(1)</t>
    <phoneticPr fontId="1"/>
  </si>
  <si>
    <t>大掃除の実施</t>
    <rPh sb="0" eb="3">
      <t>オオソウジ</t>
    </rPh>
    <rPh sb="4" eb="6">
      <t>ジッシ</t>
    </rPh>
    <phoneticPr fontId="1"/>
  </si>
  <si>
    <t>基準： 大掃除は、定期に行われていること。</t>
    <rPh sb="0" eb="2">
      <t>キジュン</t>
    </rPh>
    <phoneticPr fontId="1"/>
  </si>
  <si>
    <t>①　検査回数：　毎学年3 回定期に行うが、大掃除の実施時期については学校行事等を考慮した上、学校で計画立案し、実施する。</t>
    <phoneticPr fontId="1"/>
  </si>
  <si>
    <t>②　検査方法：　清掃記録等により大掃除の実施状況を確認する。</t>
    <phoneticPr fontId="1"/>
  </si>
  <si>
    <t>(2)</t>
    <phoneticPr fontId="1"/>
  </si>
  <si>
    <t>雨水の排水溝等</t>
  </si>
  <si>
    <t>基準： 屋上等の雨水排水溝に、泥や砂等が堆積していないこと。また、雨水配水管の末端は、砂や泥等により管径が縮小していないこと。</t>
    <rPh sb="0" eb="2">
      <t>キジュン</t>
    </rPh>
    <phoneticPr fontId="1"/>
  </si>
  <si>
    <t>①　検査回数：　毎学年1 回定期に行うが、どの時期が適切かは地域の特性を考慮した上、学校で計画立案し、実施する。</t>
    <phoneticPr fontId="1"/>
  </si>
  <si>
    <t>②　検査場所：　屋上や校庭の側溝等の雨水排水溝について検査を行う。</t>
    <phoneticPr fontId="1"/>
  </si>
  <si>
    <t>③　検査方法： 目視により排水状況を確認する。</t>
    <phoneticPr fontId="1"/>
  </si>
  <si>
    <t>⑷</t>
  </si>
  <si>
    <t>ネズミ、衛生害虫等</t>
    <phoneticPr fontId="1"/>
  </si>
  <si>
    <t>基準： 校舎、校地内にネズミ、衛生害虫等の生息が認められないこと。</t>
    <rPh sb="0" eb="2">
      <t>キジュン</t>
    </rPh>
    <phoneticPr fontId="1"/>
  </si>
  <si>
    <t>①　検査回数：　毎学年1 回定期に行うが、どの時期が適切かは地域の特性を考慮した上、学校で計画立案し、実施する。
　季節や環境条件次第で急速に繁殖するものが多いことから、対象生物の習性をよく知った上で検査時期、検査事項を決めて行う必要がある。　【以下省略】</t>
    <rPh sb="122" eb="128">
      <t>&lt;イカショウリャク&gt;</t>
    </rPh>
    <phoneticPr fontId="1"/>
  </si>
  <si>
    <t>②　検査場所及び検査方法：　ネズミ、衛生害虫等の生態に応じてその発生の有無を調べる。</t>
    <phoneticPr fontId="1"/>
  </si>
  <si>
    <t>⑸</t>
  </si>
  <si>
    <t>黒板面の色彩</t>
    <phoneticPr fontId="1"/>
  </si>
  <si>
    <t>基準：ア　無彩色の黒板面の色彩は、明度が3 を超えないこと。
　　　　イ　有彩色の黒板面の色彩は、明度及び彩度が4 を超えないこと。</t>
    <rPh sb="0" eb="2">
      <t>キジュン</t>
    </rPh>
    <phoneticPr fontId="1"/>
  </si>
  <si>
    <t>方法： 明度、彩度の検査は、黒板検査用色票を用いて行う。</t>
    <rPh sb="0" eb="2">
      <t>ホウホウ</t>
    </rPh>
    <phoneticPr fontId="1"/>
  </si>
  <si>
    <t>①　検査回数：　毎学年1 回定期に行う。</t>
    <phoneticPr fontId="1"/>
  </si>
  <si>
    <t>②　検査場所：　各階1 以上の教室等を選び検査を行う。</t>
    <phoneticPr fontId="1"/>
  </si>
  <si>
    <t>③　検査方法：　明度、彩度の検査は、清潔な黒板拭きで黒板面からチョークの粉をよく拭き取った後に、図Ⅱ− 3− 1 に示す9 か所
　　　　で黒板検査用色票又は簡易版黒板検査用色票を用いて検査をする。</t>
    <phoneticPr fontId="1"/>
  </si>
  <si>
    <t>【後略】</t>
    <rPh sb="1" eb="3">
      <t>コウリャク</t>
    </rPh>
    <phoneticPr fontId="1"/>
  </si>
  <si>
    <t>法第21条
（第2項）</t>
    <phoneticPr fontId="1"/>
  </si>
  <si>
    <t>【あらかじめ、本人に対し、その利用目的を明示しなければならない事例】
事例1）本人の個人情報が記載された申込書・契約書等を本人から直接取得する場合
事例2）アンケートに記載された個人情報を直接本人から取得する場合
【後略】</t>
    <rPh sb="107" eb="111">
      <t>&lt;コウリャク&gt;</t>
    </rPh>
    <phoneticPr fontId="1"/>
  </si>
  <si>
    <t>【利用目的の明示に該当する事例】
事例1）利用目的を明記した契約書その他の書面を相手方である本人に手渡し、又は送付する場合
【後略】</t>
    <rPh sb="62" eb="66">
      <t>&lt;コウリャク&gt;</t>
    </rPh>
    <phoneticPr fontId="1"/>
  </si>
  <si>
    <r>
      <t>幼稚園及び特別支援学校においては、</t>
    </r>
    <r>
      <rPr>
        <u/>
        <sz val="11"/>
        <color theme="1"/>
        <rFont val="ＭＳ Ｐゴシック"/>
        <family val="3"/>
        <charset val="128"/>
      </rPr>
      <t>通学を目的とした自動車</t>
    </r>
    <r>
      <rPr>
        <sz val="11"/>
        <color theme="1"/>
        <rFont val="ＭＳ Ｐゴシック"/>
        <family val="3"/>
        <charset val="128"/>
      </rPr>
      <t>（運転者席及びこれと並列の座席並びにこれらより一つ後方に備えられた前向きの座席以外の座席を有しないものその他利用の態様を勘案してこれと同程度に児童生徒等の見落としのおそれが少ないと認められるものを除く。）</t>
    </r>
    <r>
      <rPr>
        <u/>
        <sz val="11"/>
        <color theme="1"/>
        <rFont val="ＭＳ Ｐゴシック"/>
        <family val="3"/>
        <charset val="128"/>
      </rPr>
      <t>を運行するときは、当該自動車にブザーその他の車内の児童生徒等の見落としを防止する装置を備え、これを用いて前項に定める所在の確認</t>
    </r>
    <r>
      <rPr>
        <sz val="11"/>
        <color theme="1"/>
        <rFont val="ＭＳ Ｐゴシック"/>
        <family val="3"/>
        <charset val="128"/>
      </rPr>
      <t>（児童生徒等の自動車からの降車の際に限る。）を行わなければならない。</t>
    </r>
    <phoneticPr fontId="1"/>
  </si>
  <si>
    <t>全教職員数
（臨時職員等を含む）</t>
    <rPh sb="0" eb="1">
      <t>ゼン</t>
    </rPh>
    <rPh sb="1" eb="4">
      <t>キョウショクイン</t>
    </rPh>
    <rPh sb="4" eb="5">
      <t>スウ</t>
    </rPh>
    <rPh sb="11" eb="12">
      <t>トウ</t>
    </rPh>
    <phoneticPr fontId="1"/>
  </si>
  <si>
    <t>　（パワーハラスメント対策は、中小事業主についても令和４年４月１日から義務となりました。）</t>
    <phoneticPr fontId="1"/>
  </si>
  <si>
    <t>(参考）：園則、入園案内、元帳、保育料台帳、保育料減免規程、減免申請書</t>
  </si>
  <si>
    <t>(参考）：寄付申込書、元帳、固定資産台帳</t>
    <phoneticPr fontId="1"/>
  </si>
  <si>
    <t>(参考）：元帳、証拠書</t>
    <phoneticPr fontId="1"/>
  </si>
  <si>
    <t>私学共済掛金</t>
    <rPh sb="0" eb="2">
      <t>シガク</t>
    </rPh>
    <rPh sb="2" eb="4">
      <t>キョウサイ</t>
    </rPh>
    <rPh sb="4" eb="6">
      <t>カケキン</t>
    </rPh>
    <phoneticPr fontId="1"/>
  </si>
  <si>
    <t>未受診園児の有無</t>
    <rPh sb="0" eb="3">
      <t>ミジュシン</t>
    </rPh>
    <rPh sb="3" eb="5">
      <t>エンジ</t>
    </rPh>
    <rPh sb="6" eb="8">
      <t>ウム</t>
    </rPh>
    <phoneticPr fontId="1"/>
  </si>
  <si>
    <t>未受診
教職員・有の場合の
人数</t>
    <rPh sb="8" eb="9">
      <t>ユウ</t>
    </rPh>
    <rPh sb="10" eb="12">
      <t>バアイ</t>
    </rPh>
    <rPh sb="14" eb="16">
      <t>ニンズウ</t>
    </rPh>
    <phoneticPr fontId="1"/>
  </si>
  <si>
    <t>水質</t>
    <rPh sb="0" eb="2">
      <t>スイシツ</t>
    </rPh>
    <phoneticPr fontId="1"/>
  </si>
  <si>
    <t>施設・設備の衛生状態</t>
  </si>
  <si>
    <t>⑨プール本体の衛生状況等：
　　　ア 　プール水は、定期的に全換水するとともに、清掃が行われていること。
　　　イ 　水位調整槽又は還水槽を設ける場合は、点検及び清掃を定期的に行うこと。</t>
    <phoneticPr fontId="1"/>
  </si>
  <si>
    <t>⑩浄化設備及びその管理状況：
　　　ア 　循環浄化式の場合は、ろ材の種類、ろ過装置の容量及びその運転時間が、プール容積及び利用者数に比して十分であり、
　　　　　　その管理が確実に行われていること。
　　　イ 　オゾン処理設備又は紫外線処理設備を設ける場合は、その管理が確実に行われていること。</t>
    <phoneticPr fontId="1"/>
  </si>
  <si>
    <t>⑪消毒設備及びその管理状況：
　　　ア 　塩素剤の種類は、次亜塩素酸ナトリウム液、次亜塩素酸カルシウム又は塩素化イソシアヌル酸のいずれかであること。
　　　イ 　塩素剤の注入が連続注入式である場合は、その管理が確実に行われていること。</t>
    <phoneticPr fontId="1"/>
  </si>
  <si>
    <t>第Ⅱ章第４_1 　水泳プールに係る学校環境衛生基準は、次表の左欄に掲げる検査項目ごとに、同表の右欄のとおりとする。(p120)　</t>
    <rPh sb="0" eb="1">
      <t>ダイ</t>
    </rPh>
    <rPh sb="2" eb="3">
      <t>ショウ</t>
    </rPh>
    <rPh sb="3" eb="4">
      <t>ダイ</t>
    </rPh>
    <rPh sb="9" eb="11">
      <t>スイエイ</t>
    </rPh>
    <rPh sb="15" eb="16">
      <t>カカワ</t>
    </rPh>
    <rPh sb="17" eb="19">
      <t>ガッコウ</t>
    </rPh>
    <rPh sb="19" eb="21">
      <t>カンキョウ</t>
    </rPh>
    <rPh sb="21" eb="23">
      <t>エイセイ</t>
    </rPh>
    <rPh sb="23" eb="25">
      <t>キジュン</t>
    </rPh>
    <rPh sb="27" eb="29">
      <t>ジヒョウ</t>
    </rPh>
    <rPh sb="30" eb="32">
      <t>サラン</t>
    </rPh>
    <rPh sb="33" eb="34">
      <t>カカ</t>
    </rPh>
    <rPh sb="36" eb="38">
      <t>ケンサ</t>
    </rPh>
    <rPh sb="38" eb="40">
      <t>コウモク</t>
    </rPh>
    <rPh sb="44" eb="46">
      <t>ドウヒョウ</t>
    </rPh>
    <rPh sb="47" eb="49">
      <t>ウラン</t>
    </rPh>
    <phoneticPr fontId="1"/>
  </si>
  <si>
    <t>⑫屋内プール：
　　　ア．空気中の二酸化炭素：1500 ppm 以下が望ましい。
　　　イ．空気中の塩素ガス：0.5 ppm 以下が望ましい。
　　　ウ．水平面照度：200 lx 以上が望ましい。</t>
    <phoneticPr fontId="1"/>
  </si>
  <si>
    <t>①遊離残留塩素：　0.4 mg/L 以上であること。また、1.0 mg/L 以下であることが望ましい。
②ＰＨ値：　5.8 以上8.6 以下であること。
③大腸菌：　検出されないこと。
④一般細菌：　1 mL 中200 コロニー以下であること。
⑤有機物等（過マンガン酸カリウム消費量）：　12 mg/L 以下であること。
⑥濁度：　2度以下であること。
⑦総トリハロメタン：　0.2 mg/L 以下であることが望ましい。
⑧循環ろ過装置の処理水：　循環ろ過装置の出口における濁度は、0.5 度以下であること。また、0.1 度以下であることが望ましい。</t>
    <phoneticPr fontId="1"/>
  </si>
  <si>
    <t>備考</t>
    <rPh sb="0" eb="2">
      <t>ビコウ</t>
    </rPh>
    <phoneticPr fontId="1"/>
  </si>
  <si>
    <t>第Ⅱ章第５_４⑽　プール水等(p160)</t>
    <rPh sb="0" eb="1">
      <t>ダイ</t>
    </rPh>
    <rPh sb="2" eb="3">
      <t>ショウ</t>
    </rPh>
    <rPh sb="3" eb="4">
      <t>ダイ</t>
    </rPh>
    <rPh sb="12" eb="13">
      <t>ミズ</t>
    </rPh>
    <rPh sb="13" eb="14">
      <t>トウ</t>
    </rPh>
    <phoneticPr fontId="1"/>
  </si>
  <si>
    <r>
      <t>基準
ア　水中に危険物や異常なものがないこと。
イ 　</t>
    </r>
    <r>
      <rPr>
        <u/>
        <sz val="11"/>
        <color theme="1"/>
        <rFont val="ＭＳ Ｐゴシック"/>
        <family val="3"/>
        <charset val="128"/>
      </rPr>
      <t>遊離残留塩素は、プールの使用前及び使用中1 時間ごとに1 回以上測定</t>
    </r>
    <r>
      <rPr>
        <sz val="11"/>
        <color theme="1"/>
        <rFont val="ＭＳ Ｐゴシック"/>
        <family val="2"/>
        <charset val="128"/>
      </rPr>
      <t>し、その濃度は、どの部分でも0.4 mg/L 以上保持されて
　　　いること。また、遊離残留塩素は1.0 mg/L 以下が望ましい。
ウ 　</t>
    </r>
    <r>
      <rPr>
        <u/>
        <sz val="11"/>
        <color theme="1"/>
        <rFont val="ＭＳ Ｐゴシック"/>
        <family val="3"/>
        <charset val="128"/>
      </rPr>
      <t>pH 値は、プールの使用前に1 回測定</t>
    </r>
    <r>
      <rPr>
        <sz val="11"/>
        <color theme="1"/>
        <rFont val="ＭＳ Ｐゴシック"/>
        <family val="2"/>
        <charset val="128"/>
      </rPr>
      <t>し、pH 値が基準値程度に保たれていることを確認すること。
エ 　透明度に常に留意し、プール水は、水中で3 m 離れた位置からプールの壁面が明確に見える程度に保たれていること。</t>
    </r>
    <rPh sb="0" eb="2">
      <t>キジュン</t>
    </rPh>
    <phoneticPr fontId="1"/>
  </si>
  <si>
    <t>プール水の日常点検の検査項目は、遊離残留塩素、pH 値及び透明度である。
プール使用前にプール水の水質が基準に適合していても、一時に多くの児童生徒等が利用することから、プール使用日は毎時間点検を実施することが必要である。　【以下省略】</t>
    <rPh sb="111" eb="117">
      <t>&lt;イカショウリャク&gt;</t>
    </rPh>
    <phoneticPr fontId="1"/>
  </si>
  <si>
    <t>（職員の健康診断）</t>
  </si>
  <si>
    <t>第十五条</t>
    <rPh sb="2" eb="3">
      <t>ゴ</t>
    </rPh>
    <phoneticPr fontId="1"/>
  </si>
  <si>
    <t>学校の設置者は、毎学年定期に、学校の職員の健康診断を行わなければならない。</t>
  </si>
  <si>
    <t>学校の設置者は、必要があるときは、臨時に、学校の職員の健康診断を行うものとする。</t>
  </si>
  <si>
    <t>第十六条</t>
    <rPh sb="2" eb="3">
      <t>ロク</t>
    </rPh>
    <phoneticPr fontId="1"/>
  </si>
  <si>
    <t>学校の設置者は、前条の健康診断の結果に基づき、治療を指示し、及び勤務を軽減する等適切な措置をとらなければならない。</t>
  </si>
  <si>
    <t>（健康診断の方法及び技術的基準等）</t>
  </si>
  <si>
    <t>第十七条</t>
  </si>
  <si>
    <t>健康診断の方法及び技術的基準については、文部科学省令で定める。</t>
  </si>
  <si>
    <t>第十一条から前条までに定めるもののほか、健康診断の時期及び検査の項目その他健康診断に関し必要な事項は、前項に規定するものを除き、第十一条の健康診断に関するものについては政令で、第十三条及び第十五条の健康診断に関するものについては文部科学省令で定める。</t>
  </si>
  <si>
    <t>第十二条　</t>
  </si>
  <si>
    <r>
      <t>法第十五条第一項の健康診断の時期については、第五条の規定を準用する。この場合において、</t>
    </r>
    <r>
      <rPr>
        <u/>
        <sz val="11"/>
        <color theme="1"/>
        <rFont val="ＭＳ Ｐゴシック"/>
        <family val="3"/>
        <charset val="128"/>
      </rPr>
      <t>同条第一項中「六月三十日までに」とあるのは、「学校の設置者が定める適切な時期に」と読み替える</t>
    </r>
    <r>
      <rPr>
        <sz val="11"/>
        <color theme="1"/>
        <rFont val="ＭＳ Ｐゴシック"/>
        <family val="3"/>
        <charset val="128"/>
      </rPr>
      <t>ものとする。</t>
    </r>
    <phoneticPr fontId="1"/>
  </si>
  <si>
    <t>（検査の項目）</t>
  </si>
  <si>
    <t>第十三条　</t>
  </si>
  <si>
    <t>妊娠中の女性職員においては、前項第六号に掲げる検査の項目を除くものとする。</t>
  </si>
  <si>
    <t>第十六条　</t>
  </si>
  <si>
    <t>法第十五条第一項の健康診断に当たつた医師は、健康に異常があると認めた職員については、検査の結果を総合し、かつ、その職員の職務内容及び勤務の強度を考慮して、別表第二に定める生活規正の面及び医療の面の区分を組み合わせて指導区分を決定するものとする。</t>
  </si>
  <si>
    <t>　学校の設置者は、前項の規定により医師が行つた指導区分に基づき、次の基準により、法第十六条の措置をとらなければならない。</t>
  </si>
  <si>
    <t>「Ａ」　休暇又は休職等の方法で療養のため必要な期間勤務させないこと。</t>
  </si>
  <si>
    <t>「Ｂ」　勤務場所又は職務の変更、休暇による勤務時間の短縮等の方法で勤務を軽減し、かつ、深夜勤務、超過勤務、休日勤務
　　　　及び宿日直勤務をさせないこと。</t>
    <phoneticPr fontId="1"/>
  </si>
  <si>
    <t>「Ｃ」　超過勤務、休日勤務及び宿日直勤務をさせないか又はこれらの勤務を制限すること。</t>
  </si>
  <si>
    <t>「Ｄ」　勤務に制限を加えないこと。</t>
  </si>
  <si>
    <t>「１」　必要な医療を受けるよう指示すること。</t>
  </si>
  <si>
    <t>「２」　必要な検査、予防接種等を受けるよう指示すること。</t>
  </si>
  <si>
    <t>「３」　医療又は検査等の措置を必要としないこと。</t>
  </si>
  <si>
    <t>昭和四十七年労働省令第三十二号　令和7年1月1日 施行</t>
    <phoneticPr fontId="1"/>
  </si>
  <si>
    <t>（雇入時の健康診断）</t>
  </si>
  <si>
    <t>第四十三条</t>
  </si>
  <si>
    <t>（うち非常勤・臨時教職員等</t>
    <phoneticPr fontId="1"/>
  </si>
  <si>
    <t>入園選考手数料</t>
    <rPh sb="0" eb="2">
      <t>ニュウエン</t>
    </rPh>
    <rPh sb="2" eb="4">
      <t>センコウ</t>
    </rPh>
    <rPh sb="6" eb="7">
      <t>リョウ</t>
    </rPh>
    <phoneticPr fontId="1"/>
  </si>
  <si>
    <t>設　置　者　名</t>
    <rPh sb="0" eb="1">
      <t>セツ</t>
    </rPh>
    <rPh sb="2" eb="3">
      <t>チ</t>
    </rPh>
    <rPh sb="4" eb="5">
      <t>モノ</t>
    </rPh>
    <rPh sb="6" eb="7">
      <t>ナ</t>
    </rPh>
    <phoneticPr fontId="1"/>
  </si>
  <si>
    <t>実地検査の場合　（書面検査の場合は入力不要です。）</t>
    <rPh sb="0" eb="4">
      <t>ジッチケンサ</t>
    </rPh>
    <rPh sb="5" eb="7">
      <t>バアイ</t>
    </rPh>
    <rPh sb="17" eb="19">
      <t>ニュウリョク</t>
    </rPh>
    <phoneticPr fontId="1"/>
  </si>
  <si>
    <t>・元のページに戻るには、①下部のタブ「調書」をクリックしてください。</t>
    <rPh sb="1" eb="2">
      <t>モト</t>
    </rPh>
    <rPh sb="7" eb="8">
      <t>モド</t>
    </rPh>
    <rPh sb="13" eb="15">
      <t>カブ</t>
    </rPh>
    <rPh sb="19" eb="21">
      <t>チョウショ</t>
    </rPh>
    <phoneticPr fontId="1"/>
  </si>
  <si>
    <r>
      <t>法第十三条第一項の</t>
    </r>
    <r>
      <rPr>
        <u/>
        <sz val="11"/>
        <color theme="1"/>
        <rFont val="ＭＳ Ｐゴシック"/>
        <family val="3"/>
        <charset val="128"/>
      </rPr>
      <t>健康診断は、毎学年、六月三十日までに行う</t>
    </r>
    <r>
      <rPr>
        <sz val="11"/>
        <color theme="1"/>
        <rFont val="ＭＳ Ｐゴシック"/>
        <family val="3"/>
        <charset val="128"/>
      </rPr>
      <t>ものとする。ただし、疾病その他やむを得ない事由によつて</t>
    </r>
    <r>
      <rPr>
        <u/>
        <sz val="11"/>
        <color theme="1"/>
        <rFont val="ＭＳ Ｐゴシック"/>
        <family val="3"/>
        <charset val="128"/>
      </rPr>
      <t>当該期日に健康診断を受けることのできなかつた者に対しては、その事由のなくなつた後すみやかに健康診断を行う</t>
    </r>
    <r>
      <rPr>
        <sz val="11"/>
        <color theme="1"/>
        <rFont val="ＭＳ Ｐゴシック"/>
        <family val="3"/>
        <charset val="128"/>
      </rPr>
      <t>ものとする。　【後略】</t>
    </r>
    <rPh sb="115" eb="119">
      <t>&lt;コウリャク&gt;</t>
    </rPh>
    <phoneticPr fontId="1"/>
  </si>
  <si>
    <t>第Ⅱ章第１_1</t>
    <rPh sb="0" eb="1">
      <t>ダイ</t>
    </rPh>
    <rPh sb="2" eb="3">
      <t>ショウ</t>
    </rPh>
    <rPh sb="3" eb="4">
      <t>ダイ</t>
    </rPh>
    <phoneticPr fontId="1"/>
  </si>
  <si>
    <t>教室等の環境（換気、保温、採光、照明、騒音等の環境をいう。以下同じ。）に係る学校環境衛生基準は、次表の左欄に掲げる検査項目ごとに、同表の右欄のとおりとする。(p21)　</t>
    <phoneticPr fontId="1"/>
  </si>
  <si>
    <t>第Ⅱ章第１_2</t>
    <phoneticPr fontId="1"/>
  </si>
  <si>
    <r>
      <t>1 の学校環境衛生基準の達成状況を調査するため、次表の左欄に掲げる検査項目ごとに、同表の右欄に掲げる方法又はこれと同等以上の方法により、</t>
    </r>
    <r>
      <rPr>
        <u/>
        <sz val="11"/>
        <color theme="1"/>
        <rFont val="ＭＳ Ｐゴシック"/>
        <family val="3"/>
        <charset val="128"/>
      </rPr>
      <t>検査項目①～⑦及び⑩～⑫については、毎学年2 回</t>
    </r>
    <r>
      <rPr>
        <sz val="11"/>
        <color theme="1"/>
        <rFont val="ＭＳ Ｐゴシック"/>
        <family val="2"/>
        <charset val="128"/>
      </rPr>
      <t>、</t>
    </r>
    <r>
      <rPr>
        <u/>
        <sz val="11"/>
        <color theme="1"/>
        <rFont val="ＭＳ Ｐゴシック"/>
        <family val="3"/>
        <charset val="128"/>
      </rPr>
      <t>検査項目⑧及び⑨については、毎学年1 回定期に検査を行う</t>
    </r>
    <r>
      <rPr>
        <sz val="11"/>
        <color theme="1"/>
        <rFont val="ＭＳ Ｐゴシック"/>
        <family val="2"/>
        <charset val="128"/>
      </rPr>
      <t>ものとする。(p22)　＜検査方法等は省略＞</t>
    </r>
    <rPh sb="134" eb="136">
      <t>ケンサ</t>
    </rPh>
    <rPh sb="136" eb="138">
      <t>ホウホウ</t>
    </rPh>
    <rPh sb="138" eb="139">
      <t>トウ</t>
    </rPh>
    <rPh sb="140" eb="142">
      <t>ショウリャク</t>
    </rPh>
    <phoneticPr fontId="1"/>
  </si>
  <si>
    <t>換気及び保温等</t>
    <rPh sb="0" eb="2">
      <t>カンキ</t>
    </rPh>
    <rPh sb="2" eb="3">
      <t>オヨ</t>
    </rPh>
    <rPh sb="4" eb="6">
      <t>ホオン</t>
    </rPh>
    <rPh sb="6" eb="7">
      <t>トウ</t>
    </rPh>
    <phoneticPr fontId="1"/>
  </si>
  <si>
    <t>採光及び照明</t>
    <phoneticPr fontId="1"/>
  </si>
  <si>
    <t>⑩照度：
　　　ア 　教室及びそれに準ずる場所の照度の下限値は、300 lx（ルクス）とする。また、教室及び黒板の照度は、500 lx 以上である
　　　　　ことが望ましい。
　　　イ 　教室及び黒板のそれぞれの最大照度と最小照度の比は、20：1 を超えないこと。また、10：1 を超えないことが望ましい。
　　　【以下省略】
⑪まぶしさ：
　　　ア 　児童生徒等から見て、黒板の外側15 ゜以内の範囲に輝きの強い光源（昼光の場合は窓）がないこと。
　　　イ 　見え方を妨害するような光沢が、黒板面及び机上面にないこと。
　　　ウ 　見え方を妨害するような電灯や明るい窓等が、テレビ及びコンピュータ等の画面に映じていないこと。</t>
    <rPh sb="1" eb="3">
      <t>ショウド</t>
    </rPh>
    <rPh sb="157" eb="163">
      <t>&lt;イカショウリャク&gt;</t>
    </rPh>
    <phoneticPr fontId="1"/>
  </si>
  <si>
    <t>騒音</t>
    <rPh sb="0" eb="2">
      <t>ソウオン</t>
    </rPh>
    <phoneticPr fontId="1"/>
  </si>
  <si>
    <t>⑫騒音レベル：　教室内の等価騒音レベルは、窓を閉じているときはLAeq 50 dB（デシベル）以下、窓を開けているときは
　　　　　　　　　　　LAeq 55 dB 以下であることが望ましい。</t>
    <rPh sb="1" eb="3">
      <t>ソウオン</t>
    </rPh>
    <phoneticPr fontId="1"/>
  </si>
  <si>
    <t>・検査項目④については、検査の結果が著しく基準値を下回る場合には、以後教室等の環境に変化が認められない限り、
　次回からの検査を省略することができる。
・検査項目⑥及び⑦については、教室等において燃焼器具を使用していない場合に限り、検査を省略することができる。
・検査項目⑧ウ～カについては、必要と認める場合に検査を行う。
・検査項目⑧については、児童生徒等がいない教室等において、30分以上換気の後5 時間以上密閉してから採取し、ホルムアルデヒド
　にあっては高速液体クロマトグラフ法により、トルエン、キシレン、パラジクロロベンゼン、エチルベンゼン、スチレンにあっては
　ガスクロマトグラフ−質量分析法により測定した場合に限り、その結果が著しく基準値を下回る場合には、以後教室等の環境に変化が
　認められない限り、次回からの検査を省略することができる。
・検査項目⑨については、保健室の寝具、カーペット敷の教室等において検査を行う。
・検査項目⑫において、測定結果が著しく基準値を下回る場合には、以後教室等の内外の環境に変化が認められない限り、次回から
　の検査を省略することができる。</t>
    <phoneticPr fontId="1"/>
  </si>
  <si>
    <t>・検査項目⑦については、プール水を1 週間に1 回以上全換水する場合は、検査を省略することができる。
・検査項目⑨については、浄化設備がない場合には、汚染を防止するため、1週間に1回以上換水し、換水時に清掃が行われていること。
　この場合、腰洗い槽を設置することが望ましい。
　また、プール水等を排水する際には、事前に残留塩素を低濃度にし、その確認を行う等、適切な処理が行われていること。</t>
    <phoneticPr fontId="1"/>
  </si>
  <si>
    <r>
      <t>文部科学大臣は、学校における</t>
    </r>
    <r>
      <rPr>
        <u/>
        <sz val="11"/>
        <color theme="1"/>
        <rFont val="ＭＳ Ｐゴシック"/>
        <family val="3"/>
        <charset val="128"/>
      </rPr>
      <t>換気、採光、照明、保温、清潔保持その他環境衛生に係る事項</t>
    </r>
    <r>
      <rPr>
        <sz val="11"/>
        <color theme="1"/>
        <rFont val="ＭＳ Ｐゴシック"/>
        <family val="2"/>
        <charset val="128"/>
      </rPr>
      <t>（学校給食法（昭和二十九年法律第百六十号）第九条第一項（夜間課程を置く高等学校における学校給食に関する法律（昭和三十一年法律第百五十七号）第七条及び特別支援学校の幼稚部及び高等部における学校給食に関する法律（昭和三十二年法律第百十八号）第六条において準用する場合を含む。）に規定する事項を除く。）</t>
    </r>
    <r>
      <rPr>
        <u/>
        <sz val="11"/>
        <color theme="1"/>
        <rFont val="ＭＳ Ｐゴシック"/>
        <family val="3"/>
        <charset val="128"/>
      </rPr>
      <t>について、児童生徒等及び職員の健康を保護する上で維持されることが望ましい基準（以下この条において「学校環境衛生基準」という。）を定める</t>
    </r>
    <r>
      <rPr>
        <sz val="11"/>
        <color theme="1"/>
        <rFont val="ＭＳ Ｐゴシック"/>
        <family val="2"/>
        <charset val="128"/>
      </rPr>
      <t>ものとする。</t>
    </r>
    <phoneticPr fontId="1"/>
  </si>
  <si>
    <r>
      <t>学校保健安全法（昭和三十三年法律第五十六号。以下「法」という。）第五条の</t>
    </r>
    <r>
      <rPr>
        <u/>
        <sz val="11"/>
        <color theme="1"/>
        <rFont val="ＭＳ Ｐゴシック"/>
        <family val="3"/>
        <charset val="128"/>
      </rPr>
      <t>環境衛生検査は</t>
    </r>
    <r>
      <rPr>
        <sz val="11"/>
        <color theme="1"/>
        <rFont val="ＭＳ Ｐゴシック"/>
        <family val="2"/>
        <charset val="128"/>
      </rPr>
      <t>、他の法令に基づくもののほか、</t>
    </r>
    <r>
      <rPr>
        <u/>
        <sz val="11"/>
        <color theme="1"/>
        <rFont val="ＭＳ Ｐゴシック"/>
        <family val="3"/>
        <charset val="128"/>
      </rPr>
      <t>毎学年定期に、法第六条に規定する学校環境衛生基準に基づき行わなければならない。</t>
    </r>
    <phoneticPr fontId="1"/>
  </si>
  <si>
    <r>
      <t>法第二十七条の</t>
    </r>
    <r>
      <rPr>
        <u/>
        <sz val="11"/>
        <color theme="1"/>
        <rFont val="ＭＳ Ｐゴシック"/>
        <family val="3"/>
        <charset val="128"/>
      </rPr>
      <t>安全点検は</t>
    </r>
    <r>
      <rPr>
        <sz val="11"/>
        <color theme="1"/>
        <rFont val="ＭＳ Ｐゴシック"/>
        <family val="2"/>
        <charset val="128"/>
      </rPr>
      <t>、他の法令に基づくもののほか、</t>
    </r>
    <r>
      <rPr>
        <u/>
        <sz val="11"/>
        <color theme="1"/>
        <rFont val="ＭＳ Ｐゴシック"/>
        <family val="3"/>
        <charset val="128"/>
      </rPr>
      <t>毎学期一回以上、児童生徒等が通常使用する施設及び設備の異常の有無について系統的に行わなければならない</t>
    </r>
    <r>
      <rPr>
        <sz val="11"/>
        <color theme="1"/>
        <rFont val="ＭＳ Ｐゴシック"/>
        <family val="2"/>
        <charset val="128"/>
      </rPr>
      <t>。</t>
    </r>
    <phoneticPr fontId="1"/>
  </si>
  <si>
    <r>
      <t>学校においては、前条の安全点検のほか、</t>
    </r>
    <r>
      <rPr>
        <u/>
        <sz val="11"/>
        <color theme="1"/>
        <rFont val="ＭＳ Ｐゴシック"/>
        <family val="3"/>
        <charset val="128"/>
      </rPr>
      <t>設備等について日常的な点検</t>
    </r>
    <r>
      <rPr>
        <sz val="11"/>
        <color theme="1"/>
        <rFont val="ＭＳ Ｐゴシック"/>
        <family val="2"/>
        <charset val="128"/>
      </rPr>
      <t>を行い、環境の安全の確保を図らなければならない。</t>
    </r>
    <phoneticPr fontId="1"/>
  </si>
  <si>
    <r>
      <t>文部科学省</t>
    </r>
    <r>
      <rPr>
        <u/>
        <sz val="11"/>
        <color theme="1"/>
        <rFont val="ＭＳ Ｐゴシック"/>
        <family val="3"/>
        <charset val="128"/>
      </rPr>
      <t>「学校における安全点検要領」</t>
    </r>
    <r>
      <rPr>
        <sz val="11"/>
        <color theme="1"/>
        <rFont val="ＭＳ Ｐゴシック"/>
        <family val="3"/>
        <charset val="128"/>
      </rPr>
      <t>へのリンク</t>
    </r>
    <rPh sb="0" eb="5">
      <t>モンブカガクショウ</t>
    </rPh>
    <phoneticPr fontId="1"/>
  </si>
  <si>
    <r>
      <t>㊟：個人等から借用している園地、畑及び駐車場等については、</t>
    </r>
    <r>
      <rPr>
        <u/>
        <sz val="10"/>
        <color theme="1"/>
        <rFont val="ＭＳ Ｐゴシック"/>
        <family val="3"/>
        <charset val="128"/>
      </rPr>
      <t>無償であっても</t>
    </r>
    <r>
      <rPr>
        <sz val="10"/>
        <color theme="1"/>
        <rFont val="ＭＳ Ｐゴシック"/>
        <family val="3"/>
        <charset val="128"/>
      </rPr>
      <t>、契約書の作成は必要であり、</t>
    </r>
    <phoneticPr fontId="1"/>
  </si>
  <si>
    <r>
      <t>　　</t>
    </r>
    <r>
      <rPr>
        <u/>
        <sz val="10"/>
        <color theme="1"/>
        <rFont val="ＭＳ Ｐゴシック"/>
        <family val="3"/>
        <charset val="128"/>
      </rPr>
      <t>「借用財産」として財産目録に記載する必要がある。</t>
    </r>
    <phoneticPr fontId="1"/>
  </si>
  <si>
    <t>経理規程に定める
支払用現金の
保有限度額</t>
    <phoneticPr fontId="1"/>
  </si>
  <si>
    <t>「区分」欄の「入園児数」は実際に入園した園児数で「表１」の数値となっています。もし、「表２」の入園児数を修正する場合は「表１」で行ってください。</t>
    <rPh sb="1" eb="3">
      <t>クブン</t>
    </rPh>
    <rPh sb="4" eb="5">
      <t>ラン</t>
    </rPh>
    <rPh sb="7" eb="10">
      <t>ニュウエンジ</t>
    </rPh>
    <rPh sb="10" eb="11">
      <t>スウ</t>
    </rPh>
    <rPh sb="13" eb="15">
      <t>ジッサイ</t>
    </rPh>
    <rPh sb="16" eb="18">
      <t>ニュウエン</t>
    </rPh>
    <rPh sb="20" eb="23">
      <t>エンジスウ</t>
    </rPh>
    <rPh sb="25" eb="26">
      <t>ヒョウ</t>
    </rPh>
    <rPh sb="29" eb="31">
      <t>スウチ</t>
    </rPh>
    <rPh sb="43" eb="44">
      <t>ヒョウ</t>
    </rPh>
    <rPh sb="52" eb="54">
      <t>シュウセイ</t>
    </rPh>
    <rPh sb="56" eb="58">
      <t>バアイ</t>
    </rPh>
    <rPh sb="60" eb="61">
      <t>ヒョウ</t>
    </rPh>
    <rPh sb="64" eb="65">
      <t>オコナ</t>
    </rPh>
    <phoneticPr fontId="14"/>
  </si>
  <si>
    <t>1健康カード等で実施</t>
  </si>
  <si>
    <t>1点検表</t>
  </si>
  <si>
    <t>2園日誌</t>
  </si>
  <si>
    <r>
      <t>職場におけるハラスメントの防止のために</t>
    </r>
    <r>
      <rPr>
        <u/>
        <sz val="9"/>
        <color rgb="FFFF0000"/>
        <rFont val="ＭＳ Ｐゴシック"/>
        <family val="3"/>
        <charset val="128"/>
      </rPr>
      <t>（厚生労働省HP）</t>
    </r>
    <rPh sb="20" eb="25">
      <t>コウセイロウドウショウ</t>
    </rPh>
    <phoneticPr fontId="1"/>
  </si>
  <si>
    <r>
      <t>こどものバス送迎・安全徹底マニュアル</t>
    </r>
    <r>
      <rPr>
        <u/>
        <sz val="9"/>
        <color rgb="FFFF0000"/>
        <rFont val="ＭＳ Ｐゴシック"/>
        <family val="3"/>
        <charset val="128"/>
      </rPr>
      <t>（こども家庭庁HP)</t>
    </r>
    <rPh sb="22" eb="25">
      <t>カテイチョウ</t>
    </rPh>
    <phoneticPr fontId="1"/>
  </si>
  <si>
    <t>　　　厚生労働省他関係府省発出）」を参考とすること。</t>
    <phoneticPr fontId="1"/>
  </si>
  <si>
    <t>㊟：上記マニュアル及びチェックシートについては、「こどものバス送迎・安全徹底マニュアル（令和４年10月12日</t>
    <phoneticPr fontId="1"/>
  </si>
  <si>
    <r>
      <t>学校環境衛生管理マニュアル</t>
    </r>
    <r>
      <rPr>
        <u/>
        <sz val="9"/>
        <color rgb="FFFF0000"/>
        <rFont val="ＭＳ Ｐゴシック"/>
        <family val="3"/>
        <charset val="128"/>
      </rPr>
      <t>（文部科学省HP）</t>
    </r>
    <phoneticPr fontId="1"/>
  </si>
  <si>
    <t>「学校環境衛生基準」の理論と実践［平成30年度改訂版］</t>
    <phoneticPr fontId="1"/>
  </si>
  <si>
    <r>
      <t>学校施設の非構造部材の耐震化ガイドブック</t>
    </r>
    <r>
      <rPr>
        <u/>
        <sz val="9"/>
        <color rgb="FFFF0000"/>
        <rFont val="ＭＳ Ｐゴシック"/>
        <family val="3"/>
        <charset val="128"/>
      </rPr>
      <t>（文部科学省HP)</t>
    </r>
    <rPh sb="21" eb="26">
      <t>モンブカガクショウ</t>
    </rPh>
    <phoneticPr fontId="1"/>
  </si>
  <si>
    <t>　⇒チェックリストもダウンロードできます。</t>
    <phoneticPr fontId="1"/>
  </si>
  <si>
    <t>（キ）保健所の立入検査</t>
    <phoneticPr fontId="1"/>
  </si>
  <si>
    <t>立入検査の有無</t>
    <rPh sb="0" eb="1">
      <t>タ</t>
    </rPh>
    <rPh sb="1" eb="2">
      <t>イ</t>
    </rPh>
    <rPh sb="2" eb="4">
      <t>ケンサ</t>
    </rPh>
    <rPh sb="5" eb="7">
      <t>ウム</t>
    </rPh>
    <phoneticPr fontId="1"/>
  </si>
  <si>
    <t>立入検査日</t>
    <rPh sb="0" eb="1">
      <t>タ</t>
    </rPh>
    <rPh sb="1" eb="2">
      <t>イ</t>
    </rPh>
    <rPh sb="2" eb="5">
      <t>ケンサビ</t>
    </rPh>
    <phoneticPr fontId="1"/>
  </si>
  <si>
    <t>※「指示事項」のなかった場合は「指示事項なし」と入力してください。</t>
    <rPh sb="2" eb="4">
      <t>シジ</t>
    </rPh>
    <rPh sb="4" eb="6">
      <t>ジコウ</t>
    </rPh>
    <rPh sb="12" eb="14">
      <t>バアイ</t>
    </rPh>
    <rPh sb="16" eb="20">
      <t>シジジコウ</t>
    </rPh>
    <rPh sb="24" eb="26">
      <t>ニュウリョク</t>
    </rPh>
    <phoneticPr fontId="1"/>
  </si>
  <si>
    <t>「⑧実施予定」が「なし」の場合は、下欄に理由を入力してください。</t>
    <rPh sb="23" eb="25">
      <t>ニュウリョク</t>
    </rPh>
    <phoneticPr fontId="1"/>
  </si>
  <si>
    <r>
      <rPr>
        <sz val="11"/>
        <color rgb="FFFF0000"/>
        <rFont val="ＭＳ Ｐゴシック"/>
        <family val="3"/>
        <charset val="128"/>
      </rPr>
      <t>耐震補強工事の</t>
    </r>
    <r>
      <rPr>
        <sz val="11"/>
        <color theme="1"/>
        <rFont val="ＭＳ Ｐゴシック"/>
        <family val="2"/>
        <charset val="128"/>
      </rPr>
      <t>「⑩実施状況」、「⑪実施時期」、「⑫工事実施後のIs値（あるいはIw値）」について入力してください。</t>
    </r>
    <rPh sb="48" eb="50">
      <t>ニュウリョク</t>
    </rPh>
    <phoneticPr fontId="1"/>
  </si>
  <si>
    <t>「⑬実施予定」、「⑭改築と補強の別」、「⑮実施予定時期」、「⑯補助金希望の有無」について記載してください。</t>
    <phoneticPr fontId="1"/>
  </si>
  <si>
    <t>小学校は、当該小学校に関する保護者及び地域住民その他の関係者の理解を 深めるとともに、これらの者との連携及び協力の推進に資するため、当該小学校の教育活動 その他の学校運営の状況に関する情報を積極的に提供するものとする。</t>
  </si>
  <si>
    <r>
      <rPr>
        <u/>
        <sz val="11"/>
        <color theme="1"/>
        <rFont val="ＭＳ Ｐゴシック"/>
        <family val="3"/>
        <charset val="128"/>
      </rPr>
      <t xml:space="preserve"> 「幼稚園における学校評価ガイドライン」 </t>
    </r>
    <r>
      <rPr>
        <sz val="11"/>
        <color theme="1"/>
        <rFont val="ＭＳ Ｐゴシック"/>
        <family val="2"/>
        <charset val="128"/>
      </rPr>
      <t>文部科学省HP</t>
    </r>
    <phoneticPr fontId="1"/>
  </si>
  <si>
    <r>
      <rPr>
        <u/>
        <sz val="11"/>
        <color theme="1"/>
        <rFont val="ＭＳ Ｐゴシック"/>
        <family val="3"/>
        <charset val="128"/>
      </rPr>
      <t xml:space="preserve"> 「こどものバス送迎・安全徹底マニュアル」</t>
    </r>
    <r>
      <rPr>
        <sz val="11"/>
        <color theme="1"/>
        <rFont val="ＭＳ Ｐゴシック"/>
        <family val="2"/>
        <charset val="128"/>
      </rPr>
      <t>令和４年１０月１２日 （内閣官房・内閣府・文部科学省・厚生労働省）等</t>
    </r>
    <rPh sb="54" eb="55">
      <t>トウ</t>
    </rPh>
    <phoneticPr fontId="1"/>
  </si>
  <si>
    <r>
      <t>学校医、学校歯科医及び学校薬剤師の</t>
    </r>
    <r>
      <rPr>
        <u/>
        <sz val="11"/>
        <color theme="1"/>
        <rFont val="ＭＳ Ｐゴシック"/>
        <family val="3"/>
        <charset val="128"/>
      </rPr>
      <t>職務執行の準則は、文部科学省令で定める。</t>
    </r>
    <phoneticPr fontId="1"/>
  </si>
  <si>
    <r>
      <t>学校医は、</t>
    </r>
    <r>
      <rPr>
        <u/>
        <sz val="11"/>
        <color theme="1"/>
        <rFont val="ＭＳ Ｐゴシック"/>
        <family val="3"/>
        <charset val="128"/>
      </rPr>
      <t>前項の職務に従事したときは、その状況の概要を学校医執務記録簿に記入して校長に提出する</t>
    </r>
    <r>
      <rPr>
        <sz val="11"/>
        <color theme="1"/>
        <rFont val="ＭＳ Ｐゴシック"/>
        <family val="2"/>
        <charset val="128"/>
      </rPr>
      <t>ものとする。</t>
    </r>
    <phoneticPr fontId="1"/>
  </si>
  <si>
    <r>
      <t>学校歯科医は、</t>
    </r>
    <r>
      <rPr>
        <u/>
        <sz val="11"/>
        <color theme="1"/>
        <rFont val="ＭＳ Ｐゴシック"/>
        <family val="3"/>
        <charset val="128"/>
      </rPr>
      <t>前項の職務に従事したときは、その状況の概要を学校歯科医執務記録簿に記入して校長に提出する</t>
    </r>
    <r>
      <rPr>
        <sz val="11"/>
        <color theme="1"/>
        <rFont val="ＭＳ Ｐゴシック"/>
        <family val="2"/>
        <charset val="128"/>
      </rPr>
      <t>ものとする。</t>
    </r>
    <phoneticPr fontId="1"/>
  </si>
  <si>
    <r>
      <t>学校薬剤師は、</t>
    </r>
    <r>
      <rPr>
        <u/>
        <sz val="11"/>
        <color theme="1"/>
        <rFont val="ＭＳ Ｐゴシック"/>
        <family val="3"/>
        <charset val="128"/>
      </rPr>
      <t>前項の職務に従事したときは、その状況の概要を学校薬剤師執務記録簿に記入して校長に提出する</t>
    </r>
    <r>
      <rPr>
        <sz val="11"/>
        <color theme="1"/>
        <rFont val="ＭＳ Ｐゴシック"/>
        <family val="2"/>
        <charset val="128"/>
      </rPr>
      <t>ものとする。</t>
    </r>
    <phoneticPr fontId="1"/>
  </si>
  <si>
    <t>学校保健計画及び学校安全計画の立案に参与すること。</t>
    <phoneticPr fontId="1"/>
  </si>
  <si>
    <t>法第八条の健康相談に従事すること。</t>
  </si>
  <si>
    <t>法第九条の保健指導に従事すること。</t>
  </si>
  <si>
    <t>法第十三条の健康診断に従事すること。</t>
  </si>
  <si>
    <t>法第十四条の疾病の予防処置に従事すること。</t>
  </si>
  <si>
    <t>法第二章第四節の感染症の予防に関し必要な指導及び助言を行い、並びに学校における感染症及び食中毒の予防処置に従事すること。</t>
  </si>
  <si>
    <t>校長の求めにより、救急処置に従事すること。</t>
  </si>
  <si>
    <t>市町村の教育委員会又は学校の設置者の求めにより、法第十一条の健康診断又は法第十五条第一項の健康診断に従事すること。</t>
  </si>
  <si>
    <t>十</t>
    <phoneticPr fontId="1"/>
  </si>
  <si>
    <t>前各号に掲げるもののほか、必要に応じ、学校における保健管理に関する専門的事項に関する指導に従事すること。</t>
  </si>
  <si>
    <t>学校医は、前項の職務に従事したときは、その状況の概要を学校医執務記録簿に記入して校長に提出するものとする。</t>
    <phoneticPr fontId="1"/>
  </si>
  <si>
    <r>
      <t>個人情報保護法等</t>
    </r>
    <r>
      <rPr>
        <b/>
        <u/>
        <sz val="10"/>
        <color rgb="FFFF0000"/>
        <rFont val="ＭＳ Ｐゴシック"/>
        <family val="3"/>
        <charset val="128"/>
      </rPr>
      <t>【抜粋】</t>
    </r>
    <rPh sb="0" eb="7">
      <t>コジンジョウホウホゴホウ</t>
    </rPh>
    <rPh sb="7" eb="8">
      <t>トウ</t>
    </rPh>
    <rPh sb="8" eb="12">
      <t>&lt;バッスイ&gt;</t>
    </rPh>
    <phoneticPr fontId="1"/>
  </si>
  <si>
    <r>
      <t>学校教育法等</t>
    </r>
    <r>
      <rPr>
        <b/>
        <u/>
        <sz val="10"/>
        <color rgb="FFFF0000"/>
        <rFont val="ＭＳ Ｐゴシック"/>
        <family val="3"/>
        <charset val="128"/>
      </rPr>
      <t>【抜粋】</t>
    </r>
    <rPh sb="5" eb="6">
      <t>トウ</t>
    </rPh>
    <rPh sb="6" eb="10">
      <t>&lt;バッスイ&gt;</t>
    </rPh>
    <phoneticPr fontId="1"/>
  </si>
  <si>
    <r>
      <t>学校保健安全法施行規則等</t>
    </r>
    <r>
      <rPr>
        <b/>
        <u/>
        <sz val="10"/>
        <color rgb="FFFF0000"/>
        <rFont val="ＭＳ Ｐゴシック"/>
        <family val="3"/>
        <charset val="128"/>
      </rPr>
      <t>【抜粋】</t>
    </r>
    <rPh sb="11" eb="12">
      <t>トウ</t>
    </rPh>
    <rPh sb="12" eb="16">
      <t>&lt;バッスイ&gt;</t>
    </rPh>
    <phoneticPr fontId="1"/>
  </si>
  <si>
    <r>
      <t>⇒　「</t>
    </r>
    <r>
      <rPr>
        <b/>
        <sz val="11"/>
        <color theme="1"/>
        <rFont val="ＭＳ Ｐゴシック"/>
        <family val="3"/>
        <charset val="128"/>
      </rPr>
      <t>別紙１</t>
    </r>
    <r>
      <rPr>
        <sz val="11"/>
        <color theme="1"/>
        <rFont val="ＭＳ Ｐゴシック"/>
        <family val="2"/>
        <charset val="128"/>
      </rPr>
      <t>」を作成してください</t>
    </r>
    <rPh sb="3" eb="5">
      <t>ベッシ</t>
    </rPh>
    <rPh sb="8" eb="10">
      <t>サクセイ</t>
    </rPh>
    <phoneticPr fontId="1"/>
  </si>
  <si>
    <r>
      <t>　「</t>
    </r>
    <r>
      <rPr>
        <b/>
        <sz val="11"/>
        <color theme="1"/>
        <rFont val="ＭＳ Ｐゴシック"/>
        <family val="3"/>
        <charset val="128"/>
      </rPr>
      <t>別紙２</t>
    </r>
    <r>
      <rPr>
        <sz val="11"/>
        <color theme="1"/>
        <rFont val="ＭＳ Ｐゴシック"/>
        <family val="2"/>
        <charset val="128"/>
      </rPr>
      <t>」を作成してください</t>
    </r>
    <rPh sb="2" eb="4">
      <t>ベッシ</t>
    </rPh>
    <phoneticPr fontId="1"/>
  </si>
  <si>
    <r>
      <t>　「</t>
    </r>
    <r>
      <rPr>
        <b/>
        <sz val="11"/>
        <color theme="1"/>
        <rFont val="ＭＳ Ｐゴシック"/>
        <family val="3"/>
        <charset val="128"/>
      </rPr>
      <t>別紙６</t>
    </r>
    <r>
      <rPr>
        <sz val="11"/>
        <color theme="1"/>
        <rFont val="ＭＳ Ｐゴシック"/>
        <family val="2"/>
        <charset val="128"/>
      </rPr>
      <t>」を作成してください</t>
    </r>
    <rPh sb="2" eb="4">
      <t>ベッシ</t>
    </rPh>
    <phoneticPr fontId="1"/>
  </si>
  <si>
    <t>第３　保健管理及び安全管理</t>
    <phoneticPr fontId="1"/>
  </si>
  <si>
    <r>
      <rPr>
        <b/>
        <sz val="12"/>
        <color theme="1"/>
        <rFont val="ＭＳ Ｐゴシック"/>
        <family val="3"/>
        <charset val="128"/>
      </rPr>
      <t>参考資料　【第３　「５（８）</t>
    </r>
    <r>
      <rPr>
        <b/>
        <sz val="10"/>
        <color theme="1"/>
        <rFont val="ＭＳ Ｐゴシック"/>
        <family val="3"/>
        <charset val="128"/>
      </rPr>
      <t>学校の清潔、ネズミ、衛生害虫等及び教室等の備品の管理」</t>
    </r>
    <r>
      <rPr>
        <b/>
        <sz val="11"/>
        <color theme="1"/>
        <rFont val="ＭＳ Ｐゴシック"/>
        <family val="3"/>
        <charset val="128"/>
      </rPr>
      <t>、「</t>
    </r>
    <r>
      <rPr>
        <b/>
        <sz val="12"/>
        <color theme="1"/>
        <rFont val="ＭＳ Ｐゴシック"/>
        <family val="3"/>
        <charset val="128"/>
      </rPr>
      <t>６（１）</t>
    </r>
    <r>
      <rPr>
        <b/>
        <sz val="10"/>
        <color theme="1"/>
        <rFont val="ＭＳ Ｐゴシック"/>
        <family val="3"/>
        <charset val="128"/>
      </rPr>
      <t>園の施設、園具等の安全点検の実施状況」</t>
    </r>
    <r>
      <rPr>
        <b/>
        <sz val="11"/>
        <color theme="1"/>
        <rFont val="ＭＳ Ｐゴシック"/>
        <family val="3"/>
        <charset val="128"/>
      </rPr>
      <t>分野】</t>
    </r>
    <rPh sb="0" eb="4">
      <t>サンコウシリョウ</t>
    </rPh>
    <rPh sb="6" eb="7">
      <t>ダイ</t>
    </rPh>
    <rPh sb="66" eb="68">
      <t>ブンヤ</t>
    </rPh>
    <phoneticPr fontId="1"/>
  </si>
  <si>
    <t>参考資料　【第１ 「１　（５）園児・保護者の個人情報の利用目的等」分野】</t>
    <rPh sb="0" eb="4">
      <t>サンコウシリョウ</t>
    </rPh>
    <rPh sb="6" eb="7">
      <t>ダイ</t>
    </rPh>
    <rPh sb="33" eb="35">
      <t>ブンヤ</t>
    </rPh>
    <phoneticPr fontId="1"/>
  </si>
  <si>
    <t>参考資料　【第１ 「１　（６）「幼稚園における学校評価ガイドライン」」分野】</t>
    <rPh sb="0" eb="4">
      <t>サンコウシリョウ</t>
    </rPh>
    <rPh sb="6" eb="7">
      <t>ダイ</t>
    </rPh>
    <rPh sb="35" eb="37">
      <t>ブンヤ</t>
    </rPh>
    <phoneticPr fontId="1"/>
  </si>
  <si>
    <t>参考資料　【第１ 「４（３）バス送迎時の安全管理」分野】</t>
    <rPh sb="0" eb="4">
      <t>サンコウシリョウ</t>
    </rPh>
    <rPh sb="6" eb="7">
      <t>ダイ</t>
    </rPh>
    <rPh sb="25" eb="27">
      <t>ブンヤ</t>
    </rPh>
    <phoneticPr fontId="1"/>
  </si>
  <si>
    <t>参考資料　【第３ 「２　学校保健計画、学校安全計画及び危険等発生時対処要領」分野】</t>
    <rPh sb="0" eb="4">
      <t>サンコウシリョウ</t>
    </rPh>
    <rPh sb="6" eb="7">
      <t>ダイ</t>
    </rPh>
    <rPh sb="38" eb="40">
      <t>ブンヤ</t>
    </rPh>
    <phoneticPr fontId="1"/>
  </si>
  <si>
    <t>参考資料　【第３ 「３　園児の健康診断」分野】</t>
    <rPh sb="0" eb="4">
      <t>サンコウシリョウ</t>
    </rPh>
    <rPh sb="6" eb="7">
      <t>ダイ</t>
    </rPh>
    <rPh sb="20" eb="22">
      <t>ブンヤ</t>
    </rPh>
    <phoneticPr fontId="1"/>
  </si>
  <si>
    <t>参考資料　【第３ 「４　教職員の健康診断」分野】</t>
    <rPh sb="0" eb="4">
      <t>サンコウシリョウ</t>
    </rPh>
    <rPh sb="6" eb="7">
      <t>ダイ</t>
    </rPh>
    <rPh sb="22" eb="24">
      <t>ブンヤ</t>
    </rPh>
    <phoneticPr fontId="1"/>
  </si>
  <si>
    <t>参考資料　【第３ 「５　環境衛生検査」分野】</t>
    <rPh sb="0" eb="4">
      <t>サンコウシリョウ</t>
    </rPh>
    <rPh sb="6" eb="7">
      <t>ダイ</t>
    </rPh>
    <rPh sb="19" eb="21">
      <t>ブンヤ</t>
    </rPh>
    <phoneticPr fontId="1"/>
  </si>
  <si>
    <t>参考資料　【第３ 「５　（７）水泳プールに係る学校環境衛生基準」分野】</t>
    <rPh sb="0" eb="4">
      <t>サンコウシリョウ</t>
    </rPh>
    <rPh sb="6" eb="7">
      <t>ダイ</t>
    </rPh>
    <rPh sb="32" eb="34">
      <t>ブンヤ</t>
    </rPh>
    <phoneticPr fontId="1"/>
  </si>
  <si>
    <t>・【自己評価】 各学校の教職員が行う評価
・【学校関係者評価】保護者、地域住民等の学校関係者などにより構成された評価委員会等が、自己評価の結果について評価する
　　　ことを基本として行う評価
・【第三者評価】 学校とその設置者が実施者となり、学校運営に関する外部の専門家を中心とした評価者により、自己評価や学校関係者
　　　評価の実施状況を踏まえつつ、教育活動その他の学校運営の状況について専門的視点から行う等による客観的な評価</t>
    <phoneticPr fontId="1"/>
  </si>
  <si>
    <t>選任していない場合、使用する自動車（乗車定員10人以下）の台数</t>
    <rPh sb="7" eb="9">
      <t>バアイ</t>
    </rPh>
    <rPh sb="10" eb="12">
      <t>シヨウ</t>
    </rPh>
    <rPh sb="14" eb="17">
      <t>ジドウシャ</t>
    </rPh>
    <rPh sb="18" eb="20">
      <t>ジョウシャ</t>
    </rPh>
    <rPh sb="20" eb="22">
      <t>テイイン</t>
    </rPh>
    <rPh sb="24" eb="27">
      <t>ニンイカ</t>
    </rPh>
    <rPh sb="29" eb="31">
      <t>ダイスウ</t>
    </rPh>
    <phoneticPr fontId="1"/>
  </si>
  <si>
    <t>3なし（通園に使用していないため）</t>
  </si>
  <si>
    <t>規程等との整合</t>
    <rPh sb="2" eb="3">
      <t>トウ</t>
    </rPh>
    <rPh sb="5" eb="7">
      <t>セイゴウ</t>
    </rPh>
    <phoneticPr fontId="1"/>
  </si>
  <si>
    <t>1有⇒下記２種の検査が必要・下表に入力</t>
  </si>
  <si>
    <t>重大事故：　①死亡事故　②意識不明事故　③治療を要する期間が30日以上の負傷や疾病を伴う重篤な事故等</t>
    <phoneticPr fontId="1"/>
  </si>
  <si>
    <r>
      <t>第十一条から前条までに定めるもののほか、健康診断の時期及び検査の項目その他健康診断に関し必要な事項は、前項に規定するものを除き、第十一条の健康診断に関するものについては政令で、</t>
    </r>
    <r>
      <rPr>
        <u/>
        <sz val="11"/>
        <color theme="1"/>
        <rFont val="ＭＳ Ｐゴシック"/>
        <family val="3"/>
        <charset val="128"/>
      </rPr>
      <t>第十三条</t>
    </r>
    <r>
      <rPr>
        <sz val="11"/>
        <color theme="1"/>
        <rFont val="ＭＳ Ｐゴシック"/>
        <family val="2"/>
        <charset val="128"/>
      </rPr>
      <t>及び第十五条</t>
    </r>
    <r>
      <rPr>
        <u/>
        <sz val="11"/>
        <color theme="1"/>
        <rFont val="ＭＳ Ｐゴシック"/>
        <family val="3"/>
        <charset val="128"/>
      </rPr>
      <t>の健康診断に関するものについては文部科学省令で定める。</t>
    </r>
    <phoneticPr fontId="1"/>
  </si>
  <si>
    <t>第六条　</t>
  </si>
  <si>
    <t>法第十三条第一項の健康診断における検査の項目は、次のとおりとする。</t>
  </si>
  <si>
    <t>一　</t>
  </si>
  <si>
    <t>身長及び体重</t>
  </si>
  <si>
    <t>二　</t>
  </si>
  <si>
    <t>栄養状態</t>
  </si>
  <si>
    <t>三　</t>
  </si>
  <si>
    <t>脊柱及び胸郭の疾病及び異常の有無並びに四肢の状態</t>
  </si>
  <si>
    <t>四　</t>
  </si>
  <si>
    <t>視力及び聴力</t>
  </si>
  <si>
    <t>五　</t>
  </si>
  <si>
    <t>眼の疾病及び異常の有無</t>
  </si>
  <si>
    <t>六　</t>
  </si>
  <si>
    <t>耳鼻咽いん頭疾患及び皮膚疾患の有無</t>
  </si>
  <si>
    <t>七　</t>
  </si>
  <si>
    <t>歯及び口腔くうの疾病及び異常の有無</t>
  </si>
  <si>
    <t>八　</t>
  </si>
  <si>
    <t>結核の有無</t>
  </si>
  <si>
    <t>九　</t>
  </si>
  <si>
    <t>心臓の疾病及び異常の有無</t>
  </si>
  <si>
    <t>十　</t>
  </si>
  <si>
    <t>尿</t>
  </si>
  <si>
    <t>十一　</t>
  </si>
  <si>
    <t>その他の疾病及び異常の有無</t>
  </si>
  <si>
    <t>前項各号に掲げるもののほか、胸囲及び肺活量、背筋力、握力等の機能を、検査の項目に加えることができる。</t>
  </si>
  <si>
    <t>（方法及び技術的基準）</t>
  </si>
  <si>
    <t>第七条　</t>
  </si>
  <si>
    <t>法第十三条第一項の健康診断の方法及び技術的基準については、次項から第九項までに定めるもののほか、第三条の規定（同条第十号中知能に関する部分を除く。）を準用する。この場合において、同条第四号中「検査する。」とあるのは「検査する。ただし、眼鏡を使用している者の裸眼視力の検査はこれを除くことができる。」と読み替えるものとする。</t>
  </si>
  <si>
    <t>身体計測、視力及び聴力の検査、問診、胸部エツクス線検査、尿の検査その他の予診的事項に属する検査は、学校医又は学校歯科医による診断の前に実施するものとし、学校医又は学校歯科医は、それらの検査の結果及び第十一条の保健調査を活用して診断に当たるものとする。</t>
  </si>
  <si>
    <t>（健康診断票）</t>
  </si>
  <si>
    <t>第八条　</t>
  </si>
  <si>
    <t>学校においては、法第十三条第一項の健康診断を行つたときは、児童生徒等の健康診断票を作成しなければならない。</t>
  </si>
  <si>
    <t>校長は、児童又は生徒が進学した場合においては、その作成に係る当該児童又は生徒の健康診断票を進学先の校長に送付しなければならない。</t>
  </si>
  <si>
    <t>校長は、児童生徒等が転学した場合においては、その作成に係る当該児童生徒等の健康診断票を転学先の校長、保育所の長又は認定こども園の長に送付しなければならない。</t>
  </si>
  <si>
    <r>
      <rPr>
        <u/>
        <sz val="11"/>
        <color theme="1"/>
        <rFont val="ＭＳ Ｐゴシック"/>
        <family val="3"/>
        <charset val="128"/>
      </rPr>
      <t>児童生徒等の健康診断票は、五年間保存</t>
    </r>
    <r>
      <rPr>
        <sz val="11"/>
        <color theme="1"/>
        <rFont val="ＭＳ Ｐゴシック"/>
        <family val="3"/>
        <charset val="128"/>
      </rPr>
      <t>しなければならない。ただし、第二項の規定により送付を受けた児童又は生徒の健康診断票は、当該健康診断票に係る児童又は生徒が進学前の学校を卒業した日から五年間とする。</t>
    </r>
    <phoneticPr fontId="1"/>
  </si>
  <si>
    <t>【省略】</t>
    <rPh sb="0" eb="4">
      <t>&lt;ショウリャク&gt;</t>
    </rPh>
    <phoneticPr fontId="1"/>
  </si>
  <si>
    <r>
      <rPr>
        <u/>
        <sz val="11"/>
        <color theme="1"/>
        <rFont val="ＭＳ Ｐゴシック"/>
        <family val="3"/>
        <charset val="128"/>
      </rPr>
      <t>第一項第八号</t>
    </r>
    <r>
      <rPr>
        <sz val="11"/>
        <color theme="1"/>
        <rFont val="ＭＳ Ｐゴシック"/>
        <family val="3"/>
        <charset val="128"/>
      </rPr>
      <t>に掲げるものの検査は、</t>
    </r>
    <r>
      <rPr>
        <u/>
        <sz val="11"/>
        <color theme="1"/>
        <rFont val="ＭＳ Ｐゴシック"/>
        <family val="3"/>
        <charset val="128"/>
      </rPr>
      <t>次の各号に掲げる学年において行う</t>
    </r>
    <r>
      <rPr>
        <sz val="11"/>
        <color theme="1"/>
        <rFont val="ＭＳ Ｐゴシック"/>
        <family val="3"/>
        <charset val="128"/>
      </rPr>
      <t>ものとする。</t>
    </r>
    <phoneticPr fontId="1"/>
  </si>
  <si>
    <r>
      <rPr>
        <u/>
        <sz val="11"/>
        <color theme="1"/>
        <rFont val="ＭＳ Ｐゴシック"/>
        <family val="3"/>
        <charset val="128"/>
      </rPr>
      <t>小学校</t>
    </r>
    <r>
      <rPr>
        <sz val="11"/>
        <color theme="1"/>
        <rFont val="ＭＳ Ｐゴシック"/>
        <family val="3"/>
        <charset val="128"/>
      </rPr>
      <t>（義務教育学校の前期課程及び特別支援学校の小学部を含む。以下この条、第七条第六項及び第十一条において同じ。）の全学年</t>
    </r>
    <phoneticPr fontId="1"/>
  </si>
  <si>
    <r>
      <rPr>
        <u/>
        <sz val="11"/>
        <color theme="1"/>
        <rFont val="ＭＳ Ｐゴシック"/>
        <family val="3"/>
        <charset val="128"/>
      </rPr>
      <t>中学校</t>
    </r>
    <r>
      <rPr>
        <sz val="11"/>
        <color theme="1"/>
        <rFont val="ＭＳ Ｐゴシック"/>
        <family val="3"/>
        <charset val="128"/>
      </rPr>
      <t>（義務教育学校の後期課程、中等教育学校の前期課程及び特別支援学校の中学部を含む。以下この条、第七条第六項及び第十一条において同じ。）の全学年</t>
    </r>
    <phoneticPr fontId="1"/>
  </si>
  <si>
    <r>
      <rPr>
        <u/>
        <sz val="11"/>
        <color theme="1"/>
        <rFont val="ＭＳ Ｐゴシック"/>
        <family val="3"/>
        <charset val="128"/>
      </rPr>
      <t>高等学校</t>
    </r>
    <r>
      <rPr>
        <sz val="11"/>
        <color theme="1"/>
        <rFont val="ＭＳ Ｐゴシック"/>
        <family val="3"/>
        <charset val="128"/>
      </rPr>
      <t>（中等教育学校の後期課程及び特別支援学校の高等部を含む。以下この条、第七条第六項及び第十一条において同じ。）及び高等専門学校の第一学年</t>
    </r>
    <phoneticPr fontId="1"/>
  </si>
  <si>
    <t>大学の第一学年</t>
    <phoneticPr fontId="1"/>
  </si>
  <si>
    <r>
      <t>（1～5、7,8省略）</t>
    </r>
    <r>
      <rPr>
        <u/>
        <sz val="11"/>
        <color theme="1"/>
        <rFont val="ＭＳ Ｐゴシック"/>
        <family val="3"/>
        <charset val="128"/>
      </rPr>
      <t>前条第一項第九号の心臓の疾病及び異常の有無は、心電図検査その他の臨床医学的検査によつて検査する</t>
    </r>
    <r>
      <rPr>
        <sz val="11"/>
        <color theme="1"/>
        <rFont val="ＭＳ Ｐゴシック"/>
        <family val="3"/>
        <charset val="128"/>
      </rPr>
      <t>ものとする。</t>
    </r>
    <r>
      <rPr>
        <u/>
        <sz val="11"/>
        <color theme="1"/>
        <rFont val="ＭＳ Ｐゴシック"/>
        <family val="3"/>
        <charset val="128"/>
      </rPr>
      <t>ただし、幼稚園（特別支援学校の幼稚部を含む。以下この条及び第十一条において同じ。）の全幼児</t>
    </r>
    <r>
      <rPr>
        <sz val="11"/>
        <color theme="1"/>
        <rFont val="ＭＳ Ｐゴシック"/>
        <family val="3"/>
        <charset val="128"/>
      </rPr>
      <t>、小学校の第二学年以上の児童、中学校及び高等学校の第二学年以上の生徒、高等専門学校の第二学年以上の学生並びに大学の全学生</t>
    </r>
    <r>
      <rPr>
        <u/>
        <sz val="11"/>
        <color theme="1"/>
        <rFont val="ＭＳ Ｐゴシック"/>
        <family val="3"/>
        <charset val="128"/>
      </rPr>
      <t>については、心電図検査を除くことができる。</t>
    </r>
    <rPh sb="8" eb="10">
      <t>ショウリャク</t>
    </rPh>
    <phoneticPr fontId="1"/>
  </si>
  <si>
    <t>法第十五条第一項の健康診断における検査の項目は、次のとおりとする。</t>
    <phoneticPr fontId="1"/>
  </si>
  <si>
    <t>身長、体重及び腹囲</t>
  </si>
  <si>
    <t>血圧</t>
  </si>
  <si>
    <t>胃の疾病及び異常の有無</t>
  </si>
  <si>
    <t>貧血検査</t>
  </si>
  <si>
    <t>肝機能検査</t>
  </si>
  <si>
    <t>血中脂質検査</t>
  </si>
  <si>
    <t>血糖検査</t>
  </si>
  <si>
    <t>心電図検査</t>
  </si>
  <si>
    <t>十二　</t>
  </si>
  <si>
    <t>労働安全衛生規則　【抜粋】</t>
    <phoneticPr fontId="1"/>
  </si>
  <si>
    <t>学校保健安全法等【抜粋】</t>
    <rPh sb="7" eb="8">
      <t>トウ</t>
    </rPh>
    <rPh sb="8" eb="12">
      <t>&lt;バッスイ&gt;</t>
    </rPh>
    <phoneticPr fontId="1"/>
  </si>
  <si>
    <t>学校環境衛生管理マニュアル【抜粋】</t>
    <rPh sb="13" eb="17">
      <t>&lt;バッスイ&gt;</t>
    </rPh>
    <phoneticPr fontId="1"/>
  </si>
  <si>
    <t>（保健調査）</t>
  </si>
  <si>
    <t>第十一条　</t>
  </si>
  <si>
    <t>法第十三条の健康診断を的確かつ円滑に実施するため、当該健康診断を行うに当たつては、小学校、中学校、高等学校及び高等専門学校においては全学年において、幼稚園及び大学においては必要と認めるときに、あらかじめ児童生徒等の発育、健康状態等に関する調査を行うものとする。</t>
  </si>
  <si>
    <t>　　・子の看護休暇の名称を「子の看護等休暇」に変更する。</t>
    <rPh sb="3" eb="4">
      <t>コ</t>
    </rPh>
    <rPh sb="5" eb="9">
      <t>カンゴキュウカ</t>
    </rPh>
    <rPh sb="10" eb="12">
      <t>メイショウ</t>
    </rPh>
    <rPh sb="14" eb="15">
      <t>コ</t>
    </rPh>
    <rPh sb="16" eb="18">
      <t>カンゴ</t>
    </rPh>
    <rPh sb="18" eb="19">
      <t>トウ</t>
    </rPh>
    <rPh sb="19" eb="21">
      <t>キュウカ</t>
    </rPh>
    <rPh sb="23" eb="25">
      <t>ヘンコウ</t>
    </rPh>
    <phoneticPr fontId="1"/>
  </si>
  <si>
    <t>　　・小学校3年生修了まで（改正前は小学校就学の始期に達するまで）の子について、子の看護等休暇を取得できる。</t>
    <rPh sb="3" eb="6">
      <t>ショウガッコウ</t>
    </rPh>
    <rPh sb="7" eb="9">
      <t>ネンセイ</t>
    </rPh>
    <rPh sb="9" eb="11">
      <t>シュウリョウ</t>
    </rPh>
    <rPh sb="14" eb="17">
      <t>カイセイマエ</t>
    </rPh>
    <rPh sb="34" eb="35">
      <t>コ</t>
    </rPh>
    <rPh sb="40" eb="41">
      <t>コ</t>
    </rPh>
    <rPh sb="42" eb="44">
      <t>カンゴ</t>
    </rPh>
    <rPh sb="44" eb="45">
      <t>トウ</t>
    </rPh>
    <rPh sb="45" eb="47">
      <t>キュウカ</t>
    </rPh>
    <rPh sb="48" eb="50">
      <t>シュトク</t>
    </rPh>
    <phoneticPr fontId="1"/>
  </si>
  <si>
    <t>　　・子の看護等休暇の取得事由として、感染症に伴う学級閉鎖等、入園（入学）式、卒園式を追加。</t>
    <rPh sb="3" eb="4">
      <t>コ</t>
    </rPh>
    <rPh sb="5" eb="7">
      <t>カンゴ</t>
    </rPh>
    <rPh sb="7" eb="8">
      <t>トウ</t>
    </rPh>
    <rPh sb="8" eb="10">
      <t>キュウカ</t>
    </rPh>
    <rPh sb="11" eb="13">
      <t>シュトク</t>
    </rPh>
    <rPh sb="13" eb="15">
      <t>ジユウ</t>
    </rPh>
    <rPh sb="19" eb="22">
      <t>カンセンショウ</t>
    </rPh>
    <rPh sb="23" eb="24">
      <t>トモナ</t>
    </rPh>
    <rPh sb="25" eb="27">
      <t>ガッキュウ</t>
    </rPh>
    <rPh sb="27" eb="29">
      <t>ヘイサ</t>
    </rPh>
    <rPh sb="29" eb="30">
      <t>トウ</t>
    </rPh>
    <rPh sb="31" eb="32">
      <t>ハイ</t>
    </rPh>
    <rPh sb="32" eb="33">
      <t>エン</t>
    </rPh>
    <rPh sb="34" eb="36">
      <t>ニュウガク</t>
    </rPh>
    <rPh sb="37" eb="38">
      <t>シキ</t>
    </rPh>
    <rPh sb="39" eb="41">
      <t>ソツエン</t>
    </rPh>
    <rPh sb="41" eb="42">
      <t>シキ</t>
    </rPh>
    <rPh sb="43" eb="45">
      <t>ツイカ</t>
    </rPh>
    <phoneticPr fontId="1"/>
  </si>
  <si>
    <t>　　・労使協定により対象から除外できる労働者から、「継続雇用期間６か月未満の労働者」を撤廃。</t>
    <rPh sb="3" eb="5">
      <t>ロウシ</t>
    </rPh>
    <rPh sb="5" eb="7">
      <t>キョウテイ</t>
    </rPh>
    <rPh sb="10" eb="12">
      <t>タイショウ</t>
    </rPh>
    <rPh sb="14" eb="16">
      <t>ジョガイ</t>
    </rPh>
    <rPh sb="19" eb="22">
      <t>ロウドウシャ</t>
    </rPh>
    <rPh sb="26" eb="28">
      <t>ケイゾク</t>
    </rPh>
    <rPh sb="28" eb="30">
      <t>コヨウ</t>
    </rPh>
    <rPh sb="30" eb="32">
      <t>キカン</t>
    </rPh>
    <rPh sb="34" eb="35">
      <t>ゲツ</t>
    </rPh>
    <rPh sb="35" eb="37">
      <t>ミマン</t>
    </rPh>
    <rPh sb="38" eb="41">
      <t>ロウドウシャ</t>
    </rPh>
    <rPh sb="43" eb="45">
      <t>テッパイ</t>
    </rPh>
    <phoneticPr fontId="1"/>
  </si>
  <si>
    <t>　　・所定外労働の制限（残業免除）の対象を小学校就学前（改正前は3歳未満）の子を養育する労働者とする。</t>
    <rPh sb="3" eb="5">
      <t>ショテイ</t>
    </rPh>
    <rPh sb="5" eb="6">
      <t>ガイ</t>
    </rPh>
    <rPh sb="6" eb="8">
      <t>ロウドウ</t>
    </rPh>
    <rPh sb="9" eb="11">
      <t>セイゲン</t>
    </rPh>
    <rPh sb="12" eb="14">
      <t>ザンギョウ</t>
    </rPh>
    <rPh sb="14" eb="16">
      <t>メンジョ</t>
    </rPh>
    <rPh sb="18" eb="20">
      <t>タイショウ</t>
    </rPh>
    <rPh sb="21" eb="24">
      <t>ショウガッコウ</t>
    </rPh>
    <rPh sb="24" eb="27">
      <t>シュウガクマエ</t>
    </rPh>
    <rPh sb="28" eb="31">
      <t>カイセイマエ</t>
    </rPh>
    <rPh sb="33" eb="36">
      <t>サイミマン</t>
    </rPh>
    <rPh sb="38" eb="39">
      <t>コ</t>
    </rPh>
    <rPh sb="40" eb="42">
      <t>ヨウイク</t>
    </rPh>
    <rPh sb="44" eb="47">
      <t>ロウドウシャ</t>
    </rPh>
    <phoneticPr fontId="1"/>
  </si>
  <si>
    <t>（２）安全運転管理者</t>
    <phoneticPr fontId="1"/>
  </si>
  <si>
    <t>ア　安全運転管理者の選任</t>
    <rPh sb="2" eb="9">
      <t>アンゼンウンテンカンリシャ</t>
    </rPh>
    <rPh sb="10" eb="12">
      <t>センニン</t>
    </rPh>
    <phoneticPr fontId="1"/>
  </si>
  <si>
    <t>イ　園バス運転前後のアルコールチェックの実施状況</t>
    <rPh sb="2" eb="3">
      <t>エン</t>
    </rPh>
    <rPh sb="5" eb="9">
      <t>ウンテンゼンゴ</t>
    </rPh>
    <rPh sb="20" eb="22">
      <t>ジッシ</t>
    </rPh>
    <rPh sb="22" eb="24">
      <t>ジョウキョウ</t>
    </rPh>
    <phoneticPr fontId="1"/>
  </si>
  <si>
    <t>アルコールチェック</t>
    <phoneticPr fontId="1"/>
  </si>
  <si>
    <t>1実施（記録あり）</t>
  </si>
  <si>
    <t>(参考）：運転日報</t>
    <rPh sb="5" eb="9">
      <t>ウンテンニッポウ</t>
    </rPh>
    <phoneticPr fontId="1"/>
  </si>
  <si>
    <t>「3飲料水に供していない井戸水等」の場合⇒</t>
    <rPh sb="15" eb="16">
      <t>トウ</t>
    </rPh>
    <rPh sb="18" eb="20">
      <t>バアイ</t>
    </rPh>
    <phoneticPr fontId="1"/>
  </si>
  <si>
    <t>⇒　下記の全項目に入力</t>
    <rPh sb="9" eb="11">
      <t>ニュウリョク</t>
    </rPh>
    <phoneticPr fontId="1"/>
  </si>
  <si>
    <t>（イ）井戸水等を水源とする飲料水の水質検査</t>
    <phoneticPr fontId="1"/>
  </si>
  <si>
    <t>②プールの原水として使用している場合、プール使用開始前に１回⇒②実施年月日に入力</t>
    <rPh sb="32" eb="34">
      <t>ジッシ</t>
    </rPh>
    <rPh sb="34" eb="37">
      <t>ネンガッピ</t>
    </rPh>
    <rPh sb="38" eb="40">
      <t>ニュウリョク</t>
    </rPh>
    <phoneticPr fontId="1"/>
  </si>
  <si>
    <t>回/年</t>
    <rPh sb="0" eb="1">
      <t>カイ</t>
    </rPh>
    <rPh sb="2" eb="3">
      <t>ネン</t>
    </rPh>
    <phoneticPr fontId="1"/>
  </si>
  <si>
    <t>別紙３（イ）</t>
    <phoneticPr fontId="1"/>
  </si>
  <si>
    <r>
      <t>「</t>
    </r>
    <r>
      <rPr>
        <b/>
        <sz val="11"/>
        <color theme="1"/>
        <rFont val="ＭＳ Ｐゴシック"/>
        <family val="3"/>
        <charset val="128"/>
      </rPr>
      <t>別紙３（イ）</t>
    </r>
    <r>
      <rPr>
        <sz val="11"/>
        <color theme="1"/>
        <rFont val="ＭＳ Ｐゴシック"/>
        <family val="2"/>
        <charset val="128"/>
      </rPr>
      <t>」を作成してください</t>
    </r>
    <rPh sb="1" eb="3">
      <t>ベッシ</t>
    </rPh>
    <phoneticPr fontId="1"/>
  </si>
  <si>
    <t>（４）　２貯水槽経由の水道水を水源とする飲料水の検査</t>
    <phoneticPr fontId="1"/>
  </si>
  <si>
    <t>（４）　３井戸水等を水源とする飲料水の検査</t>
    <phoneticPr fontId="1"/>
  </si>
  <si>
    <t>3飲料水に供していない井戸水等⇒「別紙３（イ）」を作成</t>
  </si>
  <si>
    <r>
      <t>　「</t>
    </r>
    <r>
      <rPr>
        <b/>
        <sz val="11"/>
        <color theme="1"/>
        <rFont val="ＭＳ Ｐゴシック"/>
        <family val="3"/>
        <charset val="128"/>
      </rPr>
      <t>別紙３</t>
    </r>
    <r>
      <rPr>
        <sz val="11"/>
        <color theme="1"/>
        <rFont val="ＭＳ Ｐゴシック"/>
        <family val="2"/>
        <charset val="128"/>
      </rPr>
      <t>」を作成してください</t>
    </r>
    <rPh sb="2" eb="4">
      <t>ベッシ</t>
    </rPh>
    <phoneticPr fontId="1"/>
  </si>
  <si>
    <r>
      <t>　「</t>
    </r>
    <r>
      <rPr>
        <b/>
        <sz val="11"/>
        <color theme="1"/>
        <rFont val="ＭＳ Ｐゴシック"/>
        <family val="3"/>
        <charset val="128"/>
      </rPr>
      <t>別紙４</t>
    </r>
    <r>
      <rPr>
        <sz val="11"/>
        <color theme="1"/>
        <rFont val="ＭＳ Ｐゴシック"/>
        <family val="2"/>
        <charset val="128"/>
      </rPr>
      <t>」を作成してください</t>
    </r>
    <rPh sb="2" eb="4">
      <t>ベッシ</t>
    </rPh>
    <phoneticPr fontId="1"/>
  </si>
  <si>
    <r>
      <t>　「</t>
    </r>
    <r>
      <rPr>
        <b/>
        <sz val="11"/>
        <color theme="1"/>
        <rFont val="ＭＳ Ｐゴシック"/>
        <family val="3"/>
        <charset val="128"/>
      </rPr>
      <t>別紙５</t>
    </r>
    <r>
      <rPr>
        <sz val="11"/>
        <color theme="1"/>
        <rFont val="ＭＳ Ｐゴシック"/>
        <family val="2"/>
        <charset val="128"/>
      </rPr>
      <t>」を作成してください</t>
    </r>
    <rPh sb="2" eb="4">
      <t>ベッシ</t>
    </rPh>
    <phoneticPr fontId="1"/>
  </si>
  <si>
    <r>
      <t>（５）　１雑用水（雨水、</t>
    </r>
    <r>
      <rPr>
        <b/>
        <u/>
        <sz val="11"/>
        <color theme="1"/>
        <rFont val="ＭＳ Ｐゴシック"/>
        <family val="3"/>
        <charset val="128"/>
      </rPr>
      <t>飲用手洗い等に使用しない井戸水</t>
    </r>
    <r>
      <rPr>
        <b/>
        <sz val="11"/>
        <color theme="1"/>
        <rFont val="ＭＳ Ｐゴシック"/>
        <family val="3"/>
        <charset val="128"/>
      </rPr>
      <t>等）の利用</t>
    </r>
    <phoneticPr fontId="1"/>
  </si>
  <si>
    <t>（６）　２浄化槽式水洗便所</t>
    <phoneticPr fontId="1"/>
  </si>
  <si>
    <t>７学校給食の食品衛生　（１）　３給食設備を有し、自園給食を行っている</t>
    <rPh sb="1" eb="5">
      <t>ガッコウキュウショク</t>
    </rPh>
    <rPh sb="6" eb="8">
      <t>ショクヒン</t>
    </rPh>
    <rPh sb="8" eb="10">
      <t>エイセイ</t>
    </rPh>
    <rPh sb="25" eb="26">
      <t>エン</t>
    </rPh>
    <rPh sb="26" eb="28">
      <t>キュウショク</t>
    </rPh>
    <phoneticPr fontId="1"/>
  </si>
  <si>
    <t>道路交通法　【抜粋】</t>
    <phoneticPr fontId="1"/>
  </si>
  <si>
    <t>昭和三十五年法律第百五号</t>
  </si>
  <si>
    <t>（安全運転管理者等）</t>
  </si>
  <si>
    <t>第七十四条の三</t>
  </si>
  <si>
    <t>安全運転管理者は、自動車の安全な運転を確保するために必要な当該使用者の業務に従事する運転者に対して行う交通安全教育その他自動車の安全な運転に必要な業務（自動車の装置の整備に関する業務を除く。第七十五条の二の二第一項において同じ。）で内閣府令で定めるものを行わなければならない。</t>
    <phoneticPr fontId="1"/>
  </si>
  <si>
    <t>道路交通法施行規則　【抜粋】</t>
    <phoneticPr fontId="1"/>
  </si>
  <si>
    <t>昭和三十五年総理府令第六十号</t>
  </si>
  <si>
    <t>（安全運転管理者の業務）</t>
  </si>
  <si>
    <t>第九条の十</t>
  </si>
  <si>
    <t>法第七十四条の三第二項の内閣府令で定める業務は、次に掲げるとおりとする。</t>
  </si>
  <si>
    <t>【前略】</t>
    <rPh sb="0" eb="4">
      <t>&lt;ゼンリャク&gt;</t>
    </rPh>
    <phoneticPr fontId="1"/>
  </si>
  <si>
    <t>六</t>
    <rPh sb="0" eb="1">
      <t>ロク</t>
    </rPh>
    <phoneticPr fontId="1"/>
  </si>
  <si>
    <t>運転しようとする運転者及び運転を終了した運転者に対し、酒気帯びの有無について、当該運転者の状態を目視等で確認するほか、アルコール検知器（呼気に含まれるアルコールを検知する機器であつて、国家公安委員会が定めるものをいう。次号において同じ。）を用いて確認を行うこと。</t>
    <phoneticPr fontId="1"/>
  </si>
  <si>
    <t>七</t>
    <rPh sb="0" eb="1">
      <t>ナナ</t>
    </rPh>
    <phoneticPr fontId="1"/>
  </si>
  <si>
    <t>前号の規定による確認の内容を記録し、及びその記録を一年間保存し、並びにアルコール検知器を常時有効に保持すること。</t>
    <phoneticPr fontId="1"/>
  </si>
  <si>
    <t>検査調書作成者</t>
    <phoneticPr fontId="1"/>
  </si>
  <si>
    <t>検査当日の説明者</t>
    <phoneticPr fontId="1"/>
  </si>
  <si>
    <t>　　　　②WEBからは、画面下部タスクバーのExcelのアイコンをクリックしてください。</t>
    <rPh sb="12" eb="14">
      <t>ガメン</t>
    </rPh>
    <rPh sb="14" eb="16">
      <t>カブ</t>
    </rPh>
    <phoneticPr fontId="1"/>
  </si>
  <si>
    <r>
      <t>㊟１：</t>
    </r>
    <r>
      <rPr>
        <u/>
        <sz val="10"/>
        <rFont val="ＭＳ Ｐゴシック"/>
        <family val="3"/>
        <charset val="128"/>
      </rPr>
      <t>育児休業の期間等について(平成29年10月施行）</t>
    </r>
    <phoneticPr fontId="1"/>
  </si>
  <si>
    <r>
      <t>㊟２：</t>
    </r>
    <r>
      <rPr>
        <u/>
        <sz val="10"/>
        <rFont val="ＭＳ Ｐゴシック"/>
        <family val="3"/>
        <charset val="128"/>
      </rPr>
      <t>産後パパ育休制度（出生時育児休業制度）の創設、育児休業の分割取得(令和4年10月施行）</t>
    </r>
    <phoneticPr fontId="1"/>
  </si>
  <si>
    <r>
      <t>㊟：労災保険は、臨時職員等及び65歳以上の者も含め、</t>
    </r>
    <r>
      <rPr>
        <u/>
        <sz val="10"/>
        <color theme="1"/>
        <rFont val="ＭＳ Ｐゴシック"/>
        <family val="3"/>
        <charset val="128"/>
      </rPr>
      <t>経営者一族を除く全ての雇用者が加入する必要がある。</t>
    </r>
    <phoneticPr fontId="1"/>
  </si>
  <si>
    <t>㊟ ：令和5年12月より安全運転管理者によるアルコール検知器を用いた運転前後のアルコールチェックが義務化されている。</t>
    <rPh sb="3" eb="5">
      <t>レイワ</t>
    </rPh>
    <rPh sb="6" eb="7">
      <t>ネン</t>
    </rPh>
    <rPh sb="9" eb="10">
      <t>ガツ</t>
    </rPh>
    <rPh sb="12" eb="19">
      <t>アンゼンウンテンカンリシャ</t>
    </rPh>
    <rPh sb="34" eb="38">
      <t>ウンテンゼンゴ</t>
    </rPh>
    <rPh sb="49" eb="52">
      <t>ギムカ</t>
    </rPh>
    <phoneticPr fontId="1"/>
  </si>
  <si>
    <t>　　また、その記録を１年間保存しなければならない（道路交通法施行規則第９条の１０第１項第６～７号）。</t>
    <rPh sb="47" eb="48">
      <t>ゴウ</t>
    </rPh>
    <phoneticPr fontId="1"/>
  </si>
  <si>
    <r>
      <t>イ　安全装置（ブザーその他の車内の園児の見落とし防止装置）の設置</t>
    </r>
    <r>
      <rPr>
        <sz val="11"/>
        <rFont val="ＭＳ Ｐゴシック"/>
        <family val="3"/>
        <charset val="128"/>
      </rPr>
      <t>（令和</t>
    </r>
    <r>
      <rPr>
        <sz val="11"/>
        <color rgb="FFFF0000"/>
        <rFont val="ＭＳ Ｐゴシック"/>
        <family val="3"/>
        <charset val="128"/>
      </rPr>
      <t>７</t>
    </r>
    <r>
      <rPr>
        <sz val="11"/>
        <rFont val="ＭＳ Ｐゴシック"/>
        <family val="3"/>
        <charset val="128"/>
      </rPr>
      <t>年度）</t>
    </r>
    <phoneticPr fontId="1"/>
  </si>
  <si>
    <t>作成年月日（和暦）</t>
    <rPh sb="0" eb="2">
      <t>サクセイ</t>
    </rPh>
    <rPh sb="2" eb="5">
      <t>ネンガッピ</t>
    </rPh>
    <rPh sb="6" eb="8">
      <t>ワレキ</t>
    </rPh>
    <phoneticPr fontId="1"/>
  </si>
  <si>
    <t>実施期日（和暦）</t>
    <rPh sb="0" eb="2">
      <t>ジッシ</t>
    </rPh>
    <rPh sb="2" eb="4">
      <t>キジツ</t>
    </rPh>
    <rPh sb="5" eb="7">
      <t>ワレキ</t>
    </rPh>
    <phoneticPr fontId="1"/>
  </si>
  <si>
    <t>㊟：未受診園児について、その後の受診結果を把握し、園で保管する必要がある。</t>
    <phoneticPr fontId="1"/>
  </si>
  <si>
    <t>※それぞれ検査実施日の「年（和暦）」、「月」、「日」、を入力してください。</t>
    <rPh sb="5" eb="7">
      <t>ケンサ</t>
    </rPh>
    <rPh sb="7" eb="10">
      <t>ジッシビ</t>
    </rPh>
    <rPh sb="12" eb="13">
      <t>ネン</t>
    </rPh>
    <rPh sb="14" eb="16">
      <t>ワレキ</t>
    </rPh>
    <rPh sb="20" eb="21">
      <t>ツキ</t>
    </rPh>
    <rPh sb="24" eb="25">
      <t>ヒ</t>
    </rPh>
    <rPh sb="28" eb="30">
      <t>ニュウリョク</t>
    </rPh>
    <phoneticPr fontId="1"/>
  </si>
  <si>
    <t>「ア」の検査未実施理由
又は不適の場合の事後措置</t>
    <rPh sb="4" eb="6">
      <t>ケンサ</t>
    </rPh>
    <rPh sb="6" eb="9">
      <t>ミジッシ</t>
    </rPh>
    <rPh sb="9" eb="11">
      <t>リユウ</t>
    </rPh>
    <rPh sb="12" eb="13">
      <t>マタ</t>
    </rPh>
    <rPh sb="14" eb="16">
      <t>フテキ</t>
    </rPh>
    <rPh sb="17" eb="19">
      <t>バアイ</t>
    </rPh>
    <rPh sb="20" eb="24">
      <t>ジゴソチ</t>
    </rPh>
    <phoneticPr fontId="1"/>
  </si>
  <si>
    <t>「イ」の検査未実施理由
又は不適の場合の事後措置</t>
    <rPh sb="4" eb="6">
      <t>ケンサ</t>
    </rPh>
    <rPh sb="6" eb="9">
      <t>ミジッシ</t>
    </rPh>
    <rPh sb="9" eb="11">
      <t>リユウ</t>
    </rPh>
    <rPh sb="12" eb="13">
      <t>マタ</t>
    </rPh>
    <rPh sb="14" eb="16">
      <t>フテキ</t>
    </rPh>
    <rPh sb="17" eb="19">
      <t>バアイ</t>
    </rPh>
    <rPh sb="20" eb="24">
      <t>ジゴソチ</t>
    </rPh>
    <phoneticPr fontId="1"/>
  </si>
  <si>
    <t>■　回答欄が不足する場合は、シート「備考欄」に、必要な回答欄をコピーして貼り付けるなどして回答を御入力ください。</t>
    <rPh sb="2" eb="5">
      <t>カイトウラン</t>
    </rPh>
    <rPh sb="6" eb="8">
      <t>フソク</t>
    </rPh>
    <rPh sb="10" eb="12">
      <t>バアイ</t>
    </rPh>
    <rPh sb="18" eb="21">
      <t>ビコウラン</t>
    </rPh>
    <rPh sb="24" eb="26">
      <t>ヒツヨウ</t>
    </rPh>
    <rPh sb="27" eb="30">
      <t>カイトウラン</t>
    </rPh>
    <rPh sb="36" eb="37">
      <t>ハ</t>
    </rPh>
    <rPh sb="38" eb="39">
      <t>ツ</t>
    </rPh>
    <rPh sb="45" eb="47">
      <t>カイトウ</t>
    </rPh>
    <rPh sb="48" eb="49">
      <t>ゴ</t>
    </rPh>
    <rPh sb="49" eb="51">
      <t>ニュウリョク</t>
    </rPh>
    <phoneticPr fontId="1"/>
  </si>
  <si>
    <t>■　御入力いただくマスは次のように設定していますので、御提出前に入力漏れがないかを御確認ください。</t>
    <rPh sb="2" eb="3">
      <t>ゴ</t>
    </rPh>
    <rPh sb="3" eb="5">
      <t>ニュウリョク</t>
    </rPh>
    <rPh sb="12" eb="13">
      <t>ツギ</t>
    </rPh>
    <rPh sb="17" eb="19">
      <t>セッテイ</t>
    </rPh>
    <phoneticPr fontId="1"/>
  </si>
  <si>
    <t>※色付けされていないマスには、入力できません。</t>
    <rPh sb="1" eb="3">
      <t>イロヅ</t>
    </rPh>
    <rPh sb="15" eb="17">
      <t>ニュウリョク</t>
    </rPh>
    <phoneticPr fontId="1"/>
  </si>
  <si>
    <t>必ず入力</t>
    <rPh sb="0" eb="1">
      <t>カナラ</t>
    </rPh>
    <rPh sb="2" eb="4">
      <t>ニュウリョク</t>
    </rPh>
    <phoneticPr fontId="1"/>
  </si>
  <si>
    <t>条件に合致する場合に入力</t>
    <rPh sb="0" eb="2">
      <t>ジョウケン</t>
    </rPh>
    <rPh sb="3" eb="5">
      <t>ガッチ</t>
    </rPh>
    <rPh sb="7" eb="9">
      <t>バアイ</t>
    </rPh>
    <rPh sb="10" eb="12">
      <t>ニュウリョク</t>
    </rPh>
    <phoneticPr fontId="1"/>
  </si>
  <si>
    <t>プルダウンリストから選択</t>
    <rPh sb="10" eb="12">
      <t>センタク</t>
    </rPh>
    <phoneticPr fontId="1"/>
  </si>
  <si>
    <t>数字や文字を直接入力</t>
    <rPh sb="0" eb="2">
      <t>スウジ</t>
    </rPh>
    <rPh sb="3" eb="5">
      <t>モジ</t>
    </rPh>
    <rPh sb="6" eb="8">
      <t>チョクセツ</t>
    </rPh>
    <rPh sb="8" eb="10">
      <t>ニュウリョク</t>
    </rPh>
    <phoneticPr fontId="1"/>
  </si>
  <si>
    <t>⇒</t>
  </si>
  <si>
    <t>クリックすると該当部分（別紙や参考資料等）へジャンプ</t>
    <rPh sb="7" eb="9">
      <t>ガイトウ</t>
    </rPh>
    <rPh sb="9" eb="11">
      <t>ブブン</t>
    </rPh>
    <rPh sb="12" eb="14">
      <t>ベッシ</t>
    </rPh>
    <rPh sb="15" eb="20">
      <t>サンコウシリョウトウ</t>
    </rPh>
    <phoneticPr fontId="1"/>
  </si>
  <si>
    <t>⑯</t>
    <phoneticPr fontId="1"/>
  </si>
  <si>
    <t>⑰</t>
    <phoneticPr fontId="1"/>
  </si>
  <si>
    <t>⑱</t>
    <phoneticPr fontId="1"/>
  </si>
  <si>
    <t>⑲</t>
    <phoneticPr fontId="1"/>
  </si>
  <si>
    <t>⑳</t>
    <phoneticPr fontId="1"/>
  </si>
  <si>
    <t>㉑</t>
    <phoneticPr fontId="1"/>
  </si>
  <si>
    <t>㉒</t>
    <phoneticPr fontId="1"/>
  </si>
  <si>
    <t>②Ｐｈ値</t>
    <phoneticPr fontId="1"/>
  </si>
  <si>
    <t>ウ～カ
不適の場合の事後措置</t>
    <rPh sb="4" eb="6">
      <t>フテキ</t>
    </rPh>
    <rPh sb="7" eb="9">
      <t>バアイ</t>
    </rPh>
    <rPh sb="10" eb="14">
      <t>ジゴソチ</t>
    </rPh>
    <phoneticPr fontId="1"/>
  </si>
  <si>
    <t>㊟ プール管理日誌には、遊離残留塩素とPh値の記録が必要。</t>
    <rPh sb="5" eb="9">
      <t>カンリニッシ</t>
    </rPh>
    <rPh sb="12" eb="14">
      <t>ユウリ</t>
    </rPh>
    <rPh sb="14" eb="18">
      <t>ザンリュウエンソ</t>
    </rPh>
    <rPh sb="21" eb="22">
      <t>チ</t>
    </rPh>
    <rPh sb="23" eb="25">
      <t>キロク</t>
    </rPh>
    <rPh sb="26" eb="28">
      <t>ヒツヨウ</t>
    </rPh>
    <phoneticPr fontId="1"/>
  </si>
  <si>
    <t>　　障害物品が置かれていないか、ラジオやメガホン等の防災備品は常に整備されて保管されているかなど</t>
    <rPh sb="2" eb="4">
      <t>ショウガイ</t>
    </rPh>
    <rPh sb="5" eb="6">
      <t>ヒン</t>
    </rPh>
    <rPh sb="7" eb="8">
      <t>オ</t>
    </rPh>
    <rPh sb="24" eb="25">
      <t>トウ</t>
    </rPh>
    <rPh sb="26" eb="30">
      <t>ボウサイビヒン</t>
    </rPh>
    <rPh sb="31" eb="32">
      <t>ツネ</t>
    </rPh>
    <rPh sb="33" eb="35">
      <t>セイビ</t>
    </rPh>
    <rPh sb="38" eb="40">
      <t>ホカン</t>
    </rPh>
    <phoneticPr fontId="1"/>
  </si>
  <si>
    <t>　　学校職員等が実施する防災上の点検を言う。</t>
    <rPh sb="2" eb="4">
      <t>ガッコウ</t>
    </rPh>
    <rPh sb="4" eb="6">
      <t>ショクイン</t>
    </rPh>
    <rPh sb="6" eb="7">
      <t>トウ</t>
    </rPh>
    <rPh sb="8" eb="10">
      <t>ジッシ</t>
    </rPh>
    <rPh sb="12" eb="15">
      <t>ボウサイジョウ</t>
    </rPh>
    <rPh sb="16" eb="18">
      <t>テンケン</t>
    </rPh>
    <rPh sb="19" eb="20">
      <t>イ</t>
    </rPh>
    <phoneticPr fontId="1"/>
  </si>
  <si>
    <t>実施年月日（和暦）</t>
    <rPh sb="0" eb="1">
      <t>ジツ</t>
    </rPh>
    <rPh sb="1" eb="2">
      <t>シ</t>
    </rPh>
    <rPh sb="2" eb="3">
      <t>トシ</t>
    </rPh>
    <rPh sb="3" eb="4">
      <t>ツキ</t>
    </rPh>
    <rPh sb="4" eb="5">
      <t>ヒ</t>
    </rPh>
    <rPh sb="6" eb="8">
      <t>ワレキ</t>
    </rPh>
    <phoneticPr fontId="1"/>
  </si>
  <si>
    <t>発生年月日（和暦）</t>
    <rPh sb="0" eb="2">
      <t>ハッセイ</t>
    </rPh>
    <rPh sb="2" eb="5">
      <t>ネンガッピ</t>
    </rPh>
    <rPh sb="6" eb="8">
      <t>ワレキ</t>
    </rPh>
    <phoneticPr fontId="1"/>
  </si>
  <si>
    <t>日</t>
    <rPh sb="0" eb="1">
      <t>ニチ</t>
    </rPh>
    <phoneticPr fontId="1"/>
  </si>
  <si>
    <r>
      <t>⑫　工事実施後のIs値（</t>
    </r>
    <r>
      <rPr>
        <sz val="9"/>
        <color theme="1"/>
        <rFont val="ＭＳ Ｐゴシック"/>
        <family val="3"/>
        <charset val="128"/>
      </rPr>
      <t>あるいは</t>
    </r>
    <r>
      <rPr>
        <sz val="11"/>
        <color theme="1"/>
        <rFont val="ＭＳ Ｐゴシック"/>
        <family val="2"/>
        <charset val="128"/>
      </rPr>
      <t>Iw値）</t>
    </r>
    <rPh sb="2" eb="4">
      <t>コウジ</t>
    </rPh>
    <rPh sb="4" eb="6">
      <t>ジッシ</t>
    </rPh>
    <rPh sb="6" eb="7">
      <t>ゴ</t>
    </rPh>
    <rPh sb="10" eb="11">
      <t>チ</t>
    </rPh>
    <rPh sb="18" eb="19">
      <t>チ</t>
    </rPh>
    <phoneticPr fontId="1"/>
  </si>
  <si>
    <t>入園児</t>
    <rPh sb="0" eb="3">
      <t>ニュウエンジ</t>
    </rPh>
    <phoneticPr fontId="14"/>
  </si>
  <si>
    <t>（前受分）</t>
    <rPh sb="1" eb="4">
      <t>マエウケブン</t>
    </rPh>
    <phoneticPr fontId="14"/>
  </si>
  <si>
    <t>実施（予定）月日（和暦）</t>
    <rPh sb="9" eb="11">
      <t>ワレキ</t>
    </rPh>
    <phoneticPr fontId="1"/>
  </si>
  <si>
    <t>　　使用している場合の水質検査</t>
    <phoneticPr fontId="1"/>
  </si>
  <si>
    <t>②実施（予定）年月日（和暦）</t>
    <rPh sb="1" eb="3">
      <t>ジッシ</t>
    </rPh>
    <rPh sb="4" eb="6">
      <t>ヨテイ</t>
    </rPh>
    <rPh sb="7" eb="10">
      <t>ネンガッピ</t>
    </rPh>
    <rPh sb="11" eb="13">
      <t>ワレキ</t>
    </rPh>
    <phoneticPr fontId="1"/>
  </si>
  <si>
    <t>実施（予定）年月日（和暦）</t>
    <rPh sb="6" eb="7">
      <t>ネン</t>
    </rPh>
    <rPh sb="10" eb="12">
      <t>ワレキ</t>
    </rPh>
    <phoneticPr fontId="1"/>
  </si>
  <si>
    <t>最終行</t>
    <rPh sb="0" eb="3">
      <t>サイシュウギョウ</t>
    </rPh>
    <phoneticPr fontId="1"/>
  </si>
  <si>
    <t>入力例</t>
    <rPh sb="0" eb="3">
      <t>ニュウリョクレイ</t>
    </rPh>
    <phoneticPr fontId="1"/>
  </si>
  <si>
    <t>選択肢</t>
    <rPh sb="0" eb="3">
      <t>センタクシ</t>
    </rPh>
    <phoneticPr fontId="1"/>
  </si>
  <si>
    <t>1配置有　or　2配置なし</t>
  </si>
  <si>
    <t>1記載有⇒下に入力　or　2記載なし</t>
  </si>
  <si>
    <t>1入園願書　or　2募集要項　or　3その他⇒下に入力</t>
  </si>
  <si>
    <t>【実施】1実施有　or　2実施なし　／　【公表】1公表有　or　2公表なし　／　【公表方法】1書面配布　or　2園内掲示　or　3インターネット　or　4その他</t>
    <rPh sb="1" eb="3">
      <t>ジッシ</t>
    </rPh>
    <rPh sb="21" eb="23">
      <t>コウヒョウ</t>
    </rPh>
    <rPh sb="41" eb="46">
      <t>コウヒョウホウホウ｣</t>
    </rPh>
    <phoneticPr fontId="1"/>
  </si>
  <si>
    <t>1実施有⇒下表に入力　or　2実施なし</t>
  </si>
  <si>
    <t>1実施有　or　2実施なし</t>
  </si>
  <si>
    <t>1教員免許状所持(一種免許状)　or　2教員免許状所持（専修免許状）　or　3教育に関する職に10年以上あった者　or　4その他⇒下のマスに入力</t>
  </si>
  <si>
    <t>1常勤　or　2非常勤⇒下表に入力</t>
  </si>
  <si>
    <t>1作成有⇒下の届出有無と周知方法に入力　or　2作成なし</t>
  </si>
  <si>
    <t>1届出有⇒下の届出日に入力　or　2届出なし　or　3届出義務なし</t>
  </si>
  <si>
    <t>令和　or　平成　or　昭和</t>
  </si>
  <si>
    <t>1_１年単位の変形労働時間制を採用⇒下に入力　or　2_1か月単位の変形労働時間制を採用⇒下に入力　or　3採用していない</t>
    <rPh sb="38" eb="40">
      <t>ジカン</t>
    </rPh>
    <phoneticPr fontId="1"/>
  </si>
  <si>
    <t>1記載有　or　2記載なし</t>
  </si>
  <si>
    <t>1届出有　or　2届出なし</t>
  </si>
  <si>
    <t>1作成有⇒下に入力　or　2作成なし</t>
  </si>
  <si>
    <t>1有　or　2なし</t>
  </si>
  <si>
    <t>1作成有⇒周知方法に入力　or　2作成なし</t>
  </si>
  <si>
    <t>1作成有　or　2作成なし</t>
  </si>
  <si>
    <t>1整合　or　2不整合</t>
  </si>
  <si>
    <t>1一致　or　2不一致</t>
  </si>
  <si>
    <t>1口座払い　or　2現金払い（受領印あり）　or　3現金払い（受領印なし）</t>
  </si>
  <si>
    <t>1規定有　or　2規定なし</t>
  </si>
  <si>
    <t>1添付有　or　2添付なし</t>
  </si>
  <si>
    <t>1引当している　or　2引当していない（退職金財団給付額と同額を退職者に支給する場合を含む）</t>
  </si>
  <si>
    <t>1交付している⇒下のマスに入力　or　2交付していない　or　3該当する職員がいない</t>
  </si>
  <si>
    <t>1雇用契約書　or　2雇用通知書（辞令を含む）　or　3労働条件通知書等労働条件のわかるもの　or　4賃金規程　or　5その他⇒下のマスに入力</t>
  </si>
  <si>
    <t>1加入している　or　2加入していない　or　3該当なし</t>
  </si>
  <si>
    <t>1実施している　or　2実施していない</t>
  </si>
  <si>
    <t>1全て登記済み　or　2一部（全て）未登記</t>
  </si>
  <si>
    <t>1全て登記済み　or　2一部（全て）未登記　or　3該当なし</t>
  </si>
  <si>
    <t>1設定有⇒下の明細に入力　or　2設定なし</t>
  </si>
  <si>
    <t>1有⇒下の明細に入力　or　2変更なし</t>
  </si>
  <si>
    <t>【契約書】1有　or　2なし　／　【財産目録への記載】1記載有　or　2記載なし</t>
    <rPh sb="1" eb="4">
      <t>ケイヤクショ</t>
    </rPh>
    <rPh sb="18" eb="22">
      <t>ザイサンモクロク</t>
    </rPh>
    <rPh sb="24" eb="26">
      <t>キサイ</t>
    </rPh>
    <phoneticPr fontId="1"/>
  </si>
  <si>
    <t>【契約書】1有　or　2なし　／　【免責の記載】1記載有　or　2記載なし</t>
    <rPh sb="1" eb="4">
      <t>ケイヤクショ</t>
    </rPh>
    <rPh sb="18" eb="20">
      <t>メンセキ</t>
    </rPh>
    <rPh sb="21" eb="24">
      <t>キサイ｣</t>
    </rPh>
    <phoneticPr fontId="1"/>
  </si>
  <si>
    <t>【有償運行】1有償運行有　or　2有償運行なし　／　【購入・届出・変更年月日】平成　or　令和</t>
    <rPh sb="1" eb="5">
      <t>ユウショウウンコウ</t>
    </rPh>
    <rPh sb="27" eb="29">
      <t>コウニュウ</t>
    </rPh>
    <rPh sb="30" eb="32">
      <t>トドケデ</t>
    </rPh>
    <rPh sb="33" eb="38">
      <t>ヘンコウネンガッピ</t>
    </rPh>
    <phoneticPr fontId="1"/>
  </si>
  <si>
    <t>1管轄の警察署に届け出済み　or　2選任しているが管轄の警察署には届け出ていない　or　3選任していない⇒下のマスに入力</t>
  </si>
  <si>
    <t>1実施（記録あり）　or　2実施（記録なし）　or　3未実施</t>
  </si>
  <si>
    <t>1作成している　or　2作成していない　or　3作成していない（通園用バスを所有していない）</t>
  </si>
  <si>
    <t>1安全装置有　or　2なし（座席が2列以下のため）　or　3なし（通園に使用していないため）　or　4なし</t>
  </si>
  <si>
    <t>1現金出納簿有　or　2現金出納簿なし　or　3仕訳伝票で代替</t>
  </si>
  <si>
    <t>【現金立て替え】1有　or　2なし　／　【借入金台帳等への記載】1有　or　2なし</t>
    <rPh sb="1" eb="4">
      <t>ゲンキンタ</t>
    </rPh>
    <rPh sb="5" eb="6">
      <t>カ</t>
    </rPh>
    <rPh sb="21" eb="27">
      <t>カリイレキンダイチョウトウ</t>
    </rPh>
    <rPh sb="29" eb="31">
      <t>キサイ</t>
    </rPh>
    <phoneticPr fontId="1"/>
  </si>
  <si>
    <t>1該当あり⇒下欄に入力　or　2該当なし</t>
  </si>
  <si>
    <t>【台帳】1作成有　or　2作成なし　／　【元帳】1一致　or　2不一致　／　【減免額・理由記入】1記入有　or　2記入なし　／　【規程等との整合】1整合　or　2不整合</t>
    <rPh sb="1" eb="3">
      <t>ダイチョウ</t>
    </rPh>
    <rPh sb="21" eb="23">
      <t>モトチョウ</t>
    </rPh>
    <rPh sb="39" eb="42">
      <t>ゲンメンガク</t>
    </rPh>
    <rPh sb="43" eb="45">
      <t>リユウ</t>
    </rPh>
    <rPh sb="45" eb="47">
      <t>キニュウ</t>
    </rPh>
    <rPh sb="65" eb="73">
      <t>キテイトウトノセイゴウ｣</t>
    </rPh>
    <phoneticPr fontId="1"/>
  </si>
  <si>
    <t>【寄付受入】1有⇒右の２マスに入力　or　2受入なし　／　【寄付申込書】1有　or　2なし</t>
    <rPh sb="1" eb="6">
      <t>キフウケイレ｣</t>
    </rPh>
    <rPh sb="30" eb="36">
      <t>キフモウシコミショ｣</t>
    </rPh>
    <phoneticPr fontId="1"/>
  </si>
  <si>
    <t>【委嘱年月日】令和　or　平成　or　昭和　／　【委嘱状・執務記録簿】1有　or　2なし</t>
    <rPh sb="1" eb="6">
      <t>イショクネンガッピ</t>
    </rPh>
    <rPh sb="25" eb="28">
      <t>イショクジョウ</t>
    </rPh>
    <rPh sb="29" eb="34">
      <t>シツムキロクボ</t>
    </rPh>
    <phoneticPr fontId="1"/>
  </si>
  <si>
    <t>【記載内容・参与】1有　or　2なし</t>
    <rPh sb="1" eb="5">
      <t>キサイナイヨウ</t>
    </rPh>
    <rPh sb="6" eb="8">
      <t>サンヨ</t>
    </rPh>
    <phoneticPr fontId="1"/>
  </si>
  <si>
    <t>【記載内容】1有　or　2なし</t>
    <rPh sb="1" eb="5">
      <t>キサイナイヨウ</t>
    </rPh>
    <phoneticPr fontId="1"/>
  </si>
  <si>
    <t>1実施　or　2未実施</t>
  </si>
  <si>
    <t>1通知している　or　2通知していない</t>
  </si>
  <si>
    <t>1講じている　or　2講じていない</t>
  </si>
  <si>
    <t>1確認（健康診断書の写しを保管）　or　2確認（その他）　or　3未確認　or　4該当なし</t>
  </si>
  <si>
    <t>1有⇒下記２種の検査が必要・下表に入力　or　2なし⇒下表の入力不要</t>
  </si>
  <si>
    <t>1有⇒検査2種必要・下表に入力　or　2なし⇒下表の入力不要</t>
  </si>
  <si>
    <t>1上水道（直結給水）　or　2上水道（貯水槽経由）⇒別紙２を作成　or　3井戸水等⇒別紙３を作成</t>
  </si>
  <si>
    <t>1利用している⇒別紙４を作成　or　2利用していない</t>
  </si>
  <si>
    <t>1放流式水洗便所　or　2浄化槽式水洗便所⇒別紙５を作成　or　3くみ取り式便所</t>
  </si>
  <si>
    <t>1水道水　or　2飲料水に供している井戸水等　or　3飲料水に供していない井戸水等⇒「別紙３（イ）」を作成</t>
  </si>
  <si>
    <t>1有⇒右に入力　or　2なし</t>
  </si>
  <si>
    <t>1健康カード等で実施　or　2実施していない</t>
  </si>
  <si>
    <t>1作成している　or　2作成していない</t>
  </si>
  <si>
    <t>1点検表　or　2園日誌　or　3記録なし</t>
  </si>
  <si>
    <t>1実施している（下欄に入力）　or　2黒板なし（保育に使用しない）　or　3未実施</t>
  </si>
  <si>
    <t>【実施】1実施（右欄に入力）　or　2未実施　／　【実施頻度】1毎日　or　2その他（下欄に入力）　／　【記録方法】1点検表　or　2園日誌　or　3記録なし</t>
    <rPh sb="1" eb="3">
      <t>ジッシ</t>
    </rPh>
    <rPh sb="26" eb="30">
      <t>ジッシヒンド</t>
    </rPh>
    <rPh sb="53" eb="57">
      <t>キロクホウホウ</t>
    </rPh>
    <phoneticPr fontId="1"/>
  </si>
  <si>
    <t>1実施（点検表で記録）　or　2実施（園日誌で記録）　or　3実施（点検表と園日誌で記録）　or　4実施（記録なし）　or　5未実施</t>
  </si>
  <si>
    <t>1有⇒右と下欄に入力　or　2なし</t>
  </si>
  <si>
    <t>1実施していない　or　2給食会社等の給食を利用⇒下欄に入力　or　3給食設備を有し自園給食を行っている⇒「別紙６」を作成</t>
  </si>
  <si>
    <t>【重大事故発生】1有⇒右欄に入力　or　2なし　／　【県への報告】1有　or　2無</t>
    <rPh sb="1" eb="7">
      <t>ジュウダイジコハッセイ</t>
    </rPh>
    <rPh sb="27" eb="28">
      <t>ケン</t>
    </rPh>
    <rPh sb="30" eb="32">
      <t>ホウコク</t>
    </rPh>
    <phoneticPr fontId="1"/>
  </si>
  <si>
    <t>【保健室】1保健室あり　or　2職員室に設置　or　3未設置　／　【保健衛生用具】1常備されている　or　2常備されていない</t>
    <rPh sb="1" eb="4">
      <t>ホケンシツ</t>
    </rPh>
    <rPh sb="34" eb="41">
      <t>ホケンエイセイヨウグ｣</t>
    </rPh>
    <phoneticPr fontId="1"/>
  </si>
  <si>
    <t>1加入（下表に入力）　or　2未加入</t>
  </si>
  <si>
    <t>【設置・売電状況】1電力会社に発電分を全量売電（収益事業に該当）　or　2電力会社に余剰電力を売電　or　3電力会社に売電せず全量を園で消費　or　4太陽光パネルを設置していない　／　【補助金】1有　or　2なし</t>
    <rPh sb="1" eb="3">
      <t>セッチ</t>
    </rPh>
    <rPh sb="4" eb="6">
      <t>バイデン</t>
    </rPh>
    <rPh sb="6" eb="8">
      <t>ジョウキョウ</t>
    </rPh>
    <rPh sb="93" eb="96">
      <t>ホジョキン</t>
    </rPh>
    <phoneticPr fontId="1"/>
  </si>
  <si>
    <t>1昭和５６年５月３１日以前に建築確認を受けた園舎がある　　　　⇒「附帯調査別紙」（下記）に入力してください　or　2昭和５６年６月1日以降に建築確認を受けた園舎のみである</t>
  </si>
  <si>
    <t>1実施した⇒年月を入力　or　2実施していない</t>
  </si>
  <si>
    <t>1ブロック塀・有　or　2ブロック塀・なし</t>
  </si>
  <si>
    <t>1有⇒実施年月を入力　or　2なし⇒実施予定年月を入力　or　3不要</t>
  </si>
  <si>
    <t>1実施済⇒⑥⑦に入力　or　2未実施⇒⑧⑨に入力</t>
  </si>
  <si>
    <t>1実施済⇒⑪⑫に入力　or　2未実施⇒⑬⑭⑮⑯に入力</t>
  </si>
  <si>
    <t>1改築　or　2補強</t>
  </si>
  <si>
    <t>調書備考欄（調書の回答欄が不足する場合などに、以下に回答欄を貼り付けるなどして回答を御入力ください。）</t>
    <rPh sb="0" eb="2">
      <t>チョウショ</t>
    </rPh>
    <rPh sb="2" eb="5">
      <t>ビコウラン</t>
    </rPh>
    <rPh sb="6" eb="8">
      <t>チョウショ</t>
    </rPh>
    <rPh sb="9" eb="12">
      <t>カイトウラン</t>
    </rPh>
    <rPh sb="13" eb="15">
      <t>フソク</t>
    </rPh>
    <rPh sb="17" eb="19">
      <t>バアイ</t>
    </rPh>
    <rPh sb="23" eb="25">
      <t>イカ</t>
    </rPh>
    <rPh sb="26" eb="29">
      <t>カイトウラン</t>
    </rPh>
    <rPh sb="30" eb="31">
      <t>ハ</t>
    </rPh>
    <rPh sb="32" eb="33">
      <t>ツ</t>
    </rPh>
    <rPh sb="39" eb="41">
      <t>カイトウ</t>
    </rPh>
    <rPh sb="42" eb="43">
      <t>ゴ</t>
    </rPh>
    <rPh sb="43" eb="45">
      <t>ニュウリョク</t>
    </rPh>
    <phoneticPr fontId="1"/>
  </si>
  <si>
    <t xml:space="preserve">     は、周囲の環境に変化がない限り、以後の検査を省略することができる。ただし、薬剤師等から省略の許可を</t>
    <phoneticPr fontId="1"/>
  </si>
  <si>
    <t>　　 障害物品が置かれていないか、ラジオやメガホン等の防災備品は常に整備されて保管されているかなど</t>
    <rPh sb="3" eb="5">
      <t>ショウガイ</t>
    </rPh>
    <rPh sb="6" eb="7">
      <t>ヒン</t>
    </rPh>
    <rPh sb="8" eb="9">
      <t>オ</t>
    </rPh>
    <rPh sb="25" eb="26">
      <t>トウ</t>
    </rPh>
    <rPh sb="27" eb="31">
      <t>ボウサイビヒン</t>
    </rPh>
    <rPh sb="32" eb="33">
      <t>ツネ</t>
    </rPh>
    <rPh sb="34" eb="36">
      <t>セイビ</t>
    </rPh>
    <rPh sb="39" eb="41">
      <t>ホカン</t>
    </rPh>
    <phoneticPr fontId="1"/>
  </si>
  <si>
    <t>　　 学校職員等が実施する防災上の点検を言う。</t>
    <rPh sb="3" eb="5">
      <t>ガッコウ</t>
    </rPh>
    <rPh sb="5" eb="7">
      <t>ショクイン</t>
    </rPh>
    <rPh sb="7" eb="8">
      <t>トウ</t>
    </rPh>
    <rPh sb="9" eb="11">
      <t>ジッシ</t>
    </rPh>
    <rPh sb="13" eb="16">
      <t>ボウサイジョウ</t>
    </rPh>
    <rPh sb="17" eb="19">
      <t>テンケン</t>
    </rPh>
    <rPh sb="20" eb="21">
      <t>イ</t>
    </rPh>
    <phoneticPr fontId="1"/>
  </si>
  <si>
    <t>実施結果(適 又は 不適）</t>
    <phoneticPr fontId="1"/>
  </si>
  <si>
    <t>実施結果
(適 又は 不適）</t>
    <rPh sb="6" eb="7">
      <t>テキ</t>
    </rPh>
    <rPh sb="8" eb="9">
      <t>マタ</t>
    </rPh>
    <rPh sb="11" eb="13">
      <t>フテキ</t>
    </rPh>
    <phoneticPr fontId="1"/>
  </si>
  <si>
    <t>実施結果(適又は不適）</t>
    <phoneticPr fontId="1"/>
  </si>
  <si>
    <t>4簡易組立式等常設でないもの⇒設置期間を入力し、「イ～ク」を回答</t>
  </si>
  <si>
    <t>1設置していない　or　2常設（通年利用）⇒「イ～ク」を回答　or　3常設（下記期間利用）⇒利用期間を入力し、「イ～ク」を回答　or　4簡易組立式等常設でないもの⇒設置期間を入力し、「イ～ク」を回答</t>
  </si>
  <si>
    <t xml:space="preserve">  　４０歳未満（３５歳を除く）のもの、妊娠中の女性職員、腹囲が内臓脂肪の蓄積を反映していないと診断された</t>
    <rPh sb="5" eb="6">
      <t>サイ</t>
    </rPh>
    <rPh sb="6" eb="8">
      <t>ミマン</t>
    </rPh>
    <rPh sb="11" eb="12">
      <t>サイ</t>
    </rPh>
    <rPh sb="13" eb="14">
      <t>ノゾ</t>
    </rPh>
    <rPh sb="20" eb="22">
      <t>ニンシン</t>
    </rPh>
    <rPh sb="24" eb="28">
      <t>ジョセイショクイン</t>
    </rPh>
    <phoneticPr fontId="1"/>
  </si>
  <si>
    <t>　　もの、BMIが２０未満のもの、BMIが２２未満であり自ら腹囲を測定しその値を申告したもの</t>
    <rPh sb="23" eb="25">
      <t>ミマン</t>
    </rPh>
    <phoneticPr fontId="1"/>
  </si>
  <si>
    <r>
      <t>　※</t>
    </r>
    <r>
      <rPr>
        <u/>
        <sz val="10"/>
        <rFont val="ＭＳ Ｐゴシック"/>
        <family val="3"/>
        <charset val="128"/>
      </rPr>
      <t>納付金に係る園則変更は、前年の９月末まで</t>
    </r>
    <r>
      <rPr>
        <sz val="10"/>
        <rFont val="ＭＳ Ｐゴシック"/>
        <family val="3"/>
        <charset val="128"/>
      </rPr>
      <t>に届け出る。</t>
    </r>
    <phoneticPr fontId="1"/>
  </si>
  <si>
    <r>
      <t xml:space="preserve">     </t>
    </r>
    <r>
      <rPr>
        <sz val="9"/>
        <rFont val="ＭＳ Ｐゴシック"/>
        <family val="3"/>
        <charset val="128"/>
      </rPr>
      <t>「3その他」の場合、文書名</t>
    </r>
    <phoneticPr fontId="1"/>
  </si>
  <si>
    <r>
      <t>㊟3：</t>
    </r>
    <r>
      <rPr>
        <u/>
        <sz val="10"/>
        <rFont val="ＭＳ Ｐゴシック"/>
        <family val="3"/>
        <charset val="128"/>
      </rPr>
      <t>子の看護休暇の見直し、所定外労働の制限の対象拡大(令和7年4月施行）</t>
    </r>
    <rPh sb="3" eb="4">
      <t>コ</t>
    </rPh>
    <rPh sb="5" eb="7">
      <t>カンゴ</t>
    </rPh>
    <rPh sb="7" eb="9">
      <t>キュウカ</t>
    </rPh>
    <rPh sb="10" eb="12">
      <t>ミナオ</t>
    </rPh>
    <rPh sb="14" eb="19">
      <t>ショテイガイロウドウ</t>
    </rPh>
    <rPh sb="20" eb="22">
      <t>セイゲン</t>
    </rPh>
    <rPh sb="23" eb="27">
      <t>タイショウカクダイ</t>
    </rPh>
    <phoneticPr fontId="1"/>
  </si>
  <si>
    <r>
      <t>支給額（</t>
    </r>
    <r>
      <rPr>
        <b/>
        <sz val="11"/>
        <rFont val="ＭＳ Ｐゴシック"/>
        <family val="3"/>
        <charset val="128"/>
      </rPr>
      <t>A</t>
    </r>
    <r>
      <rPr>
        <sz val="11"/>
        <rFont val="ＭＳ Ｐゴシック"/>
        <family val="3"/>
        <charset val="128"/>
      </rPr>
      <t>)</t>
    </r>
    <rPh sb="0" eb="3">
      <t>シキュウガク</t>
    </rPh>
    <phoneticPr fontId="1"/>
  </si>
  <si>
    <r>
      <t>うち退職金財団
給付額（</t>
    </r>
    <r>
      <rPr>
        <b/>
        <sz val="11"/>
        <rFont val="ＭＳ Ｐゴシック"/>
        <family val="3"/>
        <charset val="128"/>
      </rPr>
      <t>B</t>
    </r>
    <r>
      <rPr>
        <sz val="11"/>
        <rFont val="ＭＳ Ｐゴシック"/>
        <family val="3"/>
        <charset val="128"/>
      </rPr>
      <t>)</t>
    </r>
    <rPh sb="2" eb="5">
      <t>タイショクキン</t>
    </rPh>
    <rPh sb="5" eb="7">
      <t>ザイダン</t>
    </rPh>
    <rPh sb="8" eb="11">
      <t>キュウフガク</t>
    </rPh>
    <phoneticPr fontId="1"/>
  </si>
  <si>
    <r>
      <t>差額（</t>
    </r>
    <r>
      <rPr>
        <b/>
        <sz val="11"/>
        <rFont val="ＭＳ Ｐゴシック"/>
        <family val="3"/>
        <charset val="128"/>
      </rPr>
      <t>A-B</t>
    </r>
    <r>
      <rPr>
        <sz val="11"/>
        <rFont val="ＭＳ Ｐゴシック"/>
        <family val="3"/>
        <charset val="128"/>
      </rPr>
      <t>)</t>
    </r>
    <rPh sb="0" eb="2">
      <t>サガク</t>
    </rPh>
    <phoneticPr fontId="1"/>
  </si>
  <si>
    <r>
      <t xml:space="preserve">退職年月日
</t>
    </r>
    <r>
      <rPr>
        <sz val="9"/>
        <rFont val="ＭＳ Ｐゴシック"/>
        <family val="3"/>
        <charset val="128"/>
      </rPr>
      <t>※年（和暦）月日の順に入力</t>
    </r>
    <rPh sb="0" eb="2">
      <t>タイショク</t>
    </rPh>
    <rPh sb="2" eb="5">
      <t>ネンガッピ</t>
    </rPh>
    <rPh sb="9" eb="11">
      <t>ワレキ</t>
    </rPh>
    <rPh sb="17" eb="19">
      <t>ニュウリョク</t>
    </rPh>
    <phoneticPr fontId="1"/>
  </si>
  <si>
    <r>
      <t xml:space="preserve">支給年月日
</t>
    </r>
    <r>
      <rPr>
        <sz val="9"/>
        <rFont val="ＭＳ Ｐゴシック"/>
        <family val="3"/>
        <charset val="128"/>
      </rPr>
      <t>※年（和暦）月日の順に入力</t>
    </r>
    <rPh sb="0" eb="2">
      <t>シキュウ</t>
    </rPh>
    <rPh sb="2" eb="5">
      <t>ネンガッピ</t>
    </rPh>
    <phoneticPr fontId="1"/>
  </si>
  <si>
    <r>
      <t xml:space="preserve">
未加入者の職・氏名
（未加入である理由）
</t>
    </r>
    <r>
      <rPr>
        <sz val="10"/>
        <rFont val="ＭＳ Ｐゴシック"/>
        <family val="3"/>
        <charset val="128"/>
      </rPr>
      <t xml:space="preserve">上段：職・氏名
下段：理由
</t>
    </r>
    <r>
      <rPr>
        <sz val="11"/>
        <rFont val="ＭＳ Ｐゴシック"/>
        <family val="3"/>
        <charset val="128"/>
      </rPr>
      <t xml:space="preserve">
※未加入である理由は
「臨時職員のため」
「経営者のため」
など具体的に記入してください</t>
    </r>
    <rPh sb="1" eb="5">
      <t>ミカニュウシャ</t>
    </rPh>
    <rPh sb="6" eb="7">
      <t>ショク</t>
    </rPh>
    <rPh sb="8" eb="10">
      <t>シメイ</t>
    </rPh>
    <rPh sb="12" eb="15">
      <t>ミカニュウ</t>
    </rPh>
    <rPh sb="18" eb="20">
      <t>リユウ</t>
    </rPh>
    <rPh sb="23" eb="25">
      <t>ジョウダン</t>
    </rPh>
    <rPh sb="26" eb="27">
      <t>ショク</t>
    </rPh>
    <rPh sb="28" eb="30">
      <t>シメイ</t>
    </rPh>
    <rPh sb="31" eb="33">
      <t>ゲダン</t>
    </rPh>
    <rPh sb="34" eb="36">
      <t>リユウ</t>
    </rPh>
    <rPh sb="39" eb="42">
      <t>ミカニュウ</t>
    </rPh>
    <rPh sb="45" eb="47">
      <t>リユウ</t>
    </rPh>
    <rPh sb="50" eb="54">
      <t>リンジショクイン</t>
    </rPh>
    <rPh sb="60" eb="63">
      <t>ケイエイシャ</t>
    </rPh>
    <rPh sb="70" eb="72">
      <t>グタイ</t>
    </rPh>
    <rPh sb="72" eb="73">
      <t>テキ</t>
    </rPh>
    <rPh sb="74" eb="76">
      <t>キニュウ</t>
    </rPh>
    <phoneticPr fontId="1"/>
  </si>
  <si>
    <t>（２）所有する園地、園舎等の登記状況</t>
    <rPh sb="3" eb="5">
      <t>ショユウ</t>
    </rPh>
    <phoneticPr fontId="1"/>
  </si>
  <si>
    <t>未登記の物件とその理由</t>
    <rPh sb="0" eb="3">
      <t>ミトウキ</t>
    </rPh>
    <rPh sb="4" eb="6">
      <t>ブッケン</t>
    </rPh>
    <rPh sb="9" eb="11">
      <t>リユウ</t>
    </rPh>
    <phoneticPr fontId="1"/>
  </si>
  <si>
    <r>
      <t>㊟：３月分の私学共済掛金は期末未払金に計上するが、</t>
    </r>
    <r>
      <rPr>
        <u/>
        <sz val="10"/>
        <rFont val="ＭＳ Ｐゴシック"/>
        <family val="3"/>
        <charset val="128"/>
      </rPr>
      <t>納期限を超過した「滞納」ではないので記載しない</t>
    </r>
    <r>
      <rPr>
        <sz val="10"/>
        <rFont val="ＭＳ Ｐゴシック"/>
        <family val="3"/>
        <charset val="128"/>
      </rPr>
      <t>。</t>
    </r>
    <phoneticPr fontId="1"/>
  </si>
  <si>
    <t>（２）健康診断の実施項目及び記録の状況</t>
    <phoneticPr fontId="1"/>
  </si>
  <si>
    <t>㊟：未受診教職員については、その後の受診結果を園で保管する必要がある。　</t>
    <rPh sb="5" eb="8">
      <t>キョウショクイン</t>
    </rPh>
    <phoneticPr fontId="1"/>
  </si>
  <si>
    <t>(参考）：健康診断票の写し、健康である旨の証明書等（派遣元発行）</t>
    <phoneticPr fontId="1"/>
  </si>
  <si>
    <t>保育室等でエアコン使用</t>
    <rPh sb="0" eb="3">
      <t>ホイクシツ</t>
    </rPh>
    <rPh sb="3" eb="4">
      <t>トウ</t>
    </rPh>
    <rPh sb="9" eb="11">
      <t>シヨウ</t>
    </rPh>
    <phoneticPr fontId="1"/>
  </si>
  <si>
    <t>(参考）：学校薬剤師又は委託業者からの検査結果報告書、学校薬剤師による検査省略許可の書面とその根拠の検査結果</t>
    <phoneticPr fontId="1"/>
  </si>
  <si>
    <t>(参考）：学校薬剤師又は委託業者からの検査結果報告書、学校薬剤師による検査省略許可の書面とその根拠の検査結果</t>
    <rPh sb="47" eb="49">
      <t>コンキョ</t>
    </rPh>
    <rPh sb="50" eb="54">
      <t>ケンサケッカ</t>
    </rPh>
    <phoneticPr fontId="1"/>
  </si>
  <si>
    <t>ただし、その検査結果とともに薬剤師等から省略の許可を書面で得て保管しておくこと。</t>
    <rPh sb="6" eb="10">
      <t>ケンサケッカ</t>
    </rPh>
    <rPh sb="31" eb="33">
      <t>ホカン</t>
    </rPh>
    <phoneticPr fontId="1"/>
  </si>
  <si>
    <t>（５）雑用水（雨水、飲用手洗い等に使用しない井戸水等）の利用の有無</t>
    <phoneticPr fontId="1"/>
  </si>
  <si>
    <t>1入園願書</t>
  </si>
  <si>
    <t>2園内掲示</t>
  </si>
  <si>
    <t>1実施している⇒下表に入力</t>
  </si>
  <si>
    <t>1実施している⇒下表に入力 or 2実施していない</t>
  </si>
  <si>
    <t>1常勤</t>
  </si>
  <si>
    <t>年度初めの職員会議で周知し、その後職員室で常時閲覧できるように備置いている。</t>
    <rPh sb="0" eb="2">
      <t>ネンド</t>
    </rPh>
    <rPh sb="2" eb="3">
      <t>ハジ</t>
    </rPh>
    <rPh sb="5" eb="7">
      <t>ショクイン</t>
    </rPh>
    <rPh sb="7" eb="9">
      <t>カイギ</t>
    </rPh>
    <rPh sb="10" eb="12">
      <t>シュウチ</t>
    </rPh>
    <rPh sb="16" eb="17">
      <t>ゴ</t>
    </rPh>
    <rPh sb="17" eb="20">
      <t>ショクインシツ</t>
    </rPh>
    <rPh sb="21" eb="23">
      <t>ジョウジ</t>
    </rPh>
    <rPh sb="23" eb="25">
      <t>エツラン</t>
    </rPh>
    <rPh sb="31" eb="32">
      <t>ビ</t>
    </rPh>
    <rPh sb="32" eb="33">
      <t>オ</t>
    </rPh>
    <phoneticPr fontId="1"/>
  </si>
  <si>
    <t>1届出有</t>
  </si>
  <si>
    <t>年度初めの職員会議で周知し、その後職員室で常時閲覧できるように備置いている。</t>
    <phoneticPr fontId="1"/>
  </si>
  <si>
    <t>1添付有</t>
  </si>
  <si>
    <t>教諭</t>
    <rPh sb="0" eb="2">
      <t>キョウユ</t>
    </rPh>
    <phoneticPr fontId="1"/>
  </si>
  <si>
    <t>理事長・○△　×□</t>
    <rPh sb="0" eb="2">
      <t>リジ</t>
    </rPh>
    <rPh sb="2" eb="3">
      <t>ナガ</t>
    </rPh>
    <phoneticPr fontId="1"/>
  </si>
  <si>
    <t>事務・○○　○○</t>
    <rPh sb="0" eb="2">
      <t>ジム</t>
    </rPh>
    <phoneticPr fontId="1"/>
  </si>
  <si>
    <t>事務・△△　△△</t>
    <rPh sb="0" eb="2">
      <t>ジム</t>
    </rPh>
    <phoneticPr fontId="1"/>
  </si>
  <si>
    <t>事務・××　××</t>
    <rPh sb="0" eb="2">
      <t>ジム</t>
    </rPh>
    <phoneticPr fontId="1"/>
  </si>
  <si>
    <t>就業規則に記載。
○年○月○日に防止研修を実施。</t>
    <rPh sb="0" eb="4">
      <t>シュウギョウキソク</t>
    </rPh>
    <rPh sb="5" eb="7">
      <t>キサイ</t>
    </rPh>
    <rPh sb="10" eb="11">
      <t>ネン</t>
    </rPh>
    <rPh sb="12" eb="13">
      <t>ガツ</t>
    </rPh>
    <rPh sb="14" eb="15">
      <t>ニチ</t>
    </rPh>
    <rPh sb="16" eb="20">
      <t>ボウシケンシュウ</t>
    </rPh>
    <rPh sb="21" eb="23">
      <t>ジッシ</t>
    </rPh>
    <phoneticPr fontId="1"/>
  </si>
  <si>
    <t>理事長及び事務長を窓口としている</t>
    <rPh sb="0" eb="3">
      <t>リジチョウ</t>
    </rPh>
    <rPh sb="3" eb="4">
      <t>オヨ</t>
    </rPh>
    <rPh sb="5" eb="8">
      <t>ジムチョウ</t>
    </rPh>
    <rPh sb="9" eb="11">
      <t>マドグチ</t>
    </rPh>
    <phoneticPr fontId="1"/>
  </si>
  <si>
    <t>抵当権</t>
    <rPh sb="0" eb="3">
      <t>テイトウケンケン</t>
    </rPh>
    <phoneticPr fontId="1"/>
  </si>
  <si>
    <t>○□　×△</t>
    <phoneticPr fontId="1"/>
  </si>
  <si>
    <t>ロッカー</t>
    <phoneticPr fontId="1"/>
  </si>
  <si>
    <t>出張旅費</t>
    <rPh sb="0" eb="2">
      <t>シュッチョウ</t>
    </rPh>
    <rPh sb="2" eb="4">
      <t>リョヒ</t>
    </rPh>
    <phoneticPr fontId="1"/>
  </si>
  <si>
    <t>健康診断費用</t>
    <rPh sb="0" eb="2">
      <t>ケンコウ</t>
    </rPh>
    <rPh sb="2" eb="4">
      <t>シンダン</t>
    </rPh>
    <rPh sb="4" eb="6">
      <t>ヒヨウ</t>
    </rPh>
    <phoneticPr fontId="1"/>
  </si>
  <si>
    <t>中元・歳暮</t>
    <rPh sb="0" eb="2">
      <t>チュウゲン</t>
    </rPh>
    <rPh sb="3" eb="5">
      <t>セイボ</t>
    </rPh>
    <phoneticPr fontId="1"/>
  </si>
  <si>
    <t>○○　○○</t>
  </si>
  <si>
    <t>△△　△△</t>
  </si>
  <si>
    <t>××　××</t>
  </si>
  <si>
    <t>1上水道（直結給水）</t>
  </si>
  <si>
    <t>2利用していない</t>
  </si>
  <si>
    <t>1放流式水洗便所</t>
  </si>
  <si>
    <t>1実施している（下欄に入力）</t>
  </si>
  <si>
    <t>防災上の施設・
設備（㊟）</t>
    <rPh sb="0" eb="3">
      <t>ボウサイジョウ</t>
    </rPh>
    <rPh sb="4" eb="6">
      <t>シセツ</t>
    </rPh>
    <rPh sb="8" eb="10">
      <t>セツビ</t>
    </rPh>
    <phoneticPr fontId="1"/>
  </si>
  <si>
    <t>○×　△□</t>
    <phoneticPr fontId="1"/>
  </si>
  <si>
    <t>2給食会社等の給食を利用⇒下欄に入力</t>
  </si>
  <si>
    <t>職員室の専用台の上</t>
    <rPh sb="0" eb="3">
      <t>ショクインシツ</t>
    </rPh>
    <rPh sb="4" eb="6">
      <t>センヨウ</t>
    </rPh>
    <rPh sb="6" eb="7">
      <t>ダイ</t>
    </rPh>
    <rPh sb="8" eb="9">
      <t>ウエ</t>
    </rPh>
    <phoneticPr fontId="1"/>
  </si>
  <si>
    <t>3電力会社に売電せず全量を園で消費</t>
  </si>
  <si>
    <t>耐震補強工事の「⑩実施状況」、「⑪実施時期」、「⑫工事実施後のIs値（あるいはIw値）」について入力してください。</t>
    <rPh sb="48" eb="50">
      <t>ニュウリョク</t>
    </rPh>
    <phoneticPr fontId="1"/>
  </si>
  <si>
    <t>○△　□×</t>
    <phoneticPr fontId="1"/>
  </si>
  <si>
    <t>〇〇市〇〇　△-□-×</t>
    <phoneticPr fontId="1"/>
  </si>
  <si>
    <t>〇〇〇-△△△-□□□□</t>
    <phoneticPr fontId="1"/>
  </si>
  <si>
    <t>保育室等でガス及び灯油等を使用する燃焼器具使用</t>
    <rPh sb="0" eb="3">
      <t>ホイクシツ</t>
    </rPh>
    <rPh sb="3" eb="4">
      <t>トウ</t>
    </rPh>
    <rPh sb="7" eb="8">
      <t>オヨ</t>
    </rPh>
    <rPh sb="9" eb="12">
      <t>トウユトウ</t>
    </rPh>
    <rPh sb="13" eb="15">
      <t>シヨウ</t>
    </rPh>
    <rPh sb="17" eb="19">
      <t>ネンショウ</t>
    </rPh>
    <rPh sb="19" eb="21">
      <t>キグ</t>
    </rPh>
    <rPh sb="21" eb="23">
      <t>シヨウ</t>
    </rPh>
    <phoneticPr fontId="1"/>
  </si>
  <si>
    <t>各学校は、自己評価及び学校関係者評価の結果及びそれを踏まえた今後の改善方策を、園便りへの掲載等の方法により広く保護者に公表する。
さらに、ＰＴＡ総会を活用して保護者等を対象とした説明を行ったり、学校のホームページや地域広報誌への掲載等の方法により、より広く内容が周知されるよう留意する。
評価結果及びそれを踏まえた今後の改善方策の公表に当たっては、適宜公表する内容等を工夫する。</t>
    <phoneticPr fontId="1"/>
  </si>
  <si>
    <r>
      <t>①換気：　換気の基準として、二酸化炭素は、1500 ppm 以下であることが望ましい。
②温度：　</t>
    </r>
    <r>
      <rPr>
        <u/>
        <sz val="11"/>
        <color theme="1"/>
        <rFont val="ＭＳ Ｐゴシック"/>
        <family val="3"/>
        <charset val="128"/>
      </rPr>
      <t>18℃</t>
    </r>
    <r>
      <rPr>
        <sz val="11"/>
        <color theme="1"/>
        <rFont val="ＭＳ Ｐゴシック"/>
        <family val="2"/>
        <charset val="128"/>
      </rPr>
      <t>以上、28℃以下であることが望ましい。
③相対湿度：　30％以上、80％以下であることが望ましい。
④浮遊粉じん：　0.10 mg/m3 以下であること。
⑤気流：　0.5 m/ 秒以下であることが望ましい。
⑥一酸化炭素：　</t>
    </r>
    <r>
      <rPr>
        <u/>
        <sz val="11"/>
        <color theme="1"/>
        <rFont val="ＭＳ Ｐゴシック"/>
        <family val="3"/>
        <charset val="128"/>
      </rPr>
      <t>6 ppm</t>
    </r>
    <r>
      <rPr>
        <sz val="11"/>
        <color theme="1"/>
        <rFont val="ＭＳ Ｐゴシック"/>
        <family val="2"/>
        <charset val="128"/>
      </rPr>
      <t xml:space="preserve"> 以下であること。
⑦二酸化窒素：　0.06 ppm 以下であることが望ましい。
⑧揮発性有機物：　
　　　ア．ホルムアルデヒド　100μg/m3 以下であること。
　　　イ．トルエン　260μg/m3 以下であること。
　　　ウ．キシレン　870μg/m3 以下であること。
　　　エ．パラジクロロベンゼン　240μg/m3 以下であること。
　　　オ．エチルベンゼン　3800μg/m3 以下であること。
　　　カ．スチレン　220μg/m3 以下であること。
⑨ダニ又はダニアレルゲン：　100 匹/m2 以下又はこれと同等のアレルゲン量以下であること。</t>
    </r>
    <rPh sb="1" eb="3">
      <t>カンキ</t>
    </rPh>
    <rPh sb="45" eb="47">
      <t>オンド</t>
    </rPh>
    <rPh sb="73" eb="77">
      <t>ソウタイシツド</t>
    </rPh>
    <rPh sb="103" eb="106">
      <t>フユウフン</t>
    </rPh>
    <rPh sb="131" eb="133">
      <t>キリュウ</t>
    </rPh>
    <rPh sb="158" eb="163">
      <t>イッサンカタンソ</t>
    </rPh>
    <rPh sb="181" eb="186">
      <t>ニサンカチッソ</t>
    </rPh>
    <rPh sb="212" eb="218">
      <t>キハツセイユウキブツ</t>
    </rPh>
    <phoneticPr fontId="1"/>
  </si>
  <si>
    <t>第一項各号に掲げる検査の項目のうち、二十歳以上の職員においては第一号の身長を、三十五歳未満の職員及び三十六歳以上四十歳未満の職員、妊娠中の女性職員その他の職員であつて腹囲が内臓脂肪の蓄積を反映していないと診断されたもの、ＢＭＩ（次の算式により算出した値をいう。以下同じ。）が二十未満である職員並びに自ら腹囲を測定し、その値を申告した職員（ＢＭＩが二十二未満である職員に限る。）においては第一号の腹囲を、二十歳未満の職員、二十一歳以上二十五歳未満の職員、二十六歳以上三十歳未満の職員、三十一歳以上三十五歳未満の職員又は三十六歳以上四十歳未満の職員であつて感染症の予防及び感染症の患者に対する医療に関する法律施行令（平成十年政令第四百二十号）第十二条第一項第一号又はじん肺法（昭和三十五年法律第三十号）第八条第一項第一号若しくは第三号に掲げる者に該当しないものにおいては第三号に掲げるものを、四十歳未満の職員においては第六号に掲げるものを、三十五歳未満の職員及び三十六歳以上四十歳未満の職員においては第七号から第十一号に掲げるものを、それぞれ検査の項目から除くことができる。</t>
    <phoneticPr fontId="1"/>
  </si>
  <si>
    <r>
      <rPr>
        <u/>
        <sz val="11"/>
        <color theme="1"/>
        <rFont val="ＭＳ Ｐゴシック"/>
        <family val="3"/>
        <charset val="128"/>
      </rPr>
      <t>事業者は、常時使用する労働者を雇い入れるときは、当該労働者に対し、次の項目について医師による健康診断を行わなければならない</t>
    </r>
    <r>
      <rPr>
        <sz val="11"/>
        <color theme="1"/>
        <rFont val="ＭＳ Ｐゴシック"/>
        <family val="2"/>
        <charset val="128"/>
      </rPr>
      <t xml:space="preserve">。ただし、医師による健康診断を受けた後、三月を経過しない者を雇い入れる場合において、その者が当該健康診断の結果を証明する書面を提出したときは、当該健康診断の項目に相当する項目については、この限りでない。
一　既往歴及び業務歴の調査
二　自覚症状及び他覚症状の有無の検査
三　身長、体重、腹囲、視力及び聴力（千ヘルツ及び四千ヘルツの音に係る聴力をいう。次条第一項第三号において同じ。）の検査
四　胸部エックス線検査
五　血圧の測定
六　血色素量及び赤血球数の検査（次条第一項第六号において「貧血検査」という。）
七　血清グルタミックオキサロアセチックトランスアミナーゼ（ＧＯＴ）、血清グルタミックピルビックトランスアミナーゼ（ＧＰＴ）及びガンマ―グルタミルトランスペプチダーゼ（γ―ＧＴＰ）の検査（次条第一項第七号において「肝機能検査」という。）
八　低比重リポ蛋たん白コレステロール（ＬＤＬコレステロール）、高比重リポ蛋たん白コレステロール（ＨＤＬコレステロール）及び血清トリグリセライドの量の検査（次条第一項第八号において「血中脂質検査」という。）
九　血糖検査
十　尿中の糖及び蛋たん白の有無の検査（次条第一項第十号において「尿検査」という。）
</t>
    </r>
    <r>
      <rPr>
        <sz val="11"/>
        <color theme="1"/>
        <rFont val="ＭＳ Ｐゴシック"/>
        <family val="3"/>
        <charset val="128"/>
      </rPr>
      <t>十一　心電図検査</t>
    </r>
    <phoneticPr fontId="1"/>
  </si>
  <si>
    <r>
      <t>1 の学校環境衛生基準の達成状況を調査するため、次表の左欄に掲げる検査項目ごとに、同表の右欄に掲げる方法又はこれと同等
以上の方法により、</t>
    </r>
    <r>
      <rPr>
        <u/>
        <sz val="11"/>
        <color theme="1"/>
        <rFont val="ＭＳ Ｐゴシック"/>
        <family val="3"/>
        <charset val="128"/>
      </rPr>
      <t>検査項目①～⑥については、使用日の積算が30日以内ごとに1回</t>
    </r>
    <r>
      <rPr>
        <sz val="11"/>
        <color theme="1"/>
        <rFont val="ＭＳ Ｐゴシック"/>
        <family val="2"/>
        <charset val="128"/>
      </rPr>
      <t>、</t>
    </r>
    <r>
      <rPr>
        <u/>
        <sz val="11"/>
        <color theme="1"/>
        <rFont val="ＭＳ Ｐゴシック"/>
        <family val="3"/>
        <charset val="128"/>
      </rPr>
      <t>検査項目⑦については、使用期間中の</t>
    </r>
    <r>
      <rPr>
        <sz val="11"/>
        <color theme="1"/>
        <rFont val="ＭＳ Ｐゴシック"/>
        <family val="2"/>
        <charset val="128"/>
      </rPr>
      <t xml:space="preserve">
</t>
    </r>
    <r>
      <rPr>
        <u/>
        <sz val="11"/>
        <color theme="1"/>
        <rFont val="ＭＳ Ｐゴシック"/>
        <family val="3"/>
        <charset val="128"/>
      </rPr>
      <t>適切な時期に1回以上</t>
    </r>
    <r>
      <rPr>
        <sz val="11"/>
        <color theme="1"/>
        <rFont val="ＭＳ Ｐゴシック"/>
        <family val="2"/>
        <charset val="128"/>
      </rPr>
      <t>、</t>
    </r>
    <r>
      <rPr>
        <u/>
        <sz val="11"/>
        <color theme="1"/>
        <rFont val="ＭＳ Ｐゴシック"/>
        <family val="3"/>
        <charset val="128"/>
      </rPr>
      <t>検査項目⑧～⑫については、毎学年1回定期に検査を行う</t>
    </r>
    <r>
      <rPr>
        <sz val="11"/>
        <color theme="1"/>
        <rFont val="ＭＳ Ｐゴシック"/>
        <family val="2"/>
        <charset val="128"/>
      </rPr>
      <t>ものとする。(p121)　＜検査方法等は省略＞</t>
    </r>
    <rPh sb="169" eb="171">
      <t>ケンサ</t>
    </rPh>
    <rPh sb="171" eb="173">
      <t>ホウホウ</t>
    </rPh>
    <rPh sb="173" eb="174">
      <t>トウ</t>
    </rPh>
    <rPh sb="175" eb="177">
      <t>ショウリャク</t>
    </rPh>
    <phoneticPr fontId="1"/>
  </si>
  <si>
    <r>
      <t>㊟２：</t>
    </r>
    <r>
      <rPr>
        <u/>
        <sz val="10"/>
        <rFont val="ＭＳ Ｐゴシック"/>
        <family val="3"/>
        <charset val="128"/>
      </rPr>
      <t>１年単位の変形労働時間制を採用する場合</t>
    </r>
    <r>
      <rPr>
        <sz val="10"/>
        <rFont val="ＭＳ Ｐゴシック"/>
        <family val="3"/>
        <charset val="128"/>
      </rPr>
      <t>は、</t>
    </r>
    <r>
      <rPr>
        <u/>
        <sz val="10"/>
        <rFont val="ＭＳ Ｐゴシック"/>
        <family val="3"/>
        <charset val="128"/>
      </rPr>
      <t>毎年度</t>
    </r>
    <r>
      <rPr>
        <sz val="10"/>
        <rFont val="ＭＳ Ｐゴシック"/>
        <family val="3"/>
        <charset val="128"/>
      </rPr>
      <t>、労使協定を締結し労働基準監督署に届け出る必要がある。</t>
    </r>
    <phoneticPr fontId="1"/>
  </si>
  <si>
    <r>
      <t xml:space="preserve"> (※1)</t>
    </r>
    <r>
      <rPr>
        <u/>
        <sz val="10"/>
        <rFont val="ＭＳ Ｐゴシック"/>
        <family val="3"/>
        <charset val="128"/>
      </rPr>
      <t>令和６年４月から記載が必要</t>
    </r>
    <r>
      <rPr>
        <sz val="10"/>
        <rFont val="ＭＳ Ｐゴシック"/>
        <family val="3"/>
        <charset val="128"/>
      </rPr>
      <t>な事項</t>
    </r>
    <phoneticPr fontId="1"/>
  </si>
  <si>
    <r>
      <t>㊟：労災保険は、臨時職員等及び65歳以上の者も含め、</t>
    </r>
    <r>
      <rPr>
        <u/>
        <sz val="10"/>
        <rFont val="ＭＳ Ｐゴシック"/>
        <family val="3"/>
        <charset val="128"/>
      </rPr>
      <t>経営者一族を除く全ての雇用者が加入する必要がある。</t>
    </r>
    <phoneticPr fontId="1"/>
  </si>
  <si>
    <r>
      <t>　　20時間以上である場合には加入する必要がある。また、</t>
    </r>
    <r>
      <rPr>
        <u/>
        <sz val="10"/>
        <rFont val="ＭＳ Ｐゴシック"/>
        <family val="3"/>
        <charset val="128"/>
      </rPr>
      <t>平成29年1月1日以降、労働条件が加入条件に該当する</t>
    </r>
    <phoneticPr fontId="1"/>
  </si>
  <si>
    <r>
      <t>　　</t>
    </r>
    <r>
      <rPr>
        <u/>
        <sz val="10"/>
        <rFont val="ＭＳ Ｐゴシック"/>
        <family val="3"/>
        <charset val="128"/>
      </rPr>
      <t>65歳以上の労働者は「高年齢被保険者」として雇用保険に加入させる必要</t>
    </r>
    <r>
      <rPr>
        <sz val="10"/>
        <rFont val="ＭＳ Ｐゴシック"/>
        <family val="3"/>
        <charset val="128"/>
      </rPr>
      <t>がある。</t>
    </r>
    <phoneticPr fontId="1"/>
  </si>
  <si>
    <t>使用料
（月額及び無償など）</t>
    <rPh sb="0" eb="3">
      <t>シヨウリョウ</t>
    </rPh>
    <rPh sb="5" eb="7">
      <t>ゲツガク</t>
    </rPh>
    <rPh sb="7" eb="8">
      <t>オヨ</t>
    </rPh>
    <rPh sb="9" eb="11">
      <t>ムショウ</t>
    </rPh>
    <phoneticPr fontId="1"/>
  </si>
  <si>
    <r>
      <t>㊟：個人等から借用している園地、畑及び駐車場等については、</t>
    </r>
    <r>
      <rPr>
        <u/>
        <sz val="10"/>
        <rFont val="ＭＳ Ｐゴシック"/>
        <family val="3"/>
        <charset val="128"/>
      </rPr>
      <t>無償であっても</t>
    </r>
    <r>
      <rPr>
        <sz val="10"/>
        <rFont val="ＭＳ Ｐゴシック"/>
        <family val="3"/>
        <charset val="128"/>
      </rPr>
      <t>、契約書の作成は必要であり、</t>
    </r>
    <phoneticPr fontId="1"/>
  </si>
  <si>
    <r>
      <t>　　</t>
    </r>
    <r>
      <rPr>
        <u/>
        <sz val="10"/>
        <rFont val="ＭＳ Ｐゴシック"/>
        <family val="3"/>
        <charset val="128"/>
      </rPr>
      <t>「借用財産」として財産目録に記載する必要がある。</t>
    </r>
    <phoneticPr fontId="1"/>
  </si>
  <si>
    <r>
      <t xml:space="preserve">運　営　主　体
</t>
    </r>
    <r>
      <rPr>
        <sz val="10"/>
        <rFont val="ＭＳ Ｐゴシック"/>
        <family val="3"/>
        <charset val="128"/>
      </rPr>
      <t>　（外部事業者名）</t>
    </r>
    <rPh sb="0" eb="1">
      <t>ウン</t>
    </rPh>
    <rPh sb="2" eb="3">
      <t>イトナ</t>
    </rPh>
    <rPh sb="4" eb="5">
      <t>オモ</t>
    </rPh>
    <rPh sb="6" eb="7">
      <t>カラダ</t>
    </rPh>
    <rPh sb="10" eb="12">
      <t>ガイブ</t>
    </rPh>
    <rPh sb="12" eb="15">
      <t>ジギョウシャ</t>
    </rPh>
    <rPh sb="15" eb="16">
      <t>メイ</t>
    </rPh>
    <phoneticPr fontId="1"/>
  </si>
  <si>
    <r>
      <t>㊟：契約書には、</t>
    </r>
    <r>
      <rPr>
        <u/>
        <sz val="10"/>
        <rFont val="ＭＳ Ｐゴシック"/>
        <family val="3"/>
        <charset val="128"/>
      </rPr>
      <t>課外教室実施時</t>
    </r>
    <r>
      <rPr>
        <sz val="10"/>
        <rFont val="ＭＳ Ｐゴシック"/>
        <family val="3"/>
        <charset val="128"/>
      </rPr>
      <t>に事故等が発生した場合、園は責任を負わない(外部事業者が全面的に責任</t>
    </r>
    <phoneticPr fontId="1"/>
  </si>
  <si>
    <r>
      <t xml:space="preserve">有償運行の有無
</t>
    </r>
    <r>
      <rPr>
        <sz val="9"/>
        <rFont val="ＭＳ Ｐゴシック"/>
        <family val="3"/>
        <charset val="128"/>
      </rPr>
      <t>（実費徴収の有無）</t>
    </r>
    <rPh sb="0" eb="4">
      <t>ユウショウウンコウ</t>
    </rPh>
    <rPh sb="5" eb="7">
      <t>ウム</t>
    </rPh>
    <rPh sb="9" eb="13">
      <t>ジッピチョウシュウ</t>
    </rPh>
    <rPh sb="14" eb="16">
      <t>ウム</t>
    </rPh>
    <phoneticPr fontId="1"/>
  </si>
  <si>
    <r>
      <t>㊟：</t>
    </r>
    <r>
      <rPr>
        <u/>
        <sz val="10"/>
        <rFont val="ＭＳ Ｐゴシック"/>
        <family val="3"/>
        <charset val="128"/>
      </rPr>
      <t>座席（※１）が２列以下のもの（※２）を除く全ての自動車（園バス）に設置義務</t>
    </r>
    <r>
      <rPr>
        <sz val="10"/>
        <rFont val="ＭＳ Ｐゴシック"/>
        <family val="3"/>
        <charset val="128"/>
      </rPr>
      <t>があります。</t>
    </r>
    <phoneticPr fontId="1"/>
  </si>
  <si>
    <r>
      <t>⇒　「</t>
    </r>
    <r>
      <rPr>
        <b/>
        <sz val="11"/>
        <rFont val="ＭＳ Ｐゴシック"/>
        <family val="3"/>
        <charset val="128"/>
      </rPr>
      <t>別紙１</t>
    </r>
    <r>
      <rPr>
        <sz val="11"/>
        <rFont val="ＭＳ Ｐゴシック"/>
        <family val="3"/>
        <charset val="128"/>
      </rPr>
      <t>」を作成してください</t>
    </r>
    <rPh sb="3" eb="5">
      <t>ベッシ</t>
    </rPh>
    <rPh sb="8" eb="10">
      <t>サクセイ</t>
    </rPh>
    <phoneticPr fontId="1"/>
  </si>
  <si>
    <r>
      <t xml:space="preserve">組織活動に関する項目
</t>
    </r>
    <r>
      <rPr>
        <sz val="7"/>
        <rFont val="ＭＳ Ｐゴシック"/>
        <family val="3"/>
        <charset val="128"/>
      </rPr>
      <t>（家庭地域との連携を含む）</t>
    </r>
    <rPh sb="0" eb="4">
      <t>ソシキカツドウ</t>
    </rPh>
    <rPh sb="5" eb="6">
      <t>カン</t>
    </rPh>
    <rPh sb="8" eb="10">
      <t>コウモク</t>
    </rPh>
    <rPh sb="12" eb="14">
      <t>カテイ</t>
    </rPh>
    <rPh sb="14" eb="16">
      <t>チイキ</t>
    </rPh>
    <rPh sb="18" eb="20">
      <t>レンケイ</t>
    </rPh>
    <rPh sb="21" eb="22">
      <t>フク</t>
    </rPh>
    <phoneticPr fontId="1"/>
  </si>
  <si>
    <r>
      <t>㊟：</t>
    </r>
    <r>
      <rPr>
        <u/>
        <sz val="10"/>
        <rFont val="ＭＳ Ｐゴシック"/>
        <family val="3"/>
        <charset val="128"/>
      </rPr>
      <t>実施した結果異常がない場合、健康診断票は空欄にせず、それぞれの項目全てに「異常なし」等何らかの記載をすること。</t>
    </r>
    <phoneticPr fontId="1"/>
  </si>
  <si>
    <r>
      <rPr>
        <sz val="9"/>
        <rFont val="ＭＳ Ｐゴシック"/>
        <family val="3"/>
        <charset val="128"/>
      </rPr>
      <t>未受診教職員の有無</t>
    </r>
    <r>
      <rPr>
        <sz val="10"/>
        <rFont val="ＭＳ Ｐゴシック"/>
        <family val="3"/>
        <charset val="128"/>
      </rPr>
      <t xml:space="preserve">
</t>
    </r>
    <r>
      <rPr>
        <sz val="8"/>
        <rFont val="ＭＳ Ｐゴシック"/>
        <family val="3"/>
        <charset val="128"/>
      </rPr>
      <t>（非常勤・臨時職員を含む）</t>
    </r>
    <rPh sb="0" eb="3">
      <t>ミジュシン</t>
    </rPh>
    <rPh sb="3" eb="6">
      <t>キョウショクイン</t>
    </rPh>
    <rPh sb="7" eb="9">
      <t>ウム</t>
    </rPh>
    <rPh sb="11" eb="14">
      <t>ヒジョウキン</t>
    </rPh>
    <rPh sb="15" eb="19">
      <t>リンジショクイン</t>
    </rPh>
    <rPh sb="20" eb="21">
      <t>フク</t>
    </rPh>
    <phoneticPr fontId="1"/>
  </si>
  <si>
    <r>
      <t>受診者数</t>
    </r>
    <r>
      <rPr>
        <sz val="8"/>
        <rFont val="ＭＳ Ｐゴシック"/>
        <family val="3"/>
        <charset val="128"/>
      </rPr>
      <t>（3か月以内に受けた健康診断の結果票等を提出した者を含む）</t>
    </r>
    <phoneticPr fontId="1"/>
  </si>
  <si>
    <t>保育室等でガス及び灯油等
を使用する燃焼器具使用</t>
    <rPh sb="0" eb="3">
      <t>ホイクシツ</t>
    </rPh>
    <rPh sb="3" eb="4">
      <t>トウ</t>
    </rPh>
    <rPh sb="7" eb="8">
      <t>オヨ</t>
    </rPh>
    <rPh sb="9" eb="12">
      <t>トウユトウ</t>
    </rPh>
    <rPh sb="14" eb="16">
      <t>シヨウ</t>
    </rPh>
    <rPh sb="18" eb="20">
      <t>ネンショウ</t>
    </rPh>
    <rPh sb="20" eb="22">
      <t>キグ</t>
    </rPh>
    <rPh sb="22" eb="24">
      <t>シヨウ</t>
    </rPh>
    <phoneticPr fontId="1"/>
  </si>
  <si>
    <t xml:space="preserve">     ただし、その検査結果とともに薬剤師等から省略の許可を書面で得て保管しておくこと。</t>
    <rPh sb="11" eb="15">
      <t>ケンサケッカ</t>
    </rPh>
    <rPh sb="36" eb="38">
      <t>ホカン</t>
    </rPh>
    <phoneticPr fontId="1"/>
  </si>
  <si>
    <r>
      <t>　「</t>
    </r>
    <r>
      <rPr>
        <b/>
        <sz val="11"/>
        <rFont val="ＭＳ Ｐゴシック"/>
        <family val="3"/>
        <charset val="128"/>
      </rPr>
      <t>別紙２</t>
    </r>
    <r>
      <rPr>
        <sz val="11"/>
        <rFont val="ＭＳ Ｐゴシック"/>
        <family val="3"/>
        <charset val="128"/>
      </rPr>
      <t>」を作成してください</t>
    </r>
    <rPh sb="2" eb="4">
      <t>ベッシ</t>
    </rPh>
    <phoneticPr fontId="1"/>
  </si>
  <si>
    <r>
      <t>　「</t>
    </r>
    <r>
      <rPr>
        <b/>
        <sz val="11"/>
        <rFont val="ＭＳ Ｐゴシック"/>
        <family val="3"/>
        <charset val="128"/>
      </rPr>
      <t>別紙３</t>
    </r>
    <r>
      <rPr>
        <sz val="11"/>
        <rFont val="ＭＳ Ｐゴシック"/>
        <family val="3"/>
        <charset val="128"/>
      </rPr>
      <t>」を作成してください</t>
    </r>
    <rPh sb="2" eb="4">
      <t>ベッシ</t>
    </rPh>
    <phoneticPr fontId="1"/>
  </si>
  <si>
    <r>
      <t>　「</t>
    </r>
    <r>
      <rPr>
        <b/>
        <sz val="11"/>
        <rFont val="ＭＳ Ｐゴシック"/>
        <family val="3"/>
        <charset val="128"/>
      </rPr>
      <t>別紙４</t>
    </r>
    <r>
      <rPr>
        <sz val="11"/>
        <rFont val="ＭＳ Ｐゴシック"/>
        <family val="3"/>
        <charset val="128"/>
      </rPr>
      <t>」を作成してください</t>
    </r>
    <rPh sb="2" eb="4">
      <t>ベッシ</t>
    </rPh>
    <phoneticPr fontId="1"/>
  </si>
  <si>
    <r>
      <t>　「</t>
    </r>
    <r>
      <rPr>
        <b/>
        <sz val="11"/>
        <rFont val="ＭＳ Ｐゴシック"/>
        <family val="3"/>
        <charset val="128"/>
      </rPr>
      <t>別紙５</t>
    </r>
    <r>
      <rPr>
        <sz val="11"/>
        <rFont val="ＭＳ Ｐゴシック"/>
        <family val="3"/>
        <charset val="128"/>
      </rPr>
      <t>」を作成してください</t>
    </r>
    <rPh sb="2" eb="4">
      <t>ベッシ</t>
    </rPh>
    <phoneticPr fontId="1"/>
  </si>
  <si>
    <r>
      <t>「</t>
    </r>
    <r>
      <rPr>
        <b/>
        <sz val="11"/>
        <rFont val="ＭＳ Ｐゴシック"/>
        <family val="3"/>
        <charset val="128"/>
      </rPr>
      <t>別紙３（イ）</t>
    </r>
    <r>
      <rPr>
        <sz val="11"/>
        <rFont val="ＭＳ Ｐゴシック"/>
        <family val="3"/>
        <charset val="128"/>
      </rPr>
      <t>」を作成してください</t>
    </r>
    <rPh sb="1" eb="3">
      <t>ベッシ</t>
    </rPh>
    <phoneticPr fontId="1"/>
  </si>
  <si>
    <r>
      <t>（ア）検査項目　</t>
    </r>
    <r>
      <rPr>
        <sz val="10"/>
        <rFont val="ＭＳ Ｐゴシック"/>
        <family val="3"/>
        <charset val="128"/>
      </rPr>
      <t>(「1実施」又は「2未実施」を入力してください)</t>
    </r>
    <rPh sb="11" eb="13">
      <t>ジッシ</t>
    </rPh>
    <rPh sb="14" eb="15">
      <t>マタ</t>
    </rPh>
    <rPh sb="18" eb="21">
      <t>ミジッシ</t>
    </rPh>
    <rPh sb="23" eb="25">
      <t>ニュウリョク</t>
    </rPh>
    <phoneticPr fontId="1"/>
  </si>
  <si>
    <r>
      <t>イ　消防用設備等の点検の実施状況 (</t>
    </r>
    <r>
      <rPr>
        <u/>
        <sz val="11"/>
        <rFont val="ＭＳ Ｐゴシック"/>
        <family val="3"/>
        <charset val="128"/>
      </rPr>
      <t>直近の２回分について記載する</t>
    </r>
    <r>
      <rPr>
        <sz val="11"/>
        <rFont val="ＭＳ Ｐゴシック"/>
        <family val="3"/>
        <charset val="128"/>
      </rPr>
      <t>)</t>
    </r>
    <phoneticPr fontId="1"/>
  </si>
  <si>
    <r>
      <t>訓練の内容</t>
    </r>
    <r>
      <rPr>
        <sz val="10"/>
        <rFont val="ＭＳ Ｐゴシック"/>
        <family val="3"/>
        <charset val="128"/>
      </rPr>
      <t>（実施状況を入力）</t>
    </r>
    <rPh sb="0" eb="2">
      <t>クンレン</t>
    </rPh>
    <rPh sb="3" eb="5">
      <t>ナイヨウ</t>
    </rPh>
    <rPh sb="8" eb="10">
      <t>ジョウキョウ</t>
    </rPh>
    <rPh sb="11" eb="13">
      <t>ニュウリョク</t>
    </rPh>
    <phoneticPr fontId="1"/>
  </si>
  <si>
    <r>
      <t>㊟：</t>
    </r>
    <r>
      <rPr>
        <u/>
        <sz val="10"/>
        <rFont val="ＭＳ Ｐゴシック"/>
        <family val="3"/>
        <charset val="128"/>
      </rPr>
      <t>消火訓練、避難訓練は毎年度２回以上、通報訓練は消防計画に定める回数実施する。</t>
    </r>
    <phoneticPr fontId="1"/>
  </si>
  <si>
    <r>
      <t>　「</t>
    </r>
    <r>
      <rPr>
        <b/>
        <sz val="11"/>
        <rFont val="ＭＳ Ｐゴシック"/>
        <family val="3"/>
        <charset val="128"/>
      </rPr>
      <t>別紙６</t>
    </r>
    <r>
      <rPr>
        <sz val="11"/>
        <rFont val="ＭＳ Ｐゴシック"/>
        <family val="3"/>
        <charset val="128"/>
      </rPr>
      <t>」を作成してください</t>
    </r>
    <rPh sb="2" eb="4">
      <t>ベッシ</t>
    </rPh>
    <phoneticPr fontId="1"/>
  </si>
  <si>
    <r>
      <t>耐震診断を実施した結果、</t>
    </r>
    <r>
      <rPr>
        <b/>
        <sz val="11"/>
        <rFont val="ＭＳ Ｐゴシック"/>
        <family val="3"/>
        <charset val="128"/>
      </rPr>
      <t>非木造建物でIs値が０．６未満</t>
    </r>
    <r>
      <rPr>
        <sz val="11"/>
        <rFont val="ＭＳ Ｐゴシック"/>
        <family val="3"/>
        <charset val="128"/>
      </rPr>
      <t>又は</t>
    </r>
    <r>
      <rPr>
        <b/>
        <sz val="11"/>
        <rFont val="ＭＳ Ｐゴシック"/>
        <family val="3"/>
        <charset val="128"/>
      </rPr>
      <t>木造建物でIw値が１．０未満</t>
    </r>
    <r>
      <rPr>
        <sz val="11"/>
        <rFont val="ＭＳ Ｐゴシック"/>
        <family val="3"/>
        <charset val="128"/>
      </rPr>
      <t>と判定された場合は、</t>
    </r>
    <phoneticPr fontId="1"/>
  </si>
  <si>
    <r>
      <t>⑫　工事実施後のIs値（</t>
    </r>
    <r>
      <rPr>
        <sz val="9"/>
        <rFont val="ＭＳ Ｐゴシック"/>
        <family val="3"/>
        <charset val="128"/>
      </rPr>
      <t>あるいは</t>
    </r>
    <r>
      <rPr>
        <sz val="11"/>
        <rFont val="ＭＳ Ｐゴシック"/>
        <family val="3"/>
        <charset val="128"/>
      </rPr>
      <t>Iw値）</t>
    </r>
    <rPh sb="2" eb="4">
      <t>コウジ</t>
    </rPh>
    <rPh sb="4" eb="6">
      <t>ジッシ</t>
    </rPh>
    <rPh sb="6" eb="7">
      <t>ゴ</t>
    </rPh>
    <rPh sb="10" eb="11">
      <t>チ</t>
    </rPh>
    <rPh sb="18" eb="19">
      <t>チ</t>
    </rPh>
    <phoneticPr fontId="1"/>
  </si>
  <si>
    <t>人◎</t>
    <rPh sb="0" eb="1">
      <t>ニン</t>
    </rPh>
    <phoneticPr fontId="14"/>
  </si>
  <si>
    <t>人)※</t>
    <rPh sb="0" eb="1">
      <t>ニン</t>
    </rPh>
    <phoneticPr fontId="14"/>
  </si>
  <si>
    <r>
      <rPr>
        <b/>
        <sz val="10"/>
        <rFont val="ＭＳ Ｐゴシック"/>
        <family val="3"/>
        <charset val="128"/>
      </rPr>
      <t>在園児数（各月と合計）など白色のマスは、自動計算</t>
    </r>
    <r>
      <rPr>
        <sz val="10"/>
        <rFont val="ＭＳ Ｐゴシック"/>
        <family val="3"/>
        <charset val="128"/>
      </rPr>
      <t>されます（</t>
    </r>
    <r>
      <rPr>
        <b/>
        <sz val="10"/>
        <rFont val="ＭＳ Ｐゴシック"/>
        <family val="3"/>
        <charset val="128"/>
      </rPr>
      <t>表２，表３共通</t>
    </r>
    <r>
      <rPr>
        <sz val="10"/>
        <rFont val="ＭＳ Ｐゴシック"/>
        <family val="3"/>
        <charset val="128"/>
      </rPr>
      <t>）。</t>
    </r>
    <r>
      <rPr>
        <sz val="9"/>
        <rFont val="ＭＳ Ｐゴシック"/>
        <family val="3"/>
        <charset val="128"/>
      </rPr>
      <t>　参考：各月在園児数＝（前月在園児数）＋（当月入園＆復園児数）-（</t>
    </r>
    <r>
      <rPr>
        <u/>
        <sz val="9"/>
        <rFont val="ＭＳ Ｐゴシック"/>
        <family val="3"/>
        <charset val="128"/>
      </rPr>
      <t>前月退園</t>
    </r>
    <r>
      <rPr>
        <sz val="9"/>
        <rFont val="ＭＳ Ｐゴシック"/>
        <family val="3"/>
        <charset val="128"/>
      </rPr>
      <t>児数）-（当月休園児数）</t>
    </r>
    <rPh sb="0" eb="3">
      <t>ザイエンジ</t>
    </rPh>
    <rPh sb="3" eb="4">
      <t>スウ</t>
    </rPh>
    <rPh sb="20" eb="22">
      <t>ジドウ</t>
    </rPh>
    <rPh sb="22" eb="24">
      <t>ケイサン</t>
    </rPh>
    <rPh sb="39" eb="41">
      <t>サンコウ</t>
    </rPh>
    <rPh sb="42" eb="44">
      <t>カクツキ</t>
    </rPh>
    <rPh sb="44" eb="46">
      <t>ザイエン</t>
    </rPh>
    <rPh sb="47" eb="48">
      <t>スウ</t>
    </rPh>
    <rPh sb="62" eb="63">
      <t>フク</t>
    </rPh>
    <rPh sb="63" eb="65">
      <t>エンジ</t>
    </rPh>
    <rPh sb="71" eb="72">
      <t>ゼン</t>
    </rPh>
    <rPh sb="75" eb="76">
      <t>ジ</t>
    </rPh>
    <rPh sb="76" eb="77">
      <t>スウ</t>
    </rPh>
    <rPh sb="80" eb="82">
      <t>トウゲツ</t>
    </rPh>
    <rPh sb="82" eb="83">
      <t>ジ</t>
    </rPh>
    <rPh sb="83" eb="84">
      <t>スウ</t>
    </rPh>
    <phoneticPr fontId="14"/>
  </si>
  <si>
    <r>
      <rPr>
        <b/>
        <sz val="12"/>
        <color rgb="FFFF0000"/>
        <rFont val="ＭＳ Ｐゴシック"/>
        <family val="3"/>
        <charset val="128"/>
      </rPr>
      <t>A</t>
    </r>
    <r>
      <rPr>
        <sz val="11"/>
        <rFont val="ＭＳ Ｐゴシック"/>
        <family val="3"/>
        <charset val="128"/>
      </rPr>
      <t>　徴収基準額</t>
    </r>
    <rPh sb="2" eb="4">
      <t>チョウシュウ</t>
    </rPh>
    <rPh sb="4" eb="6">
      <t>キジュン</t>
    </rPh>
    <rPh sb="6" eb="7">
      <t>ガク</t>
    </rPh>
    <phoneticPr fontId="14"/>
  </si>
  <si>
    <t>人※</t>
    <rPh sb="0" eb="1">
      <t>ニン</t>
    </rPh>
    <phoneticPr fontId="14"/>
  </si>
  <si>
    <t>（７）イ　３飲料水に供していない井戸水等をプールの原水として</t>
    <rPh sb="6" eb="9">
      <t>インリョウスイ</t>
    </rPh>
    <rPh sb="10" eb="11">
      <t>キョウ</t>
    </rPh>
    <phoneticPr fontId="1"/>
  </si>
  <si>
    <t>⇒　下記の（イ）に入力</t>
    <rPh sb="9" eb="11">
      <t>ニュウリョク</t>
    </rPh>
    <phoneticPr fontId="1"/>
  </si>
  <si>
    <r>
      <t>①飲料水として使用している場合、毎月１回</t>
    </r>
    <r>
      <rPr>
        <sz val="8"/>
        <rFont val="ＭＳ Ｐゴシック"/>
        <family val="3"/>
        <charset val="128"/>
      </rPr>
      <t>（項目によって頻度は異なる）</t>
    </r>
    <r>
      <rPr>
        <sz val="10"/>
        <rFont val="ＭＳ Ｐゴシック"/>
        <family val="3"/>
        <charset val="128"/>
      </rPr>
      <t>。⇒①実施頻度に入力</t>
    </r>
    <rPh sb="37" eb="41">
      <t>ジッシヒンド</t>
    </rPh>
    <rPh sb="42" eb="44">
      <t>ニュウリョク</t>
    </rPh>
    <phoneticPr fontId="1"/>
  </si>
  <si>
    <t>①実施頻度</t>
    <phoneticPr fontId="1"/>
  </si>
  <si>
    <t>令和○年度　非学校法人立幼稚園検査調書</t>
    <phoneticPr fontId="1"/>
  </si>
  <si>
    <t>（１）教育週数　（令和○年度の実際の週数）</t>
    <phoneticPr fontId="1"/>
  </si>
  <si>
    <t>（２）園則（令和○年度適用）の県への届出状況</t>
    <phoneticPr fontId="1"/>
  </si>
  <si>
    <t>○</t>
    <phoneticPr fontId="1"/>
  </si>
  <si>
    <t>令和○年５月１日</t>
    <rPh sb="0" eb="2">
      <t>レイワ</t>
    </rPh>
    <rPh sb="3" eb="4">
      <t>ネン</t>
    </rPh>
    <rPh sb="5" eb="6">
      <t>ガツ</t>
    </rPh>
    <rPh sb="7" eb="8">
      <t>ヒ</t>
    </rPh>
    <phoneticPr fontId="1"/>
  </si>
  <si>
    <t>（４）クラス別園児数（令和○年５月１日現在）</t>
    <phoneticPr fontId="1"/>
  </si>
  <si>
    <t>イ　給与支給状況（令和○年度分）</t>
    <phoneticPr fontId="1"/>
  </si>
  <si>
    <t>イ　退職金支給状況（令和○年度退職分、未払も含む）</t>
    <phoneticPr fontId="1"/>
  </si>
  <si>
    <t>ア　労災保険、雇用保険、私学共済及び退職金財団への加入状況(令和○年度)</t>
    <phoneticPr fontId="1"/>
  </si>
  <si>
    <r>
      <t>イ　</t>
    </r>
    <r>
      <rPr>
        <u/>
        <sz val="11"/>
        <rFont val="ＭＳ Ｐゴシック"/>
        <family val="3"/>
        <charset val="128"/>
      </rPr>
      <t>代表者等個人による</t>
    </r>
    <r>
      <rPr>
        <sz val="11"/>
        <rFont val="ＭＳ Ｐゴシック"/>
        <family val="3"/>
        <charset val="128"/>
      </rPr>
      <t>一時的な現金立て替えの有無（令和○年度）</t>
    </r>
    <rPh sb="2" eb="5">
      <t>ダイヒョウシャ</t>
    </rPh>
    <phoneticPr fontId="1"/>
  </si>
  <si>
    <t>（令和○年度末）</t>
    <rPh sb="1" eb="3">
      <t>レイワ</t>
    </rPh>
    <rPh sb="4" eb="7">
      <t>ネンドマツ</t>
    </rPh>
    <phoneticPr fontId="1"/>
  </si>
  <si>
    <t>（１）令和○年度の納付金額 (園則で定めるものに限る。法定代理受領するものも含む。)</t>
    <phoneticPr fontId="1"/>
  </si>
  <si>
    <t>令和○年度決算額</t>
    <rPh sb="0" eb="2">
      <t>レイワ</t>
    </rPh>
    <rPh sb="3" eb="5">
      <t>ネンド</t>
    </rPh>
    <rPh sb="5" eb="8">
      <t>ケッサンガク</t>
    </rPh>
    <phoneticPr fontId="1"/>
  </si>
  <si>
    <r>
      <t>５　源泉税及び私学共済掛金の滞納</t>
    </r>
    <r>
      <rPr>
        <b/>
        <sz val="10"/>
        <rFont val="ＭＳ Ｐゴシック"/>
        <family val="3"/>
        <charset val="128"/>
      </rPr>
      <t>(㊟)</t>
    </r>
    <r>
      <rPr>
        <b/>
        <sz val="11"/>
        <rFont val="ＭＳ Ｐゴシック"/>
        <family val="3"/>
        <charset val="128"/>
      </rPr>
      <t>状況（令和○年度）</t>
    </r>
    <phoneticPr fontId="1"/>
  </si>
  <si>
    <t>（４）満３歳児入園時の健康診断の実施状況（令和○年度）</t>
    <phoneticPr fontId="1"/>
  </si>
  <si>
    <t>（４）雇入時健康診断の実施状況（令和○年度）</t>
    <phoneticPr fontId="1"/>
  </si>
  <si>
    <r>
      <t>令和○年度</t>
    </r>
    <r>
      <rPr>
        <sz val="9"/>
        <rFont val="ＭＳ Ｐゴシック"/>
        <family val="3"/>
        <charset val="128"/>
      </rPr>
      <t>（予定含む）</t>
    </r>
    <rPh sb="0" eb="2">
      <t>レイワ</t>
    </rPh>
    <rPh sb="3" eb="5">
      <t>ネンド</t>
    </rPh>
    <rPh sb="6" eb="9">
      <t>ヨテイフク</t>
    </rPh>
    <phoneticPr fontId="1"/>
  </si>
  <si>
    <t>令和○年度</t>
    <phoneticPr fontId="1"/>
  </si>
  <si>
    <r>
      <t xml:space="preserve">令和○年度
</t>
    </r>
    <r>
      <rPr>
        <sz val="9"/>
        <rFont val="ＭＳ Ｐゴシック"/>
        <family val="3"/>
        <charset val="128"/>
      </rPr>
      <t>（予定含む）</t>
    </r>
    <rPh sb="0" eb="2">
      <t>レイワ</t>
    </rPh>
    <rPh sb="3" eb="5">
      <t>ネンド</t>
    </rPh>
    <rPh sb="7" eb="9">
      <t>ヨテイ</t>
    </rPh>
    <rPh sb="9" eb="10">
      <t>フク</t>
    </rPh>
    <phoneticPr fontId="1"/>
  </si>
  <si>
    <t>令和○年度</t>
    <rPh sb="0" eb="2">
      <t>レイワ</t>
    </rPh>
    <rPh sb="3" eb="5">
      <t>ネンド</t>
    </rPh>
    <phoneticPr fontId="1"/>
  </si>
  <si>
    <t>令和○年度検査月日
（予定を含む）</t>
    <rPh sb="0" eb="2">
      <t>レイワ</t>
    </rPh>
    <rPh sb="3" eb="5">
      <t>ネンド</t>
    </rPh>
    <rPh sb="5" eb="7">
      <t>ケンサ</t>
    </rPh>
    <rPh sb="7" eb="9">
      <t>ガッピ</t>
    </rPh>
    <rPh sb="11" eb="13">
      <t>ヨテイ</t>
    </rPh>
    <rPh sb="14" eb="15">
      <t>フク</t>
    </rPh>
    <phoneticPr fontId="1"/>
  </si>
  <si>
    <t>令和○年度検査月日</t>
    <rPh sb="0" eb="2">
      <t>レイワ</t>
    </rPh>
    <rPh sb="3" eb="5">
      <t>ネンド</t>
    </rPh>
    <rPh sb="5" eb="7">
      <t>ケンサ</t>
    </rPh>
    <rPh sb="7" eb="9">
      <t>ガッピ</t>
    </rPh>
    <phoneticPr fontId="1"/>
  </si>
  <si>
    <t>令和○年度実施日
（予定含む）</t>
    <rPh sb="0" eb="2">
      <t>レイワ</t>
    </rPh>
    <rPh sb="3" eb="5">
      <t>ネンド</t>
    </rPh>
    <rPh sb="5" eb="8">
      <t>ジッシビ</t>
    </rPh>
    <rPh sb="10" eb="13">
      <t>ヨテイフク</t>
    </rPh>
    <phoneticPr fontId="1"/>
  </si>
  <si>
    <t>令和○年度実施日</t>
    <rPh sb="0" eb="2">
      <t>レイワ</t>
    </rPh>
    <rPh sb="3" eb="5">
      <t>ネンド</t>
    </rPh>
    <rPh sb="5" eb="8">
      <t>ジッシビ</t>
    </rPh>
    <phoneticPr fontId="1"/>
  </si>
  <si>
    <t>R○年8月に新しい消火器に交換済み、同月、業者により火災報知機を修理済み</t>
    <rPh sb="2" eb="3">
      <t>ネン</t>
    </rPh>
    <rPh sb="4" eb="5">
      <t>ガツ</t>
    </rPh>
    <rPh sb="6" eb="7">
      <t>アタラ</t>
    </rPh>
    <rPh sb="9" eb="12">
      <t>ショウカキ</t>
    </rPh>
    <rPh sb="13" eb="16">
      <t>コウカンズ</t>
    </rPh>
    <rPh sb="18" eb="20">
      <t>ドウゲツ</t>
    </rPh>
    <rPh sb="19" eb="20">
      <t>ガツ</t>
    </rPh>
    <rPh sb="21" eb="23">
      <t>ギョウシャ</t>
    </rPh>
    <rPh sb="26" eb="31">
      <t>カサイホウチキ</t>
    </rPh>
    <rPh sb="32" eb="35">
      <t>シュウリズ</t>
    </rPh>
    <phoneticPr fontId="1"/>
  </si>
  <si>
    <t>８　幼稚園における重大事故発生時の対応状況等（令和○年度～令和○年度）</t>
    <phoneticPr fontId="1"/>
  </si>
  <si>
    <t>（２）園児の傷害保険等への加入状況（令和○年度）</t>
    <phoneticPr fontId="1"/>
  </si>
  <si>
    <r>
      <t xml:space="preserve">令和○年度売電収入額
</t>
    </r>
    <r>
      <rPr>
        <sz val="10"/>
        <rFont val="ＭＳ Ｐゴシック"/>
        <family val="3"/>
        <charset val="128"/>
      </rPr>
      <t>(１又は２に該当の場合記入)</t>
    </r>
    <phoneticPr fontId="1"/>
  </si>
  <si>
    <t>(参考）：不動産（土地・建物）登記の現在事項全部証明書、施設設備状況表、借入金明細書</t>
    <rPh sb="41" eb="42">
      <t>ショ</t>
    </rPh>
    <phoneticPr fontId="1"/>
  </si>
  <si>
    <t>R</t>
    <phoneticPr fontId="1"/>
  </si>
  <si>
    <t>調書の｢第３　会計事務の処理｣の「２　園児納付金」から入園料を引用しています。入園料を修正する際は、調書を修正してください。</t>
    <rPh sb="27" eb="30">
      <t>ニュウエンリョウ</t>
    </rPh>
    <rPh sb="31" eb="33">
      <t>インヨウ</t>
    </rPh>
    <rPh sb="39" eb="42">
      <t>ニュウエンリョウ</t>
    </rPh>
    <rPh sb="43" eb="45">
      <t>シュウセイ</t>
    </rPh>
    <rPh sb="47" eb="48">
      <t>サイ</t>
    </rPh>
    <rPh sb="50" eb="52">
      <t>チョウショ</t>
    </rPh>
    <rPh sb="53" eb="55">
      <t>シュウセイ</t>
    </rPh>
    <phoneticPr fontId="14"/>
  </si>
  <si>
    <t>調書の｢第３　会計事務の処理｣の「２　園児納付金」から保育料を引用しています。保育料を修正する際は、調書を修正してください。</t>
    <rPh sb="27" eb="30">
      <t>ホイクリョウ</t>
    </rPh>
    <rPh sb="31" eb="33">
      <t>インヨウ</t>
    </rPh>
    <rPh sb="39" eb="42">
      <t>ホイクリョウ</t>
    </rPh>
    <rPh sb="43" eb="45">
      <t>シュウセイ</t>
    </rPh>
    <rPh sb="47" eb="48">
      <t>サイ</t>
    </rPh>
    <rPh sb="50" eb="52">
      <t>チョウショ</t>
    </rPh>
    <rPh sb="53" eb="55">
      <t>シュウセイ</t>
    </rPh>
    <phoneticPr fontId="14"/>
  </si>
  <si>
    <r>
      <t>（２）</t>
    </r>
    <r>
      <rPr>
        <b/>
        <u val="double"/>
        <sz val="11"/>
        <rFont val="ＭＳ Ｐゴシック"/>
        <family val="3"/>
        <charset val="128"/>
      </rPr>
      <t>所有する</t>
    </r>
    <r>
      <rPr>
        <b/>
        <sz val="11"/>
        <rFont val="ＭＳ Ｐゴシック"/>
        <family val="3"/>
        <charset val="128"/>
      </rPr>
      <t>園地、園舎等の登記状況</t>
    </r>
    <rPh sb="3" eb="5">
      <t>ショユウ</t>
    </rPh>
    <phoneticPr fontId="1"/>
  </si>
  <si>
    <t>オ　毎学年１回実施する検査</t>
    <phoneticPr fontId="1"/>
  </si>
  <si>
    <t>イ　育児に関する雇用環境の整備、個別の周知・意向確認の措置状況（令和7年度）</t>
    <rPh sb="2" eb="4">
      <t>イクジ</t>
    </rPh>
    <rPh sb="5" eb="6">
      <t>カン</t>
    </rPh>
    <rPh sb="32" eb="34">
      <t>レイワ</t>
    </rPh>
    <rPh sb="35" eb="37">
      <t>ネンド</t>
    </rPh>
    <phoneticPr fontId="1"/>
  </si>
  <si>
    <t>項目</t>
    <rPh sb="0" eb="2">
      <t>コウモク</t>
    </rPh>
    <phoneticPr fontId="1"/>
  </si>
  <si>
    <t>具体的な取組内容</t>
    <rPh sb="0" eb="3">
      <t>グタイテキ</t>
    </rPh>
    <rPh sb="4" eb="8">
      <t>トリクミナイヨウ</t>
    </rPh>
    <phoneticPr fontId="1"/>
  </si>
  <si>
    <r>
      <rPr>
        <u/>
        <sz val="11"/>
        <rFont val="ＭＳ Ｐゴシック"/>
        <family val="3"/>
        <charset val="128"/>
      </rPr>
      <t xml:space="preserve">A. 育児休業を取得しやすい雇用環境の整備
</t>
    </r>
    <r>
      <rPr>
        <sz val="10"/>
        <rFont val="ＭＳ Ｐゴシック"/>
        <family val="3"/>
        <charset val="128"/>
      </rPr>
      <t>（下記いずれかの措置が必要）
育児休業・産後パパ育休に関する
①研修の実施
②相談体制の整備（相談窓口設置）
③取得事例の収集・提供
④制度と取得促進に関する方針の周知</t>
    </r>
    <rPh sb="3" eb="7">
      <t>イクジキュウギョウ</t>
    </rPh>
    <rPh sb="8" eb="10">
      <t>シュトク</t>
    </rPh>
    <rPh sb="14" eb="18">
      <t>コヨウカンキョウ</t>
    </rPh>
    <rPh sb="19" eb="21">
      <t>セイビ</t>
    </rPh>
    <rPh sb="23" eb="25">
      <t>カキ</t>
    </rPh>
    <rPh sb="30" eb="32">
      <t>ソチ</t>
    </rPh>
    <rPh sb="33" eb="35">
      <t>ヒツヨウ</t>
    </rPh>
    <phoneticPr fontId="1"/>
  </si>
  <si>
    <r>
      <rPr>
        <u/>
        <sz val="11"/>
        <rFont val="ＭＳ Ｐゴシック"/>
        <family val="3"/>
        <charset val="128"/>
      </rPr>
      <t xml:space="preserve">B. 妊娠・出産（本人または配偶者）の申し出をした労働者に対する個別の周知・意向確認の措置
</t>
    </r>
    <r>
      <rPr>
        <sz val="10"/>
        <rFont val="ＭＳ Ｐゴシック"/>
        <family val="3"/>
        <charset val="128"/>
      </rPr>
      <t>（下記事項の周知と休業の取得意向の確認が必要）
①育児休業・産後パパ育休に関する制度
②育児休業・産後パパ育休の申し出先
③育児休業給付に関すること
④育児休業・産後パパ育休期間について負担すべき社会保険料の取り扱い</t>
    </r>
    <rPh sb="3" eb="5">
      <t>ニンシン</t>
    </rPh>
    <rPh sb="6" eb="8">
      <t>シュッサン</t>
    </rPh>
    <rPh sb="9" eb="11">
      <t>ホンニン</t>
    </rPh>
    <rPh sb="14" eb="17">
      <t>ハイグウシャ</t>
    </rPh>
    <rPh sb="19" eb="20">
      <t>モウ</t>
    </rPh>
    <rPh sb="21" eb="22">
      <t>デ</t>
    </rPh>
    <rPh sb="25" eb="28">
      <t>ロウドウシャ</t>
    </rPh>
    <rPh sb="29" eb="30">
      <t>タイ</t>
    </rPh>
    <rPh sb="32" eb="34">
      <t>コベツ</t>
    </rPh>
    <rPh sb="35" eb="37">
      <t>シュウチ</t>
    </rPh>
    <rPh sb="38" eb="42">
      <t>イコウカクニン</t>
    </rPh>
    <rPh sb="43" eb="45">
      <t>ソチ</t>
    </rPh>
    <rPh sb="47" eb="49">
      <t>カキ</t>
    </rPh>
    <rPh sb="49" eb="51">
      <t>ジコウ</t>
    </rPh>
    <rPh sb="52" eb="54">
      <t>シュウチ</t>
    </rPh>
    <rPh sb="55" eb="57">
      <t>キュウギョウ</t>
    </rPh>
    <rPh sb="58" eb="60">
      <t>シュトク</t>
    </rPh>
    <rPh sb="66" eb="68">
      <t>ヒツヨウ</t>
    </rPh>
    <phoneticPr fontId="1"/>
  </si>
  <si>
    <r>
      <rPr>
        <u/>
        <sz val="11"/>
        <rFont val="ＭＳ Ｐゴシック"/>
        <family val="3"/>
        <charset val="128"/>
      </rPr>
      <t xml:space="preserve">C. 柔軟な働き方を実現するための措置
</t>
    </r>
    <r>
      <rPr>
        <sz val="10"/>
        <rFont val="ＭＳ Ｐゴシック"/>
        <family val="3"/>
        <charset val="128"/>
      </rPr>
      <t>（3歳から小学校就学前の子を養育する労働者に、下記のいずれか2つ以上の措置を講じ、1つを選択できるようにする必要）
①始業時刻等の変更
②テレワーク等（10日以上/月）
③保育施設の設置運営等
④養育両立支援休暇の付与（10日以上/年）
⑤短時間勤務制度</t>
    </r>
    <rPh sb="3" eb="5">
      <t>ジュウナン</t>
    </rPh>
    <rPh sb="6" eb="7">
      <t>ハタラ</t>
    </rPh>
    <rPh sb="8" eb="9">
      <t>カタ</t>
    </rPh>
    <rPh sb="10" eb="12">
      <t>ジツゲン</t>
    </rPh>
    <rPh sb="17" eb="19">
      <t>ソチ</t>
    </rPh>
    <rPh sb="22" eb="23">
      <t>サイ</t>
    </rPh>
    <rPh sb="25" eb="30">
      <t>ショウガッコウシュウガク</t>
    </rPh>
    <rPh sb="30" eb="31">
      <t>マエ</t>
    </rPh>
    <rPh sb="32" eb="33">
      <t>コ</t>
    </rPh>
    <rPh sb="34" eb="36">
      <t>ヨウイク</t>
    </rPh>
    <rPh sb="38" eb="41">
      <t>ロウドウシャ</t>
    </rPh>
    <rPh sb="43" eb="45">
      <t>カキ</t>
    </rPh>
    <rPh sb="52" eb="54">
      <t>イジョウ</t>
    </rPh>
    <rPh sb="55" eb="57">
      <t>ソチ</t>
    </rPh>
    <rPh sb="58" eb="59">
      <t>コウ</t>
    </rPh>
    <rPh sb="64" eb="66">
      <t>センタク</t>
    </rPh>
    <rPh sb="74" eb="76">
      <t>ヒツヨウ</t>
    </rPh>
    <phoneticPr fontId="1"/>
  </si>
  <si>
    <r>
      <rPr>
        <u/>
        <sz val="11"/>
        <rFont val="ＭＳ Ｐゴシック"/>
        <family val="3"/>
        <charset val="128"/>
      </rPr>
      <t xml:space="preserve">D. 柔軟な働き方を実現するための措置の個別の周知・意向確認の措置
</t>
    </r>
    <r>
      <rPr>
        <sz val="10"/>
        <rFont val="ＭＳ Ｐゴシック"/>
        <family val="3"/>
        <charset val="128"/>
      </rPr>
      <t>（子が1歳11か月～2歳11か月の間に、下記事項の周知と制度利用の意向確認が必要）
①上記Cで選択した措置の内容
②措置の申出先
③所定外労働・時間外労働・深夜業の制限に関する制度</t>
    </r>
    <rPh sb="3" eb="5">
      <t>ジュウナン</t>
    </rPh>
    <rPh sb="6" eb="7">
      <t>ハタラ</t>
    </rPh>
    <rPh sb="8" eb="9">
      <t>カタ</t>
    </rPh>
    <rPh sb="10" eb="12">
      <t>ジツゲン</t>
    </rPh>
    <rPh sb="17" eb="19">
      <t>ソチ</t>
    </rPh>
    <rPh sb="20" eb="22">
      <t>コベツ</t>
    </rPh>
    <rPh sb="23" eb="25">
      <t>シュウチ</t>
    </rPh>
    <rPh sb="26" eb="30">
      <t>イコウカクニン</t>
    </rPh>
    <rPh sb="31" eb="33">
      <t>ソチ</t>
    </rPh>
    <rPh sb="35" eb="36">
      <t>コ</t>
    </rPh>
    <rPh sb="38" eb="39">
      <t>サイ</t>
    </rPh>
    <rPh sb="42" eb="43">
      <t>ゲツ</t>
    </rPh>
    <rPh sb="45" eb="46">
      <t>サイ</t>
    </rPh>
    <rPh sb="49" eb="50">
      <t>ゲツ</t>
    </rPh>
    <rPh sb="51" eb="52">
      <t>アイダ</t>
    </rPh>
    <rPh sb="54" eb="56">
      <t>カキ</t>
    </rPh>
    <rPh sb="56" eb="58">
      <t>ジコウ</t>
    </rPh>
    <rPh sb="59" eb="61">
      <t>シュウチ</t>
    </rPh>
    <rPh sb="62" eb="66">
      <t>セイドリヨウ</t>
    </rPh>
    <rPh sb="67" eb="71">
      <t>イコウカクニン</t>
    </rPh>
    <rPh sb="72" eb="74">
      <t>ヒツヨウ</t>
    </rPh>
    <phoneticPr fontId="1"/>
  </si>
  <si>
    <r>
      <rPr>
        <u/>
        <sz val="11"/>
        <rFont val="ＭＳ Ｐゴシック"/>
        <family val="3"/>
        <charset val="128"/>
      </rPr>
      <t xml:space="preserve">E. 妊娠・仕事と育児の両立に関する個別の意向聴取
</t>
    </r>
    <r>
      <rPr>
        <sz val="10"/>
        <rFont val="ＭＳ Ｐゴシック"/>
        <family val="3"/>
        <charset val="128"/>
      </rPr>
      <t>（本人または配偶者の妊娠・出産等の申出時と、子が1歳11か月～2歳11か月の間の2つの時期に、下記事項の意向聴取が必要）
①勤務時間帯（始業および就業の時刻）
②勤務地（就業の場所）
③両立支援制度等の利用期間
④仕事と育児の両立に資する就業の条件（業務量、労働条件の見直し等）</t>
    </r>
    <rPh sb="3" eb="5">
      <t>ニンシン</t>
    </rPh>
    <rPh sb="6" eb="8">
      <t>シゴト</t>
    </rPh>
    <rPh sb="9" eb="11">
      <t>イクジ</t>
    </rPh>
    <rPh sb="12" eb="14">
      <t>リョウリツ</t>
    </rPh>
    <rPh sb="15" eb="16">
      <t>カン</t>
    </rPh>
    <rPh sb="18" eb="20">
      <t>コベツ</t>
    </rPh>
    <rPh sb="21" eb="25">
      <t>イコウチョウシュ</t>
    </rPh>
    <rPh sb="27" eb="29">
      <t>ホンニン</t>
    </rPh>
    <rPh sb="32" eb="35">
      <t>ハイグウシャ</t>
    </rPh>
    <rPh sb="36" eb="38">
      <t>ニンシン</t>
    </rPh>
    <rPh sb="39" eb="42">
      <t>シュッサントウ</t>
    </rPh>
    <rPh sb="43" eb="44">
      <t>モウ</t>
    </rPh>
    <rPh sb="44" eb="45">
      <t>デ</t>
    </rPh>
    <rPh sb="45" eb="46">
      <t>ジ</t>
    </rPh>
    <rPh sb="48" eb="49">
      <t>コ</t>
    </rPh>
    <rPh sb="51" eb="52">
      <t>サイ</t>
    </rPh>
    <rPh sb="55" eb="56">
      <t>ゲツ</t>
    </rPh>
    <rPh sb="58" eb="59">
      <t>サイ</t>
    </rPh>
    <rPh sb="62" eb="63">
      <t>ゲツ</t>
    </rPh>
    <rPh sb="64" eb="65">
      <t>アイダ</t>
    </rPh>
    <rPh sb="69" eb="71">
      <t>ジキ</t>
    </rPh>
    <rPh sb="73" eb="77">
      <t>カキジコウ</t>
    </rPh>
    <rPh sb="78" eb="82">
      <t>イコウチョウシュ</t>
    </rPh>
    <rPh sb="83" eb="85">
      <t>ヒツヨウ</t>
    </rPh>
    <phoneticPr fontId="1"/>
  </si>
  <si>
    <t>㊟ A～B：令和４年４月施行。C～E：令和７年１０月施行。</t>
    <rPh sb="6" eb="8">
      <t>レイワ</t>
    </rPh>
    <rPh sb="9" eb="10">
      <t>ネン</t>
    </rPh>
    <rPh sb="11" eb="12">
      <t>ガツ</t>
    </rPh>
    <rPh sb="12" eb="14">
      <t>セコウ</t>
    </rPh>
    <rPh sb="19" eb="21">
      <t>レイワ</t>
    </rPh>
    <rPh sb="22" eb="23">
      <t>ネン</t>
    </rPh>
    <rPh sb="25" eb="26">
      <t>ガツ</t>
    </rPh>
    <rPh sb="26" eb="28">
      <t>セコウ</t>
    </rPh>
    <phoneticPr fontId="1"/>
  </si>
  <si>
    <t>ウ　介護に関する雇用環境の整備、個別の周知・意向確認の措置状況（令和7年度）</t>
    <rPh sb="2" eb="4">
      <t>カイゴ</t>
    </rPh>
    <rPh sb="5" eb="6">
      <t>カン</t>
    </rPh>
    <rPh sb="32" eb="34">
      <t>レイワ</t>
    </rPh>
    <rPh sb="35" eb="37">
      <t>ネンド</t>
    </rPh>
    <phoneticPr fontId="1"/>
  </si>
  <si>
    <r>
      <rPr>
        <u/>
        <sz val="11"/>
        <rFont val="ＭＳ Ｐゴシック"/>
        <family val="3"/>
        <charset val="128"/>
      </rPr>
      <t xml:space="preserve">A. 介護離職防止のための雇用環境の整備
</t>
    </r>
    <r>
      <rPr>
        <sz val="10"/>
        <rFont val="ＭＳ Ｐゴシック"/>
        <family val="3"/>
        <charset val="128"/>
      </rPr>
      <t>（下記いずれかの措置が必要）
介護休業・介護両立支援制度等に関する
①研修の実施
②相談体制の整備（相談窓口設置）
③取得・利用事例の収集・提供
④制度等の利用促進に関する方針の周知</t>
    </r>
    <rPh sb="13" eb="17">
      <t>コヨウカンキョウ</t>
    </rPh>
    <rPh sb="18" eb="20">
      <t>セイビ</t>
    </rPh>
    <rPh sb="22" eb="24">
      <t>カキ</t>
    </rPh>
    <rPh sb="29" eb="31">
      <t>ソチ</t>
    </rPh>
    <rPh sb="32" eb="34">
      <t>ヒツヨウ</t>
    </rPh>
    <rPh sb="37" eb="39">
      <t>カイゴ</t>
    </rPh>
    <rPh sb="42" eb="51">
      <t>カイゴリョウリツシエンセイドトウ</t>
    </rPh>
    <rPh sb="81" eb="83">
      <t>シュトク</t>
    </rPh>
    <rPh sb="84" eb="86">
      <t>リヨウ</t>
    </rPh>
    <rPh sb="98" eb="99">
      <t>トウ</t>
    </rPh>
    <rPh sb="100" eb="102">
      <t>リヨウ</t>
    </rPh>
    <phoneticPr fontId="1"/>
  </si>
  <si>
    <r>
      <rPr>
        <u/>
        <sz val="11"/>
        <rFont val="ＭＳ Ｐゴシック"/>
        <family val="3"/>
        <charset val="128"/>
      </rPr>
      <t xml:space="preserve">B. 介護離職防止のための個別の周知・意向確認等の措置
</t>
    </r>
    <r>
      <rPr>
        <sz val="10"/>
        <rFont val="ＭＳ Ｐゴシック"/>
        <family val="3"/>
        <charset val="128"/>
      </rPr>
      <t>（介護に直面した旨の申出をした労働者に対し下記の周知と利用意向確認が必要。40歳等の労働者に対し下記の情報提供が必要）
①介護休業に関する制度、介護両立支援制度等（制度の内容）
②介護休業・介護両立支援制度等の申出先
③介護休業給付金に関すること</t>
    </r>
    <rPh sb="3" eb="9">
      <t>カイゴリショクボウシ</t>
    </rPh>
    <rPh sb="13" eb="15">
      <t>コベツ</t>
    </rPh>
    <rPh sb="16" eb="18">
      <t>シュウチ</t>
    </rPh>
    <rPh sb="19" eb="23">
      <t>イコウカクニン</t>
    </rPh>
    <rPh sb="23" eb="24">
      <t>トウ</t>
    </rPh>
    <rPh sb="25" eb="27">
      <t>ソチ</t>
    </rPh>
    <rPh sb="90" eb="94">
      <t>カイゴキュウギョウ</t>
    </rPh>
    <rPh sb="95" eb="96">
      <t>カン</t>
    </rPh>
    <rPh sb="98" eb="100">
      <t>セイド</t>
    </rPh>
    <rPh sb="101" eb="110">
      <t>カイゴリョウリツシエンセイドトウ</t>
    </rPh>
    <rPh sb="111" eb="113">
      <t>セイド</t>
    </rPh>
    <rPh sb="114" eb="116">
      <t>ナイヨウ</t>
    </rPh>
    <rPh sb="119" eb="123">
      <t>カイゴキュウギョウ</t>
    </rPh>
    <rPh sb="124" eb="133">
      <t>カイゴリョウリツシエンセイドトウ</t>
    </rPh>
    <rPh sb="134" eb="137">
      <t>モウシデサキ</t>
    </rPh>
    <rPh sb="139" eb="146">
      <t>カイゴキュウギョウキュウフキン</t>
    </rPh>
    <rPh sb="147" eb="148">
      <t>カン</t>
    </rPh>
    <phoneticPr fontId="1"/>
  </si>
  <si>
    <t>㊟：Aの介護両立支援制度等とは、ⅰ介護休暇に関する制度、ⅱ所定外労働の制限に関する制度、ⅲ 時間外労働の制限</t>
    <rPh sb="4" eb="13">
      <t>カイゴリョウリツシエンセイドトウ</t>
    </rPh>
    <phoneticPr fontId="1"/>
  </si>
  <si>
    <t>に関する制度、ⅳ 深夜業の制限に関する制度、ⅴ介護のための所定労働時間の短縮等の措置のこと。</t>
    <phoneticPr fontId="1"/>
  </si>
  <si>
    <t>㊟ A～B：令和７年４月施行。</t>
    <rPh sb="6" eb="8">
      <t>レイワ</t>
    </rPh>
    <rPh sb="9" eb="10">
      <t>ネン</t>
    </rPh>
    <rPh sb="11" eb="12">
      <t>ガツ</t>
    </rPh>
    <rPh sb="12" eb="14">
      <t>セコウ</t>
    </rPh>
    <phoneticPr fontId="1"/>
  </si>
  <si>
    <t>1実施有⇒右に入力</t>
    <rPh sb="1" eb="3">
      <t>ジッシ</t>
    </rPh>
    <rPh sb="3" eb="4">
      <t>ア</t>
    </rPh>
    <rPh sb="4" eb="9">
      <t>ヤジルシミギニニュウリョク</t>
    </rPh>
    <phoneticPr fontId="1"/>
  </si>
  <si>
    <t>①研修の実施（×年×月×日）
②相談体制の整備（〇〇を相談窓口とすることを教職員に書面で通知）</t>
    <rPh sb="1" eb="3">
      <t>ケンシュウ</t>
    </rPh>
    <rPh sb="4" eb="6">
      <t>ジッシ</t>
    </rPh>
    <rPh sb="8" eb="9">
      <t>ネン</t>
    </rPh>
    <rPh sb="10" eb="11">
      <t>ガツ</t>
    </rPh>
    <rPh sb="12" eb="13">
      <t>ニチ</t>
    </rPh>
    <phoneticPr fontId="1"/>
  </si>
  <si>
    <t>1実施有⇒右に入力 or 2実施なし</t>
    <rPh sb="1" eb="3">
      <t>ジッシ</t>
    </rPh>
    <rPh sb="5" eb="6">
      <t>ミギ</t>
    </rPh>
    <rPh sb="14" eb="16">
      <t>ジッシ</t>
    </rPh>
    <phoneticPr fontId="1"/>
  </si>
  <si>
    <t>1実施有</t>
    <rPh sb="1" eb="3">
      <t>ジッシ</t>
    </rPh>
    <rPh sb="3" eb="4">
      <t>ア</t>
    </rPh>
    <phoneticPr fontId="1"/>
  </si>
  <si>
    <t>1実施有 or 2実施なし or 3該当する労働者がいない</t>
    <rPh sb="1" eb="3">
      <t>ジッシ</t>
    </rPh>
    <rPh sb="9" eb="11">
      <t>ジッシ</t>
    </rPh>
    <rPh sb="18" eb="20">
      <t>ガイトウ</t>
    </rPh>
    <rPh sb="22" eb="24">
      <t>ロウドウ</t>
    </rPh>
    <rPh sb="24" eb="25">
      <t>シャ</t>
    </rPh>
    <phoneticPr fontId="1"/>
  </si>
  <si>
    <t>①始業時刻等の変更（就業規則に記載）
④養育両立支援休暇の付与（就業規則に記載）</t>
    <rPh sb="1" eb="6">
      <t>シギョウジコクトウ</t>
    </rPh>
    <rPh sb="7" eb="9">
      <t>ヘンコウ</t>
    </rPh>
    <rPh sb="10" eb="14">
      <t>シュウギョウキソク</t>
    </rPh>
    <rPh sb="15" eb="17">
      <t>キサイ</t>
    </rPh>
    <rPh sb="20" eb="28">
      <t>ヨウイクリョウリツシエンキュウカ</t>
    </rPh>
    <rPh sb="29" eb="31">
      <t>フヨ</t>
    </rPh>
    <rPh sb="32" eb="36">
      <t>シュウギョウキソク</t>
    </rPh>
    <rPh sb="37" eb="39">
      <t>キサイ</t>
    </rPh>
    <phoneticPr fontId="1"/>
  </si>
  <si>
    <t>1実施有⇒右に入力 or 2実施なし</t>
    <rPh sb="1" eb="3">
      <t>ジッシ</t>
    </rPh>
    <rPh sb="3" eb="4">
      <t>ア</t>
    </rPh>
    <rPh sb="5" eb="6">
      <t>ミギ</t>
    </rPh>
    <rPh sb="7" eb="9">
      <t>ニュウリョク</t>
    </rPh>
    <rPh sb="14" eb="16">
      <t>ジッシ</t>
    </rPh>
    <phoneticPr fontId="1"/>
  </si>
  <si>
    <t>1実施有 or 2実施なし or 3令和7年10月以降に該当する労働者がいない</t>
    <rPh sb="1" eb="3">
      <t>ジッシ</t>
    </rPh>
    <rPh sb="9" eb="11">
      <t>ジッシ</t>
    </rPh>
    <rPh sb="18" eb="20">
      <t>レイワ</t>
    </rPh>
    <rPh sb="21" eb="22">
      <t>ネン</t>
    </rPh>
    <rPh sb="24" eb="25">
      <t>ガツ</t>
    </rPh>
    <rPh sb="25" eb="27">
      <t>イコウ</t>
    </rPh>
    <rPh sb="28" eb="30">
      <t>ガイトウ</t>
    </rPh>
    <rPh sb="32" eb="34">
      <t>ロウドウ</t>
    </rPh>
    <rPh sb="34" eb="35">
      <t>シャ</t>
    </rPh>
    <phoneticPr fontId="1"/>
  </si>
  <si>
    <t>1実施有</t>
    <rPh sb="1" eb="3">
      <t>ジッシ</t>
    </rPh>
    <rPh sb="3" eb="4">
      <t>アリ</t>
    </rPh>
    <phoneticPr fontId="1"/>
  </si>
  <si>
    <t>①研修の実施（×年×月×日）
②相談体制の整備（〇〇を相談窓口とすることを教職員に書面で通知）</t>
    <rPh sb="1" eb="3">
      <t>ケンシュウ</t>
    </rPh>
    <rPh sb="4" eb="6">
      <t>ジッシ</t>
    </rPh>
    <rPh sb="8" eb="9">
      <t>ネン</t>
    </rPh>
    <rPh sb="10" eb="11">
      <t>ガツ</t>
    </rPh>
    <rPh sb="12" eb="13">
      <t>ニチ</t>
    </rPh>
    <rPh sb="16" eb="20">
      <t>ソウダンタイセイ</t>
    </rPh>
    <rPh sb="21" eb="23">
      <t>セイビ</t>
    </rPh>
    <rPh sb="27" eb="31">
      <t>ソウダンマドグチ</t>
    </rPh>
    <rPh sb="37" eb="40">
      <t>キョウショクイン</t>
    </rPh>
    <rPh sb="41" eb="43">
      <t>ショメン</t>
    </rPh>
    <rPh sb="44" eb="46">
      <t>ツウチ</t>
    </rPh>
    <phoneticPr fontId="1"/>
  </si>
  <si>
    <t>3該当する労働者がいない</t>
    <rPh sb="1" eb="3">
      <t>ガイトウ</t>
    </rPh>
    <rPh sb="5" eb="8">
      <t>ロウドウシャ</t>
    </rPh>
    <phoneticPr fontId="1"/>
  </si>
  <si>
    <t>ア　換気、温度、相対湿度、浮遊粉じん、気流、一酸化炭素、二酸化窒素（毎学年２回）</t>
  </si>
  <si>
    <t>イ　ホルムアルデヒド、トルエン、ダニ又はダニアレルゲン（毎学年１回）</t>
  </si>
  <si>
    <t>（２）照度及び照明環境（毎学年２回）</t>
  </si>
  <si>
    <t>（３）騒音レベル（毎学年２回）</t>
  </si>
  <si>
    <t>大掃除の実施
(毎学年３回)</t>
  </si>
  <si>
    <t>雨水の排水溝等の
検査の実施
(毎学年１回)</t>
  </si>
  <si>
    <t>ネズミ、衛生害虫等の
検査の実施
(毎学年１回)</t>
  </si>
  <si>
    <t>黒板面の色彩の検査
の実施
(毎学年１回)</t>
  </si>
  <si>
    <t>ア　「特定免許状失効者等に関するデータベース」へのユーザー登録状況</t>
    <phoneticPr fontId="1"/>
  </si>
  <si>
    <t>「特定免許状失効者等に関するデータベース」へのユーザー登録状況</t>
    <rPh sb="29" eb="31">
      <t>ジョウキョウ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</si>
  <si>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</si>
  <si>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</si>
  <si>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</si>
  <si>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</si>
  <si>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</si>
  <si>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</si>
  <si>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</si>
  <si>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</si>
  <si>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</si>
  <si>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</si>
  <si>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</si>
  <si>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</si>
  <si>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データベース活用件数</t>
    <rPh sb="6" eb="8">
      <t>カツヨウ</t>
    </rPh>
    <rPh sb="8" eb="10">
      <t>ケンスウ</t>
    </rPh>
    <phoneticPr fontId="1"/>
  </si>
  <si>
    <t>（10）「特定免許状失効者等に関するデータベース（特定免許状失効者管理システム）」の活用について</t>
    <phoneticPr fontId="1"/>
  </si>
  <si>
    <t>1登録済</t>
  </si>
  <si>
    <t>1登録済 or 2未登録</t>
    <rPh sb="1" eb="4">
      <t>トウロクズ</t>
    </rPh>
    <rPh sb="9" eb="12">
      <t>ミトウロク</t>
    </rPh>
    <phoneticPr fontId="1"/>
  </si>
  <si>
    <t>イ　「特定免許状失効者等に関するデータベース」の活用実績（月別）</t>
    <phoneticPr fontId="1"/>
  </si>
  <si>
    <t>ア　換気、温度、相対湿度、浮遊粉じん、気流、一酸化炭素、二酸化窒素（毎学年２回）</t>
    <phoneticPr fontId="1"/>
  </si>
  <si>
    <t>イ　ホルムアルデヒド、トルエン、ダニ又はダニアレルゲン（毎学年１回）</t>
    <phoneticPr fontId="1"/>
  </si>
  <si>
    <t>（２）照度及び照明環境（毎学年２回）</t>
    <phoneticPr fontId="1"/>
  </si>
  <si>
    <t>（３）騒音レベル（毎学年２回）</t>
    <phoneticPr fontId="1"/>
  </si>
  <si>
    <t>大掃除の実施
(毎学年３回)</t>
    <phoneticPr fontId="1"/>
  </si>
  <si>
    <t>雨水の排水溝等の
検査の実施
(毎学年１回)</t>
    <phoneticPr fontId="1"/>
  </si>
  <si>
    <t>ネズミ、衛生害虫等の
検査の実施
(毎学年１回)</t>
    <phoneticPr fontId="1"/>
  </si>
  <si>
    <t>黒板面の色彩の検査
の実施
(毎学年１回)</t>
    <phoneticPr fontId="1"/>
  </si>
  <si>
    <r>
      <t>（ア）</t>
    </r>
    <r>
      <rPr>
        <b/>
        <sz val="11"/>
        <rFont val="ＭＳ Ｐゴシック"/>
        <family val="3"/>
        <charset val="128"/>
      </rPr>
      <t>貯水槽経由</t>
    </r>
    <r>
      <rPr>
        <sz val="11"/>
        <rFont val="ＭＳ Ｐゴシック"/>
        <family val="3"/>
        <charset val="128"/>
      </rPr>
      <t>の水道水を水源とする飲料水の水質検査</t>
    </r>
    <r>
      <rPr>
        <b/>
        <sz val="11"/>
        <rFont val="ＭＳ Ｐゴシック"/>
        <family val="3"/>
        <charset val="128"/>
      </rPr>
      <t>（毎学年１回）</t>
    </r>
    <rPh sb="27" eb="30">
      <t>マイガクネン</t>
    </rPh>
    <phoneticPr fontId="1"/>
  </si>
  <si>
    <r>
      <t>（イ）</t>
    </r>
    <r>
      <rPr>
        <b/>
        <sz val="11"/>
        <rFont val="ＭＳ Ｐゴシック"/>
        <family val="3"/>
        <charset val="128"/>
      </rPr>
      <t>貯水槽経由</t>
    </r>
    <r>
      <rPr>
        <sz val="11"/>
        <rFont val="ＭＳ Ｐゴシック"/>
        <family val="3"/>
        <charset val="128"/>
      </rPr>
      <t>の水道水を水源とする飲料水の施設・設備検査</t>
    </r>
    <r>
      <rPr>
        <b/>
        <sz val="11"/>
        <rFont val="ＭＳ Ｐゴシック"/>
        <family val="3"/>
        <charset val="128"/>
      </rPr>
      <t>（毎学年１回）</t>
    </r>
    <rPh sb="30" eb="33">
      <t>マイガクネン</t>
    </rPh>
    <phoneticPr fontId="1"/>
  </si>
  <si>
    <r>
      <t>（ウ）井戸水等を水源とする飲料水の原水の水質検査（</t>
    </r>
    <r>
      <rPr>
        <b/>
        <sz val="11"/>
        <rFont val="ＭＳ Ｐゴシック"/>
        <family val="3"/>
        <charset val="128"/>
      </rPr>
      <t>毎学年１回</t>
    </r>
    <r>
      <rPr>
        <sz val="11"/>
        <rFont val="ＭＳ Ｐゴシック"/>
        <family val="3"/>
        <charset val="128"/>
      </rPr>
      <t>）</t>
    </r>
    <rPh sb="25" eb="28">
      <t>マイガクネン</t>
    </rPh>
    <phoneticPr fontId="1"/>
  </si>
  <si>
    <r>
      <t>（エ）井戸水等を水源とする飲料水に関する施設・設備検査（</t>
    </r>
    <r>
      <rPr>
        <b/>
        <sz val="11"/>
        <rFont val="ＭＳ Ｐゴシック"/>
        <family val="3"/>
        <charset val="128"/>
      </rPr>
      <t>毎学年２回</t>
    </r>
    <r>
      <rPr>
        <sz val="11"/>
        <rFont val="ＭＳ Ｐゴシック"/>
        <family val="3"/>
        <charset val="128"/>
      </rPr>
      <t>）</t>
    </r>
    <rPh sb="28" eb="31">
      <t>マイガクネン</t>
    </rPh>
    <phoneticPr fontId="1"/>
  </si>
  <si>
    <r>
      <t>（ア）水質検査（</t>
    </r>
    <r>
      <rPr>
        <b/>
        <sz val="11"/>
        <rFont val="ＭＳ Ｐゴシック"/>
        <family val="3"/>
        <charset val="128"/>
      </rPr>
      <t>毎学年２回</t>
    </r>
    <r>
      <rPr>
        <sz val="11"/>
        <rFont val="ＭＳ Ｐゴシック"/>
        <family val="3"/>
        <charset val="128"/>
      </rPr>
      <t>）</t>
    </r>
    <rPh sb="8" eb="11">
      <t>マイガクネン</t>
    </rPh>
    <phoneticPr fontId="1"/>
  </si>
  <si>
    <r>
      <t>（イ）施設･設備検査（</t>
    </r>
    <r>
      <rPr>
        <b/>
        <sz val="11"/>
        <rFont val="ＭＳ Ｐゴシック"/>
        <family val="3"/>
        <charset val="128"/>
      </rPr>
      <t>毎学年２回</t>
    </r>
    <r>
      <rPr>
        <sz val="11"/>
        <rFont val="ＭＳ Ｐゴシック"/>
        <family val="3"/>
        <charset val="128"/>
      </rPr>
      <t>）</t>
    </r>
    <rPh sb="11" eb="14">
      <t>マイガクネン</t>
    </rPh>
    <phoneticPr fontId="1"/>
  </si>
  <si>
    <r>
      <t>（ウ）浄化槽の清掃（</t>
    </r>
    <r>
      <rPr>
        <b/>
        <sz val="11"/>
        <rFont val="ＭＳ Ｐゴシック"/>
        <family val="3"/>
        <charset val="128"/>
      </rPr>
      <t>毎学年１回</t>
    </r>
    <r>
      <rPr>
        <sz val="11"/>
        <rFont val="ＭＳ Ｐゴシック"/>
        <family val="3"/>
        <charset val="128"/>
      </rPr>
      <t>）</t>
    </r>
    <rPh sb="10" eb="13">
      <t>マイガクネン</t>
    </rPh>
    <phoneticPr fontId="1"/>
  </si>
  <si>
    <r>
      <t>（エ）浄化槽の水質に関する検査（</t>
    </r>
    <r>
      <rPr>
        <b/>
        <sz val="11"/>
        <rFont val="ＭＳ Ｐゴシック"/>
        <family val="3"/>
        <charset val="128"/>
      </rPr>
      <t>毎学年１回</t>
    </r>
    <r>
      <rPr>
        <sz val="11"/>
        <rFont val="ＭＳ Ｐゴシック"/>
        <family val="3"/>
        <charset val="128"/>
      </rPr>
      <t>）</t>
    </r>
    <rPh sb="16" eb="19">
      <t>マイガクネン</t>
    </rPh>
    <phoneticPr fontId="1"/>
  </si>
  <si>
    <t>（ア）学校給食施設の検査（毎学年１回）</t>
    <rPh sb="13" eb="16">
      <t>マイガクネン</t>
    </rPh>
    <phoneticPr fontId="1"/>
  </si>
  <si>
    <t>（イ）学校給食設備等の衛生管理の検査（毎学年３回）</t>
    <rPh sb="19" eb="22">
      <t>マイガクネン</t>
    </rPh>
    <phoneticPr fontId="1"/>
  </si>
  <si>
    <t>の検査（毎学年３回）</t>
    <rPh sb="4" eb="7">
      <t>マイガクネン</t>
    </rPh>
    <phoneticPr fontId="1"/>
  </si>
  <si>
    <t>（エ）調理過程の検査（毎学年１回）</t>
    <rPh sb="11" eb="14">
      <t>マイガクネン</t>
    </rPh>
    <phoneticPr fontId="1"/>
  </si>
  <si>
    <t>（オ）学校給食従事者の衛生管理及び健康管理の検査（毎学年３回）</t>
    <rPh sb="25" eb="28">
      <t>マイガクネン</t>
    </rPh>
    <phoneticPr fontId="1"/>
  </si>
  <si>
    <t>（カ）学校給食における衛生管理体制の検査（毎学年１回）</t>
    <rPh sb="21" eb="24">
      <t>マイガクネン</t>
    </rPh>
    <phoneticPr fontId="1"/>
  </si>
  <si>
    <t>教育職員等任命（雇用）件数</t>
    <rPh sb="0" eb="2">
      <t>キョウイク</t>
    </rPh>
    <rPh sb="2" eb="4">
      <t>ショクイン</t>
    </rPh>
    <rPh sb="4" eb="5">
      <t>トウ</t>
    </rPh>
    <rPh sb="5" eb="7">
      <t>ニンメイ</t>
    </rPh>
    <rPh sb="8" eb="10">
      <t>コヨウ</t>
    </rPh>
    <rPh sb="11" eb="13">
      <t>ケンスウ</t>
    </rPh>
    <phoneticPr fontId="1"/>
  </si>
  <si>
    <r>
      <rPr>
        <b/>
        <sz val="11"/>
        <color rgb="FFFF0000"/>
        <rFont val="ＭＳ Ｐゴシック"/>
        <family val="3"/>
        <charset val="128"/>
      </rPr>
      <t>D</t>
    </r>
    <r>
      <rPr>
        <sz val="11"/>
        <rFont val="ＭＳ Ｐゴシック"/>
        <family val="3"/>
        <charset val="128"/>
      </rPr>
      <t>　減免等の額</t>
    </r>
    <rPh sb="2" eb="5">
      <t>ゲンメンナド</t>
    </rPh>
    <rPh sb="6" eb="7">
      <t>ガク</t>
    </rPh>
    <phoneticPr fontId="14"/>
  </si>
  <si>
    <t>「D 減免等の額」は、月途中での入退園に伴う減免（市町村からの施設等利用費の減額相当分の減免を含む）、コロナ休園に伴う保護者負担分減免なども含みます。
　例：保育料が30,000円（市から支給の施設等利用費が25,700円、保護者から4,300円徴収)の園で、入園が月の途中のため施設等利用費が18000円支給(7700円減額)で、保護者からは全く徴収しなかった場合　　減免等の額　12,000円</t>
    <phoneticPr fontId="1"/>
  </si>
  <si>
    <r>
      <t>「※（前受分）」には入園料を前年度の前受金で徴収した園児の人数を外書き（入園児に含めない）してください。
例：４月１日に入園した３歳児</t>
    </r>
    <r>
      <rPr>
        <b/>
        <sz val="10"/>
        <rFont val="ＭＳ Ｐゴシック"/>
        <family val="3"/>
        <charset val="128"/>
      </rPr>
      <t>25人</t>
    </r>
    <r>
      <rPr>
        <sz val="10"/>
        <rFont val="ＭＳ Ｐゴシック"/>
        <family val="3"/>
        <charset val="128"/>
      </rPr>
      <t>のうち、前年度に前受金として入園料を受領していた者</t>
    </r>
    <r>
      <rPr>
        <b/>
        <sz val="10"/>
        <rFont val="ＭＳ Ｐゴシック"/>
        <family val="3"/>
        <charset val="128"/>
      </rPr>
      <t>20人</t>
    </r>
    <r>
      <rPr>
        <sz val="10"/>
        <rFont val="ＭＳ Ｐゴシック"/>
        <family val="3"/>
        <charset val="128"/>
      </rPr>
      <t>、４月中に入園料を受領した園児</t>
    </r>
    <r>
      <rPr>
        <b/>
        <sz val="10"/>
        <rFont val="ＭＳ Ｐゴシック"/>
        <family val="3"/>
        <charset val="128"/>
      </rPr>
      <t>5人</t>
    </r>
    <r>
      <rPr>
        <sz val="10"/>
        <rFont val="ＭＳ Ｐゴシック"/>
        <family val="3"/>
        <charset val="128"/>
      </rPr>
      <t>の場合　　4月の入園児の欄には</t>
    </r>
    <r>
      <rPr>
        <b/>
        <sz val="10"/>
        <rFont val="ＭＳ Ｐゴシック"/>
        <family val="3"/>
        <charset val="128"/>
      </rPr>
      <t>5</t>
    </r>
    <r>
      <rPr>
        <sz val="10"/>
        <rFont val="ＭＳ Ｐゴシック"/>
        <family val="3"/>
        <charset val="128"/>
      </rPr>
      <t>、(前受分)の欄には</t>
    </r>
    <r>
      <rPr>
        <b/>
        <sz val="10"/>
        <rFont val="ＭＳ Ｐゴシック"/>
        <family val="3"/>
        <charset val="128"/>
      </rPr>
      <t>20</t>
    </r>
    <r>
      <rPr>
        <sz val="10"/>
        <rFont val="ＭＳ Ｐゴシック"/>
        <family val="3"/>
        <charset val="128"/>
      </rPr>
      <t>と記入</t>
    </r>
    <rPh sb="69" eb="70">
      <t>ニン</t>
    </rPh>
    <phoneticPr fontId="1"/>
  </si>
  <si>
    <t>㊟：「教育職員等」とは、教育職員等による児童生徒性暴力等の防止等に関する法律第２条第５項に規定する者であり、
　　その任命(雇用)のときに同法第15条第１項のデータベースを活用すべき者。</t>
    <rPh sb="12" eb="14">
      <t>キョウイク</t>
    </rPh>
    <phoneticPr fontId="1"/>
  </si>
  <si>
    <t>㊟：「教育職員等」とは、教育職員等による児童生徒性暴力等の防止等に関する法律第２条第５項に規定する者であり、
　　その任命(雇用)のときに同法第15条第１項のデータベースを活用すべき者。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</si>
</sst>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
    <numFmt numFmtId="177" formatCode="\(#,##0\);;"/>
    <numFmt numFmtId="178" formatCode="\(#,##0;;&quot;(         &quot;"/>
    <numFmt numFmtId="179" formatCode="#,##0&quot;円×&quot;\ ;[Red]\-#,##0;&quot;円×&quot;\ "/>
    <numFmt numFmtId="180" formatCode="#,##0&quot;人=&quot;\ ;[Red]\-#,##0;&quot;人=&quot;\ "/>
    <numFmt numFmtId="181" formatCode="#,##0&quot;円&quot;\ ;[Red]\-#,##0;&quot;円&quot;\ "/>
    <numFmt numFmtId="182" formatCode="#,##0&quot;人&quot;\ ;[Red]\-#,##0;&quot;人&quot;\ "/>
    <numFmt numFmtId="183" formatCode="\(#,##0;[Red]\-#,##0;&quot;(　　　&quot;\ "/>
    <numFmt numFmtId="184" formatCode="0;&quot;▲ &quot;0"/>
    <numFmt numFmtId="185" formatCode="[$]ggge&quot;年&quot;m&quot;月&quot;d&quot;日&quot;;@" x16r2:formatCode16="[$-ja-JP-x-gannen]ggge&quot;年&quot;m&quot;月&quot;d&quot;日&quot;;@"/>
  </numFmts>
  <fonts count="69">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theme="1"/>
      <name val="ＭＳ Ｐゴシック"/>
      <family val="3"/>
      <charset val="128"/>
    </font>
    <font>
      <sz val="11"/>
      <color theme="1"/>
      <name val="ＭＳ Ｐゴシック"/>
      <family val="2"/>
      <charset val="128"/>
    </font>
    <font>
      <sz val="11"/>
      <color rgb="FFFF0000"/>
      <name val="ＭＳ Ｐゴシック"/>
      <family val="3"/>
      <charset val="128"/>
    </font>
    <font>
      <u/>
      <sz val="11"/>
      <color theme="10"/>
      <name val="ＭＳ Ｐゴシック"/>
      <family val="2"/>
      <charset val="128"/>
    </font>
    <font>
      <sz val="11"/>
      <color theme="1"/>
      <name val="游ゴシック"/>
      <family val="3"/>
      <charset val="128"/>
      <scheme val="minor"/>
    </font>
    <font>
      <sz val="6"/>
      <name val="ＭＳ Ｐゴシック"/>
      <family val="3"/>
      <charset val="128"/>
    </font>
    <font>
      <b/>
      <sz val="11"/>
      <name val="ＭＳ Ｐゴシック"/>
      <family val="3"/>
      <charset val="128"/>
    </font>
    <font>
      <sz val="11"/>
      <color theme="1"/>
      <name val="ＭＳ Ｐゴシック"/>
      <family val="3"/>
      <charset val="128"/>
    </font>
    <font>
      <u/>
      <sz val="10"/>
      <color theme="1"/>
      <name val="ＭＳ Ｐゴシック"/>
      <family val="3"/>
      <charset val="128"/>
    </font>
    <font>
      <sz val="11"/>
      <name val="ＭＳ Ｐゴシック"/>
      <family val="3"/>
      <charset val="128"/>
    </font>
    <font>
      <u/>
      <sz val="11"/>
      <color theme="1"/>
      <name val="ＭＳ Ｐゴシック"/>
      <family val="3"/>
      <charset val="128"/>
    </font>
    <font>
      <sz val="12"/>
      <color theme="1"/>
      <name val="ＭＳ Ｐゴシック"/>
      <family val="3"/>
      <charset val="128"/>
    </font>
    <font>
      <sz val="12"/>
      <name val="ＭＳ Ｐゴシック"/>
      <family val="3"/>
      <charset val="128"/>
    </font>
    <font>
      <sz val="11"/>
      <color theme="1"/>
      <name val="ＭＳ Ｐ明朝"/>
      <family val="1"/>
      <charset val="128"/>
    </font>
    <font>
      <sz val="9"/>
      <color theme="1"/>
      <name val="ＭＳ Ｐ明朝"/>
      <family val="1"/>
      <charset val="128"/>
    </font>
    <font>
      <sz val="10"/>
      <color rgb="FFFF0000"/>
      <name val="ＭＳ Ｐゴシック"/>
      <family val="3"/>
      <charset val="128"/>
    </font>
    <font>
      <sz val="7"/>
      <color theme="1"/>
      <name val="ＭＳ Ｐゴシック"/>
      <family val="3"/>
      <charset val="128"/>
    </font>
    <font>
      <sz val="9"/>
      <color theme="1"/>
      <name val="ＭＳ ゴシック"/>
      <family val="3"/>
      <charset val="128"/>
    </font>
    <font>
      <u/>
      <sz val="9"/>
      <color theme="1"/>
      <name val="ＭＳ ゴシック"/>
      <family val="3"/>
      <charset val="128"/>
    </font>
    <font>
      <b/>
      <sz val="11"/>
      <color rgb="FFFF0000"/>
      <name val="ＭＳ Ｐゴシック"/>
      <family val="3"/>
      <charset val="128"/>
    </font>
    <font>
      <b/>
      <u/>
      <sz val="11"/>
      <color rgb="FFFF0000"/>
      <name val="ＭＳ Ｐゴシック"/>
      <family val="3"/>
      <charset val="128"/>
    </font>
    <font>
      <b/>
      <sz val="14"/>
      <color theme="1"/>
      <name val="ＭＳ ゴシック"/>
      <family val="3"/>
      <charset val="128"/>
    </font>
    <font>
      <sz val="12"/>
      <color theme="1"/>
      <name val="ＭＳ Ｐゴシック"/>
      <family val="2"/>
      <charset val="128"/>
    </font>
    <font>
      <sz val="10.5"/>
      <name val="ＭＳ Ｐゴシック"/>
      <family val="3"/>
      <charset val="128"/>
    </font>
    <font>
      <sz val="9"/>
      <name val="ＭＳ Ｐゴシック"/>
      <family val="3"/>
      <charset val="128"/>
    </font>
    <font>
      <b/>
      <u/>
      <sz val="11"/>
      <color theme="1"/>
      <name val="ＭＳ Ｐゴシック"/>
      <family val="3"/>
      <charset val="128"/>
    </font>
    <font>
      <sz val="10"/>
      <name val="ＭＳ Ｐゴシック"/>
      <family val="3"/>
      <charset val="128"/>
    </font>
    <font>
      <b/>
      <sz val="12"/>
      <name val="ＭＳ Ｐゴシック"/>
      <family val="3"/>
      <charset val="128"/>
    </font>
    <font>
      <b/>
      <sz val="12"/>
      <color rgb="FFFF0000"/>
      <name val="ＭＳ Ｐゴシック"/>
      <family val="3"/>
      <charset val="128"/>
    </font>
    <font>
      <b/>
      <sz val="10"/>
      <color theme="1"/>
      <name val="ＭＳ Ｐゴシック"/>
      <family val="3"/>
      <charset val="128"/>
    </font>
    <font>
      <sz val="9"/>
      <color rgb="FFFF0000"/>
      <name val="ＭＳ Ｐゴシック"/>
      <family val="3"/>
      <charset val="128"/>
    </font>
    <font>
      <b/>
      <u/>
      <sz val="14"/>
      <color rgb="FFFF0000"/>
      <name val="ＭＳ Ｐゴシック"/>
      <family val="3"/>
      <charset val="128"/>
    </font>
    <font>
      <u/>
      <sz val="14"/>
      <color theme="1"/>
      <name val="ＭＳ Ｐゴシック"/>
      <family val="3"/>
      <charset val="128"/>
    </font>
    <font>
      <sz val="9"/>
      <color theme="1"/>
      <name val="游ゴシック"/>
      <family val="3"/>
      <charset val="128"/>
      <scheme val="minor"/>
    </font>
    <font>
      <sz val="10"/>
      <color theme="1"/>
      <name val="游ゴシック"/>
      <family val="3"/>
      <charset val="128"/>
      <scheme val="minor"/>
    </font>
    <font>
      <b/>
      <sz val="10"/>
      <name val="ＭＳ Ｐゴシック"/>
      <family val="3"/>
      <charset val="128"/>
    </font>
    <font>
      <u/>
      <sz val="9"/>
      <name val="ＭＳ Ｐゴシック"/>
      <family val="3"/>
      <charset val="128"/>
    </font>
    <font>
      <b/>
      <sz val="16"/>
      <color rgb="FFFF0000"/>
      <name val="ＭＳ Ｐゴシック"/>
      <family val="3"/>
      <charset val="128"/>
    </font>
    <font>
      <b/>
      <u/>
      <sz val="12"/>
      <color rgb="FFFF0000"/>
      <name val="ＭＳ Ｐゴシック"/>
      <family val="3"/>
      <charset val="128"/>
    </font>
    <font>
      <u/>
      <sz val="10"/>
      <name val="ＭＳ Ｐゴシック"/>
      <family val="3"/>
      <charset val="128"/>
    </font>
    <font>
      <b/>
      <u/>
      <sz val="10"/>
      <color rgb="FFFF0000"/>
      <name val="ＭＳ Ｐゴシック"/>
      <family val="3"/>
      <charset val="128"/>
    </font>
    <font>
      <u/>
      <sz val="9"/>
      <color rgb="FFFF0000"/>
      <name val="ＭＳ Ｐゴシック"/>
      <family val="3"/>
      <charset val="128"/>
    </font>
    <font>
      <u/>
      <sz val="11"/>
      <color theme="1"/>
      <name val="ＭＳ Ｐゴシック"/>
      <family val="2"/>
      <charset val="128"/>
    </font>
    <font>
      <u/>
      <sz val="11"/>
      <name val="ＭＳ Ｐゴシック"/>
      <family val="3"/>
      <charset val="128"/>
    </font>
    <font>
      <sz val="11"/>
      <name val="ＭＳ Ｐゴシック"/>
      <family val="2"/>
      <charset val="128"/>
    </font>
    <font>
      <sz val="22"/>
      <color theme="0"/>
      <name val="Yu Gothic UI Semibold"/>
      <family val="3"/>
      <charset val="128"/>
    </font>
    <font>
      <sz val="16"/>
      <color theme="0"/>
      <name val="ＭＳ Ｐゴシック"/>
      <family val="3"/>
      <charset val="128"/>
    </font>
    <font>
      <sz val="6"/>
      <color theme="1"/>
      <name val="ＭＳ Ｐゴシック"/>
      <family val="3"/>
      <charset val="128"/>
    </font>
    <font>
      <b/>
      <sz val="36"/>
      <name val="ＭＳ Ｐゴシック"/>
      <family val="3"/>
      <charset val="128"/>
    </font>
    <font>
      <sz val="36"/>
      <name val="ＭＳ Ｐゴシック"/>
      <family val="3"/>
      <charset val="128"/>
    </font>
    <font>
      <b/>
      <sz val="14"/>
      <name val="ＭＳ Ｐゴシック"/>
      <family val="3"/>
      <charset val="128"/>
    </font>
    <font>
      <sz val="10"/>
      <name val="ＭＳ Ｐゴシック"/>
      <family val="2"/>
      <charset val="128"/>
    </font>
    <font>
      <b/>
      <u/>
      <sz val="12"/>
      <name val="ＭＳ Ｐゴシック"/>
      <family val="3"/>
      <charset val="128"/>
    </font>
    <font>
      <sz val="8"/>
      <name val="ＭＳ Ｐゴシック"/>
      <family val="3"/>
      <charset val="128"/>
    </font>
    <font>
      <u/>
      <sz val="14"/>
      <name val="ＭＳ Ｐゴシック"/>
      <family val="3"/>
      <charset val="128"/>
    </font>
    <font>
      <sz val="7"/>
      <name val="ＭＳ Ｐゴシック"/>
      <family val="3"/>
      <charset val="128"/>
    </font>
    <font>
      <u/>
      <sz val="14"/>
      <color rgb="FFFF0000"/>
      <name val="ＭＳ Ｐゴシック"/>
      <family val="3"/>
      <charset val="128"/>
    </font>
    <font>
      <b/>
      <u val="double"/>
      <sz val="11"/>
      <name val="ＭＳ Ｐゴシック"/>
      <family val="3"/>
      <charset val="128"/>
    </font>
    <font>
      <b/>
      <u/>
      <sz val="11"/>
      <name val="ＭＳ Ｐゴシック"/>
      <family val="3"/>
      <charset val="128"/>
    </font>
    <font>
      <b/>
      <sz val="8"/>
      <color theme="1"/>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CCFF99"/>
        <bgColor indexed="64"/>
      </patternFill>
    </fill>
    <fill>
      <patternFill patternType="solid">
        <fgColor theme="0" tint="-0.499984740745262"/>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7" tint="-0.249977111117893"/>
        <bgColor indexed="64"/>
      </patternFill>
    </fill>
  </fills>
  <borders count="265">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style="hair">
        <color auto="1"/>
      </bottom>
      <diagonal/>
    </border>
    <border>
      <left style="thin">
        <color indexed="64"/>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bottom style="thin">
        <color indexed="64"/>
      </bottom>
      <diagonal style="thin">
        <color auto="1"/>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top/>
      <bottom style="hair">
        <color auto="1"/>
      </bottom>
      <diagonal/>
    </border>
    <border diagonalDown="1">
      <left/>
      <right/>
      <top/>
      <bottom/>
      <diagonal style="thin">
        <color auto="1"/>
      </diagonal>
    </border>
    <border diagonalDown="1">
      <left style="thin">
        <color auto="1"/>
      </left>
      <right style="thin">
        <color auto="1"/>
      </right>
      <top style="thin">
        <color auto="1"/>
      </top>
      <bottom/>
      <diagonal style="thin">
        <color auto="1"/>
      </diagonal>
    </border>
    <border diagonalDown="1">
      <left style="thin">
        <color indexed="64"/>
      </left>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auto="1"/>
      </left>
      <right/>
      <top style="thin">
        <color indexed="64"/>
      </top>
      <bottom/>
      <diagonal style="thin">
        <color auto="1"/>
      </diagonal>
    </border>
    <border>
      <left style="thin">
        <color auto="1"/>
      </left>
      <right style="hair">
        <color auto="1"/>
      </right>
      <top/>
      <bottom style="hair">
        <color auto="1"/>
      </bottom>
      <diagonal/>
    </border>
    <border>
      <left style="hair">
        <color indexed="64"/>
      </left>
      <right style="hair">
        <color indexed="64"/>
      </right>
      <top/>
      <bottom style="hair">
        <color auto="1"/>
      </bottom>
      <diagonal/>
    </border>
    <border>
      <left style="hair">
        <color indexed="64"/>
      </left>
      <right style="thin">
        <color auto="1"/>
      </right>
      <top/>
      <bottom style="hair">
        <color auto="1"/>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hair">
        <color rgb="FFFF0000"/>
      </top>
      <bottom style="hair">
        <color rgb="FFFF0000"/>
      </bottom>
      <diagonal/>
    </border>
    <border>
      <left style="thin">
        <color auto="1"/>
      </left>
      <right style="thin">
        <color auto="1"/>
      </right>
      <top style="thin">
        <color rgb="FFFF0000"/>
      </top>
      <bottom style="thin">
        <color rgb="FFFF0000"/>
      </bottom>
      <diagonal/>
    </border>
    <border>
      <left style="thin">
        <color auto="1"/>
      </left>
      <right style="thin">
        <color auto="1"/>
      </right>
      <top style="medium">
        <color rgb="FFFF0000"/>
      </top>
      <bottom style="thin">
        <color rgb="FFFF0000"/>
      </bottom>
      <diagonal/>
    </border>
    <border>
      <left/>
      <right/>
      <top style="hair">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style="thin">
        <color rgb="FFFF0000"/>
      </bottom>
      <diagonal/>
    </border>
    <border>
      <left/>
      <right style="thin">
        <color auto="1"/>
      </right>
      <top style="hair">
        <color auto="1"/>
      </top>
      <bottom/>
      <diagonal/>
    </border>
    <border>
      <left style="thin">
        <color auto="1"/>
      </left>
      <right/>
      <top style="thin">
        <color rgb="FFFF0000"/>
      </top>
      <bottom style="thin">
        <color rgb="FFFF0000"/>
      </bottom>
      <diagonal/>
    </border>
    <border>
      <left style="thin">
        <color auto="1"/>
      </left>
      <right style="thin">
        <color auto="1"/>
      </right>
      <top style="thin">
        <color rgb="FFFF0000"/>
      </top>
      <bottom style="medium">
        <color rgb="FFFF0000"/>
      </bottom>
      <diagonal/>
    </border>
    <border>
      <left style="thin">
        <color indexed="64"/>
      </left>
      <right/>
      <top style="hair">
        <color auto="1"/>
      </top>
      <bottom/>
      <diagonal/>
    </border>
    <border>
      <left style="thin">
        <color auto="1"/>
      </left>
      <right style="thin">
        <color auto="1"/>
      </right>
      <top style="hair">
        <color auto="1"/>
      </top>
      <bottom/>
      <diagonal/>
    </border>
    <border>
      <left/>
      <right style="thin">
        <color auto="1"/>
      </right>
      <top/>
      <bottom style="hair">
        <color auto="1"/>
      </bottom>
      <diagonal/>
    </border>
    <border>
      <left style="thin">
        <color rgb="FFFF0000"/>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bottom style="thin">
        <color rgb="FFFF0000"/>
      </bottom>
      <diagonal/>
    </border>
    <border>
      <left/>
      <right/>
      <top style="hair">
        <color rgb="FFFF0000"/>
      </top>
      <bottom style="thin">
        <color rgb="FFFF0000"/>
      </bottom>
      <diagonal/>
    </border>
    <border>
      <left/>
      <right/>
      <top style="thin">
        <color rgb="FFFF0000"/>
      </top>
      <bottom style="hair">
        <color rgb="FFFF0000"/>
      </bottom>
      <diagonal/>
    </border>
    <border diagonalDown="1">
      <left/>
      <right style="thin">
        <color auto="1"/>
      </right>
      <top/>
      <bottom/>
      <diagonal style="thin">
        <color auto="1"/>
      </diagonal>
    </border>
    <border>
      <left style="thin">
        <color auto="1"/>
      </left>
      <right style="thin">
        <color auto="1"/>
      </right>
      <top style="thin">
        <color auto="1"/>
      </top>
      <bottom style="double">
        <color auto="1"/>
      </bottom>
      <diagonal/>
    </border>
    <border>
      <left style="medium">
        <color rgb="FFFF0000"/>
      </left>
      <right/>
      <top/>
      <bottom/>
      <diagonal/>
    </border>
    <border>
      <left/>
      <right style="medium">
        <color rgb="FFFF0000"/>
      </right>
      <top/>
      <bottom/>
      <diagonal/>
    </border>
    <border>
      <left/>
      <right style="medium">
        <color indexed="64"/>
      </right>
      <top style="medium">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auto="1"/>
      </right>
      <top/>
      <bottom/>
      <diagonal/>
    </border>
    <border>
      <left style="hair">
        <color indexed="64"/>
      </left>
      <right style="thin">
        <color auto="1"/>
      </right>
      <top style="thin">
        <color indexed="64"/>
      </top>
      <bottom/>
      <diagonal/>
    </border>
    <border>
      <left/>
      <right style="hair">
        <color indexed="64"/>
      </right>
      <top style="thin">
        <color indexed="64"/>
      </top>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FF0000"/>
      </left>
      <right style="thin">
        <color rgb="FFFF0000"/>
      </right>
      <top style="hair">
        <color rgb="FFFF0000"/>
      </top>
      <bottom/>
      <diagonal/>
    </border>
    <border>
      <left style="thin">
        <color rgb="FFFF0000"/>
      </left>
      <right style="thin">
        <color rgb="FFFF0000"/>
      </right>
      <top/>
      <bottom style="hair">
        <color rgb="FFFF0000"/>
      </bottom>
      <diagonal/>
    </border>
    <border>
      <left style="thin">
        <color rgb="FFFF0000"/>
      </left>
      <right style="thin">
        <color auto="1"/>
      </right>
      <top style="thin">
        <color rgb="FFFF0000"/>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style="thin">
        <color auto="1"/>
      </right>
      <top style="thin">
        <color rgb="FFFF0000"/>
      </top>
      <bottom style="medium">
        <color rgb="FFFF0000"/>
      </bottom>
      <diagonal/>
    </border>
    <border>
      <left style="thin">
        <color auto="1"/>
      </left>
      <right style="thin">
        <color rgb="FFFF0000"/>
      </right>
      <top style="thin">
        <color rgb="FFFF0000"/>
      </top>
      <bottom style="medium">
        <color rgb="FFFF0000"/>
      </bottom>
      <diagonal/>
    </border>
    <border>
      <left style="thin">
        <color rgb="FFFF0000"/>
      </left>
      <right style="thin">
        <color auto="1"/>
      </right>
      <top style="medium">
        <color rgb="FFFF0000"/>
      </top>
      <bottom style="thin">
        <color rgb="FFFF0000"/>
      </bottom>
      <diagonal/>
    </border>
    <border>
      <left style="thin">
        <color auto="1"/>
      </left>
      <right style="thin">
        <color rgb="FFFF0000"/>
      </right>
      <top style="medium">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style="thin">
        <color rgb="FFFF0000"/>
      </left>
      <right style="hair">
        <color rgb="FFFF0000"/>
      </right>
      <top style="thin">
        <color rgb="FFFF0000"/>
      </top>
      <bottom style="thin">
        <color rgb="FFFF0000"/>
      </bottom>
      <diagonal/>
    </border>
    <border>
      <left style="hair">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rgb="FFFF0000"/>
      </left>
      <right style="thin">
        <color auto="1"/>
      </right>
      <top style="hair">
        <color rgb="FFFF0000"/>
      </top>
      <bottom style="thin">
        <color rgb="FFFF0000"/>
      </bottom>
      <diagonal/>
    </border>
    <border>
      <left style="thin">
        <color auto="1"/>
      </left>
      <right style="thin">
        <color auto="1"/>
      </right>
      <top style="hair">
        <color rgb="FFFF0000"/>
      </top>
      <bottom style="thin">
        <color rgb="FFFF0000"/>
      </bottom>
      <diagonal/>
    </border>
    <border>
      <left style="thin">
        <color auto="1"/>
      </left>
      <right style="thin">
        <color rgb="FFFF0000"/>
      </right>
      <top style="hair">
        <color rgb="FFFF0000"/>
      </top>
      <bottom style="thin">
        <color rgb="FFFF0000"/>
      </bottom>
      <diagonal/>
    </border>
    <border>
      <left style="thin">
        <color rgb="FFFF0000"/>
      </left>
      <right/>
      <top style="thin">
        <color rgb="FFFF0000"/>
      </top>
      <bottom style="hair">
        <color rgb="FFFF0000"/>
      </bottom>
      <diagonal/>
    </border>
    <border>
      <left/>
      <right style="thin">
        <color rgb="FFFF0000"/>
      </right>
      <top style="thin">
        <color rgb="FFFF0000"/>
      </top>
      <bottom style="hair">
        <color rgb="FFFF0000"/>
      </bottom>
      <diagonal/>
    </border>
    <border>
      <left style="thin">
        <color rgb="FFFF0000"/>
      </left>
      <right/>
      <top style="hair">
        <color rgb="FFFF0000"/>
      </top>
      <bottom style="thin">
        <color rgb="FFFF0000"/>
      </bottom>
      <diagonal/>
    </border>
    <border>
      <left/>
      <right style="thin">
        <color rgb="FFFF0000"/>
      </right>
      <top style="hair">
        <color rgb="FFFF0000"/>
      </top>
      <bottom style="thin">
        <color rgb="FFFF0000"/>
      </bottom>
      <diagonal/>
    </border>
    <border>
      <left/>
      <right style="thin">
        <color auto="1"/>
      </right>
      <top style="hair">
        <color rgb="FFFF0000"/>
      </top>
      <bottom style="thin">
        <color rgb="FFFF0000"/>
      </bottom>
      <diagonal/>
    </border>
    <border>
      <left style="thin">
        <color rgb="FFFF0000"/>
      </left>
      <right style="thin">
        <color auto="1"/>
      </right>
      <top style="thin">
        <color rgb="FFFF0000"/>
      </top>
      <bottom style="hair">
        <color rgb="FFFF0000"/>
      </bottom>
      <diagonal/>
    </border>
    <border diagonalDown="1">
      <left style="thin">
        <color auto="1"/>
      </left>
      <right style="thin">
        <color auto="1"/>
      </right>
      <top/>
      <bottom/>
      <diagonal style="thin">
        <color auto="1"/>
      </diagonal>
    </border>
    <border>
      <left style="hair">
        <color rgb="FFFF0000"/>
      </left>
      <right style="hair">
        <color rgb="FFFF0000"/>
      </right>
      <top style="dotted">
        <color rgb="FFFF0000"/>
      </top>
      <bottom style="thin">
        <color rgb="FFFF0000"/>
      </bottom>
      <diagonal/>
    </border>
    <border>
      <left style="hair">
        <color rgb="FFFF0000"/>
      </left>
      <right/>
      <top style="dotted">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top style="double">
        <color auto="1"/>
      </top>
      <bottom style="thin">
        <color rgb="FFFF0000"/>
      </bottom>
      <diagonal/>
    </border>
    <border>
      <left/>
      <right/>
      <top style="double">
        <color auto="1"/>
      </top>
      <bottom style="thin">
        <color rgb="FFFF0000"/>
      </bottom>
      <diagonal/>
    </border>
    <border>
      <left/>
      <right style="thin">
        <color rgb="FFFF0000"/>
      </right>
      <top style="double">
        <color auto="1"/>
      </top>
      <bottom style="thin">
        <color rgb="FFFF0000"/>
      </bottom>
      <diagonal/>
    </border>
    <border>
      <left style="thin">
        <color rgb="FFFF0000"/>
      </left>
      <right/>
      <top style="hair">
        <color rgb="FFFF0000"/>
      </top>
      <bottom style="hair">
        <color rgb="FFFF0000"/>
      </bottom>
      <diagonal/>
    </border>
    <border>
      <left/>
      <right/>
      <top style="hair">
        <color rgb="FFFF0000"/>
      </top>
      <bottom style="hair">
        <color rgb="FFFF0000"/>
      </bottom>
      <diagonal/>
    </border>
    <border>
      <left/>
      <right style="thin">
        <color rgb="FFFF0000"/>
      </right>
      <top style="hair">
        <color rgb="FFFF0000"/>
      </top>
      <bottom style="hair">
        <color rgb="FFFF0000"/>
      </bottom>
      <diagonal/>
    </border>
    <border>
      <left style="thin">
        <color rgb="FFFF0000"/>
      </left>
      <right/>
      <top style="hair">
        <color rgb="FFFF0000"/>
      </top>
      <bottom/>
      <diagonal/>
    </border>
    <border>
      <left/>
      <right/>
      <top style="hair">
        <color rgb="FFFF0000"/>
      </top>
      <bottom/>
      <diagonal/>
    </border>
    <border>
      <left/>
      <right style="thin">
        <color rgb="FFFF0000"/>
      </right>
      <top style="hair">
        <color rgb="FFFF0000"/>
      </top>
      <bottom/>
      <diagonal/>
    </border>
    <border>
      <left style="thin">
        <color rgb="FFFF0000"/>
      </left>
      <right style="hair">
        <color rgb="FFFF0000"/>
      </right>
      <top style="thin">
        <color rgb="FFFF0000"/>
      </top>
      <bottom/>
      <diagonal/>
    </border>
    <border>
      <left style="hair">
        <color rgb="FFFF0000"/>
      </left>
      <right style="thin">
        <color rgb="FFFF0000"/>
      </right>
      <top style="thin">
        <color rgb="FFFF0000"/>
      </top>
      <bottom/>
      <diagonal/>
    </border>
    <border>
      <left style="hair">
        <color rgb="FFFF0000"/>
      </left>
      <right/>
      <top style="thin">
        <color rgb="FFFF0000"/>
      </top>
      <bottom style="thin">
        <color rgb="FFFF0000"/>
      </bottom>
      <diagonal/>
    </border>
    <border>
      <left/>
      <right style="hair">
        <color rgb="FFFF0000"/>
      </right>
      <top style="thin">
        <color rgb="FFFF0000"/>
      </top>
      <bottom style="thin">
        <color rgb="FFFF0000"/>
      </bottom>
      <diagonal/>
    </border>
    <border>
      <left style="thin">
        <color rgb="FFFF0000"/>
      </left>
      <right style="hair">
        <color rgb="FFFF0000"/>
      </right>
      <top/>
      <bottom style="thin">
        <color rgb="FFFF0000"/>
      </bottom>
      <diagonal/>
    </border>
    <border>
      <left style="hair">
        <color rgb="FFFF0000"/>
      </left>
      <right style="thin">
        <color rgb="FFFF0000"/>
      </right>
      <top/>
      <bottom style="thin">
        <color rgb="FFFF0000"/>
      </bottom>
      <diagonal/>
    </border>
    <border>
      <left style="thin">
        <color auto="1"/>
      </left>
      <right/>
      <top style="thin">
        <color auto="1"/>
      </top>
      <bottom style="thin">
        <color rgb="FFFF0000"/>
      </bottom>
      <diagonal/>
    </border>
    <border>
      <left/>
      <right/>
      <top style="thin">
        <color auto="1"/>
      </top>
      <bottom style="thin">
        <color rgb="FFFF0000"/>
      </bottom>
      <diagonal/>
    </border>
    <border>
      <left/>
      <right style="thin">
        <color auto="1"/>
      </right>
      <top style="thin">
        <color auto="1"/>
      </top>
      <bottom style="thin">
        <color rgb="FFFF0000"/>
      </bottom>
      <diagonal/>
    </border>
    <border>
      <left style="dashed">
        <color rgb="FFFF0000"/>
      </left>
      <right/>
      <top style="dashed">
        <color rgb="FFFF0000"/>
      </top>
      <bottom style="dashed">
        <color rgb="FFFF0000"/>
      </bottom>
      <diagonal/>
    </border>
    <border>
      <left/>
      <right style="dashed">
        <color rgb="FFFF0000"/>
      </right>
      <top style="dashed">
        <color rgb="FFFF0000"/>
      </top>
      <bottom style="dashed">
        <color rgb="FFFF0000"/>
      </bottom>
      <diagonal/>
    </border>
    <border>
      <left style="thin">
        <color auto="1"/>
      </left>
      <right/>
      <top style="thin">
        <color rgb="FFFF0000"/>
      </top>
      <bottom style="thin">
        <color auto="1"/>
      </bottom>
      <diagonal/>
    </border>
    <border>
      <left/>
      <right/>
      <top style="thin">
        <color rgb="FFFF0000"/>
      </top>
      <bottom style="thin">
        <color auto="1"/>
      </bottom>
      <diagonal/>
    </border>
    <border>
      <left/>
      <right style="thin">
        <color auto="1"/>
      </right>
      <top style="thin">
        <color rgb="FFFF0000"/>
      </top>
      <bottom style="thin">
        <color auto="1"/>
      </bottom>
      <diagonal/>
    </border>
    <border>
      <left style="thin">
        <color auto="1"/>
      </left>
      <right style="thin">
        <color auto="1"/>
      </right>
      <top style="thin">
        <color rgb="FFFF0000"/>
      </top>
      <bottom style="hair">
        <color rgb="FFFF0000"/>
      </bottom>
      <diagonal/>
    </border>
    <border>
      <left style="thin">
        <color auto="1"/>
      </left>
      <right style="thin">
        <color rgb="FFFF0000"/>
      </right>
      <top style="thin">
        <color rgb="FFFF0000"/>
      </top>
      <bottom style="hair">
        <color rgb="FFFF0000"/>
      </bottom>
      <diagonal/>
    </border>
    <border>
      <left style="thin">
        <color rgb="FFFF0000"/>
      </left>
      <right style="thin">
        <color auto="1"/>
      </right>
      <top style="hair">
        <color rgb="FFFF0000"/>
      </top>
      <bottom style="hair">
        <color rgb="FFFF0000"/>
      </bottom>
      <diagonal/>
    </border>
    <border>
      <left style="thin">
        <color auto="1"/>
      </left>
      <right style="thin">
        <color auto="1"/>
      </right>
      <top style="hair">
        <color rgb="FFFF0000"/>
      </top>
      <bottom style="hair">
        <color rgb="FFFF0000"/>
      </bottom>
      <diagonal/>
    </border>
    <border>
      <left style="thin">
        <color auto="1"/>
      </left>
      <right style="thin">
        <color rgb="FFFF0000"/>
      </right>
      <top style="hair">
        <color rgb="FFFF0000"/>
      </top>
      <bottom style="hair">
        <color rgb="FFFF0000"/>
      </bottom>
      <diagonal/>
    </border>
    <border>
      <left/>
      <right style="thin">
        <color auto="1"/>
      </right>
      <top style="thin">
        <color rgb="FFFF0000"/>
      </top>
      <bottom style="thin">
        <color rgb="FFFF0000"/>
      </bottom>
      <diagonal/>
    </border>
    <border>
      <left style="thin">
        <color indexed="64"/>
      </left>
      <right style="thin">
        <color rgb="FFFF0000"/>
      </right>
      <top style="thin">
        <color indexed="64"/>
      </top>
      <bottom style="hair">
        <color indexed="64"/>
      </bottom>
      <diagonal/>
    </border>
    <border>
      <left style="thin">
        <color indexed="64"/>
      </left>
      <right style="thin">
        <color rgb="FFFF0000"/>
      </right>
      <top style="hair">
        <color indexed="64"/>
      </top>
      <bottom style="thin">
        <color indexed="64"/>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left style="thin">
        <color rgb="FFFF0000"/>
      </left>
      <right style="hair">
        <color rgb="FFFF0000"/>
      </right>
      <top style="thin">
        <color auto="1"/>
      </top>
      <bottom style="thin">
        <color auto="1"/>
      </bottom>
      <diagonal/>
    </border>
    <border>
      <left style="hair">
        <color rgb="FFFF0000"/>
      </left>
      <right style="hair">
        <color rgb="FFFF0000"/>
      </right>
      <top style="thin">
        <color auto="1"/>
      </top>
      <bottom style="thin">
        <color auto="1"/>
      </bottom>
      <diagonal/>
    </border>
    <border>
      <left style="thin">
        <color rgb="FFFF0000"/>
      </left>
      <right style="thin">
        <color auto="1"/>
      </right>
      <top style="thin">
        <color indexed="64"/>
      </top>
      <bottom style="hair">
        <color rgb="FFFF0000"/>
      </bottom>
      <diagonal/>
    </border>
    <border>
      <left style="thin">
        <color auto="1"/>
      </left>
      <right style="thin">
        <color auto="1"/>
      </right>
      <top style="thin">
        <color indexed="64"/>
      </top>
      <bottom style="hair">
        <color rgb="FFFF0000"/>
      </bottom>
      <diagonal/>
    </border>
    <border>
      <left style="thin">
        <color auto="1"/>
      </left>
      <right style="thin">
        <color rgb="FFFF0000"/>
      </right>
      <top style="thin">
        <color indexed="64"/>
      </top>
      <bottom style="hair">
        <color rgb="FFFF0000"/>
      </bottom>
      <diagonal/>
    </border>
    <border>
      <left/>
      <right/>
      <top style="hair">
        <color rgb="FFFF0000"/>
      </top>
      <bottom style="thin">
        <color auto="1"/>
      </bottom>
      <diagonal/>
    </border>
    <border>
      <left/>
      <right style="thin">
        <color auto="1"/>
      </right>
      <top style="hair">
        <color rgb="FFFF0000"/>
      </top>
      <bottom style="thin">
        <color auto="1"/>
      </bottom>
      <diagonal/>
    </border>
    <border>
      <left style="thin">
        <color rgb="FFFF0000"/>
      </left>
      <right style="thin">
        <color rgb="FFFF0000"/>
      </right>
      <top style="hair">
        <color indexed="64"/>
      </top>
      <bottom style="thin">
        <color rgb="FFFF0000"/>
      </bottom>
      <diagonal/>
    </border>
    <border>
      <left style="thin">
        <color rgb="FFFF0000"/>
      </left>
      <right/>
      <top style="thin">
        <color rgb="FFFF0000"/>
      </top>
      <bottom style="medium">
        <color rgb="FFFF0000"/>
      </bottom>
      <diagonal/>
    </border>
    <border>
      <left/>
      <right style="thin">
        <color rgb="FFFF0000"/>
      </right>
      <top style="thin">
        <color rgb="FFFF0000"/>
      </top>
      <bottom style="medium">
        <color rgb="FFFF0000"/>
      </bottom>
      <diagonal/>
    </border>
    <border>
      <left style="thin">
        <color rgb="FFFF0000"/>
      </left>
      <right/>
      <top style="thin">
        <color indexed="64"/>
      </top>
      <bottom style="thin">
        <color indexed="64"/>
      </bottom>
      <diagonal/>
    </border>
    <border>
      <left/>
      <right style="thin">
        <color rgb="FFFF0000"/>
      </right>
      <top style="thin">
        <color auto="1"/>
      </top>
      <bottom style="thin">
        <color indexed="64"/>
      </bottom>
      <diagonal/>
    </border>
    <border>
      <left style="thin">
        <color indexed="64"/>
      </left>
      <right style="thin">
        <color rgb="FFFF0000"/>
      </right>
      <top style="hair">
        <color indexed="64"/>
      </top>
      <bottom style="hair">
        <color indexed="64"/>
      </bottom>
      <diagonal/>
    </border>
    <border>
      <left style="thin">
        <color rgb="FFFF0000"/>
      </left>
      <right/>
      <top style="hair">
        <color auto="1"/>
      </top>
      <bottom style="thin">
        <color auto="1"/>
      </bottom>
      <diagonal/>
    </border>
    <border>
      <left style="thin">
        <color rgb="FFFF0000"/>
      </left>
      <right/>
      <top style="hair">
        <color auto="1"/>
      </top>
      <bottom style="hair">
        <color auto="1"/>
      </bottom>
      <diagonal/>
    </border>
    <border>
      <left style="thin">
        <color rgb="FFFF0000"/>
      </left>
      <right style="thin">
        <color auto="1"/>
      </right>
      <top style="hair">
        <color auto="1"/>
      </top>
      <bottom style="hair">
        <color auto="1"/>
      </bottom>
      <diagonal/>
    </border>
    <border>
      <left style="thin">
        <color rgb="FFFF0000"/>
      </left>
      <right style="thin">
        <color auto="1"/>
      </right>
      <top style="hair">
        <color auto="1"/>
      </top>
      <bottom style="thin">
        <color auto="1"/>
      </bottom>
      <diagonal/>
    </border>
    <border>
      <left style="medium">
        <color indexed="64"/>
      </left>
      <right style="thin">
        <color indexed="64"/>
      </right>
      <top/>
      <bottom style="hair">
        <color indexed="64"/>
      </bottom>
      <diagonal/>
    </border>
    <border diagonalDown="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medium">
        <color indexed="64"/>
      </bottom>
      <diagonal style="thin">
        <color indexed="64"/>
      </diagonal>
    </border>
    <border>
      <left style="thin">
        <color auto="1"/>
      </left>
      <right/>
      <top style="medium">
        <color indexed="64"/>
      </top>
      <bottom style="hair">
        <color auto="1"/>
      </bottom>
      <diagonal/>
    </border>
    <border>
      <left/>
      <right/>
      <top style="medium">
        <color indexed="64"/>
      </top>
      <bottom style="hair">
        <color auto="1"/>
      </bottom>
      <diagonal/>
    </border>
    <border>
      <left style="thin">
        <color indexed="64"/>
      </left>
      <right style="thin">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bottom style="hair">
        <color indexed="64"/>
      </bottom>
      <diagonal/>
    </border>
    <border>
      <left style="thin">
        <color indexed="64"/>
      </left>
      <right/>
      <top/>
      <bottom style="hair">
        <color auto="1"/>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thin">
        <color indexed="64"/>
      </left>
      <right style="hair">
        <color auto="1"/>
      </right>
      <top style="hair">
        <color auto="1"/>
      </top>
      <bottom style="hair">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rgb="FFFF0000"/>
      </right>
      <top style="double">
        <color auto="1"/>
      </top>
      <bottom style="thin">
        <color auto="1"/>
      </bottom>
      <diagonal/>
    </border>
    <border>
      <left style="thin">
        <color rgb="FFFF0000"/>
      </left>
      <right/>
      <top/>
      <bottom/>
      <diagonal/>
    </border>
    <border>
      <left style="hair">
        <color rgb="FFFF0000"/>
      </left>
      <right style="hair">
        <color rgb="FFFF0000"/>
      </right>
      <top/>
      <bottom style="thin">
        <color rgb="FFFF0000"/>
      </bottom>
      <diagonal/>
    </border>
    <border>
      <left/>
      <right style="hair">
        <color rgb="FFFF0000"/>
      </right>
      <top/>
      <bottom style="thin">
        <color rgb="FFFF0000"/>
      </bottom>
      <diagonal/>
    </border>
    <border>
      <left style="thin">
        <color rgb="FFFF0000"/>
      </left>
      <right style="hair">
        <color rgb="FFFF0000"/>
      </right>
      <top style="thin">
        <color rgb="FFFF0000"/>
      </top>
      <bottom style="thin">
        <color indexed="64"/>
      </bottom>
      <diagonal/>
    </border>
    <border>
      <left style="hair">
        <color rgb="FFFF0000"/>
      </left>
      <right style="hair">
        <color rgb="FFFF0000"/>
      </right>
      <top style="thin">
        <color rgb="FFFF0000"/>
      </top>
      <bottom style="thin">
        <color indexed="64"/>
      </bottom>
      <diagonal/>
    </border>
    <border>
      <left/>
      <right style="hair">
        <color rgb="FFFF0000"/>
      </right>
      <top style="thin">
        <color rgb="FFFF0000"/>
      </top>
      <bottom style="thin">
        <color indexed="64"/>
      </bottom>
      <diagonal/>
    </border>
    <border>
      <left style="hair">
        <color rgb="FFFF0000"/>
      </left>
      <right/>
      <top style="thin">
        <color auto="1"/>
      </top>
      <bottom style="thin">
        <color auto="1"/>
      </bottom>
      <diagonal/>
    </border>
    <border>
      <left style="hair">
        <color rgb="FFFF0000"/>
      </left>
      <right style="thin">
        <color rgb="FFFF0000"/>
      </right>
      <top style="thin">
        <color auto="1"/>
      </top>
      <bottom style="thin">
        <color auto="1"/>
      </bottom>
      <diagonal/>
    </border>
    <border>
      <left style="hair">
        <color rgb="FFFF0000"/>
      </left>
      <right style="hair">
        <color auto="1"/>
      </right>
      <top style="thin">
        <color auto="1"/>
      </top>
      <bottom style="thin">
        <color auto="1"/>
      </bottom>
      <diagonal/>
    </border>
    <border>
      <left style="thin">
        <color auto="1"/>
      </left>
      <right style="thin">
        <color rgb="FFFF0000"/>
      </right>
      <top style="thin">
        <color auto="1"/>
      </top>
      <bottom style="thin">
        <color auto="1"/>
      </bottom>
      <diagonal/>
    </border>
    <border>
      <left style="thin">
        <color rgb="FFFF0000"/>
      </left>
      <right style="thin">
        <color rgb="FFFF0000"/>
      </right>
      <top style="hair">
        <color indexed="64"/>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rgb="FFFF0000"/>
      </bottom>
      <diagonal/>
    </border>
    <border>
      <left/>
      <right/>
      <top style="dotted">
        <color auto="1"/>
      </top>
      <bottom style="thin">
        <color rgb="FFFF0000"/>
      </bottom>
      <diagonal/>
    </border>
    <border>
      <left/>
      <right style="thin">
        <color auto="1"/>
      </right>
      <top style="dotted">
        <color auto="1"/>
      </top>
      <bottom style="thin">
        <color rgb="FFFF0000"/>
      </bottom>
      <diagonal/>
    </border>
    <border>
      <left/>
      <right style="thin">
        <color rgb="FFFF0000"/>
      </right>
      <top/>
      <bottom/>
      <diagonal/>
    </border>
    <border>
      <left style="thin">
        <color rgb="FFFF0000"/>
      </left>
      <right style="thin">
        <color rgb="FFFF0000"/>
      </right>
      <top/>
      <bottom style="dotted">
        <color rgb="FFFF0000"/>
      </bottom>
      <diagonal/>
    </border>
    <border>
      <left style="thin">
        <color rgb="FFFF0000"/>
      </left>
      <right/>
      <top style="thin">
        <color rgb="FFFF0000"/>
      </top>
      <bottom style="dotted">
        <color rgb="FFFF0000"/>
      </bottom>
      <diagonal/>
    </border>
    <border>
      <left/>
      <right/>
      <top style="thin">
        <color rgb="FFFF0000"/>
      </top>
      <bottom style="dotted">
        <color rgb="FFFF0000"/>
      </bottom>
      <diagonal/>
    </border>
    <border>
      <left/>
      <right style="thin">
        <color rgb="FFFF0000"/>
      </right>
      <top style="thin">
        <color rgb="FFFF0000"/>
      </top>
      <bottom style="dotted">
        <color rgb="FFFF0000"/>
      </bottom>
      <diagonal/>
    </border>
    <border>
      <left style="thin">
        <color rgb="FFFF0000"/>
      </left>
      <right style="dotted">
        <color rgb="FFFF0000"/>
      </right>
      <top style="dotted">
        <color rgb="FFFF0000"/>
      </top>
      <bottom style="thin">
        <color rgb="FFFF0000"/>
      </bottom>
      <diagonal/>
    </border>
    <border>
      <left/>
      <right style="hair">
        <color rgb="FFFF0000"/>
      </right>
      <top style="dotted">
        <color rgb="FFFF0000"/>
      </top>
      <bottom style="thin">
        <color rgb="FFFF0000"/>
      </bottom>
      <diagonal/>
    </border>
    <border>
      <left style="thin">
        <color rgb="FFFF0000"/>
      </left>
      <right/>
      <top style="dotted">
        <color rgb="FFFF0000"/>
      </top>
      <bottom style="thin">
        <color rgb="FFFF0000"/>
      </bottom>
      <diagonal/>
    </border>
    <border>
      <left/>
      <right/>
      <top style="dotted">
        <color rgb="FFFF0000"/>
      </top>
      <bottom style="thin">
        <color rgb="FFFF0000"/>
      </bottom>
      <diagonal/>
    </border>
    <border>
      <left/>
      <right style="thin">
        <color rgb="FFFF0000"/>
      </right>
      <top style="dotted">
        <color rgb="FFFF0000"/>
      </top>
      <bottom style="thin">
        <color rgb="FFFF0000"/>
      </bottom>
      <diagonal/>
    </border>
    <border>
      <left style="hair">
        <color rgb="FFFF0000"/>
      </left>
      <right style="hair">
        <color rgb="FFFF0000"/>
      </right>
      <top style="thin">
        <color rgb="FFFF0000"/>
      </top>
      <bottom/>
      <diagonal/>
    </border>
    <border>
      <left style="thin">
        <color auto="1"/>
      </left>
      <right/>
      <top/>
      <bottom style="thin">
        <color rgb="FFFF0000"/>
      </bottom>
      <diagonal/>
    </border>
    <border>
      <left/>
      <right style="thin">
        <color indexed="64"/>
      </right>
      <top/>
      <bottom style="thin">
        <color rgb="FFFF0000"/>
      </bottom>
      <diagonal/>
    </border>
    <border>
      <left style="thin">
        <color rgb="FFFF0000"/>
      </left>
      <right style="thin">
        <color rgb="FFFF0000"/>
      </right>
      <top style="thin">
        <color auto="1"/>
      </top>
      <bottom style="thin">
        <color indexed="64"/>
      </bottom>
      <diagonal/>
    </border>
    <border>
      <left style="thin">
        <color rgb="FFFF0000"/>
      </left>
      <right style="thin">
        <color auto="1"/>
      </right>
      <top style="thin">
        <color auto="1"/>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style="thick">
        <color auto="1"/>
      </top>
      <bottom/>
      <diagonal/>
    </border>
    <border>
      <left style="thick">
        <color auto="1"/>
      </left>
      <right/>
      <top/>
      <bottom/>
      <diagonal/>
    </border>
    <border>
      <left style="thick">
        <color auto="1"/>
      </left>
      <right style="thick">
        <color auto="1"/>
      </right>
      <top/>
      <bottom/>
      <diagonal/>
    </border>
    <border diagonalDown="1">
      <left/>
      <right style="thin">
        <color auto="1"/>
      </right>
      <top style="thin">
        <color indexed="64"/>
      </top>
      <bottom/>
      <diagonal style="thin">
        <color auto="1"/>
      </diagonal>
    </border>
    <border diagonalDown="1">
      <left/>
      <right style="thin">
        <color auto="1"/>
      </right>
      <top/>
      <bottom style="thin">
        <color auto="1"/>
      </bottom>
      <diagonal style="thin">
        <color auto="1"/>
      </diagonal>
    </border>
    <border>
      <left style="hair">
        <color auto="1"/>
      </left>
      <right style="thin">
        <color indexed="64"/>
      </right>
      <top style="thin">
        <color auto="1"/>
      </top>
      <bottom style="hair">
        <color indexed="64"/>
      </bottom>
      <diagonal/>
    </border>
    <border>
      <left style="thin">
        <color rgb="FFFF0000"/>
      </left>
      <right/>
      <top/>
      <bottom style="hair">
        <color rgb="FFFF0000"/>
      </bottom>
      <diagonal/>
    </border>
    <border>
      <left/>
      <right/>
      <top/>
      <bottom style="hair">
        <color rgb="FFFF0000"/>
      </bottom>
      <diagonal/>
    </border>
    <border>
      <left/>
      <right style="thick">
        <color auto="1"/>
      </right>
      <top/>
      <bottom/>
      <diagonal/>
    </border>
  </borders>
  <cellStyleXfs count="5">
    <xf numFmtId="0" fontId="0" fillId="0" borderId="0">
      <alignment vertical="center"/>
    </xf>
    <xf numFmtId="38"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1968">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4" fillId="0" borderId="0" xfId="0" applyFo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17" xfId="0" applyBorder="1">
      <alignment vertical="center"/>
    </xf>
    <xf numFmtId="0" fontId="0" fillId="0" borderId="16" xfId="0" applyBorder="1">
      <alignment vertical="center"/>
    </xf>
    <xf numFmtId="0" fontId="0" fillId="6" borderId="15" xfId="0" applyFill="1"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5" xfId="0" applyBorder="1">
      <alignment vertical="center"/>
    </xf>
    <xf numFmtId="0" fontId="0" fillId="0" borderId="28" xfId="0" applyBorder="1">
      <alignment vertical="center"/>
    </xf>
    <xf numFmtId="0" fontId="0" fillId="6" borderId="16" xfId="0" applyFill="1" applyBorder="1">
      <alignment vertical="center"/>
    </xf>
    <xf numFmtId="0" fontId="0" fillId="6" borderId="17" xfId="0" applyFill="1" applyBorder="1">
      <alignment vertical="center"/>
    </xf>
    <xf numFmtId="0" fontId="0" fillId="0" borderId="15" xfId="0" applyBorder="1" applyAlignment="1">
      <alignment horizontal="right" vertical="center"/>
    </xf>
    <xf numFmtId="0" fontId="18" fillId="6" borderId="15" xfId="0" applyFont="1" applyFill="1" applyBorder="1">
      <alignment vertical="center"/>
    </xf>
    <xf numFmtId="0" fontId="18" fillId="6" borderId="16" xfId="0" applyFont="1" applyFill="1" applyBorder="1">
      <alignment vertical="center"/>
    </xf>
    <xf numFmtId="0" fontId="15" fillId="0" borderId="0" xfId="0" applyFont="1">
      <alignment vertical="center"/>
    </xf>
    <xf numFmtId="0" fontId="0" fillId="0" borderId="6" xfId="0" applyBorder="1">
      <alignment vertical="center"/>
    </xf>
    <xf numFmtId="0" fontId="0" fillId="0" borderId="16" xfId="0" applyBorder="1" applyAlignment="1">
      <alignment vertical="center" shrinkToFit="1"/>
    </xf>
    <xf numFmtId="0" fontId="21" fillId="0" borderId="0" xfId="3" applyFont="1">
      <alignment vertical="center"/>
    </xf>
    <xf numFmtId="0" fontId="20" fillId="0" borderId="0" xfId="3" applyFont="1">
      <alignment vertical="center"/>
    </xf>
    <xf numFmtId="0" fontId="22" fillId="0" borderId="0" xfId="3" applyFont="1">
      <alignment vertical="center"/>
    </xf>
    <xf numFmtId="0" fontId="23" fillId="0" borderId="0" xfId="3" applyFont="1">
      <alignment vertical="center"/>
    </xf>
    <xf numFmtId="0" fontId="26" fillId="0" borderId="0" xfId="0" applyFont="1">
      <alignment vertical="center"/>
    </xf>
    <xf numFmtId="0" fontId="0" fillId="0" borderId="0" xfId="0" applyAlignment="1">
      <alignment horizontal="center" vertical="center"/>
    </xf>
    <xf numFmtId="0" fontId="0" fillId="0" borderId="14" xfId="0" applyBorder="1">
      <alignment vertical="center"/>
    </xf>
    <xf numFmtId="0" fontId="30" fillId="0" borderId="0" xfId="0" applyFont="1">
      <alignment vertical="center"/>
    </xf>
    <xf numFmtId="0" fontId="5" fillId="0" borderId="0" xfId="0" applyFont="1">
      <alignment vertical="center"/>
    </xf>
    <xf numFmtId="0" fontId="0" fillId="0" borderId="3" xfId="0" applyBorder="1">
      <alignment vertical="center"/>
    </xf>
    <xf numFmtId="0" fontId="16" fillId="0" borderId="0" xfId="0" applyFont="1">
      <alignment vertical="center"/>
    </xf>
    <xf numFmtId="0" fontId="0" fillId="0" borderId="3" xfId="0" applyBorder="1" applyAlignment="1">
      <alignment vertical="center" wrapText="1"/>
    </xf>
    <xf numFmtId="0" fontId="0" fillId="0" borderId="12" xfId="0" applyBorder="1">
      <alignment vertical="center"/>
    </xf>
    <xf numFmtId="0" fontId="0" fillId="0" borderId="13" xfId="0" applyBorder="1" applyAlignment="1">
      <alignment vertical="center" wrapText="1"/>
    </xf>
    <xf numFmtId="0" fontId="0" fillId="0" borderId="4" xfId="0" applyBorder="1">
      <alignment vertical="center"/>
    </xf>
    <xf numFmtId="0" fontId="0" fillId="0" borderId="6" xfId="0" applyBorder="1" applyAlignment="1">
      <alignment vertical="center" wrapText="1"/>
    </xf>
    <xf numFmtId="0" fontId="32" fillId="6" borderId="15" xfId="0" applyFont="1" applyFill="1" applyBorder="1">
      <alignment vertical="center"/>
    </xf>
    <xf numFmtId="0" fontId="0" fillId="0" borderId="94" xfId="0" applyBorder="1">
      <alignment vertical="center"/>
    </xf>
    <xf numFmtId="0" fontId="0" fillId="0" borderId="0" xfId="0" applyAlignment="1">
      <alignment vertical="top"/>
    </xf>
    <xf numFmtId="0" fontId="0" fillId="0" borderId="3"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4" xfId="0" applyBorder="1" applyAlignment="1">
      <alignment vertical="top" wrapText="1"/>
    </xf>
    <xf numFmtId="0" fontId="0" fillId="0" borderId="0" xfId="0" applyAlignment="1">
      <alignment vertical="top" wrapText="1"/>
    </xf>
    <xf numFmtId="0" fontId="0" fillId="0" borderId="14" xfId="0" applyBorder="1" applyAlignment="1">
      <alignment vertical="top"/>
    </xf>
    <xf numFmtId="0" fontId="0" fillId="0" borderId="12" xfId="0" applyBorder="1" applyAlignment="1">
      <alignment horizontal="right" vertical="top" wrapText="1"/>
    </xf>
    <xf numFmtId="0" fontId="0" fillId="0" borderId="3" xfId="0" applyBorder="1" applyAlignment="1">
      <alignment vertical="top" wrapText="1"/>
    </xf>
    <xf numFmtId="0" fontId="0" fillId="0" borderId="82" xfId="0" applyBorder="1" applyAlignment="1">
      <alignment vertical="top"/>
    </xf>
    <xf numFmtId="0" fontId="0" fillId="0" borderId="30" xfId="0" applyBorder="1" applyAlignment="1">
      <alignment vertical="top"/>
    </xf>
    <xf numFmtId="0" fontId="0" fillId="0" borderId="90" xfId="0" applyBorder="1">
      <alignment vertical="center"/>
    </xf>
    <xf numFmtId="0" fontId="0" fillId="0" borderId="91" xfId="0" applyBorder="1">
      <alignment vertical="center"/>
    </xf>
    <xf numFmtId="0" fontId="0" fillId="0" borderId="92" xfId="0" applyBorder="1">
      <alignment vertical="center"/>
    </xf>
    <xf numFmtId="0" fontId="0" fillId="0" borderId="110" xfId="0" applyBorder="1">
      <alignment vertical="center"/>
    </xf>
    <xf numFmtId="0" fontId="0" fillId="0" borderId="111" xfId="0" applyBorder="1">
      <alignment vertical="center"/>
    </xf>
    <xf numFmtId="0" fontId="0" fillId="0" borderId="93" xfId="0" applyBorder="1">
      <alignment vertical="center"/>
    </xf>
    <xf numFmtId="0" fontId="0" fillId="0" borderId="94" xfId="0" applyBorder="1" applyAlignment="1">
      <alignment vertical="top"/>
    </xf>
    <xf numFmtId="0" fontId="0" fillId="0" borderId="94" xfId="0" applyBorder="1" applyAlignment="1">
      <alignment vertical="center" wrapText="1"/>
    </xf>
    <xf numFmtId="0" fontId="0" fillId="0" borderId="95" xfId="0" applyBorder="1">
      <alignment vertical="center"/>
    </xf>
    <xf numFmtId="49" fontId="0" fillId="0" borderId="0" xfId="0" applyNumberFormat="1" applyAlignment="1">
      <alignment vertical="top"/>
    </xf>
    <xf numFmtId="0" fontId="0" fillId="0" borderId="4" xfId="0" applyBorder="1" applyAlignment="1">
      <alignment vertical="top"/>
    </xf>
    <xf numFmtId="0" fontId="0" fillId="0" borderId="12" xfId="0" applyBorder="1" applyAlignment="1">
      <alignment vertical="center" wrapText="1"/>
    </xf>
    <xf numFmtId="0" fontId="0" fillId="0" borderId="22" xfId="0" applyBorder="1" applyAlignment="1">
      <alignment vertical="center" wrapText="1"/>
    </xf>
    <xf numFmtId="0" fontId="0" fillId="0" borderId="33" xfId="0" applyBorder="1" applyAlignment="1">
      <alignment vertical="center" wrapText="1"/>
    </xf>
    <xf numFmtId="0" fontId="0" fillId="0" borderId="26" xfId="0" applyBorder="1" applyAlignment="1">
      <alignment vertical="center" wrapText="1"/>
    </xf>
    <xf numFmtId="0" fontId="0" fillId="0" borderId="14" xfId="0" applyBorder="1" applyAlignment="1">
      <alignment vertical="center" wrapText="1"/>
    </xf>
    <xf numFmtId="0" fontId="0" fillId="0" borderId="84" xfId="0" applyBorder="1" applyAlignment="1">
      <alignment vertical="center" wrapText="1"/>
    </xf>
    <xf numFmtId="0" fontId="0" fillId="0" borderId="32" xfId="0" applyBorder="1" applyAlignment="1">
      <alignment vertical="center" wrapText="1"/>
    </xf>
    <xf numFmtId="0" fontId="0" fillId="0" borderId="22" xfId="0" applyBorder="1">
      <alignment vertical="center"/>
    </xf>
    <xf numFmtId="0" fontId="0" fillId="0" borderId="26" xfId="0" applyBorder="1">
      <alignment vertical="center"/>
    </xf>
    <xf numFmtId="0" fontId="18" fillId="0" borderId="0" xfId="3" applyFont="1">
      <alignment vertical="center"/>
    </xf>
    <xf numFmtId="38" fontId="18" fillId="4" borderId="13" xfId="4" applyFont="1" applyFill="1" applyBorder="1" applyAlignment="1">
      <alignment horizontal="center" vertical="center"/>
    </xf>
    <xf numFmtId="176" fontId="18" fillId="0" borderId="4" xfId="4" applyNumberFormat="1" applyFont="1" applyBorder="1" applyAlignment="1">
      <alignment horizontal="right" vertical="center"/>
    </xf>
    <xf numFmtId="0" fontId="18" fillId="0" borderId="58" xfId="3" applyFont="1" applyBorder="1" applyAlignment="1">
      <alignment horizontal="left" vertical="center"/>
    </xf>
    <xf numFmtId="38" fontId="18" fillId="4" borderId="3" xfId="4" applyFont="1" applyFill="1" applyBorder="1" applyAlignment="1">
      <alignment horizontal="center" vertical="center"/>
    </xf>
    <xf numFmtId="177" fontId="18" fillId="4" borderId="15" xfId="4" applyNumberFormat="1" applyFont="1" applyFill="1" applyBorder="1" applyAlignment="1">
      <alignment horizontal="right" vertical="center"/>
    </xf>
    <xf numFmtId="0" fontId="18" fillId="4" borderId="59" xfId="3" applyFont="1" applyFill="1" applyBorder="1" applyAlignment="1">
      <alignment horizontal="left" vertical="center"/>
    </xf>
    <xf numFmtId="0" fontId="18" fillId="4" borderId="60" xfId="3" applyFont="1" applyFill="1" applyBorder="1">
      <alignment vertical="center"/>
    </xf>
    <xf numFmtId="177" fontId="18" fillId="4" borderId="61" xfId="4" applyNumberFormat="1" applyFont="1" applyFill="1" applyBorder="1" applyAlignment="1">
      <alignment horizontal="right" vertical="center"/>
    </xf>
    <xf numFmtId="0" fontId="18" fillId="4" borderId="62" xfId="3" applyFont="1" applyFill="1" applyBorder="1" applyAlignment="1">
      <alignment horizontal="left" vertical="center"/>
    </xf>
    <xf numFmtId="176" fontId="18" fillId="0" borderId="64" xfId="4" applyNumberFormat="1" applyFont="1" applyBorder="1">
      <alignment vertical="center"/>
    </xf>
    <xf numFmtId="176" fontId="18" fillId="0" borderId="65" xfId="4" applyNumberFormat="1" applyFont="1" applyBorder="1">
      <alignment vertical="center"/>
    </xf>
    <xf numFmtId="0" fontId="18" fillId="0" borderId="2" xfId="3" applyFont="1" applyBorder="1">
      <alignment vertical="center"/>
    </xf>
    <xf numFmtId="0" fontId="18" fillId="0" borderId="0" xfId="3" applyFont="1" applyAlignment="1">
      <alignment horizontal="right" vertical="center"/>
    </xf>
    <xf numFmtId="0" fontId="33" fillId="0" borderId="40" xfId="3" applyFont="1" applyBorder="1">
      <alignment vertical="center"/>
    </xf>
    <xf numFmtId="0" fontId="33" fillId="0" borderId="0" xfId="3" applyFont="1">
      <alignment vertical="center"/>
    </xf>
    <xf numFmtId="0" fontId="33" fillId="0" borderId="8" xfId="3" applyFont="1" applyBorder="1">
      <alignment vertical="center"/>
    </xf>
    <xf numFmtId="0" fontId="33" fillId="0" borderId="7" xfId="3" applyFont="1" applyBorder="1">
      <alignment vertical="center"/>
    </xf>
    <xf numFmtId="0" fontId="33" fillId="0" borderId="40" xfId="3" applyFont="1" applyBorder="1" applyAlignment="1">
      <alignment horizontal="right" vertical="center"/>
    </xf>
    <xf numFmtId="176" fontId="33" fillId="0" borderId="0" xfId="4" applyNumberFormat="1" applyFont="1" applyBorder="1">
      <alignment vertical="center"/>
    </xf>
    <xf numFmtId="0" fontId="33" fillId="0" borderId="21" xfId="3" applyFont="1" applyBorder="1">
      <alignment vertical="center"/>
    </xf>
    <xf numFmtId="176" fontId="33" fillId="0" borderId="73" xfId="4" applyNumberFormat="1" applyFont="1" applyBorder="1">
      <alignment vertical="center"/>
    </xf>
    <xf numFmtId="182" fontId="33" fillId="0" borderId="75" xfId="4" applyNumberFormat="1" applyFont="1" applyBorder="1">
      <alignment vertical="center"/>
    </xf>
    <xf numFmtId="182" fontId="33" fillId="0" borderId="73" xfId="4" applyNumberFormat="1" applyFont="1" applyBorder="1">
      <alignment vertical="center"/>
    </xf>
    <xf numFmtId="0" fontId="18" fillId="0" borderId="56" xfId="3" applyFont="1" applyBorder="1">
      <alignment vertical="center"/>
    </xf>
    <xf numFmtId="0" fontId="18" fillId="0" borderId="19" xfId="3" applyFont="1" applyBorder="1">
      <alignment vertical="center"/>
    </xf>
    <xf numFmtId="0" fontId="33" fillId="0" borderId="42" xfId="3" applyFont="1" applyBorder="1">
      <alignment vertical="center"/>
    </xf>
    <xf numFmtId="0" fontId="16" fillId="0" borderId="0" xfId="3" applyFont="1">
      <alignment vertical="center"/>
    </xf>
    <xf numFmtId="0" fontId="20" fillId="0" borderId="0" xfId="3" quotePrefix="1" applyFont="1" applyAlignment="1">
      <alignment horizontal="center" vertical="center" textRotation="180"/>
    </xf>
    <xf numFmtId="0" fontId="20" fillId="0" borderId="0" xfId="3" applyFont="1" applyAlignment="1">
      <alignment horizontal="center" vertical="center" textRotation="180"/>
    </xf>
    <xf numFmtId="0" fontId="36" fillId="0" borderId="0" xfId="3" applyFont="1" applyAlignment="1">
      <alignment horizontal="left" vertical="center"/>
    </xf>
    <xf numFmtId="0" fontId="36" fillId="0" borderId="0" xfId="3" applyFont="1">
      <alignment vertical="center"/>
    </xf>
    <xf numFmtId="182" fontId="33" fillId="0" borderId="80" xfId="4" applyNumberFormat="1" applyFont="1" applyFill="1" applyBorder="1">
      <alignment vertical="center"/>
    </xf>
    <xf numFmtId="176" fontId="18" fillId="0" borderId="0" xfId="4" applyNumberFormat="1" applyFont="1" applyBorder="1">
      <alignment vertical="center"/>
    </xf>
    <xf numFmtId="38" fontId="18" fillId="0" borderId="0" xfId="4" applyFont="1" applyFill="1" applyBorder="1">
      <alignment vertical="center"/>
    </xf>
    <xf numFmtId="0" fontId="18" fillId="6" borderId="54" xfId="3" applyFont="1" applyFill="1" applyBorder="1" applyAlignment="1">
      <alignment horizontal="center" vertical="center"/>
    </xf>
    <xf numFmtId="0" fontId="18" fillId="6" borderId="55" xfId="3" applyFont="1" applyFill="1" applyBorder="1" applyAlignment="1">
      <alignment horizontal="center" vertical="center"/>
    </xf>
    <xf numFmtId="0" fontId="35" fillId="6" borderId="55" xfId="3" applyFont="1" applyFill="1" applyBorder="1" applyAlignment="1">
      <alignment horizontal="distributed" vertical="center" wrapText="1"/>
    </xf>
    <xf numFmtId="0" fontId="18" fillId="6" borderId="13" xfId="3" applyFont="1" applyFill="1" applyBorder="1" applyAlignment="1">
      <alignment horizontal="center" vertical="center"/>
    </xf>
    <xf numFmtId="0" fontId="18" fillId="6" borderId="3" xfId="3" applyFont="1" applyFill="1" applyBorder="1" applyAlignment="1">
      <alignment horizontal="center" vertical="center"/>
    </xf>
    <xf numFmtId="0" fontId="18" fillId="6" borderId="60" xfId="3" applyFont="1" applyFill="1" applyBorder="1" applyAlignment="1">
      <alignment horizontal="center" vertical="center"/>
    </xf>
    <xf numFmtId="0" fontId="18" fillId="6" borderId="64" xfId="3" applyFont="1" applyFill="1" applyBorder="1" applyAlignment="1">
      <alignment horizontal="center" vertical="center"/>
    </xf>
    <xf numFmtId="38" fontId="18" fillId="4" borderId="64" xfId="4" applyFont="1" applyFill="1" applyBorder="1">
      <alignment vertical="center"/>
    </xf>
    <xf numFmtId="0" fontId="35" fillId="0" borderId="0" xfId="0" applyFont="1">
      <alignment vertical="center"/>
    </xf>
    <xf numFmtId="181" fontId="33" fillId="0" borderId="0" xfId="4" applyNumberFormat="1" applyFont="1" applyBorder="1">
      <alignment vertical="center"/>
    </xf>
    <xf numFmtId="181" fontId="33" fillId="0" borderId="8" xfId="4" applyNumberFormat="1" applyFont="1" applyBorder="1">
      <alignment vertical="center"/>
    </xf>
    <xf numFmtId="0" fontId="33" fillId="0" borderId="7" xfId="3" applyFont="1" applyBorder="1" applyAlignment="1">
      <alignment horizontal="center" vertical="center"/>
    </xf>
    <xf numFmtId="0" fontId="33" fillId="0" borderId="39" xfId="3" applyFont="1" applyBorder="1" applyAlignment="1">
      <alignment horizontal="center" vertical="center"/>
    </xf>
    <xf numFmtId="0" fontId="18" fillId="6" borderId="66" xfId="3" applyFont="1" applyFill="1" applyBorder="1" applyAlignment="1">
      <alignment horizontal="center" vertical="center"/>
    </xf>
    <xf numFmtId="181" fontId="33" fillId="0" borderId="73" xfId="4" applyNumberFormat="1" applyFont="1" applyFill="1" applyBorder="1" applyAlignment="1">
      <alignment horizontal="right" vertical="center"/>
    </xf>
    <xf numFmtId="181" fontId="33" fillId="0" borderId="74" xfId="4" applyNumberFormat="1" applyFont="1" applyFill="1" applyBorder="1" applyAlignment="1">
      <alignment horizontal="right" vertical="center"/>
    </xf>
    <xf numFmtId="0" fontId="18" fillId="0" borderId="42" xfId="3" applyFont="1" applyBorder="1" applyAlignment="1">
      <alignment horizontal="left" vertical="center" wrapText="1"/>
    </xf>
    <xf numFmtId="181" fontId="33" fillId="0" borderId="4" xfId="4" applyNumberFormat="1" applyFont="1" applyFill="1" applyBorder="1" applyAlignment="1">
      <alignment horizontal="right" vertical="center"/>
    </xf>
    <xf numFmtId="181" fontId="33" fillId="0" borderId="6" xfId="4" applyNumberFormat="1" applyFont="1" applyFill="1" applyBorder="1" applyAlignment="1">
      <alignment horizontal="right" vertical="center"/>
    </xf>
    <xf numFmtId="0" fontId="18" fillId="0" borderId="77" xfId="3" applyFont="1" applyBorder="1" applyAlignment="1">
      <alignment horizontal="right" vertical="center"/>
    </xf>
    <xf numFmtId="0" fontId="0" fillId="0" borderId="8" xfId="0" applyBorder="1" applyAlignment="1">
      <alignment horizontal="center" vertical="center"/>
    </xf>
    <xf numFmtId="0" fontId="0" fillId="0" borderId="7" xfId="0" applyBorder="1" applyAlignment="1">
      <alignment horizontal="center" vertical="center"/>
    </xf>
    <xf numFmtId="0" fontId="42" fillId="6" borderId="201" xfId="3" applyFont="1" applyFill="1" applyBorder="1" applyAlignment="1">
      <alignment horizontal="right" vertical="center"/>
    </xf>
    <xf numFmtId="0" fontId="35" fillId="0" borderId="0" xfId="3" applyFont="1">
      <alignment vertical="center"/>
    </xf>
    <xf numFmtId="0" fontId="35" fillId="0" borderId="0" xfId="3" applyFont="1" applyAlignment="1">
      <alignment horizontal="right" vertical="center"/>
    </xf>
    <xf numFmtId="0" fontId="18" fillId="0" borderId="7" xfId="3" applyFont="1" applyBorder="1" applyAlignment="1">
      <alignment horizontal="center" vertical="center"/>
    </xf>
    <xf numFmtId="0" fontId="18" fillId="0" borderId="0" xfId="3" applyFont="1" applyAlignment="1">
      <alignment horizontal="center" vertical="center"/>
    </xf>
    <xf numFmtId="0" fontId="18" fillId="0" borderId="8" xfId="3" applyFont="1" applyBorder="1" applyAlignment="1">
      <alignment horizontal="center" vertical="center"/>
    </xf>
    <xf numFmtId="0" fontId="28" fillId="0" borderId="7" xfId="3" applyFont="1" applyBorder="1" applyAlignment="1">
      <alignment horizontal="center" vertical="center"/>
    </xf>
    <xf numFmtId="0" fontId="28" fillId="0" borderId="39" xfId="3" applyFont="1" applyBorder="1" applyAlignment="1">
      <alignment horizontal="center" vertical="center"/>
    </xf>
    <xf numFmtId="0" fontId="35" fillId="0" borderId="42" xfId="3" applyFont="1" applyBorder="1" applyAlignment="1">
      <alignment horizontal="left" vertical="center"/>
    </xf>
    <xf numFmtId="176" fontId="33" fillId="0" borderId="7" xfId="4" applyNumberFormat="1" applyFont="1" applyBorder="1">
      <alignment vertical="center"/>
    </xf>
    <xf numFmtId="182" fontId="33" fillId="0" borderId="0" xfId="4" applyNumberFormat="1" applyFont="1" applyBorder="1">
      <alignment vertical="center"/>
    </xf>
    <xf numFmtId="182" fontId="33" fillId="0" borderId="7" xfId="4" applyNumberFormat="1" applyFont="1" applyBorder="1">
      <alignment vertical="center"/>
    </xf>
    <xf numFmtId="181" fontId="33" fillId="0" borderId="7" xfId="4" applyNumberFormat="1" applyFont="1" applyBorder="1">
      <alignment vertical="center"/>
    </xf>
    <xf numFmtId="181" fontId="33" fillId="0" borderId="39" xfId="4" applyNumberFormat="1" applyFont="1" applyBorder="1">
      <alignment vertical="center"/>
    </xf>
    <xf numFmtId="179" fontId="33" fillId="0" borderId="68" xfId="4" applyNumberFormat="1" applyFont="1" applyFill="1" applyBorder="1">
      <alignment vertical="center"/>
    </xf>
    <xf numFmtId="0" fontId="33" fillId="0" borderId="65" xfId="3" applyFont="1" applyBorder="1">
      <alignment vertical="center"/>
    </xf>
    <xf numFmtId="0" fontId="35" fillId="0" borderId="42" xfId="3" applyFont="1" applyBorder="1" applyAlignment="1">
      <alignment horizontal="right" vertical="center" wrapText="1"/>
    </xf>
    <xf numFmtId="0" fontId="44" fillId="2" borderId="0" xfId="3" applyFont="1" applyFill="1" applyAlignment="1">
      <alignment horizontal="right" vertical="center" wrapText="1"/>
    </xf>
    <xf numFmtId="0" fontId="35" fillId="0" borderId="0" xfId="0" applyFont="1" applyAlignment="1"/>
    <xf numFmtId="38" fontId="18" fillId="4" borderId="205" xfId="4" applyFont="1" applyFill="1" applyBorder="1">
      <alignment vertical="center"/>
    </xf>
    <xf numFmtId="176" fontId="18" fillId="0" borderId="204" xfId="4" applyNumberFormat="1" applyFont="1" applyBorder="1">
      <alignment vertical="center"/>
    </xf>
    <xf numFmtId="0" fontId="18" fillId="0" borderId="207" xfId="3" applyFont="1" applyBorder="1">
      <alignment vertical="center"/>
    </xf>
    <xf numFmtId="38" fontId="18" fillId="4" borderId="29" xfId="4" applyFont="1" applyFill="1" applyBorder="1">
      <alignment vertical="center"/>
    </xf>
    <xf numFmtId="178" fontId="18" fillId="0" borderId="27" xfId="4" applyNumberFormat="1" applyFont="1" applyBorder="1">
      <alignment vertical="center"/>
    </xf>
    <xf numFmtId="0" fontId="18" fillId="0" borderId="113" xfId="3" applyFont="1" applyBorder="1">
      <alignment vertical="center"/>
    </xf>
    <xf numFmtId="38" fontId="18" fillId="2" borderId="64" xfId="4" applyFont="1" applyFill="1" applyBorder="1" applyProtection="1">
      <alignment vertical="center"/>
      <protection locked="0"/>
    </xf>
    <xf numFmtId="0" fontId="33" fillId="0" borderId="208" xfId="3" applyFont="1" applyBorder="1" applyAlignment="1">
      <alignment horizontal="right" vertical="center"/>
    </xf>
    <xf numFmtId="38" fontId="33" fillId="0" borderId="43" xfId="4" applyFont="1" applyFill="1" applyBorder="1">
      <alignment vertical="center"/>
    </xf>
    <xf numFmtId="0" fontId="33" fillId="0" borderId="102" xfId="3" applyFont="1" applyBorder="1">
      <alignment vertical="center"/>
    </xf>
    <xf numFmtId="179" fontId="33" fillId="0" borderId="209" xfId="4" applyNumberFormat="1" applyFont="1" applyFill="1" applyBorder="1">
      <alignment vertical="center"/>
    </xf>
    <xf numFmtId="180" fontId="33" fillId="0" borderId="43" xfId="4" applyNumberFormat="1" applyFont="1" applyFill="1" applyBorder="1">
      <alignment vertical="center"/>
    </xf>
    <xf numFmtId="0" fontId="33" fillId="0" borderId="210" xfId="3" applyFont="1" applyBorder="1" applyAlignment="1">
      <alignment horizontal="right" vertical="center"/>
    </xf>
    <xf numFmtId="38" fontId="33" fillId="0" borderId="35" xfId="4" applyFont="1" applyFill="1" applyBorder="1">
      <alignment vertical="center"/>
    </xf>
    <xf numFmtId="0" fontId="33" fillId="0" borderId="36" xfId="3" applyFont="1" applyBorder="1">
      <alignment vertical="center"/>
    </xf>
    <xf numFmtId="179" fontId="33" fillId="0" borderId="34" xfId="4" applyNumberFormat="1" applyFont="1" applyFill="1" applyBorder="1">
      <alignment vertical="center"/>
    </xf>
    <xf numFmtId="180" fontId="33" fillId="0" borderId="35" xfId="4" applyNumberFormat="1" applyFont="1" applyFill="1" applyBorder="1">
      <alignment vertical="center"/>
    </xf>
    <xf numFmtId="0" fontId="33" fillId="0" borderId="211" xfId="3" applyFont="1" applyBorder="1" applyAlignment="1">
      <alignment horizontal="right" vertical="center"/>
    </xf>
    <xf numFmtId="176" fontId="33" fillId="0" borderId="89" xfId="4" applyNumberFormat="1" applyFont="1" applyBorder="1">
      <alignment vertical="center"/>
    </xf>
    <xf numFmtId="0" fontId="33" fillId="0" borderId="97" xfId="3" applyFont="1" applyBorder="1">
      <alignment vertical="center"/>
    </xf>
    <xf numFmtId="0" fontId="33" fillId="0" borderId="100" xfId="3" applyFont="1" applyBorder="1">
      <alignment vertical="center"/>
    </xf>
    <xf numFmtId="0" fontId="33" fillId="0" borderId="89" xfId="3" applyFont="1" applyBorder="1">
      <alignment vertical="center"/>
    </xf>
    <xf numFmtId="0" fontId="18" fillId="0" borderId="42" xfId="3" applyFont="1" applyBorder="1" applyAlignment="1">
      <alignment vertical="center" wrapText="1"/>
    </xf>
    <xf numFmtId="0" fontId="18" fillId="0" borderId="0" xfId="3" applyFont="1" applyAlignment="1">
      <alignment vertical="center" wrapText="1"/>
    </xf>
    <xf numFmtId="0" fontId="18" fillId="0" borderId="0" xfId="3" applyFont="1" applyAlignment="1">
      <alignment horizontal="left" vertical="center"/>
    </xf>
    <xf numFmtId="0" fontId="22" fillId="0" borderId="0" xfId="3" applyFont="1" applyProtection="1">
      <alignment vertical="center"/>
      <protection locked="0"/>
    </xf>
    <xf numFmtId="0" fontId="18" fillId="0" borderId="4" xfId="0" applyFont="1" applyBorder="1" applyAlignment="1">
      <alignment vertical="top"/>
    </xf>
    <xf numFmtId="0" fontId="29" fillId="5" borderId="3" xfId="2" applyFont="1" applyFill="1" applyBorder="1" applyAlignment="1">
      <alignment horizontal="center" vertical="center"/>
    </xf>
    <xf numFmtId="0" fontId="0" fillId="0" borderId="33" xfId="0" applyBorder="1">
      <alignment vertical="center"/>
    </xf>
    <xf numFmtId="0" fontId="0" fillId="0" borderId="7" xfId="0" applyBorder="1" applyAlignment="1">
      <alignment horizontal="right" vertical="center"/>
    </xf>
    <xf numFmtId="0" fontId="16" fillId="0" borderId="3" xfId="0" applyFont="1" applyBorder="1" applyAlignment="1">
      <alignment vertical="center" wrapText="1"/>
    </xf>
    <xf numFmtId="0" fontId="16" fillId="0" borderId="22" xfId="0" applyFont="1" applyBorder="1" applyAlignment="1">
      <alignment vertical="center" wrapText="1"/>
    </xf>
    <xf numFmtId="0" fontId="0" fillId="0" borderId="101" xfId="0" applyBorder="1">
      <alignment vertical="center"/>
    </xf>
    <xf numFmtId="49" fontId="0" fillId="0" borderId="7" xfId="0" applyNumberFormat="1" applyBorder="1" applyAlignment="1">
      <alignment horizontal="right" vertical="center"/>
    </xf>
    <xf numFmtId="0" fontId="0" fillId="0" borderId="22" xfId="0" applyBorder="1" applyAlignment="1">
      <alignment vertical="center" shrinkToFit="1"/>
    </xf>
    <xf numFmtId="0" fontId="16" fillId="0" borderId="26" xfId="0" applyFont="1" applyBorder="1" applyAlignment="1">
      <alignment vertical="center" wrapText="1"/>
    </xf>
    <xf numFmtId="0" fontId="16" fillId="0" borderId="3" xfId="0" applyFont="1" applyBorder="1">
      <alignment vertical="center"/>
    </xf>
    <xf numFmtId="0" fontId="0" fillId="0" borderId="5" xfId="0" applyBorder="1" applyAlignment="1">
      <alignment vertical="center" wrapText="1"/>
    </xf>
    <xf numFmtId="0" fontId="0" fillId="0" borderId="8" xfId="0" applyBorder="1" applyAlignment="1">
      <alignment vertical="center" wrapText="1"/>
    </xf>
    <xf numFmtId="0" fontId="0" fillId="0" borderId="100" xfId="0" applyBorder="1" applyAlignment="1">
      <alignment horizontal="right" vertical="center" textRotation="255"/>
    </xf>
    <xf numFmtId="0" fontId="0" fillId="0" borderId="212" xfId="0" applyBorder="1" applyAlignment="1">
      <alignment vertical="center" wrapText="1"/>
    </xf>
    <xf numFmtId="0" fontId="0" fillId="0" borderId="213" xfId="0" applyBorder="1" applyAlignment="1">
      <alignment vertical="center" wrapText="1"/>
    </xf>
    <xf numFmtId="0" fontId="0" fillId="0" borderId="114" xfId="0" applyBorder="1" applyAlignment="1">
      <alignment vertical="center" wrapText="1"/>
    </xf>
    <xf numFmtId="0" fontId="0" fillId="0" borderId="102" xfId="0" applyBorder="1" applyAlignment="1">
      <alignment vertical="center" wrapText="1"/>
    </xf>
    <xf numFmtId="0" fontId="16" fillId="0" borderId="25" xfId="0" applyFont="1" applyBorder="1" applyAlignment="1">
      <alignment vertical="center" wrapText="1"/>
    </xf>
    <xf numFmtId="0" fontId="0" fillId="0" borderId="12" xfId="0" applyBorder="1" applyAlignment="1">
      <alignment vertical="top"/>
    </xf>
    <xf numFmtId="0" fontId="0" fillId="0" borderId="101" xfId="0" applyBorder="1" applyAlignment="1">
      <alignment vertical="center" wrapText="1"/>
    </xf>
    <xf numFmtId="0" fontId="7" fillId="0" borderId="0" xfId="0" applyFont="1" applyAlignment="1">
      <alignment vertical="top"/>
    </xf>
    <xf numFmtId="0" fontId="16" fillId="0" borderId="0" xfId="0" applyFont="1" applyAlignment="1">
      <alignment vertical="top"/>
    </xf>
    <xf numFmtId="0" fontId="0" fillId="0" borderId="100" xfId="0" applyBorder="1" applyAlignment="1">
      <alignment horizontal="right" vertical="center" textRotation="255" shrinkToFit="1"/>
    </xf>
    <xf numFmtId="0" fontId="0" fillId="0" borderId="23" xfId="0" applyBorder="1" applyAlignment="1">
      <alignment vertical="center" shrinkToFit="1"/>
    </xf>
    <xf numFmtId="0" fontId="0" fillId="0" borderId="100" xfId="0" applyBorder="1" applyAlignment="1">
      <alignment vertical="center" shrinkToFit="1"/>
    </xf>
    <xf numFmtId="0" fontId="0" fillId="0" borderId="209" xfId="0" applyBorder="1" applyAlignment="1">
      <alignment horizontal="right" vertical="center" textRotation="255"/>
    </xf>
    <xf numFmtId="0" fontId="0" fillId="0" borderId="214" xfId="0" applyBorder="1" applyAlignment="1">
      <alignment horizontal="right" vertical="center" wrapText="1"/>
    </xf>
    <xf numFmtId="0" fontId="51" fillId="0" borderId="33" xfId="0" applyFont="1" applyBorder="1">
      <alignment vertical="center"/>
    </xf>
    <xf numFmtId="0" fontId="0" fillId="0" borderId="7" xfId="0" applyBorder="1" applyAlignment="1">
      <alignment horizontal="right" vertical="top"/>
    </xf>
    <xf numFmtId="0" fontId="18" fillId="0" borderId="33" xfId="0" applyFont="1" applyBorder="1" applyAlignment="1">
      <alignment vertical="center" wrapText="1"/>
    </xf>
    <xf numFmtId="0" fontId="52" fillId="0" borderId="33" xfId="0" applyFont="1" applyBorder="1" applyAlignment="1">
      <alignment vertical="center" wrapText="1"/>
    </xf>
    <xf numFmtId="0" fontId="31" fillId="0" borderId="9" xfId="0" applyFont="1" applyBorder="1" applyAlignment="1">
      <alignment vertical="top"/>
    </xf>
    <xf numFmtId="0" fontId="18" fillId="0" borderId="26" xfId="0" applyFont="1" applyBorder="1" applyAlignment="1">
      <alignment vertical="center" wrapText="1"/>
    </xf>
    <xf numFmtId="0" fontId="16" fillId="0" borderId="8" xfId="0" applyFont="1" applyBorder="1" applyAlignment="1">
      <alignment vertical="center" wrapText="1"/>
    </xf>
    <xf numFmtId="0" fontId="16" fillId="0" borderId="6" xfId="0" applyFont="1" applyBorder="1" applyAlignment="1">
      <alignment vertical="center" wrapText="1"/>
    </xf>
    <xf numFmtId="0" fontId="16" fillId="0" borderId="33" xfId="0" applyFont="1" applyBorder="1" applyAlignment="1">
      <alignment vertical="center" wrapText="1"/>
    </xf>
    <xf numFmtId="0" fontId="16" fillId="0" borderId="101" xfId="0" applyFont="1" applyBorder="1" applyAlignment="1">
      <alignment vertical="center" wrapText="1"/>
    </xf>
    <xf numFmtId="0" fontId="0" fillId="0" borderId="9" xfId="0" applyBorder="1" applyAlignment="1">
      <alignment horizontal="right" vertical="top"/>
    </xf>
    <xf numFmtId="0" fontId="0" fillId="0" borderId="4" xfId="0" applyBorder="1" applyAlignment="1">
      <alignment horizontal="right" vertical="top"/>
    </xf>
    <xf numFmtId="0" fontId="16" fillId="0" borderId="14" xfId="0" applyFont="1" applyBorder="1" applyAlignment="1">
      <alignment vertical="center" wrapText="1"/>
    </xf>
    <xf numFmtId="0" fontId="16" fillId="0" borderId="12" xfId="0" applyFont="1" applyBorder="1" applyAlignment="1">
      <alignment vertical="center" wrapText="1"/>
    </xf>
    <xf numFmtId="0" fontId="16" fillId="0" borderId="102" xfId="0" applyFont="1" applyBorder="1" applyAlignment="1">
      <alignment vertical="center" wrapText="1"/>
    </xf>
    <xf numFmtId="0" fontId="0" fillId="0" borderId="14" xfId="0" applyBorder="1" applyAlignment="1">
      <alignment horizontal="right" vertical="top"/>
    </xf>
    <xf numFmtId="0" fontId="18" fillId="0" borderId="0" xfId="0" applyFont="1">
      <alignment vertical="center"/>
    </xf>
    <xf numFmtId="0" fontId="0" fillId="3" borderId="85" xfId="0" applyFill="1" applyBorder="1" applyProtection="1">
      <alignment vertical="center"/>
      <protection locked="0"/>
    </xf>
    <xf numFmtId="0" fontId="0" fillId="3" borderId="133" xfId="0" applyFill="1" applyBorder="1" applyProtection="1">
      <alignment vertical="center"/>
      <protection locked="0"/>
    </xf>
    <xf numFmtId="0" fontId="0" fillId="3" borderId="134" xfId="0" applyFill="1" applyBorder="1" applyProtection="1">
      <alignment vertical="center"/>
      <protection locked="0"/>
    </xf>
    <xf numFmtId="0" fontId="0" fillId="3" borderId="135" xfId="0" applyFill="1" applyBorder="1" applyProtection="1">
      <alignment vertical="center"/>
      <protection locked="0"/>
    </xf>
    <xf numFmtId="0" fontId="0" fillId="3" borderId="85" xfId="0" applyFill="1" applyBorder="1" applyAlignment="1" applyProtection="1">
      <alignment horizontal="right" vertical="center"/>
      <protection locked="0"/>
    </xf>
    <xf numFmtId="0" fontId="18" fillId="6" borderId="204" xfId="3" applyFont="1" applyFill="1" applyBorder="1" applyAlignment="1">
      <alignment horizontal="center" vertical="center"/>
    </xf>
    <xf numFmtId="0" fontId="18" fillId="6" borderId="27" xfId="3" applyFont="1" applyFill="1" applyBorder="1" applyAlignment="1">
      <alignment horizontal="center" vertical="center"/>
    </xf>
    <xf numFmtId="176" fontId="18" fillId="3" borderId="206" xfId="4" applyNumberFormat="1" applyFont="1" applyFill="1" applyBorder="1" applyProtection="1">
      <alignment vertical="center"/>
      <protection locked="0"/>
    </xf>
    <xf numFmtId="177" fontId="18" fillId="3" borderId="26" xfId="4" applyNumberFormat="1" applyFont="1" applyFill="1" applyBorder="1" applyProtection="1">
      <alignment vertical="center"/>
      <protection locked="0"/>
    </xf>
    <xf numFmtId="176" fontId="18" fillId="3" borderId="13" xfId="4" applyNumberFormat="1" applyFont="1" applyFill="1" applyBorder="1" applyAlignment="1" applyProtection="1">
      <alignment horizontal="right" vertical="center"/>
      <protection locked="0"/>
    </xf>
    <xf numFmtId="176" fontId="18" fillId="3" borderId="3" xfId="4" applyNumberFormat="1" applyFont="1" applyFill="1" applyBorder="1" applyAlignment="1" applyProtection="1">
      <alignment horizontal="right" vertical="center"/>
      <protection locked="0"/>
    </xf>
    <xf numFmtId="176" fontId="18" fillId="3" borderId="60" xfId="4" applyNumberFormat="1" applyFont="1" applyFill="1" applyBorder="1" applyAlignment="1" applyProtection="1">
      <alignment horizontal="right" vertical="center"/>
      <protection locked="0"/>
    </xf>
    <xf numFmtId="183" fontId="33" fillId="3" borderId="7" xfId="4" applyNumberFormat="1" applyFont="1" applyFill="1" applyBorder="1" applyProtection="1">
      <alignment vertical="center"/>
      <protection locked="0"/>
    </xf>
    <xf numFmtId="182" fontId="33" fillId="3" borderId="7" xfId="4" applyNumberFormat="1" applyFont="1" applyFill="1" applyBorder="1" applyProtection="1">
      <alignment vertical="center"/>
      <protection locked="0"/>
    </xf>
    <xf numFmtId="179" fontId="33" fillId="3" borderId="209" xfId="4" applyNumberFormat="1" applyFont="1" applyFill="1" applyBorder="1" applyProtection="1">
      <alignment vertical="center"/>
      <protection locked="0"/>
    </xf>
    <xf numFmtId="180" fontId="33" fillId="3" borderId="43" xfId="4" applyNumberFormat="1" applyFont="1" applyFill="1" applyBorder="1" applyProtection="1">
      <alignment vertical="center"/>
      <protection locked="0"/>
    </xf>
    <xf numFmtId="179" fontId="33" fillId="3" borderId="34" xfId="4" applyNumberFormat="1" applyFont="1" applyFill="1" applyBorder="1" applyProtection="1">
      <alignment vertical="center"/>
      <protection locked="0"/>
    </xf>
    <xf numFmtId="180" fontId="33" fillId="3" borderId="35" xfId="4" applyNumberFormat="1" applyFont="1" applyFill="1" applyBorder="1" applyProtection="1">
      <alignment vertical="center"/>
      <protection locked="0"/>
    </xf>
    <xf numFmtId="0" fontId="0" fillId="0" borderId="0" xfId="0" applyProtection="1">
      <alignment vertical="center"/>
      <protection locked="0"/>
    </xf>
    <xf numFmtId="0" fontId="18" fillId="2" borderId="133" xfId="0" applyFont="1" applyFill="1" applyBorder="1" applyProtection="1">
      <alignment vertical="center"/>
      <protection locked="0"/>
    </xf>
    <xf numFmtId="0" fontId="18" fillId="2" borderId="163" xfId="0" applyFont="1" applyFill="1" applyBorder="1" applyProtection="1">
      <alignment vertical="center"/>
      <protection locked="0"/>
    </xf>
    <xf numFmtId="0" fontId="18" fillId="2" borderId="162" xfId="0" applyFont="1" applyFill="1" applyBorder="1" applyProtection="1">
      <alignment vertical="center"/>
      <protection locked="0"/>
    </xf>
    <xf numFmtId="0" fontId="18" fillId="2" borderId="135" xfId="0" applyFont="1" applyFill="1" applyBorder="1" applyProtection="1">
      <alignment vertical="center"/>
      <protection locked="0"/>
    </xf>
    <xf numFmtId="0" fontId="18" fillId="0" borderId="194" xfId="0" applyFont="1" applyBorder="1">
      <alignment vertical="center"/>
    </xf>
    <xf numFmtId="0" fontId="18" fillId="3" borderId="227" xfId="0" applyFont="1" applyFill="1" applyBorder="1" applyProtection="1">
      <alignment vertical="center"/>
      <protection locked="0"/>
    </xf>
    <xf numFmtId="0" fontId="54" fillId="9" borderId="256" xfId="0" applyFont="1" applyFill="1" applyBorder="1" applyAlignment="1">
      <alignment horizontal="center" vertical="center" shrinkToFit="1"/>
    </xf>
    <xf numFmtId="0" fontId="0" fillId="0" borderId="254" xfId="0" applyBorder="1">
      <alignment vertical="center"/>
    </xf>
    <xf numFmtId="0" fontId="55" fillId="0" borderId="257" xfId="0" applyFont="1" applyBorder="1" applyAlignment="1">
      <alignment horizontal="center" vertical="center"/>
    </xf>
    <xf numFmtId="0" fontId="55" fillId="0" borderId="0" xfId="0" applyFont="1" applyAlignment="1">
      <alignment horizontal="center" vertical="center"/>
    </xf>
    <xf numFmtId="0" fontId="0" fillId="0" borderId="258" xfId="0" applyBorder="1" applyAlignment="1">
      <alignment vertical="center" shrinkToFit="1"/>
    </xf>
    <xf numFmtId="0" fontId="0" fillId="0" borderId="257" xfId="0" applyBorder="1">
      <alignment vertical="center"/>
    </xf>
    <xf numFmtId="0" fontId="20" fillId="0" borderId="9" xfId="0" applyFont="1" applyBorder="1" applyAlignment="1">
      <alignment horizontal="center" vertical="center"/>
    </xf>
    <xf numFmtId="0" fontId="20" fillId="0" borderId="10" xfId="0" applyFont="1" applyBorder="1">
      <alignment vertical="center"/>
    </xf>
    <xf numFmtId="0" fontId="20" fillId="0" borderId="0" xfId="0" applyFont="1" applyAlignment="1">
      <alignment vertical="center" wrapText="1"/>
    </xf>
    <xf numFmtId="0" fontId="20" fillId="0" borderId="0" xfId="0" applyFont="1">
      <alignment vertical="center"/>
    </xf>
    <xf numFmtId="0" fontId="20" fillId="0" borderId="0" xfId="0" applyFont="1" applyAlignment="1"/>
    <xf numFmtId="0" fontId="20" fillId="0" borderId="15" xfId="0" applyFont="1" applyBorder="1" applyAlignment="1">
      <alignment horizontal="center" vertical="center"/>
    </xf>
    <xf numFmtId="0" fontId="20" fillId="0" borderId="16" xfId="0" applyFont="1" applyBorder="1">
      <alignment vertical="center"/>
    </xf>
    <xf numFmtId="0" fontId="20" fillId="0" borderId="0" xfId="0" applyFont="1" applyAlignment="1">
      <alignment horizontal="center" vertical="center"/>
    </xf>
    <xf numFmtId="0" fontId="31" fillId="0" borderId="0" xfId="0" applyFont="1">
      <alignment vertical="center"/>
    </xf>
    <xf numFmtId="0" fontId="51" fillId="0" borderId="0" xfId="0" applyFont="1">
      <alignment vertical="center"/>
    </xf>
    <xf numFmtId="0" fontId="0" fillId="2" borderId="0" xfId="0" applyFill="1">
      <alignment vertical="center"/>
    </xf>
    <xf numFmtId="0" fontId="0" fillId="3" borderId="0" xfId="0" applyFill="1">
      <alignment vertical="center"/>
    </xf>
    <xf numFmtId="0" fontId="0" fillId="0" borderId="15" xfId="0" applyBorder="1">
      <alignment vertical="center"/>
    </xf>
    <xf numFmtId="0" fontId="0" fillId="0" borderId="169" xfId="0" applyBorder="1">
      <alignment vertical="center"/>
    </xf>
    <xf numFmtId="0" fontId="0" fillId="0" borderId="170" xfId="0" applyBorder="1">
      <alignment vertical="center"/>
    </xf>
    <xf numFmtId="0" fontId="41" fillId="0" borderId="0" xfId="0" applyFont="1" applyAlignment="1">
      <alignment horizontal="center" vertical="center"/>
    </xf>
    <xf numFmtId="0" fontId="2" fillId="0" borderId="0" xfId="0" applyFont="1">
      <alignment vertical="center"/>
    </xf>
    <xf numFmtId="0" fontId="8" fillId="0" borderId="257" xfId="0" applyFont="1" applyBorder="1">
      <alignment vertical="center"/>
    </xf>
    <xf numFmtId="0" fontId="0" fillId="2" borderId="85" xfId="0" applyFill="1" applyBorder="1">
      <alignment vertical="center"/>
    </xf>
    <xf numFmtId="0" fontId="59" fillId="0" borderId="257" xfId="0" applyFont="1" applyBorder="1">
      <alignment vertical="center"/>
    </xf>
    <xf numFmtId="0" fontId="18" fillId="0" borderId="257" xfId="0" applyFont="1" applyBorder="1">
      <alignment vertical="center"/>
    </xf>
    <xf numFmtId="0" fontId="36" fillId="0" borderId="0" xfId="0" applyFont="1">
      <alignment vertical="center"/>
    </xf>
    <xf numFmtId="0" fontId="18" fillId="2" borderId="85" xfId="0" applyFont="1" applyFill="1" applyBorder="1">
      <alignment vertical="center"/>
    </xf>
    <xf numFmtId="0" fontId="18" fillId="0" borderId="16" xfId="0" applyFont="1" applyBorder="1">
      <alignment vertical="center"/>
    </xf>
    <xf numFmtId="0" fontId="18" fillId="0" borderId="17" xfId="0" applyFont="1" applyBorder="1">
      <alignment vertical="center"/>
    </xf>
    <xf numFmtId="0" fontId="18" fillId="0" borderId="25" xfId="0" applyFont="1" applyBorder="1">
      <alignment vertical="center"/>
    </xf>
    <xf numFmtId="0" fontId="18" fillId="6" borderId="7" xfId="0" applyFont="1" applyFill="1" applyBorder="1" applyAlignment="1">
      <alignment horizontal="center" vertical="top"/>
    </xf>
    <xf numFmtId="0" fontId="18" fillId="6" borderId="0" xfId="0" applyFont="1" applyFill="1" applyAlignment="1">
      <alignment horizontal="center" vertical="top"/>
    </xf>
    <xf numFmtId="0" fontId="18" fillId="0" borderId="36" xfId="0" applyFont="1" applyBorder="1">
      <alignment vertical="center"/>
    </xf>
    <xf numFmtId="0" fontId="18" fillId="6" borderId="9" xfId="0" applyFont="1" applyFill="1" applyBorder="1" applyAlignment="1">
      <alignment horizontal="center" vertical="top"/>
    </xf>
    <xf numFmtId="0" fontId="18" fillId="6" borderId="10" xfId="0" applyFont="1" applyFill="1" applyBorder="1" applyAlignment="1">
      <alignment horizontal="center" vertical="top"/>
    </xf>
    <xf numFmtId="0" fontId="18" fillId="0" borderId="29" xfId="0" applyFont="1" applyBorder="1">
      <alignment vertical="center"/>
    </xf>
    <xf numFmtId="0" fontId="18" fillId="6" borderId="7" xfId="0" applyFont="1" applyFill="1" applyBorder="1" applyAlignment="1">
      <alignment vertical="top"/>
    </xf>
    <xf numFmtId="0" fontId="18" fillId="6" borderId="0" xfId="0" applyFont="1" applyFill="1" applyAlignment="1">
      <alignment vertical="top"/>
    </xf>
    <xf numFmtId="0" fontId="18" fillId="6" borderId="9" xfId="0" applyFont="1" applyFill="1" applyBorder="1" applyAlignment="1">
      <alignment vertical="top"/>
    </xf>
    <xf numFmtId="0" fontId="18" fillId="6" borderId="10" xfId="0" applyFont="1" applyFill="1" applyBorder="1" applyAlignment="1">
      <alignment vertical="top"/>
    </xf>
    <xf numFmtId="0" fontId="18" fillId="6" borderId="7" xfId="0" applyFont="1" applyFill="1" applyBorder="1">
      <alignment vertical="center"/>
    </xf>
    <xf numFmtId="0" fontId="18" fillId="6" borderId="0" xfId="0" applyFont="1" applyFill="1">
      <alignment vertical="center"/>
    </xf>
    <xf numFmtId="0" fontId="18" fillId="6" borderId="9" xfId="0" applyFont="1" applyFill="1" applyBorder="1">
      <alignment vertical="center"/>
    </xf>
    <xf numFmtId="0" fontId="18" fillId="6" borderId="10" xfId="0" applyFont="1" applyFill="1" applyBorder="1">
      <alignment vertical="center"/>
    </xf>
    <xf numFmtId="0" fontId="35" fillId="6" borderId="0" xfId="0" applyFont="1" applyFill="1">
      <alignment vertical="center"/>
    </xf>
    <xf numFmtId="0" fontId="35" fillId="6" borderId="10" xfId="0" applyFont="1" applyFill="1" applyBorder="1">
      <alignment vertical="center"/>
    </xf>
    <xf numFmtId="0" fontId="33" fillId="6" borderId="10" xfId="0" applyFont="1" applyFill="1" applyBorder="1">
      <alignment vertical="center"/>
    </xf>
    <xf numFmtId="0" fontId="0" fillId="0" borderId="4" xfId="0" applyBorder="1" applyAlignment="1">
      <alignment horizontal="right" vertical="center"/>
    </xf>
    <xf numFmtId="0" fontId="0" fillId="3" borderId="85" xfId="0" applyFill="1" applyBorder="1">
      <alignment vertical="center"/>
    </xf>
    <xf numFmtId="0" fontId="0" fillId="0" borderId="43" xfId="0" applyBorder="1">
      <alignment vertical="center"/>
    </xf>
    <xf numFmtId="0" fontId="0" fillId="0" borderId="5" xfId="0" applyBorder="1">
      <alignment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29" xfId="0" applyBorder="1">
      <alignment vertical="center"/>
    </xf>
    <xf numFmtId="0" fontId="0" fillId="3" borderId="119" xfId="0" applyFill="1" applyBorder="1">
      <alignment vertical="center"/>
    </xf>
    <xf numFmtId="0" fontId="0" fillId="0" borderId="106" xfId="0" applyBorder="1">
      <alignment vertical="center"/>
    </xf>
    <xf numFmtId="0" fontId="0" fillId="0" borderId="106" xfId="0" applyBorder="1" applyAlignment="1">
      <alignment horizontal="center" vertical="center"/>
    </xf>
    <xf numFmtId="0" fontId="0" fillId="0" borderId="143" xfId="0" applyBorder="1">
      <alignment vertical="center"/>
    </xf>
    <xf numFmtId="0" fontId="0" fillId="0" borderId="189" xfId="0" applyBorder="1">
      <alignment vertical="center"/>
    </xf>
    <xf numFmtId="0" fontId="0" fillId="0" borderId="189" xfId="0" applyBorder="1" applyAlignment="1">
      <alignment horizontal="center" vertical="center"/>
    </xf>
    <xf numFmtId="0" fontId="0" fillId="0" borderId="190" xfId="0" applyBorder="1">
      <alignment vertical="center"/>
    </xf>
    <xf numFmtId="0" fontId="2" fillId="0" borderId="0" xfId="0" applyFont="1" applyAlignment="1"/>
    <xf numFmtId="0" fontId="2" fillId="0" borderId="0" xfId="0" applyFont="1" applyAlignment="1">
      <alignment horizontal="right" vertical="center"/>
    </xf>
    <xf numFmtId="0" fontId="0" fillId="6" borderId="4" xfId="0" applyFill="1" applyBorder="1">
      <alignment vertical="center"/>
    </xf>
    <xf numFmtId="0" fontId="0" fillId="6" borderId="5" xfId="0" applyFill="1" applyBorder="1">
      <alignment vertical="center"/>
    </xf>
    <xf numFmtId="0" fontId="0" fillId="6" borderId="27" xfId="0" applyFill="1" applyBorder="1">
      <alignment vertical="center"/>
    </xf>
    <xf numFmtId="0" fontId="0" fillId="6" borderId="28" xfId="0" applyFill="1" applyBorder="1">
      <alignment vertical="center"/>
    </xf>
    <xf numFmtId="0" fontId="0" fillId="6" borderId="28" xfId="0" applyFill="1" applyBorder="1" applyAlignment="1">
      <alignment horizontal="right" vertical="center"/>
    </xf>
    <xf numFmtId="0" fontId="0" fillId="3" borderId="227" xfId="0" applyFill="1" applyBorder="1">
      <alignment vertical="center"/>
    </xf>
    <xf numFmtId="0" fontId="0" fillId="3" borderId="228" xfId="0" applyFill="1" applyBorder="1">
      <alignment vertical="center"/>
    </xf>
    <xf numFmtId="0" fontId="0" fillId="0" borderId="89" xfId="0" applyBorder="1">
      <alignment vertical="center"/>
    </xf>
    <xf numFmtId="0" fontId="0" fillId="3" borderId="191" xfId="0" applyFill="1" applyBorder="1">
      <alignment vertical="center"/>
    </xf>
    <xf numFmtId="0" fontId="0" fillId="0" borderId="200" xfId="0" applyBorder="1">
      <alignment vertical="center"/>
    </xf>
    <xf numFmtId="0" fontId="0" fillId="6" borderId="7" xfId="0" applyFill="1" applyBorder="1">
      <alignment vertical="center"/>
    </xf>
    <xf numFmtId="0" fontId="0" fillId="6" borderId="0" xfId="0" applyFill="1">
      <alignment vertical="center"/>
    </xf>
    <xf numFmtId="0" fontId="0" fillId="6" borderId="0" xfId="0" applyFill="1" applyAlignment="1">
      <alignment horizontal="right" vertical="center"/>
    </xf>
    <xf numFmtId="0" fontId="0" fillId="6" borderId="9" xfId="0" applyFill="1" applyBorder="1">
      <alignment vertical="center"/>
    </xf>
    <xf numFmtId="0" fontId="0" fillId="6" borderId="10" xfId="0" applyFill="1" applyBorder="1">
      <alignment vertical="center"/>
    </xf>
    <xf numFmtId="0" fontId="18" fillId="0" borderId="258" xfId="0" applyFont="1" applyBorder="1" applyAlignment="1">
      <alignment vertical="center" shrinkToFit="1"/>
    </xf>
    <xf numFmtId="0" fontId="0" fillId="0" borderId="0" xfId="0" applyAlignment="1">
      <alignment vertical="center" shrinkToFit="1"/>
    </xf>
    <xf numFmtId="0" fontId="18" fillId="3" borderId="133" xfId="0" applyFont="1" applyFill="1" applyBorder="1">
      <alignment vertical="center"/>
    </xf>
    <xf numFmtId="0" fontId="18" fillId="3" borderId="134" xfId="0" applyFont="1" applyFill="1" applyBorder="1">
      <alignment vertical="center"/>
    </xf>
    <xf numFmtId="0" fontId="18" fillId="3" borderId="135" xfId="0" applyFont="1" applyFill="1" applyBorder="1">
      <alignment vertical="center"/>
    </xf>
    <xf numFmtId="0" fontId="0" fillId="6" borderId="23" xfId="0" applyFill="1" applyBorder="1">
      <alignment vertical="center"/>
    </xf>
    <xf numFmtId="0" fontId="0" fillId="6" borderId="24" xfId="0" applyFill="1" applyBorder="1">
      <alignment vertical="center"/>
    </xf>
    <xf numFmtId="0" fontId="0" fillId="0" borderId="194" xfId="0" applyBorder="1">
      <alignment vertical="center"/>
    </xf>
    <xf numFmtId="0" fontId="0" fillId="0" borderId="195" xfId="0" applyBorder="1" applyAlignment="1">
      <alignment horizontal="right" vertical="center"/>
    </xf>
    <xf numFmtId="0" fontId="0" fillId="0" borderId="172" xfId="0" applyBorder="1">
      <alignment vertical="center"/>
    </xf>
    <xf numFmtId="0" fontId="2" fillId="0" borderId="14" xfId="0" applyFont="1" applyBorder="1" applyAlignment="1"/>
    <xf numFmtId="0" fontId="0" fillId="0" borderId="0" xfId="0" applyAlignment="1"/>
    <xf numFmtId="38" fontId="2" fillId="0" borderId="239" xfId="1" applyFont="1" applyFill="1" applyBorder="1" applyAlignment="1" applyProtection="1">
      <alignment vertical="center"/>
    </xf>
    <xf numFmtId="0" fontId="0" fillId="3" borderId="243" xfId="0" applyFill="1" applyBorder="1">
      <alignment vertical="center"/>
    </xf>
    <xf numFmtId="0" fontId="2" fillId="3" borderId="244" xfId="0" applyFont="1" applyFill="1" applyBorder="1" applyAlignment="1">
      <alignment vertical="center" shrinkToFit="1"/>
    </xf>
    <xf numFmtId="0" fontId="2" fillId="3" borderId="146" xfId="0" applyFont="1" applyFill="1" applyBorder="1" applyAlignment="1">
      <alignment vertical="center" shrinkToFit="1"/>
    </xf>
    <xf numFmtId="0" fontId="2" fillId="3" borderId="147" xfId="0" applyFont="1" applyFill="1" applyBorder="1" applyAlignment="1">
      <alignment vertical="center" shrinkToFit="1"/>
    </xf>
    <xf numFmtId="0" fontId="0" fillId="0" borderId="15" xfId="0" applyBorder="1" applyAlignment="1">
      <alignment vertical="center" shrinkToFit="1"/>
    </xf>
    <xf numFmtId="0" fontId="0" fillId="3" borderId="16" xfId="0" applyFill="1" applyBorder="1">
      <alignment vertical="center"/>
    </xf>
    <xf numFmtId="0" fontId="0" fillId="3" borderId="15" xfId="0" applyFill="1" applyBorder="1">
      <alignment vertical="center"/>
    </xf>
    <xf numFmtId="0" fontId="18" fillId="6" borderId="17" xfId="0" applyFont="1" applyFill="1" applyBorder="1">
      <alignment vertical="center"/>
    </xf>
    <xf numFmtId="0" fontId="0" fillId="0" borderId="17" xfId="0" applyBorder="1" applyAlignment="1">
      <alignment vertical="center" shrinkToFit="1"/>
    </xf>
    <xf numFmtId="0" fontId="35" fillId="0" borderId="11" xfId="0" applyFont="1" applyBorder="1" applyAlignment="1">
      <alignment horizontal="center" vertical="center" wrapText="1"/>
    </xf>
    <xf numFmtId="0" fontId="18" fillId="6" borderId="109" xfId="0" applyFont="1" applyFill="1" applyBorder="1">
      <alignment vertical="center"/>
    </xf>
    <xf numFmtId="0" fontId="18" fillId="0" borderId="10" xfId="0" applyFont="1" applyBorder="1">
      <alignment vertical="center"/>
    </xf>
    <xf numFmtId="0" fontId="18" fillId="0" borderId="11" xfId="0" applyFont="1" applyBorder="1">
      <alignment vertical="center"/>
    </xf>
    <xf numFmtId="0" fontId="18" fillId="0" borderId="24" xfId="0" applyFont="1" applyBorder="1">
      <alignment vertical="center"/>
    </xf>
    <xf numFmtId="0" fontId="18" fillId="0" borderId="35" xfId="0" applyFont="1" applyBorder="1">
      <alignment vertical="center"/>
    </xf>
    <xf numFmtId="0" fontId="18" fillId="0" borderId="28" xfId="0" applyFont="1" applyBorder="1">
      <alignment vertical="center"/>
    </xf>
    <xf numFmtId="0" fontId="0" fillId="0" borderId="24" xfId="0" applyBorder="1" applyAlignment="1">
      <alignment vertical="center" shrinkToFit="1"/>
    </xf>
    <xf numFmtId="0" fontId="0" fillId="0" borderId="35" xfId="0" applyBorder="1" applyAlignment="1">
      <alignment vertical="center" shrinkToFit="1"/>
    </xf>
    <xf numFmtId="0" fontId="0" fillId="0" borderId="36" xfId="0" applyBorder="1">
      <alignment vertical="center"/>
    </xf>
    <xf numFmtId="0" fontId="0" fillId="0" borderId="28" xfId="0" applyBorder="1" applyAlignment="1">
      <alignment vertical="center" shrinkToFit="1"/>
    </xf>
    <xf numFmtId="0" fontId="0" fillId="0" borderId="97" xfId="0" applyBorder="1">
      <alignment vertical="center"/>
    </xf>
    <xf numFmtId="0" fontId="18" fillId="6" borderId="13" xfId="0" applyFont="1" applyFill="1" applyBorder="1" applyAlignment="1">
      <alignment horizontal="centerContinuous" vertical="center"/>
    </xf>
    <xf numFmtId="0" fontId="0" fillId="6" borderId="13" xfId="0" applyFill="1" applyBorder="1" applyAlignment="1">
      <alignment horizontal="centerContinuous" vertical="center"/>
    </xf>
    <xf numFmtId="0" fontId="0" fillId="6" borderId="3" xfId="0" applyFill="1" applyBorder="1" applyAlignment="1">
      <alignment horizontal="centerContinuous" vertical="center"/>
    </xf>
    <xf numFmtId="0" fontId="0" fillId="2" borderId="5" xfId="0" applyFill="1" applyBorder="1">
      <alignment vertical="center"/>
    </xf>
    <xf numFmtId="0" fontId="0" fillId="2" borderId="16" xfId="0" applyFill="1" applyBorder="1">
      <alignment vertical="center"/>
    </xf>
    <xf numFmtId="0" fontId="0" fillId="0" borderId="10" xfId="0" applyBorder="1" applyAlignment="1">
      <alignment vertical="center" wrapText="1"/>
    </xf>
    <xf numFmtId="0" fontId="0" fillId="0" borderId="10" xfId="0" applyBorder="1">
      <alignment vertical="center"/>
    </xf>
    <xf numFmtId="0" fontId="0" fillId="0" borderId="11" xfId="0" applyBorder="1">
      <alignment vertical="center"/>
    </xf>
    <xf numFmtId="0" fontId="0" fillId="0" borderId="53" xfId="0" applyBorder="1">
      <alignment vertical="center"/>
    </xf>
    <xf numFmtId="0" fontId="0" fillId="3" borderId="104" xfId="0" applyFill="1" applyBorder="1">
      <alignment vertical="center"/>
    </xf>
    <xf numFmtId="0" fontId="60" fillId="0" borderId="0" xfId="0" applyFont="1">
      <alignment vertical="center"/>
    </xf>
    <xf numFmtId="0" fontId="18" fillId="2" borderId="163" xfId="0" applyFont="1" applyFill="1" applyBorder="1">
      <alignment vertical="center"/>
    </xf>
    <xf numFmtId="0" fontId="18" fillId="2" borderId="162" xfId="0" applyFont="1" applyFill="1" applyBorder="1">
      <alignment vertical="center"/>
    </xf>
    <xf numFmtId="0" fontId="18" fillId="2" borderId="135" xfId="0" applyFont="1" applyFill="1" applyBorder="1">
      <alignment vertical="center"/>
    </xf>
    <xf numFmtId="0" fontId="18" fillId="3" borderId="227" xfId="0" applyFont="1" applyFill="1" applyBorder="1">
      <alignment vertical="center"/>
    </xf>
    <xf numFmtId="0" fontId="18" fillId="3" borderId="85" xfId="0" applyFont="1" applyFill="1" applyBorder="1">
      <alignment vertical="center"/>
    </xf>
    <xf numFmtId="0" fontId="18" fillId="3" borderId="163" xfId="0" applyFont="1" applyFill="1" applyBorder="1">
      <alignment vertical="center"/>
    </xf>
    <xf numFmtId="0" fontId="18" fillId="3" borderId="162" xfId="0" applyFont="1" applyFill="1" applyBorder="1">
      <alignment vertical="center"/>
    </xf>
    <xf numFmtId="0" fontId="18" fillId="0" borderId="0" xfId="0" applyFont="1" applyAlignment="1">
      <alignment vertical="center" wrapText="1"/>
    </xf>
    <xf numFmtId="0" fontId="18" fillId="2" borderId="134" xfId="0" applyFont="1" applyFill="1" applyBorder="1">
      <alignment vertical="center"/>
    </xf>
    <xf numFmtId="0" fontId="3" fillId="0" borderId="0" xfId="0" applyFont="1">
      <alignment vertical="center"/>
    </xf>
    <xf numFmtId="0" fontId="53" fillId="0" borderId="0" xfId="0" applyFont="1" applyAlignment="1">
      <alignment horizontal="center" vertical="center"/>
    </xf>
    <xf numFmtId="0" fontId="2" fillId="0" borderId="0" xfId="0" applyFont="1" applyAlignment="1">
      <alignment vertical="center" shrinkToFit="1"/>
    </xf>
    <xf numFmtId="0" fontId="4" fillId="0" borderId="0" xfId="0" applyFont="1" applyAlignment="1">
      <alignment vertical="center" shrinkToFit="1"/>
    </xf>
    <xf numFmtId="0" fontId="11" fillId="0" borderId="0" xfId="0" applyFont="1">
      <alignment vertical="center"/>
    </xf>
    <xf numFmtId="0" fontId="0" fillId="3" borderId="103"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33" xfId="0" applyFill="1" applyBorder="1">
      <alignment vertical="center"/>
    </xf>
    <xf numFmtId="0" fontId="0" fillId="0" borderId="185" xfId="0" applyBorder="1">
      <alignment vertical="center"/>
    </xf>
    <xf numFmtId="0" fontId="0" fillId="3" borderId="134" xfId="0" applyFill="1" applyBorder="1">
      <alignment vertical="center"/>
    </xf>
    <xf numFmtId="0" fontId="0" fillId="0" borderId="224" xfId="0" applyBorder="1">
      <alignment vertical="center"/>
    </xf>
    <xf numFmtId="0" fontId="0" fillId="0" borderId="225" xfId="0" applyBorder="1">
      <alignment vertical="center"/>
    </xf>
    <xf numFmtId="0" fontId="0" fillId="3" borderId="163" xfId="0" applyFill="1" applyBorder="1">
      <alignment vertical="center"/>
    </xf>
    <xf numFmtId="0" fontId="0" fillId="0" borderId="226" xfId="0" applyBorder="1">
      <alignment vertical="center"/>
    </xf>
    <xf numFmtId="0" fontId="0" fillId="3" borderId="221" xfId="0" applyFill="1" applyBorder="1">
      <alignment vertical="center"/>
    </xf>
    <xf numFmtId="0" fontId="0" fillId="3" borderId="222" xfId="0" applyFill="1" applyBorder="1">
      <alignment vertical="center"/>
    </xf>
    <xf numFmtId="0" fontId="0" fillId="3" borderId="223" xfId="0" applyFill="1" applyBorder="1">
      <alignment vertical="center"/>
    </xf>
    <xf numFmtId="0" fontId="0" fillId="3" borderId="164" xfId="0" applyFill="1" applyBorder="1">
      <alignment vertical="center"/>
    </xf>
    <xf numFmtId="0" fontId="0" fillId="3" borderId="219" xfId="0" applyFill="1" applyBorder="1">
      <alignment vertical="center"/>
    </xf>
    <xf numFmtId="0" fontId="0" fillId="3" borderId="220" xfId="0" applyFill="1" applyBorder="1">
      <alignment vertical="center"/>
    </xf>
    <xf numFmtId="0" fontId="0" fillId="6" borderId="23" xfId="0" applyFill="1" applyBorder="1" applyAlignment="1">
      <alignment horizontal="center" vertical="center"/>
    </xf>
    <xf numFmtId="0" fontId="0" fillId="6" borderId="34" xfId="0" applyFill="1" applyBorder="1" applyAlignment="1">
      <alignment horizontal="center" vertical="center"/>
    </xf>
    <xf numFmtId="0" fontId="0" fillId="6" borderId="27" xfId="0" applyFill="1" applyBorder="1" applyAlignment="1">
      <alignment horizontal="center" vertical="center"/>
    </xf>
    <xf numFmtId="0" fontId="0" fillId="2" borderId="118" xfId="0" applyFill="1" applyBorder="1">
      <alignment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2" borderId="86" xfId="0" applyFill="1" applyBorder="1">
      <alignment vertical="center"/>
    </xf>
    <xf numFmtId="0" fontId="0" fillId="0" borderId="34" xfId="0" applyBorder="1" applyAlignment="1">
      <alignment horizontal="center" vertical="center"/>
    </xf>
    <xf numFmtId="0" fontId="0" fillId="0" borderId="28" xfId="0" applyBorder="1" applyAlignment="1">
      <alignment horizontal="center" vertical="center"/>
    </xf>
    <xf numFmtId="0" fontId="0" fillId="2" borderId="119" xfId="0" applyFill="1" applyBorder="1">
      <alignment vertical="center"/>
    </xf>
    <xf numFmtId="0" fontId="0" fillId="0" borderId="27" xfId="0" applyBorder="1" applyAlignment="1">
      <alignment horizontal="center" vertical="center"/>
    </xf>
    <xf numFmtId="0" fontId="35" fillId="0" borderId="0" xfId="0" applyFont="1" applyAlignment="1">
      <alignment vertical="center" wrapText="1"/>
    </xf>
    <xf numFmtId="0" fontId="18" fillId="6" borderId="180" xfId="0" applyFont="1" applyFill="1" applyBorder="1" applyAlignment="1">
      <alignment horizontal="center" vertical="center"/>
    </xf>
    <xf numFmtId="0" fontId="18" fillId="6" borderId="196" xfId="0" applyFont="1" applyFill="1" applyBorder="1" applyAlignment="1">
      <alignment horizontal="center" vertical="center"/>
    </xf>
    <xf numFmtId="0" fontId="0" fillId="0" borderId="198" xfId="0" applyBorder="1">
      <alignment vertical="center"/>
    </xf>
    <xf numFmtId="0" fontId="0" fillId="0" borderId="199" xfId="0" applyBorder="1">
      <alignment vertical="center"/>
    </xf>
    <xf numFmtId="0" fontId="18" fillId="6" borderId="181" xfId="0" applyFont="1" applyFill="1" applyBorder="1" applyAlignment="1">
      <alignment horizontal="center" vertical="center"/>
    </xf>
    <xf numFmtId="0" fontId="0" fillId="0" borderId="197" xfId="0" applyBorder="1">
      <alignment vertical="center"/>
    </xf>
    <xf numFmtId="0" fontId="53" fillId="0" borderId="0" xfId="0" applyFont="1">
      <alignment vertical="center"/>
    </xf>
    <xf numFmtId="0" fontId="2" fillId="0" borderId="0" xfId="0" applyFont="1" applyAlignment="1">
      <alignment vertical="top"/>
    </xf>
    <xf numFmtId="0" fontId="0" fillId="4" borderId="4" xfId="0" applyFill="1" applyBorder="1">
      <alignment vertical="center"/>
    </xf>
    <xf numFmtId="0" fontId="0" fillId="4" borderId="16" xfId="0" applyFill="1" applyBorder="1">
      <alignment vertical="center"/>
    </xf>
    <xf numFmtId="0" fontId="0" fillId="4" borderId="5" xfId="0" applyFill="1" applyBorder="1">
      <alignment vertical="center"/>
    </xf>
    <xf numFmtId="0" fontId="0" fillId="4" borderId="17" xfId="0" applyFill="1" applyBorder="1">
      <alignment vertical="center"/>
    </xf>
    <xf numFmtId="0" fontId="0" fillId="0" borderId="251" xfId="0" applyBorder="1">
      <alignment vertical="center"/>
    </xf>
    <xf numFmtId="0" fontId="0" fillId="0" borderId="252" xfId="0" applyBorder="1">
      <alignment vertical="center"/>
    </xf>
    <xf numFmtId="0" fontId="2" fillId="0" borderId="0" xfId="0" applyFont="1" applyAlignment="1">
      <alignment vertical="center" wrapText="1"/>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0" borderId="261" xfId="0" applyBorder="1" applyAlignment="1">
      <alignment vertical="center" wrapText="1"/>
    </xf>
    <xf numFmtId="0" fontId="0" fillId="0" borderId="261" xfId="0" applyBorder="1">
      <alignment vertical="center"/>
    </xf>
    <xf numFmtId="0" fontId="43" fillId="2" borderId="201" xfId="3" applyFont="1" applyFill="1" applyBorder="1" applyAlignment="1" applyProtection="1">
      <alignment horizontal="center" vertical="center" shrinkToFit="1"/>
      <protection locked="0"/>
    </xf>
    <xf numFmtId="0" fontId="43" fillId="3" borderId="201" xfId="3" applyFont="1" applyFill="1" applyBorder="1" applyAlignment="1" applyProtection="1">
      <alignment horizontal="center" vertical="center" shrinkToFit="1"/>
      <protection locked="0"/>
    </xf>
    <xf numFmtId="0" fontId="21" fillId="0" borderId="9" xfId="0" applyFont="1" applyBorder="1" applyAlignment="1">
      <alignment horizontal="center" vertical="center"/>
    </xf>
    <xf numFmtId="0" fontId="21" fillId="0" borderId="10" xfId="0" applyFont="1" applyBorder="1">
      <alignment vertical="center"/>
    </xf>
    <xf numFmtId="0" fontId="21" fillId="0" borderId="0" xfId="0" applyFont="1" applyAlignment="1">
      <alignment vertical="center" wrapText="1"/>
    </xf>
    <xf numFmtId="0" fontId="21" fillId="0" borderId="0" xfId="0" applyFont="1">
      <alignment vertical="center"/>
    </xf>
    <xf numFmtId="0" fontId="21" fillId="0" borderId="0" xfId="0" applyFont="1" applyAlignment="1"/>
    <xf numFmtId="0" fontId="21" fillId="0" borderId="16" xfId="0" applyFont="1" applyBorder="1">
      <alignment vertical="center"/>
    </xf>
    <xf numFmtId="0" fontId="21" fillId="0" borderId="0" xfId="0" applyFont="1" applyAlignment="1">
      <alignment horizontal="center" vertical="center"/>
    </xf>
    <xf numFmtId="0" fontId="52" fillId="0" borderId="0" xfId="0" applyFont="1">
      <alignment vertical="center"/>
    </xf>
    <xf numFmtId="0" fontId="18" fillId="2" borderId="0" xfId="0" applyFont="1" applyFill="1">
      <alignment vertical="center"/>
    </xf>
    <xf numFmtId="0" fontId="18" fillId="3" borderId="0" xfId="0" applyFont="1" applyFill="1">
      <alignment vertical="center"/>
    </xf>
    <xf numFmtId="0" fontId="18" fillId="0" borderId="169" xfId="0" applyFont="1" applyBorder="1">
      <alignment vertical="center"/>
    </xf>
    <xf numFmtId="0" fontId="18" fillId="0" borderId="170" xfId="0" applyFont="1" applyBorder="1">
      <alignment vertical="center"/>
    </xf>
    <xf numFmtId="0" fontId="63" fillId="0" borderId="0" xfId="0" applyFont="1" applyAlignment="1">
      <alignment horizontal="center" vertical="center"/>
    </xf>
    <xf numFmtId="0" fontId="59" fillId="0" borderId="0" xfId="0" applyFont="1">
      <alignment vertical="center"/>
    </xf>
    <xf numFmtId="0" fontId="18" fillId="2" borderId="85" xfId="0" applyFont="1" applyFill="1" applyBorder="1" applyProtection="1">
      <alignment vertical="center"/>
      <protection locked="0"/>
    </xf>
    <xf numFmtId="0" fontId="18" fillId="0" borderId="4" xfId="0" applyFont="1" applyBorder="1" applyAlignment="1">
      <alignment horizontal="right" vertical="center"/>
    </xf>
    <xf numFmtId="0" fontId="18" fillId="0" borderId="43" xfId="0" applyFont="1" applyBorder="1">
      <alignment vertical="center"/>
    </xf>
    <xf numFmtId="0" fontId="18" fillId="0" borderId="106" xfId="0" applyFont="1" applyBorder="1">
      <alignment vertical="center"/>
    </xf>
    <xf numFmtId="0" fontId="18" fillId="0" borderId="106" xfId="0" applyFont="1" applyBorder="1" applyAlignment="1">
      <alignment horizontal="center" vertical="center"/>
    </xf>
    <xf numFmtId="0" fontId="18" fillId="0" borderId="143" xfId="0" applyFont="1" applyBorder="1">
      <alignment vertical="center"/>
    </xf>
    <xf numFmtId="0" fontId="18" fillId="0" borderId="189" xfId="0" applyFont="1" applyBorder="1">
      <alignment vertical="center"/>
    </xf>
    <xf numFmtId="0" fontId="18" fillId="0" borderId="189" xfId="0" applyFont="1" applyBorder="1" applyAlignment="1">
      <alignment horizontal="center" vertical="center"/>
    </xf>
    <xf numFmtId="0" fontId="18" fillId="0" borderId="190" xfId="0" applyFont="1" applyBorder="1">
      <alignment vertical="center"/>
    </xf>
    <xf numFmtId="0" fontId="35" fillId="0" borderId="0" xfId="0" applyFont="1" applyAlignment="1">
      <alignment horizontal="right" vertical="center"/>
    </xf>
    <xf numFmtId="0" fontId="18" fillId="0" borderId="0" xfId="0" applyFont="1" applyAlignment="1">
      <alignment horizontal="right" vertical="center"/>
    </xf>
    <xf numFmtId="0" fontId="18" fillId="6" borderId="28" xfId="0" applyFont="1" applyFill="1" applyBorder="1">
      <alignment vertical="center"/>
    </xf>
    <xf numFmtId="0" fontId="18" fillId="6" borderId="28" xfId="0" applyFont="1" applyFill="1" applyBorder="1" applyAlignment="1">
      <alignment horizontal="right" vertical="center"/>
    </xf>
    <xf numFmtId="0" fontId="18" fillId="3" borderId="228" xfId="0" applyFont="1" applyFill="1" applyBorder="1" applyProtection="1">
      <alignment vertical="center"/>
      <protection locked="0"/>
    </xf>
    <xf numFmtId="0" fontId="18" fillId="3" borderId="191" xfId="0" applyFont="1" applyFill="1" applyBorder="1" applyProtection="1">
      <alignment vertical="center"/>
      <protection locked="0"/>
    </xf>
    <xf numFmtId="0" fontId="18" fillId="0" borderId="200" xfId="0" applyFont="1" applyBorder="1">
      <alignment vertical="center"/>
    </xf>
    <xf numFmtId="0" fontId="18" fillId="6" borderId="0" xfId="0" applyFont="1" applyFill="1" applyAlignment="1">
      <alignment horizontal="right" vertical="center"/>
    </xf>
    <xf numFmtId="0" fontId="18" fillId="0" borderId="0" xfId="0" applyFont="1" applyAlignment="1">
      <alignment vertical="center" shrinkToFit="1"/>
    </xf>
    <xf numFmtId="0" fontId="18" fillId="3" borderId="133" xfId="0" applyFont="1" applyFill="1" applyBorder="1" applyProtection="1">
      <alignment vertical="center"/>
      <protection locked="0"/>
    </xf>
    <xf numFmtId="0" fontId="18" fillId="3" borderId="134" xfId="0" applyFont="1" applyFill="1" applyBorder="1" applyProtection="1">
      <alignment vertical="center"/>
      <protection locked="0"/>
    </xf>
    <xf numFmtId="0" fontId="18" fillId="3" borderId="135" xfId="0" applyFont="1" applyFill="1" applyBorder="1" applyProtection="1">
      <alignment vertical="center"/>
      <protection locked="0"/>
    </xf>
    <xf numFmtId="0" fontId="18" fillId="0" borderId="195" xfId="0" applyFont="1" applyBorder="1" applyAlignment="1">
      <alignment horizontal="right" vertical="center"/>
    </xf>
    <xf numFmtId="0" fontId="18" fillId="0" borderId="172" xfId="0" applyFont="1" applyBorder="1">
      <alignment vertical="center"/>
    </xf>
    <xf numFmtId="0" fontId="35" fillId="0" borderId="14" xfId="0" applyFont="1" applyBorder="1" applyAlignment="1"/>
    <xf numFmtId="0" fontId="18" fillId="0" borderId="14" xfId="0" applyFont="1" applyBorder="1">
      <alignment vertical="center"/>
    </xf>
    <xf numFmtId="0" fontId="18" fillId="0" borderId="0" xfId="0" applyFont="1" applyAlignment="1"/>
    <xf numFmtId="38" fontId="35" fillId="0" borderId="239" xfId="1" applyFont="1" applyFill="1" applyBorder="1" applyAlignment="1">
      <alignment vertical="center"/>
    </xf>
    <xf numFmtId="0" fontId="18" fillId="3" borderId="243" xfId="0" applyFont="1" applyFill="1" applyBorder="1" applyProtection="1">
      <alignment vertical="center"/>
      <protection locked="0"/>
    </xf>
    <xf numFmtId="0" fontId="35" fillId="3" borderId="244" xfId="0" applyFont="1" applyFill="1" applyBorder="1" applyAlignment="1" applyProtection="1">
      <alignment vertical="center" shrinkToFit="1"/>
      <protection locked="0"/>
    </xf>
    <xf numFmtId="0" fontId="35" fillId="3" borderId="146" xfId="0" applyFont="1" applyFill="1" applyBorder="1" applyAlignment="1" applyProtection="1">
      <alignment vertical="center" shrinkToFit="1"/>
      <protection locked="0"/>
    </xf>
    <xf numFmtId="0" fontId="35" fillId="3" borderId="147" xfId="0" applyFont="1" applyFill="1" applyBorder="1" applyAlignment="1" applyProtection="1">
      <alignment vertical="center" shrinkToFit="1"/>
      <protection locked="0"/>
    </xf>
    <xf numFmtId="0" fontId="18" fillId="0" borderId="15" xfId="0" applyFont="1" applyBorder="1" applyAlignment="1">
      <alignment vertical="center" shrinkToFit="1"/>
    </xf>
    <xf numFmtId="0" fontId="18" fillId="0" borderId="24" xfId="0" applyFont="1" applyBorder="1" applyAlignment="1">
      <alignment vertical="center" shrinkToFit="1"/>
    </xf>
    <xf numFmtId="0" fontId="18" fillId="0" borderId="35" xfId="0" applyFont="1" applyBorder="1" applyAlignment="1">
      <alignment vertical="center" shrinkToFit="1"/>
    </xf>
    <xf numFmtId="0" fontId="18" fillId="0" borderId="28" xfId="0" applyFont="1" applyBorder="1" applyAlignment="1">
      <alignment vertical="center" shrinkToFit="1"/>
    </xf>
    <xf numFmtId="0" fontId="18" fillId="0" borderId="0" xfId="0" applyFont="1" applyAlignment="1">
      <alignment horizontal="center" vertical="center"/>
    </xf>
    <xf numFmtId="0" fontId="18" fillId="6" borderId="3" xfId="0" applyFont="1" applyFill="1" applyBorder="1" applyAlignment="1">
      <alignment horizontal="centerContinuous" vertical="center"/>
    </xf>
    <xf numFmtId="0" fontId="18" fillId="2" borderId="5" xfId="0" applyFont="1" applyFill="1" applyBorder="1" applyProtection="1">
      <alignment vertical="center"/>
      <protection locked="0"/>
    </xf>
    <xf numFmtId="0" fontId="18" fillId="0" borderId="53" xfId="0" applyFont="1" applyBorder="1">
      <alignment vertical="center"/>
    </xf>
    <xf numFmtId="0" fontId="18" fillId="3" borderId="163" xfId="0" applyFont="1" applyFill="1" applyBorder="1" applyProtection="1">
      <alignment vertical="center"/>
      <protection locked="0"/>
    </xf>
    <xf numFmtId="0" fontId="18" fillId="3" borderId="162" xfId="0" applyFont="1" applyFill="1" applyBorder="1" applyProtection="1">
      <alignment vertical="center"/>
      <protection locked="0"/>
    </xf>
    <xf numFmtId="0" fontId="18" fillId="2" borderId="134" xfId="0" applyFont="1" applyFill="1" applyBorder="1" applyProtection="1">
      <alignment vertical="center"/>
      <protection locked="0"/>
    </xf>
    <xf numFmtId="0" fontId="33" fillId="0" borderId="0" xfId="0" applyFont="1">
      <alignment vertical="center"/>
    </xf>
    <xf numFmtId="0" fontId="35" fillId="0" borderId="0" xfId="0" applyFont="1" applyAlignment="1">
      <alignment vertical="center" shrinkToFit="1"/>
    </xf>
    <xf numFmtId="0" fontId="18" fillId="3" borderId="103" xfId="0" applyFont="1" applyFill="1" applyBorder="1" applyProtection="1">
      <alignment vertical="center"/>
      <protection locked="0"/>
    </xf>
    <xf numFmtId="0" fontId="18" fillId="3" borderId="9" xfId="0" applyFont="1" applyFill="1" applyBorder="1">
      <alignment vertical="center"/>
    </xf>
    <xf numFmtId="0" fontId="18" fillId="3" borderId="10" xfId="0" applyFont="1" applyFill="1" applyBorder="1">
      <alignment vertical="center"/>
    </xf>
    <xf numFmtId="0" fontId="18" fillId="3" borderId="11" xfId="0" applyFont="1" applyFill="1" applyBorder="1">
      <alignment vertical="center"/>
    </xf>
    <xf numFmtId="0" fontId="18" fillId="0" borderId="185" xfId="0" applyFont="1" applyBorder="1">
      <alignment vertical="center"/>
    </xf>
    <xf numFmtId="0" fontId="18" fillId="0" borderId="224" xfId="0" applyFont="1" applyBorder="1">
      <alignment vertical="center"/>
    </xf>
    <xf numFmtId="0" fontId="18" fillId="0" borderId="225" xfId="0" applyFont="1" applyBorder="1">
      <alignment vertical="center"/>
    </xf>
    <xf numFmtId="0" fontId="18" fillId="0" borderId="226" xfId="0" applyFont="1" applyBorder="1">
      <alignment vertical="center"/>
    </xf>
    <xf numFmtId="0" fontId="18" fillId="3" borderId="221" xfId="0" applyFont="1" applyFill="1" applyBorder="1" applyProtection="1">
      <alignment vertical="center"/>
      <protection locked="0"/>
    </xf>
    <xf numFmtId="0" fontId="18" fillId="3" borderId="222" xfId="0" applyFont="1" applyFill="1" applyBorder="1" applyProtection="1">
      <alignment vertical="center"/>
      <protection locked="0"/>
    </xf>
    <xf numFmtId="0" fontId="18" fillId="3" borderId="223" xfId="0" applyFont="1" applyFill="1" applyBorder="1" applyProtection="1">
      <alignment vertical="center"/>
      <protection locked="0"/>
    </xf>
    <xf numFmtId="0" fontId="18" fillId="3" borderId="164" xfId="0" applyFont="1" applyFill="1" applyBorder="1" applyProtection="1">
      <alignment vertical="center"/>
      <protection locked="0"/>
    </xf>
    <xf numFmtId="0" fontId="18" fillId="3" borderId="219" xfId="0" applyFont="1" applyFill="1" applyBorder="1" applyProtection="1">
      <alignment vertical="center"/>
      <protection locked="0"/>
    </xf>
    <xf numFmtId="0" fontId="18" fillId="3" borderId="220" xfId="0" applyFont="1" applyFill="1" applyBorder="1" applyProtection="1">
      <alignment vertical="center"/>
      <protection locked="0"/>
    </xf>
    <xf numFmtId="0" fontId="18" fillId="6" borderId="23" xfId="0" applyFont="1" applyFill="1" applyBorder="1" applyAlignment="1">
      <alignment horizontal="center" vertical="center"/>
    </xf>
    <xf numFmtId="0" fontId="18" fillId="6" borderId="34" xfId="0" applyFont="1" applyFill="1" applyBorder="1" applyAlignment="1">
      <alignment horizontal="center" vertical="center"/>
    </xf>
    <xf numFmtId="0" fontId="18" fillId="6" borderId="27" xfId="0" applyFont="1" applyFill="1" applyBorder="1" applyAlignment="1">
      <alignment horizontal="center" vertical="center"/>
    </xf>
    <xf numFmtId="0" fontId="18" fillId="0" borderId="23" xfId="0" applyFont="1" applyBorder="1" applyAlignment="1">
      <alignment horizontal="center" vertical="center"/>
    </xf>
    <xf numFmtId="0" fontId="18" fillId="2" borderId="86" xfId="0" applyFont="1" applyFill="1" applyBorder="1" applyProtection="1">
      <alignment vertical="center"/>
      <protection locked="0"/>
    </xf>
    <xf numFmtId="0" fontId="18" fillId="0" borderId="34" xfId="0" applyFont="1" applyBorder="1" applyAlignment="1">
      <alignment horizontal="center" vertical="center"/>
    </xf>
    <xf numFmtId="0" fontId="18" fillId="2" borderId="119" xfId="0" applyFont="1" applyFill="1" applyBorder="1" applyProtection="1">
      <alignment vertical="center"/>
      <protection locked="0"/>
    </xf>
    <xf numFmtId="0" fontId="18" fillId="0" borderId="27" xfId="0" applyFont="1" applyBorder="1" applyAlignment="1">
      <alignment horizontal="center" vertical="center"/>
    </xf>
    <xf numFmtId="0" fontId="18" fillId="0" borderId="198" xfId="0" applyFont="1" applyBorder="1">
      <alignment vertical="center"/>
    </xf>
    <xf numFmtId="0" fontId="18" fillId="0" borderId="199" xfId="0" applyFont="1" applyBorder="1">
      <alignment vertical="center"/>
    </xf>
    <xf numFmtId="0" fontId="18" fillId="0" borderId="197" xfId="0" applyFont="1" applyBorder="1">
      <alignment vertical="center"/>
    </xf>
    <xf numFmtId="0" fontId="35" fillId="0" borderId="0" xfId="0" applyFont="1" applyAlignment="1">
      <alignment vertical="top"/>
    </xf>
    <xf numFmtId="0" fontId="18" fillId="4" borderId="4" xfId="0" applyFont="1" applyFill="1" applyBorder="1">
      <alignment vertical="center"/>
    </xf>
    <xf numFmtId="0" fontId="18" fillId="4" borderId="16" xfId="0" applyFont="1" applyFill="1" applyBorder="1">
      <alignment vertical="center"/>
    </xf>
    <xf numFmtId="0" fontId="18" fillId="4" borderId="5" xfId="0" applyFont="1" applyFill="1" applyBorder="1">
      <alignment vertical="center"/>
    </xf>
    <xf numFmtId="0" fontId="18" fillId="4" borderId="17" xfId="0" applyFont="1" applyFill="1" applyBorder="1">
      <alignment vertical="center"/>
    </xf>
    <xf numFmtId="0" fontId="18" fillId="0" borderId="251" xfId="0" applyFont="1" applyBorder="1">
      <alignment vertical="center"/>
    </xf>
    <xf numFmtId="0" fontId="18" fillId="0" borderId="252" xfId="0" applyFont="1" applyBorder="1">
      <alignment vertical="center"/>
    </xf>
    <xf numFmtId="0" fontId="35" fillId="0" borderId="0" xfId="3" applyFont="1" applyAlignment="1">
      <alignment horizontal="left" vertical="center"/>
    </xf>
    <xf numFmtId="0" fontId="18" fillId="2" borderId="85" xfId="0" applyFont="1" applyFill="1" applyBorder="1" applyAlignment="1">
      <alignment horizontal="right" vertical="center"/>
    </xf>
    <xf numFmtId="0" fontId="18" fillId="3" borderId="133" xfId="0" applyFont="1" applyFill="1" applyBorder="1" applyAlignment="1">
      <alignment horizontal="right" vertical="center"/>
    </xf>
    <xf numFmtId="0" fontId="0" fillId="2" borderId="85" xfId="0" applyFill="1" applyBorder="1" applyAlignment="1">
      <alignment horizontal="right" vertical="center"/>
    </xf>
    <xf numFmtId="0" fontId="18" fillId="2" borderId="133" xfId="0" applyFont="1" applyFill="1" applyBorder="1" applyAlignment="1">
      <alignment horizontal="right" vertical="center"/>
    </xf>
    <xf numFmtId="0" fontId="18" fillId="0" borderId="0" xfId="0" applyFont="1" applyAlignment="1">
      <alignment horizontal="left" vertical="center" indent="1"/>
    </xf>
    <xf numFmtId="0" fontId="18" fillId="0" borderId="0" xfId="0" applyFont="1" applyAlignment="1">
      <alignment horizontal="left" vertical="center"/>
    </xf>
    <xf numFmtId="0" fontId="46" fillId="0" borderId="0" xfId="3" applyFont="1">
      <alignment vertical="center"/>
    </xf>
    <xf numFmtId="0" fontId="39" fillId="0" borderId="40" xfId="3" applyFont="1" applyBorder="1">
      <alignment vertical="center"/>
    </xf>
    <xf numFmtId="0" fontId="24" fillId="0" borderId="0" xfId="3" applyFont="1">
      <alignment vertical="center"/>
    </xf>
    <xf numFmtId="0" fontId="18" fillId="0" borderId="7" xfId="0" applyFont="1" applyBorder="1">
      <alignment vertical="center"/>
    </xf>
    <xf numFmtId="0" fontId="0" fillId="0" borderId="264" xfId="0" applyBorder="1" applyAlignment="1">
      <alignment vertical="center" shrinkToFit="1"/>
    </xf>
    <xf numFmtId="0" fontId="0" fillId="0" borderId="264" xfId="0" applyBorder="1">
      <alignment vertical="center"/>
    </xf>
    <xf numFmtId="0" fontId="18" fillId="0" borderId="264" xfId="0" applyFont="1" applyBorder="1">
      <alignment vertical="center"/>
    </xf>
    <xf numFmtId="0" fontId="18" fillId="6" borderId="13" xfId="0" applyFont="1" applyFill="1" applyBorder="1" applyAlignment="1">
      <alignment horizontal="center" vertical="center"/>
    </xf>
    <xf numFmtId="0" fontId="18" fillId="0" borderId="0" xfId="0" applyFont="1" applyProtection="1">
      <alignment vertical="center"/>
      <protection locked="0"/>
    </xf>
    <xf numFmtId="0" fontId="18" fillId="0" borderId="258" xfId="0" applyFont="1" applyBorder="1">
      <alignment vertical="center"/>
    </xf>
    <xf numFmtId="0" fontId="18" fillId="6" borderId="15" xfId="0" applyFont="1" applyFill="1" applyBorder="1" applyAlignment="1">
      <alignment horizontal="center" vertical="center"/>
    </xf>
    <xf numFmtId="0" fontId="18" fillId="6" borderId="16" xfId="0" applyFont="1" applyFill="1" applyBorder="1" applyAlignment="1">
      <alignment horizontal="center" vertical="center"/>
    </xf>
    <xf numFmtId="0" fontId="18" fillId="0" borderId="16" xfId="0" applyFont="1" applyBorder="1" applyAlignment="1">
      <alignment vertical="center" shrinkToFit="1"/>
    </xf>
    <xf numFmtId="0" fontId="18" fillId="0" borderId="17" xfId="0" applyFont="1" applyBorder="1" applyAlignment="1">
      <alignment vertical="center" shrinkToFit="1"/>
    </xf>
    <xf numFmtId="0" fontId="18" fillId="0" borderId="5" xfId="0" applyFont="1" applyBorder="1">
      <alignment vertical="center"/>
    </xf>
    <xf numFmtId="0" fontId="18" fillId="0" borderId="6" xfId="0" applyFont="1" applyBorder="1">
      <alignment vertical="center"/>
    </xf>
    <xf numFmtId="0" fontId="18" fillId="0" borderId="3" xfId="0" applyFont="1" applyBorder="1">
      <alignment vertical="center"/>
    </xf>
    <xf numFmtId="0" fontId="18" fillId="0" borderId="10" xfId="0" applyFont="1" applyBorder="1" applyAlignment="1">
      <alignment vertical="center" wrapText="1"/>
    </xf>
    <xf numFmtId="0" fontId="18" fillId="0" borderId="9" xfId="0" applyFont="1" applyBorder="1">
      <alignment vertical="center"/>
    </xf>
    <xf numFmtId="0" fontId="18" fillId="0" borderId="15" xfId="0" applyFont="1" applyBorder="1">
      <alignment vertical="center"/>
    </xf>
    <xf numFmtId="0" fontId="18" fillId="0" borderId="24" xfId="0" applyFont="1" applyBorder="1" applyAlignment="1">
      <alignment horizontal="center" vertical="center"/>
    </xf>
    <xf numFmtId="0" fontId="18" fillId="0" borderId="35" xfId="0" applyFont="1" applyBorder="1" applyAlignment="1">
      <alignment horizontal="center" vertical="center"/>
    </xf>
    <xf numFmtId="0" fontId="18" fillId="0" borderId="28" xfId="0" applyFont="1" applyBorder="1" applyAlignment="1">
      <alignment horizontal="center" vertical="center"/>
    </xf>
    <xf numFmtId="0" fontId="18" fillId="6" borderId="24" xfId="0" applyFont="1" applyFill="1" applyBorder="1">
      <alignment vertical="center"/>
    </xf>
    <xf numFmtId="0" fontId="18" fillId="3" borderId="15" xfId="0" applyFont="1" applyFill="1" applyBorder="1" applyProtection="1">
      <alignment vertical="center"/>
      <protection locked="0"/>
    </xf>
    <xf numFmtId="0" fontId="18" fillId="3" borderId="16" xfId="0" applyFont="1" applyFill="1" applyBorder="1" applyProtection="1">
      <alignment vertical="center"/>
      <protection locked="0"/>
    </xf>
    <xf numFmtId="0" fontId="18" fillId="2" borderId="118" xfId="0" applyFont="1" applyFill="1" applyBorder="1" applyProtection="1">
      <alignment vertical="center"/>
      <protection locked="0"/>
    </xf>
    <xf numFmtId="0" fontId="18" fillId="3" borderId="119" xfId="0" applyFont="1" applyFill="1" applyBorder="1" applyProtection="1">
      <alignment vertical="center"/>
      <protection locked="0"/>
    </xf>
    <xf numFmtId="0" fontId="21" fillId="0" borderId="15" xfId="0" applyFont="1" applyBorder="1" applyAlignment="1">
      <alignment horizontal="center" vertical="center"/>
    </xf>
    <xf numFmtId="0" fontId="18" fillId="3" borderId="85" xfId="0" applyFont="1" applyFill="1" applyBorder="1" applyProtection="1">
      <alignment vertical="center"/>
      <protection locked="0"/>
    </xf>
    <xf numFmtId="0" fontId="18" fillId="6" borderId="23" xfId="0" applyFont="1" applyFill="1" applyBorder="1">
      <alignment vertical="center"/>
    </xf>
    <xf numFmtId="0" fontId="18" fillId="6" borderId="4" xfId="0" applyFont="1" applyFill="1" applyBorder="1">
      <alignment vertical="center"/>
    </xf>
    <xf numFmtId="0" fontId="18" fillId="6" borderId="5" xfId="0" applyFont="1" applyFill="1" applyBorder="1">
      <alignment vertical="center"/>
    </xf>
    <xf numFmtId="0" fontId="18" fillId="0" borderId="8" xfId="0" applyFont="1" applyBorder="1">
      <alignment vertical="center"/>
    </xf>
    <xf numFmtId="0" fontId="18" fillId="0" borderId="13" xfId="0" applyFont="1" applyBorder="1">
      <alignment vertical="center"/>
    </xf>
    <xf numFmtId="0" fontId="18" fillId="0" borderId="10" xfId="0" applyFont="1" applyBorder="1" applyAlignment="1">
      <alignment horizontal="center" vertical="center"/>
    </xf>
    <xf numFmtId="0" fontId="18" fillId="0" borderId="89" xfId="0" applyFont="1" applyBorder="1">
      <alignment vertical="center"/>
    </xf>
    <xf numFmtId="0" fontId="18" fillId="0" borderId="97" xfId="0" applyFont="1" applyBorder="1">
      <alignment vertical="center"/>
    </xf>
    <xf numFmtId="0" fontId="18" fillId="2" borderId="16" xfId="0" applyFont="1" applyFill="1" applyBorder="1" applyProtection="1">
      <alignment vertical="center"/>
      <protection locked="0"/>
    </xf>
    <xf numFmtId="0" fontId="18" fillId="6" borderId="27" xfId="0" applyFont="1" applyFill="1" applyBorder="1">
      <alignment vertical="center"/>
    </xf>
    <xf numFmtId="0" fontId="18" fillId="2" borderId="4"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protection locked="0"/>
    </xf>
    <xf numFmtId="0" fontId="18" fillId="2" borderId="6" xfId="0" applyFont="1" applyFill="1" applyBorder="1" applyAlignment="1" applyProtection="1">
      <alignment horizontal="left" vertical="center"/>
      <protection locked="0"/>
    </xf>
    <xf numFmtId="0" fontId="18" fillId="2" borderId="7" xfId="0"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8" fillId="2" borderId="8"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0" fontId="18" fillId="3" borderId="5" xfId="0" applyFont="1" applyFill="1" applyBorder="1" applyAlignment="1" applyProtection="1">
      <alignment horizontal="left" vertical="center"/>
      <protection locked="0"/>
    </xf>
    <xf numFmtId="0" fontId="18" fillId="3" borderId="6" xfId="0" applyFont="1" applyFill="1" applyBorder="1" applyAlignment="1" applyProtection="1">
      <alignment horizontal="left" vertical="center"/>
      <protection locked="0"/>
    </xf>
    <xf numFmtId="0" fontId="18" fillId="3" borderId="7" xfId="0"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0" fontId="18" fillId="3" borderId="8" xfId="0" applyFont="1" applyFill="1" applyBorder="1" applyAlignment="1" applyProtection="1">
      <alignment horizontal="left" vertical="center"/>
      <protection locked="0"/>
    </xf>
    <xf numFmtId="0" fontId="18" fillId="3" borderId="9" xfId="0" applyFont="1" applyFill="1" applyBorder="1" applyAlignment="1" applyProtection="1">
      <alignment horizontal="left" vertical="center"/>
      <protection locked="0"/>
    </xf>
    <xf numFmtId="0" fontId="18" fillId="3" borderId="10" xfId="0" applyFont="1" applyFill="1" applyBorder="1" applyAlignment="1" applyProtection="1">
      <alignment horizontal="left" vertical="center"/>
      <protection locked="0"/>
    </xf>
    <xf numFmtId="0" fontId="18" fillId="3" borderId="11" xfId="0" applyFont="1" applyFill="1" applyBorder="1" applyAlignment="1" applyProtection="1">
      <alignment horizontal="left" vertical="center"/>
      <protection locked="0"/>
    </xf>
    <xf numFmtId="0" fontId="18" fillId="6" borderId="4" xfId="0" applyFont="1" applyFill="1" applyBorder="1" applyAlignment="1">
      <alignment horizontal="left" vertical="top" wrapText="1"/>
    </xf>
    <xf numFmtId="0" fontId="18" fillId="6" borderId="5" xfId="0" applyFont="1" applyFill="1" applyBorder="1" applyAlignment="1">
      <alignment horizontal="left" vertical="top" wrapText="1"/>
    </xf>
    <xf numFmtId="0" fontId="18" fillId="6" borderId="6" xfId="0" applyFont="1" applyFill="1" applyBorder="1" applyAlignment="1">
      <alignment horizontal="left" vertical="top" wrapText="1"/>
    </xf>
    <xf numFmtId="0" fontId="18" fillId="6" borderId="7"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8" xfId="0" applyFont="1" applyFill="1" applyBorder="1" applyAlignment="1">
      <alignment horizontal="left" vertical="top" wrapText="1"/>
    </xf>
    <xf numFmtId="0" fontId="18" fillId="6" borderId="9" xfId="0" applyFont="1" applyFill="1" applyBorder="1" applyAlignment="1">
      <alignment horizontal="left" vertical="top" wrapText="1"/>
    </xf>
    <xf numFmtId="0" fontId="18" fillId="6" borderId="10" xfId="0" applyFont="1" applyFill="1" applyBorder="1" applyAlignment="1">
      <alignment horizontal="left" vertical="top" wrapText="1"/>
    </xf>
    <xf numFmtId="0" fontId="18" fillId="6" borderId="11" xfId="0" applyFont="1" applyFill="1" applyBorder="1" applyAlignment="1">
      <alignment horizontal="left" vertical="top" wrapText="1"/>
    </xf>
    <xf numFmtId="0" fontId="18" fillId="2" borderId="9"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8" fillId="2" borderId="11" xfId="0" applyFont="1" applyFill="1" applyBorder="1" applyAlignment="1" applyProtection="1">
      <alignment horizontal="left" vertical="center"/>
      <protection locked="0"/>
    </xf>
    <xf numFmtId="0" fontId="18" fillId="0" borderId="3" xfId="0" applyFont="1" applyBorder="1">
      <alignment vertical="center"/>
    </xf>
    <xf numFmtId="0" fontId="18" fillId="0" borderId="3" xfId="0" applyFont="1" applyBorder="1" applyAlignment="1">
      <alignment vertical="center" shrinkToFit="1"/>
    </xf>
    <xf numFmtId="0" fontId="18" fillId="6" borderId="3"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7" xfId="0" applyFont="1" applyFill="1" applyBorder="1" applyAlignment="1">
      <alignment horizontal="center" vertical="center"/>
    </xf>
    <xf numFmtId="0" fontId="29" fillId="5" borderId="15" xfId="2" applyFont="1" applyFill="1" applyBorder="1" applyAlignment="1">
      <alignment horizontal="center" vertical="center" shrinkToFit="1"/>
    </xf>
    <xf numFmtId="0" fontId="67" fillId="5" borderId="16" xfId="2" applyFont="1" applyFill="1" applyBorder="1" applyAlignment="1">
      <alignment horizontal="center" vertical="center" shrinkToFit="1"/>
    </xf>
    <xf numFmtId="0" fontId="18" fillId="0" borderId="16" xfId="0" applyFont="1" applyBorder="1" applyAlignment="1">
      <alignment vertical="center" shrinkToFit="1"/>
    </xf>
    <xf numFmtId="0" fontId="18" fillId="0" borderId="17" xfId="0" applyFont="1" applyBorder="1">
      <alignment vertical="center"/>
    </xf>
    <xf numFmtId="0" fontId="33" fillId="3" borderId="139" xfId="0" applyFont="1" applyFill="1" applyBorder="1" applyAlignment="1" applyProtection="1">
      <alignment vertical="center" shrinkToFit="1"/>
      <protection locked="0"/>
    </xf>
    <xf numFmtId="0" fontId="18" fillId="0" borderId="107" xfId="0" applyFont="1" applyBorder="1" applyAlignment="1" applyProtection="1">
      <alignment vertical="center" shrinkToFit="1"/>
      <protection locked="0"/>
    </xf>
    <xf numFmtId="0" fontId="18" fillId="0" borderId="140" xfId="0" applyFont="1" applyBorder="1" applyAlignment="1" applyProtection="1">
      <alignment vertical="center" shrinkToFit="1"/>
      <protection locked="0"/>
    </xf>
    <xf numFmtId="0" fontId="33" fillId="3" borderId="141" xfId="0" applyFont="1" applyFill="1" applyBorder="1" applyAlignment="1" applyProtection="1">
      <alignment vertical="center" shrinkToFit="1"/>
      <protection locked="0"/>
    </xf>
    <xf numFmtId="0" fontId="18" fillId="0" borderId="106" xfId="0" applyFont="1" applyBorder="1" applyAlignment="1" applyProtection="1">
      <alignment vertical="center" shrinkToFit="1"/>
      <protection locked="0"/>
    </xf>
    <xf numFmtId="0" fontId="18" fillId="0" borderId="142" xfId="0" applyFont="1" applyBorder="1" applyAlignment="1" applyProtection="1">
      <alignment vertical="center" shrinkToFit="1"/>
      <protection locked="0"/>
    </xf>
    <xf numFmtId="0" fontId="47" fillId="5" borderId="15" xfId="2" applyFont="1" applyFill="1" applyBorder="1" applyAlignment="1">
      <alignment horizontal="center" vertical="center" shrinkToFit="1"/>
    </xf>
    <xf numFmtId="0" fontId="61" fillId="5" borderId="16" xfId="2" applyFont="1" applyFill="1" applyBorder="1" applyAlignment="1">
      <alignment horizontal="center" vertical="center" shrinkToFit="1"/>
    </xf>
    <xf numFmtId="0" fontId="61" fillId="5" borderId="17" xfId="2" applyFont="1" applyFill="1" applyBorder="1" applyAlignment="1">
      <alignment horizontal="center" vertical="center" shrinkToFit="1"/>
    </xf>
    <xf numFmtId="0" fontId="35" fillId="3" borderId="85" xfId="0" applyFont="1" applyFill="1" applyBorder="1" applyAlignment="1" applyProtection="1">
      <alignment vertical="center" wrapText="1"/>
      <protection locked="0"/>
    </xf>
    <xf numFmtId="0" fontId="18" fillId="6" borderId="3" xfId="0" applyFont="1" applyFill="1" applyBorder="1" applyAlignment="1">
      <alignment vertical="center" shrinkToFit="1"/>
    </xf>
    <xf numFmtId="0" fontId="18" fillId="6" borderId="15" xfId="0" applyFont="1" applyFill="1" applyBorder="1" applyAlignment="1">
      <alignment vertical="center" shrinkToFit="1"/>
    </xf>
    <xf numFmtId="0" fontId="18" fillId="2" borderId="3" xfId="0" applyFont="1" applyFill="1" applyBorder="1" applyAlignment="1" applyProtection="1">
      <alignment vertical="center" shrinkToFit="1"/>
      <protection locked="0"/>
    </xf>
    <xf numFmtId="0" fontId="18" fillId="6" borderId="3" xfId="0" applyFont="1" applyFill="1" applyBorder="1" applyAlignment="1">
      <alignment vertical="center" wrapText="1" shrinkToFit="1"/>
    </xf>
    <xf numFmtId="0" fontId="18" fillId="3" borderId="3" xfId="0" applyFont="1" applyFill="1" applyBorder="1" applyAlignment="1" applyProtection="1">
      <alignment horizontal="center" vertical="center"/>
      <protection locked="0"/>
    </xf>
    <xf numFmtId="0" fontId="18" fillId="2" borderId="3" xfId="0" applyFont="1" applyFill="1" applyBorder="1" applyAlignment="1">
      <alignment vertical="center" shrinkToFit="1"/>
    </xf>
    <xf numFmtId="0" fontId="18" fillId="2" borderId="3" xfId="0" applyFont="1" applyFill="1" applyBorder="1">
      <alignment vertical="center"/>
    </xf>
    <xf numFmtId="38" fontId="18" fillId="3" borderId="85" xfId="1" applyFont="1" applyFill="1" applyBorder="1" applyAlignment="1" applyProtection="1">
      <alignment vertical="center" shrinkToFit="1"/>
    </xf>
    <xf numFmtId="38" fontId="18" fillId="0" borderId="15" xfId="1" applyFont="1" applyFill="1" applyBorder="1" applyAlignment="1" applyProtection="1">
      <alignment vertical="center" shrinkToFit="1"/>
    </xf>
    <xf numFmtId="38" fontId="18" fillId="0" borderId="16" xfId="1" applyFont="1" applyFill="1" applyBorder="1" applyAlignment="1" applyProtection="1">
      <alignment vertical="center" shrinkToFit="1"/>
    </xf>
    <xf numFmtId="0" fontId="18" fillId="6" borderId="3" xfId="0" applyFont="1" applyFill="1" applyBorder="1">
      <alignment vertical="center"/>
    </xf>
    <xf numFmtId="0" fontId="18" fillId="2" borderId="3"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33" fillId="3" borderId="122" xfId="0" applyFont="1" applyFill="1" applyBorder="1" applyAlignment="1" applyProtection="1">
      <alignment vertical="center" shrinkToFit="1"/>
      <protection locked="0"/>
    </xf>
    <xf numFmtId="0" fontId="33" fillId="3" borderId="87" xfId="0" applyFont="1" applyFill="1" applyBorder="1" applyAlignment="1" applyProtection="1">
      <alignment vertical="center" shrinkToFit="1"/>
      <protection locked="0"/>
    </xf>
    <xf numFmtId="0" fontId="33" fillId="3" borderId="123" xfId="0" applyFont="1" applyFill="1" applyBorder="1" applyAlignment="1" applyProtection="1">
      <alignment vertical="center" shrinkToFit="1"/>
      <protection locked="0"/>
    </xf>
    <xf numFmtId="0" fontId="18" fillId="0" borderId="16" xfId="0" applyFont="1" applyBorder="1">
      <alignment vertical="center"/>
    </xf>
    <xf numFmtId="0" fontId="18" fillId="0" borderId="15" xfId="0" applyFont="1" applyBorder="1">
      <alignment vertical="center"/>
    </xf>
    <xf numFmtId="0" fontId="35" fillId="3" borderId="131" xfId="0" applyFont="1" applyFill="1" applyBorder="1" applyAlignment="1" applyProtection="1">
      <alignment vertical="center" wrapText="1"/>
      <protection locked="0"/>
    </xf>
    <xf numFmtId="0" fontId="35" fillId="3" borderId="132" xfId="0" applyFont="1" applyFill="1" applyBorder="1" applyAlignment="1" applyProtection="1">
      <alignment vertical="center" wrapText="1"/>
      <protection locked="0"/>
    </xf>
    <xf numFmtId="0" fontId="35" fillId="3" borderId="96" xfId="0" applyFont="1" applyFill="1" applyBorder="1" applyAlignment="1" applyProtection="1">
      <alignment vertical="center" wrapText="1"/>
      <protection locked="0"/>
    </xf>
    <xf numFmtId="0" fontId="18" fillId="0" borderId="104" xfId="0" applyFont="1" applyBorder="1" applyProtection="1">
      <alignment vertical="center"/>
      <protection locked="0"/>
    </xf>
    <xf numFmtId="0" fontId="18" fillId="2" borderId="15" xfId="0" applyFont="1" applyFill="1" applyBorder="1" applyAlignment="1" applyProtection="1">
      <alignment horizontal="center" vertical="center" shrinkToFit="1"/>
      <protection locked="0"/>
    </xf>
    <xf numFmtId="0" fontId="18" fillId="2" borderId="16" xfId="0" applyFont="1" applyFill="1" applyBorder="1" applyAlignment="1" applyProtection="1">
      <alignment horizontal="center" vertical="center" shrinkToFit="1"/>
      <protection locked="0"/>
    </xf>
    <xf numFmtId="0" fontId="18" fillId="0" borderId="16" xfId="0" applyFont="1" applyBorder="1" applyAlignment="1" applyProtection="1">
      <alignment vertical="center" shrinkToFit="1"/>
      <protection locked="0"/>
    </xf>
    <xf numFmtId="0" fontId="18" fillId="0" borderId="17" xfId="0" applyFont="1" applyBorder="1" applyAlignment="1" applyProtection="1">
      <alignment vertical="center" shrinkToFit="1"/>
      <protection locked="0"/>
    </xf>
    <xf numFmtId="0" fontId="18" fillId="2" borderId="3" xfId="0" applyFont="1" applyFill="1" applyBorder="1" applyAlignment="1">
      <alignment horizontal="center" vertical="center"/>
    </xf>
    <xf numFmtId="40" fontId="18" fillId="0" borderId="15" xfId="1" applyNumberFormat="1" applyFont="1" applyFill="1" applyBorder="1" applyAlignment="1" applyProtection="1">
      <alignment vertical="center"/>
    </xf>
    <xf numFmtId="40" fontId="18" fillId="0" borderId="16" xfId="1" applyNumberFormat="1" applyFont="1" applyFill="1" applyBorder="1" applyAlignment="1" applyProtection="1">
      <alignment vertical="center"/>
    </xf>
    <xf numFmtId="0" fontId="33" fillId="0" borderId="4" xfId="0" applyFont="1" applyBorder="1" applyAlignment="1">
      <alignment horizontal="right" vertical="center"/>
    </xf>
    <xf numFmtId="0" fontId="33" fillId="0" borderId="9" xfId="0" applyFont="1" applyBorder="1" applyAlignment="1">
      <alignment horizontal="right" vertical="center"/>
    </xf>
    <xf numFmtId="0" fontId="33" fillId="6" borderId="13" xfId="0" applyFont="1" applyFill="1" applyBorder="1" applyAlignment="1">
      <alignment vertical="center" shrinkToFit="1"/>
    </xf>
    <xf numFmtId="0" fontId="18" fillId="0" borderId="13" xfId="0" applyFont="1" applyBorder="1" applyAlignment="1">
      <alignment vertical="center" shrinkToFit="1"/>
    </xf>
    <xf numFmtId="0" fontId="18" fillId="6" borderId="23" xfId="0" applyFont="1" applyFill="1" applyBorder="1" applyAlignment="1">
      <alignment vertical="center" wrapText="1"/>
    </xf>
    <xf numFmtId="0" fontId="18" fillId="6" borderId="24" xfId="0" applyFont="1" applyFill="1" applyBorder="1">
      <alignment vertical="center"/>
    </xf>
    <xf numFmtId="0" fontId="18" fillId="6" borderId="25" xfId="0" applyFont="1" applyFill="1" applyBorder="1">
      <alignment vertical="center"/>
    </xf>
    <xf numFmtId="0" fontId="18" fillId="6" borderId="100" xfId="0" applyFont="1" applyFill="1" applyBorder="1" applyAlignment="1">
      <alignment vertical="center" wrapText="1"/>
    </xf>
    <xf numFmtId="0" fontId="18" fillId="6" borderId="89" xfId="0" applyFont="1" applyFill="1" applyBorder="1">
      <alignment vertical="center"/>
    </xf>
    <xf numFmtId="0" fontId="18" fillId="6" borderId="97" xfId="0" applyFont="1" applyFill="1" applyBorder="1">
      <alignment vertical="center"/>
    </xf>
    <xf numFmtId="0" fontId="18" fillId="3" borderId="124" xfId="0" applyFont="1" applyFill="1" applyBorder="1" applyAlignment="1" applyProtection="1">
      <alignment vertical="center" wrapText="1"/>
      <protection locked="0"/>
    </xf>
    <xf numFmtId="0" fontId="18" fillId="3" borderId="99" xfId="0" applyFont="1" applyFill="1" applyBorder="1" applyAlignment="1" applyProtection="1">
      <alignment vertical="center" wrapText="1"/>
      <protection locked="0"/>
    </xf>
    <xf numFmtId="0" fontId="18" fillId="3" borderId="125" xfId="0" applyFont="1" applyFill="1" applyBorder="1" applyAlignment="1" applyProtection="1">
      <alignment vertical="center" wrapText="1"/>
      <protection locked="0"/>
    </xf>
    <xf numFmtId="0" fontId="18" fillId="3" borderId="126" xfId="0" applyFont="1" applyFill="1" applyBorder="1" applyAlignment="1" applyProtection="1">
      <alignment vertical="center" wrapText="1"/>
      <protection locked="0"/>
    </xf>
    <xf numFmtId="0" fontId="18" fillId="3" borderId="88" xfId="0" applyFont="1" applyFill="1" applyBorder="1" applyAlignment="1" applyProtection="1">
      <alignment vertical="center" wrapText="1"/>
      <protection locked="0"/>
    </xf>
    <xf numFmtId="0" fontId="18" fillId="3" borderId="127" xfId="0" applyFont="1" applyFill="1" applyBorder="1" applyAlignment="1" applyProtection="1">
      <alignment vertical="center" wrapText="1"/>
      <protection locked="0"/>
    </xf>
    <xf numFmtId="0" fontId="18" fillId="3" borderId="144" xfId="0" applyFont="1" applyFill="1" applyBorder="1" applyAlignment="1" applyProtection="1">
      <alignment vertical="center" shrinkToFit="1"/>
      <protection locked="0"/>
    </xf>
    <xf numFmtId="0" fontId="18" fillId="3" borderId="174" xfId="0" applyFont="1" applyFill="1" applyBorder="1" applyAlignment="1" applyProtection="1">
      <alignment vertical="center" shrinkToFit="1"/>
      <protection locked="0"/>
    </xf>
    <xf numFmtId="0" fontId="18" fillId="3" borderId="175" xfId="0" applyFont="1" applyFill="1" applyBorder="1" applyAlignment="1" applyProtection="1">
      <alignment vertical="center" shrinkToFit="1"/>
      <protection locked="0"/>
    </xf>
    <xf numFmtId="0" fontId="18" fillId="6" borderId="15" xfId="0" applyFont="1" applyFill="1" applyBorder="1">
      <alignment vertical="center"/>
    </xf>
    <xf numFmtId="0" fontId="18" fillId="2" borderId="16"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3" borderId="15" xfId="0" applyFont="1" applyFill="1" applyBorder="1" applyAlignment="1" applyProtection="1">
      <alignment horizontal="center" vertical="center"/>
      <protection locked="0"/>
    </xf>
    <xf numFmtId="0" fontId="18" fillId="3" borderId="16" xfId="0" applyFont="1" applyFill="1" applyBorder="1" applyAlignment="1" applyProtection="1">
      <alignment horizontal="center" vertical="center"/>
      <protection locked="0"/>
    </xf>
    <xf numFmtId="0" fontId="18" fillId="3" borderId="17" xfId="0" applyFont="1" applyFill="1" applyBorder="1" applyAlignment="1" applyProtection="1">
      <alignment horizontal="center" vertical="center"/>
      <protection locked="0"/>
    </xf>
    <xf numFmtId="0" fontId="18" fillId="6" borderId="4" xfId="0" applyFont="1" applyFill="1" applyBorder="1" applyAlignment="1">
      <alignment vertical="center" wrapText="1"/>
    </xf>
    <xf numFmtId="0" fontId="18" fillId="0" borderId="5" xfId="0" applyFont="1" applyBorder="1">
      <alignment vertical="center"/>
    </xf>
    <xf numFmtId="0" fontId="18" fillId="0" borderId="6" xfId="0" applyFont="1" applyBorder="1">
      <alignment vertical="center"/>
    </xf>
    <xf numFmtId="0" fontId="18" fillId="3" borderId="85" xfId="0" applyFont="1" applyFill="1" applyBorder="1" applyAlignment="1">
      <alignment vertical="center" shrinkToFit="1"/>
    </xf>
    <xf numFmtId="0" fontId="18" fillId="6" borderId="3" xfId="0" applyFont="1" applyFill="1" applyBorder="1" applyAlignment="1">
      <alignment vertical="center" textRotation="255"/>
    </xf>
    <xf numFmtId="0" fontId="18" fillId="6" borderId="13" xfId="0" applyFont="1" applyFill="1" applyBorder="1" applyAlignment="1">
      <alignment vertical="center" wrapText="1"/>
    </xf>
    <xf numFmtId="0" fontId="18" fillId="6" borderId="15" xfId="0" applyFont="1" applyFill="1" applyBorder="1" applyAlignment="1">
      <alignment vertical="center" wrapText="1"/>
    </xf>
    <xf numFmtId="0" fontId="35" fillId="3" borderId="128" xfId="0" applyFont="1" applyFill="1" applyBorder="1" applyAlignment="1" applyProtection="1">
      <alignment vertical="center" wrapText="1"/>
      <protection locked="0"/>
    </xf>
    <xf numFmtId="0" fontId="35" fillId="3" borderId="129" xfId="0" applyFont="1" applyFill="1" applyBorder="1" applyAlignment="1" applyProtection="1">
      <alignment vertical="center" wrapText="1"/>
      <protection locked="0"/>
    </xf>
    <xf numFmtId="0" fontId="35" fillId="0" borderId="129" xfId="0" applyFont="1" applyBorder="1" applyProtection="1">
      <alignment vertical="center"/>
      <protection locked="0"/>
    </xf>
    <xf numFmtId="0" fontId="35" fillId="0" borderId="130" xfId="0" applyFont="1" applyBorder="1" applyProtection="1">
      <alignment vertical="center"/>
      <protection locked="0"/>
    </xf>
    <xf numFmtId="0" fontId="35" fillId="0" borderId="132" xfId="0" applyFont="1" applyBorder="1" applyProtection="1">
      <alignment vertical="center"/>
      <protection locked="0"/>
    </xf>
    <xf numFmtId="0" fontId="35" fillId="0" borderId="105" xfId="0" applyFont="1" applyBorder="1" applyProtection="1">
      <alignment vertical="center"/>
      <protection locked="0"/>
    </xf>
    <xf numFmtId="0" fontId="61" fillId="0" borderId="17" xfId="2" applyFont="1" applyBorder="1" applyAlignment="1">
      <alignment vertical="center" shrinkToFit="1"/>
    </xf>
    <xf numFmtId="0" fontId="18" fillId="3" borderId="117" xfId="0" applyFont="1" applyFill="1" applyBorder="1" applyAlignment="1" applyProtection="1">
      <alignment vertical="center" shrinkToFit="1"/>
      <protection locked="0"/>
    </xf>
    <xf numFmtId="0" fontId="18" fillId="3" borderId="96" xfId="0" applyFont="1" applyFill="1" applyBorder="1" applyAlignment="1" applyProtection="1">
      <alignment vertical="center" shrinkToFit="1"/>
      <protection locked="0"/>
    </xf>
    <xf numFmtId="0" fontId="18" fillId="0" borderId="104" xfId="0" applyFont="1" applyBorder="1" applyAlignment="1" applyProtection="1">
      <alignment vertical="center" shrinkToFit="1"/>
      <protection locked="0"/>
    </xf>
    <xf numFmtId="0" fontId="18" fillId="3" borderId="13" xfId="0" applyFont="1" applyFill="1" applyBorder="1" applyAlignment="1" applyProtection="1">
      <alignment vertical="center" shrinkToFit="1"/>
      <protection locked="0"/>
    </xf>
    <xf numFmtId="0" fontId="18" fillId="3" borderId="13" xfId="0" applyFont="1" applyFill="1" applyBorder="1" applyProtection="1">
      <alignment vertical="center"/>
      <protection locked="0"/>
    </xf>
    <xf numFmtId="0" fontId="18" fillId="3" borderId="3" xfId="0" applyFont="1" applyFill="1" applyBorder="1" applyProtection="1">
      <alignment vertical="center"/>
      <protection locked="0"/>
    </xf>
    <xf numFmtId="0" fontId="18" fillId="0" borderId="3" xfId="0" applyFont="1" applyBorder="1" applyAlignment="1" applyProtection="1">
      <alignment vertical="center" shrinkToFit="1"/>
      <protection locked="0"/>
    </xf>
    <xf numFmtId="0" fontId="18" fillId="0" borderId="3" xfId="0" applyFont="1" applyBorder="1" applyProtection="1">
      <alignment vertical="center"/>
      <protection locked="0"/>
    </xf>
    <xf numFmtId="0" fontId="18" fillId="3" borderId="15" xfId="0" applyFont="1" applyFill="1" applyBorder="1" applyProtection="1">
      <alignment vertical="center"/>
      <protection locked="0"/>
    </xf>
    <xf numFmtId="0" fontId="18" fillId="3" borderId="16" xfId="0" applyFont="1" applyFill="1" applyBorder="1" applyProtection="1">
      <alignment vertical="center"/>
      <protection locked="0"/>
    </xf>
    <xf numFmtId="0" fontId="18" fillId="0" borderId="17" xfId="0" applyFont="1" applyBorder="1" applyProtection="1">
      <alignment vertical="center"/>
      <protection locked="0"/>
    </xf>
    <xf numFmtId="0" fontId="18" fillId="0" borderId="16" xfId="0" applyFont="1" applyBorder="1" applyAlignment="1" applyProtection="1">
      <alignment horizontal="center" vertical="center"/>
      <protection locked="0"/>
    </xf>
    <xf numFmtId="0" fontId="33" fillId="6" borderId="27" xfId="0" applyFont="1" applyFill="1" applyBorder="1" applyAlignment="1">
      <alignment vertical="center" shrinkToFit="1"/>
    </xf>
    <xf numFmtId="0" fontId="33" fillId="6" borderId="28" xfId="0" applyFont="1" applyFill="1" applyBorder="1" applyAlignment="1">
      <alignment vertical="center" shrinkToFit="1"/>
    </xf>
    <xf numFmtId="0" fontId="33" fillId="6" borderId="28" xfId="0" applyFont="1" applyFill="1" applyBorder="1">
      <alignment vertical="center"/>
    </xf>
    <xf numFmtId="0" fontId="18" fillId="6" borderId="27" xfId="0" applyFont="1" applyFill="1" applyBorder="1" applyAlignment="1">
      <alignment vertical="center" shrinkToFit="1"/>
    </xf>
    <xf numFmtId="0" fontId="18" fillId="6" borderId="28" xfId="0" applyFont="1" applyFill="1" applyBorder="1" applyAlignment="1">
      <alignment vertical="center" shrinkToFit="1"/>
    </xf>
    <xf numFmtId="0" fontId="18" fillId="6" borderId="16" xfId="0" applyFont="1" applyFill="1" applyBorder="1">
      <alignment vertical="center"/>
    </xf>
    <xf numFmtId="0" fontId="18" fillId="6" borderId="13" xfId="0" applyFont="1" applyFill="1" applyBorder="1">
      <alignment vertical="center"/>
    </xf>
    <xf numFmtId="0" fontId="18" fillId="2" borderId="15" xfId="0" applyFont="1" applyFill="1" applyBorder="1" applyAlignment="1">
      <alignment horizontal="center" vertical="center"/>
    </xf>
    <xf numFmtId="0" fontId="18" fillId="2" borderId="17" xfId="0" applyFont="1" applyFill="1" applyBorder="1" applyAlignment="1">
      <alignment horizontal="center" vertical="center"/>
    </xf>
    <xf numFmtId="0" fontId="61" fillId="0" borderId="16" xfId="2" applyFont="1" applyBorder="1" applyAlignment="1">
      <alignment vertical="center" shrinkToFit="1"/>
    </xf>
    <xf numFmtId="0" fontId="61" fillId="0" borderId="17" xfId="2" applyFont="1" applyBorder="1">
      <alignment vertical="center"/>
    </xf>
    <xf numFmtId="0" fontId="18" fillId="3" borderId="13" xfId="0" applyFont="1" applyFill="1" applyBorder="1" applyAlignment="1">
      <alignment vertical="center" shrinkToFit="1"/>
    </xf>
    <xf numFmtId="0" fontId="18" fillId="6" borderId="3" xfId="0" applyFont="1" applyFill="1" applyBorder="1" applyAlignment="1">
      <alignment vertical="center" wrapText="1"/>
    </xf>
    <xf numFmtId="0" fontId="18" fillId="3" borderId="33" xfId="0" applyFont="1" applyFill="1" applyBorder="1" applyAlignment="1" applyProtection="1">
      <alignment horizontal="center" vertical="center"/>
      <protection locked="0"/>
    </xf>
    <xf numFmtId="0" fontId="18" fillId="3" borderId="13" xfId="0" applyFont="1" applyFill="1" applyBorder="1" applyAlignment="1" applyProtection="1">
      <alignment horizontal="left" vertical="center" shrinkToFit="1"/>
      <protection locked="0"/>
    </xf>
    <xf numFmtId="0" fontId="18" fillId="2" borderId="118" xfId="0" applyFont="1" applyFill="1" applyBorder="1" applyAlignment="1" applyProtection="1">
      <alignment vertical="center" shrinkToFit="1"/>
      <protection locked="0"/>
    </xf>
    <xf numFmtId="0" fontId="18" fillId="2" borderId="118" xfId="0" applyFont="1" applyFill="1" applyBorder="1" applyProtection="1">
      <alignment vertical="center"/>
      <protection locked="0"/>
    </xf>
    <xf numFmtId="0" fontId="18" fillId="2" borderId="22" xfId="0" applyFont="1" applyFill="1" applyBorder="1" applyAlignment="1" applyProtection="1">
      <alignment horizontal="center" vertical="center"/>
      <protection locked="0"/>
    </xf>
    <xf numFmtId="0" fontId="18" fillId="3" borderId="86" xfId="0" applyFont="1" applyFill="1" applyBorder="1" applyAlignment="1" applyProtection="1">
      <alignment vertical="center" shrinkToFit="1"/>
      <protection locked="0"/>
    </xf>
    <xf numFmtId="0" fontId="18" fillId="3" borderId="86" xfId="0" applyFont="1" applyFill="1" applyBorder="1" applyProtection="1">
      <alignment vertical="center"/>
      <protection locked="0"/>
    </xf>
    <xf numFmtId="0" fontId="18" fillId="3" borderId="22" xfId="0" applyFont="1" applyFill="1" applyBorder="1" applyAlignment="1" applyProtection="1">
      <alignment horizontal="center" vertical="center"/>
      <protection locked="0"/>
    </xf>
    <xf numFmtId="0" fontId="18" fillId="6" borderId="4" xfId="0" applyFont="1" applyFill="1" applyBorder="1" applyAlignment="1">
      <alignment horizontal="center" vertical="top"/>
    </xf>
    <xf numFmtId="0" fontId="18" fillId="6" borderId="5" xfId="0" applyFont="1" applyFill="1" applyBorder="1" applyAlignment="1">
      <alignment horizontal="center" vertical="top"/>
    </xf>
    <xf numFmtId="0" fontId="18" fillId="3" borderId="120" xfId="0" applyFont="1" applyFill="1" applyBorder="1" applyAlignment="1" applyProtection="1">
      <alignment vertical="center" shrinkToFit="1"/>
      <protection locked="0"/>
    </xf>
    <xf numFmtId="0" fontId="18" fillId="3" borderId="120" xfId="0" applyFont="1" applyFill="1" applyBorder="1" applyProtection="1">
      <alignment vertical="center"/>
      <protection locked="0"/>
    </xf>
    <xf numFmtId="0" fontId="18" fillId="3" borderId="26" xfId="0" applyFont="1" applyFill="1" applyBorder="1" applyAlignment="1" applyProtection="1">
      <alignment horizontal="center" vertical="center"/>
      <protection locked="0"/>
    </xf>
    <xf numFmtId="0" fontId="18" fillId="3" borderId="122" xfId="0" applyFont="1" applyFill="1" applyBorder="1" applyAlignment="1" applyProtection="1">
      <alignment horizontal="left" vertical="center" shrinkToFit="1"/>
      <protection locked="0"/>
    </xf>
    <xf numFmtId="0" fontId="18" fillId="3" borderId="87" xfId="0" applyFont="1" applyFill="1" applyBorder="1" applyAlignment="1" applyProtection="1">
      <alignment horizontal="left" vertical="center" shrinkToFit="1"/>
      <protection locked="0"/>
    </xf>
    <xf numFmtId="0" fontId="18" fillId="3" borderId="123" xfId="0" applyFont="1" applyFill="1" applyBorder="1" applyAlignment="1" applyProtection="1">
      <alignment horizontal="left" vertical="center" shrinkToFit="1"/>
      <protection locked="0"/>
    </xf>
    <xf numFmtId="0" fontId="33" fillId="6" borderId="13" xfId="0" applyFont="1" applyFill="1" applyBorder="1" applyAlignment="1">
      <alignment horizontal="center" vertical="center" wrapText="1"/>
    </xf>
    <xf numFmtId="0" fontId="33" fillId="6" borderId="13" xfId="0" applyFont="1" applyFill="1" applyBorder="1" applyAlignment="1">
      <alignment horizontal="center" vertical="center"/>
    </xf>
    <xf numFmtId="0" fontId="33" fillId="3" borderId="85" xfId="0" applyFont="1" applyFill="1" applyBorder="1" applyAlignment="1" applyProtection="1">
      <alignment horizontal="center" vertical="center" wrapText="1"/>
      <protection locked="0"/>
    </xf>
    <xf numFmtId="185" fontId="18" fillId="6" borderId="3" xfId="0" applyNumberFormat="1" applyFont="1" applyFill="1" applyBorder="1" applyAlignment="1">
      <alignment horizontal="center" vertical="center"/>
    </xf>
    <xf numFmtId="185" fontId="18" fillId="6" borderId="15" xfId="0" applyNumberFormat="1" applyFont="1" applyFill="1" applyBorder="1" applyAlignment="1">
      <alignment horizontal="center" vertical="center"/>
    </xf>
    <xf numFmtId="0" fontId="18" fillId="2" borderId="117" xfId="0" applyFont="1" applyFill="1" applyBorder="1" applyProtection="1">
      <alignment vertical="center"/>
      <protection locked="0"/>
    </xf>
    <xf numFmtId="0" fontId="18" fillId="2" borderId="104" xfId="0" applyFont="1" applyFill="1" applyBorder="1" applyProtection="1">
      <alignment vertical="center"/>
      <protection locked="0"/>
    </xf>
    <xf numFmtId="0" fontId="18" fillId="2" borderId="121" xfId="0" applyFont="1" applyFill="1" applyBorder="1" applyAlignment="1" applyProtection="1">
      <alignment vertical="center" shrinkToFit="1"/>
      <protection locked="0"/>
    </xf>
    <xf numFmtId="0" fontId="18" fillId="2" borderId="121" xfId="0" applyFont="1" applyFill="1" applyBorder="1" applyProtection="1">
      <alignment vertical="center"/>
      <protection locked="0"/>
    </xf>
    <xf numFmtId="0" fontId="18" fillId="3" borderId="119" xfId="0" applyFont="1" applyFill="1" applyBorder="1" applyProtection="1">
      <alignment vertical="center"/>
      <protection locked="0"/>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8" borderId="45" xfId="0" applyFont="1" applyFill="1" applyBorder="1">
      <alignment vertical="center"/>
    </xf>
    <xf numFmtId="0" fontId="18" fillId="0" borderId="145" xfId="0" applyFont="1" applyBorder="1">
      <alignment vertical="center"/>
    </xf>
    <xf numFmtId="0" fontId="18" fillId="0" borderId="38" xfId="0" applyFont="1" applyBorder="1">
      <alignment vertical="center"/>
    </xf>
    <xf numFmtId="184" fontId="18" fillId="0" borderId="15" xfId="0" applyNumberFormat="1" applyFont="1" applyBorder="1">
      <alignment vertical="center"/>
    </xf>
    <xf numFmtId="184" fontId="18" fillId="0" borderId="16" xfId="0" applyNumberFormat="1" applyFont="1" applyBorder="1">
      <alignment vertical="center"/>
    </xf>
    <xf numFmtId="0" fontId="21" fillId="0" borderId="3" xfId="0" applyFont="1" applyBorder="1" applyAlignment="1">
      <alignment vertical="center" wrapText="1"/>
    </xf>
    <xf numFmtId="0" fontId="21" fillId="0" borderId="3" xfId="0" applyFont="1" applyBorder="1">
      <alignment vertical="center"/>
    </xf>
    <xf numFmtId="0" fontId="21" fillId="0" borderId="3" xfId="0" applyFont="1" applyBorder="1" applyAlignment="1">
      <alignment horizontal="center" vertical="center"/>
    </xf>
    <xf numFmtId="0" fontId="40" fillId="5" borderId="15" xfId="0" applyFont="1" applyFill="1" applyBorder="1" applyAlignment="1">
      <alignment horizontal="center" vertical="center"/>
    </xf>
    <xf numFmtId="0" fontId="65" fillId="0" borderId="17" xfId="0" applyFont="1" applyBorder="1" applyAlignment="1">
      <alignment horizontal="center" vertical="center"/>
    </xf>
    <xf numFmtId="0" fontId="18" fillId="6" borderId="13" xfId="0" applyFont="1" applyFill="1" applyBorder="1" applyAlignment="1">
      <alignment horizontal="center" vertical="center"/>
    </xf>
    <xf numFmtId="0" fontId="18" fillId="0" borderId="1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vertical="center" shrinkToFit="1"/>
    </xf>
    <xf numFmtId="0" fontId="18" fillId="6" borderId="17" xfId="0" applyFont="1" applyFill="1" applyBorder="1">
      <alignment vertical="center"/>
    </xf>
    <xf numFmtId="0" fontId="21" fillId="2" borderId="122" xfId="0" applyFont="1" applyFill="1" applyBorder="1" applyAlignment="1" applyProtection="1">
      <alignment horizontal="center" vertical="center"/>
      <protection locked="0"/>
    </xf>
    <xf numFmtId="0" fontId="21" fillId="2" borderId="87" xfId="0" applyFont="1" applyFill="1" applyBorder="1" applyAlignment="1" applyProtection="1">
      <alignment horizontal="center" vertical="center"/>
      <protection locked="0"/>
    </xf>
    <xf numFmtId="0" fontId="21" fillId="2" borderId="123" xfId="0" applyFont="1" applyFill="1" applyBorder="1" applyAlignment="1" applyProtection="1">
      <alignment horizontal="center" vertical="center"/>
      <protection locked="0"/>
    </xf>
    <xf numFmtId="0" fontId="18" fillId="0" borderId="12" xfId="0" applyFont="1" applyBorder="1" applyAlignment="1">
      <alignment horizontal="center" vertical="center"/>
    </xf>
    <xf numFmtId="0" fontId="21" fillId="3" borderId="122" xfId="0" applyFont="1" applyFill="1" applyBorder="1" applyAlignment="1" applyProtection="1">
      <alignment vertical="center" shrinkToFit="1"/>
      <protection locked="0"/>
    </xf>
    <xf numFmtId="0" fontId="21" fillId="3" borderId="123" xfId="0" applyFont="1" applyFill="1" applyBorder="1" applyAlignment="1" applyProtection="1">
      <alignment vertical="center" shrinkToFit="1"/>
      <protection locked="0"/>
    </xf>
    <xf numFmtId="0" fontId="21" fillId="3" borderId="87" xfId="0" applyFont="1" applyFill="1" applyBorder="1" applyAlignment="1" applyProtection="1">
      <alignment vertical="center" shrinkToFit="1"/>
      <protection locked="0"/>
    </xf>
    <xf numFmtId="0" fontId="21" fillId="0" borderId="15" xfId="0" applyFont="1" applyBorder="1">
      <alignment vertical="center"/>
    </xf>
    <xf numFmtId="0" fontId="21" fillId="2" borderId="122" xfId="0" applyFont="1" applyFill="1" applyBorder="1" applyAlignment="1" applyProtection="1">
      <alignment vertical="center" shrinkToFit="1"/>
      <protection locked="0"/>
    </xf>
    <xf numFmtId="0" fontId="21" fillId="2" borderId="87" xfId="0" applyFont="1" applyFill="1" applyBorder="1" applyAlignment="1" applyProtection="1">
      <alignment vertical="center" shrinkToFit="1"/>
      <protection locked="0"/>
    </xf>
    <xf numFmtId="0" fontId="21" fillId="2" borderId="123" xfId="0" applyFont="1" applyFill="1" applyBorder="1" applyAlignment="1" applyProtection="1">
      <alignment vertical="center" shrinkToFit="1"/>
      <protection locked="0"/>
    </xf>
    <xf numFmtId="0" fontId="57" fillId="0" borderId="0" xfId="0" applyFont="1" applyAlignment="1">
      <alignment horizontal="center" vertical="center" shrinkToFit="1"/>
    </xf>
    <xf numFmtId="0" fontId="58" fillId="0" borderId="0" xfId="0" applyFont="1" applyAlignment="1">
      <alignment horizontal="center" vertical="center" shrinkToFit="1"/>
    </xf>
    <xf numFmtId="0" fontId="21" fillId="0" borderId="15" xfId="0" applyFont="1" applyBorder="1" applyAlignment="1">
      <alignment horizontal="center" vertical="center"/>
    </xf>
    <xf numFmtId="0" fontId="21" fillId="0" borderId="3" xfId="0" applyFont="1" applyBorder="1" applyAlignment="1">
      <alignment vertical="center" textRotation="255" shrinkToFit="1"/>
    </xf>
    <xf numFmtId="0" fontId="18" fillId="3" borderId="119" xfId="0" applyFont="1" applyFill="1" applyBorder="1" applyAlignment="1" applyProtection="1">
      <alignment vertical="center" shrinkToFit="1"/>
      <protection locked="0"/>
    </xf>
    <xf numFmtId="0" fontId="18" fillId="0" borderId="16" xfId="0" applyFont="1" applyBorder="1" applyAlignment="1">
      <alignment horizontal="center" vertical="center"/>
    </xf>
    <xf numFmtId="0" fontId="18" fillId="6" borderId="15" xfId="0" applyFont="1" applyFill="1" applyBorder="1" applyAlignment="1">
      <alignment horizontal="center" vertical="top"/>
    </xf>
    <xf numFmtId="0" fontId="18" fillId="6" borderId="16" xfId="0" applyFont="1" applyFill="1" applyBorder="1" applyAlignment="1">
      <alignment horizontal="center" vertical="top"/>
    </xf>
    <xf numFmtId="0" fontId="18" fillId="3" borderId="85" xfId="0" applyFont="1" applyFill="1" applyBorder="1" applyAlignment="1" applyProtection="1">
      <alignment vertical="center" shrinkToFit="1"/>
      <protection locked="0"/>
    </xf>
    <xf numFmtId="0" fontId="18" fillId="3" borderId="85" xfId="0" applyFont="1" applyFill="1" applyBorder="1" applyProtection="1">
      <alignment vertical="center"/>
      <protection locked="0"/>
    </xf>
    <xf numFmtId="0" fontId="18" fillId="6" borderId="16" xfId="0" applyFont="1" applyFill="1" applyBorder="1" applyAlignment="1">
      <alignment vertical="center" shrinkToFit="1"/>
    </xf>
    <xf numFmtId="0" fontId="18" fillId="6" borderId="23" xfId="0" applyFont="1" applyFill="1" applyBorder="1">
      <alignment vertical="center"/>
    </xf>
    <xf numFmtId="0" fontId="18" fillId="2" borderId="13" xfId="0" applyFont="1" applyFill="1" applyBorder="1" applyProtection="1">
      <alignment vertical="center"/>
      <protection locked="0"/>
    </xf>
    <xf numFmtId="0" fontId="35" fillId="6" borderId="27" xfId="0" applyFont="1" applyFill="1" applyBorder="1" applyAlignment="1">
      <alignment vertical="center" shrinkToFit="1"/>
    </xf>
    <xf numFmtId="0" fontId="18" fillId="0" borderId="28" xfId="0" applyFont="1" applyBorder="1">
      <alignment vertical="center"/>
    </xf>
    <xf numFmtId="0" fontId="35" fillId="3" borderId="117" xfId="0" applyFont="1" applyFill="1" applyBorder="1" applyAlignment="1" applyProtection="1">
      <alignment vertical="center" shrinkToFit="1"/>
      <protection locked="0"/>
    </xf>
    <xf numFmtId="0" fontId="18" fillId="0" borderId="96" xfId="0" applyFont="1" applyBorder="1" applyAlignment="1" applyProtection="1">
      <alignment vertical="center" shrinkToFit="1"/>
      <protection locked="0"/>
    </xf>
    <xf numFmtId="0" fontId="18" fillId="6" borderId="4" xfId="0" applyFont="1" applyFill="1" applyBorder="1">
      <alignment vertical="center"/>
    </xf>
    <xf numFmtId="0" fontId="18" fillId="6" borderId="5" xfId="0" applyFont="1" applyFill="1" applyBorder="1">
      <alignment vertical="center"/>
    </xf>
    <xf numFmtId="0" fontId="18" fillId="6" borderId="6" xfId="0" applyFont="1" applyFill="1" applyBorder="1">
      <alignment vertical="center"/>
    </xf>
    <xf numFmtId="0" fontId="18" fillId="0" borderId="7" xfId="0" applyFont="1" applyBorder="1">
      <alignment vertical="center"/>
    </xf>
    <xf numFmtId="0" fontId="18" fillId="0" borderId="0" xfId="0" applyFont="1">
      <alignment vertical="center"/>
    </xf>
    <xf numFmtId="0" fontId="18" fillId="0" borderId="8" xfId="0" applyFont="1" applyBorder="1">
      <alignment vertical="center"/>
    </xf>
    <xf numFmtId="0" fontId="18" fillId="7" borderId="46" xfId="0" applyFont="1" applyFill="1" applyBorder="1">
      <alignment vertical="center"/>
    </xf>
    <xf numFmtId="0" fontId="18" fillId="0" borderId="44" xfId="0" applyFont="1" applyBorder="1">
      <alignment vertical="center"/>
    </xf>
    <xf numFmtId="0" fontId="18" fillId="0" borderId="108" xfId="0" applyFont="1" applyBorder="1">
      <alignment vertical="center"/>
    </xf>
    <xf numFmtId="0" fontId="18" fillId="0" borderId="46" xfId="0" applyFont="1" applyBorder="1">
      <alignment vertical="center"/>
    </xf>
    <xf numFmtId="0" fontId="18" fillId="6" borderId="6" xfId="0" applyFont="1" applyFill="1" applyBorder="1" applyAlignment="1">
      <alignment horizontal="center" vertical="center"/>
    </xf>
    <xf numFmtId="0" fontId="35" fillId="3" borderId="136" xfId="0" applyFont="1" applyFill="1" applyBorder="1" applyAlignment="1">
      <alignment vertical="center" shrinkToFit="1"/>
    </xf>
    <xf numFmtId="0" fontId="35" fillId="3" borderId="137" xfId="0" applyFont="1" applyFill="1" applyBorder="1" applyAlignment="1">
      <alignment vertical="center" shrinkToFit="1"/>
    </xf>
    <xf numFmtId="0" fontId="35" fillId="3" borderId="138" xfId="0" applyFont="1" applyFill="1" applyBorder="1" applyAlignment="1">
      <alignment vertical="center" shrinkToFit="1"/>
    </xf>
    <xf numFmtId="0" fontId="18" fillId="6" borderId="4" xfId="0" applyFont="1" applyFill="1" applyBorder="1" applyAlignment="1">
      <alignment horizontal="center" vertical="center" wrapText="1"/>
    </xf>
    <xf numFmtId="0" fontId="18" fillId="0" borderId="6" xfId="0" applyFont="1" applyBorder="1" applyAlignment="1">
      <alignment horizontal="center" vertical="center" wrapText="1"/>
    </xf>
    <xf numFmtId="0" fontId="33" fillId="3" borderId="262" xfId="0" applyFont="1" applyFill="1" applyBorder="1" applyAlignment="1" applyProtection="1">
      <alignment vertical="center" shrinkToFit="1"/>
      <protection locked="0"/>
    </xf>
    <xf numFmtId="0" fontId="18" fillId="0" borderId="263" xfId="0" applyFont="1" applyBorder="1" applyAlignment="1" applyProtection="1">
      <alignment vertical="center" shrinkToFit="1"/>
      <protection locked="0"/>
    </xf>
    <xf numFmtId="38" fontId="35" fillId="3" borderId="218" xfId="1" applyFont="1" applyFill="1" applyBorder="1" applyAlignment="1" applyProtection="1">
      <alignment horizontal="center" vertical="center" shrinkToFit="1"/>
      <protection locked="0"/>
    </xf>
    <xf numFmtId="38" fontId="35" fillId="3" borderId="0" xfId="1" applyFont="1" applyFill="1" applyBorder="1" applyAlignment="1" applyProtection="1">
      <alignment horizontal="center" vertical="center" shrinkToFit="1"/>
      <protection locked="0"/>
    </xf>
    <xf numFmtId="38" fontId="35" fillId="3" borderId="238" xfId="1" applyFont="1" applyFill="1" applyBorder="1" applyAlignment="1" applyProtection="1">
      <alignment horizontal="center" vertical="center" shrinkToFit="1"/>
      <protection locked="0"/>
    </xf>
    <xf numFmtId="0" fontId="35" fillId="3" borderId="240" xfId="0" applyFont="1" applyFill="1" applyBorder="1" applyAlignment="1" applyProtection="1">
      <alignment horizontal="center" vertical="center" shrinkToFit="1"/>
      <protection locked="0"/>
    </xf>
    <xf numFmtId="0" fontId="35" fillId="3" borderId="241" xfId="0" applyFont="1" applyFill="1" applyBorder="1" applyAlignment="1" applyProtection="1">
      <alignment horizontal="center" vertical="center" shrinkToFit="1"/>
      <protection locked="0"/>
    </xf>
    <xf numFmtId="0" fontId="35" fillId="3" borderId="242" xfId="0" applyFont="1" applyFill="1" applyBorder="1" applyAlignment="1" applyProtection="1">
      <alignment horizontal="center" vertical="center" shrinkToFit="1"/>
      <protection locked="0"/>
    </xf>
    <xf numFmtId="38" fontId="35" fillId="3" borderId="245" xfId="1" applyFont="1" applyFill="1" applyBorder="1" applyAlignment="1" applyProtection="1">
      <alignment horizontal="right" vertical="center" shrinkToFit="1"/>
      <protection locked="0"/>
    </xf>
    <xf numFmtId="38" fontId="35" fillId="3" borderId="246" xfId="1" applyFont="1" applyFill="1" applyBorder="1" applyAlignment="1" applyProtection="1">
      <alignment horizontal="right" vertical="center" shrinkToFit="1"/>
      <protection locked="0"/>
    </xf>
    <xf numFmtId="38" fontId="35" fillId="3" borderId="247" xfId="1" applyFont="1" applyFill="1" applyBorder="1" applyAlignment="1" applyProtection="1">
      <alignment horizontal="right" vertical="center" shrinkToFit="1"/>
      <protection locked="0"/>
    </xf>
    <xf numFmtId="0" fontId="18" fillId="2" borderId="3" xfId="0" applyFont="1" applyFill="1" applyBorder="1" applyAlignment="1" applyProtection="1">
      <alignment horizontal="center" vertical="center" shrinkToFit="1"/>
      <protection locked="0"/>
    </xf>
    <xf numFmtId="0" fontId="33" fillId="2" borderId="122" xfId="0" applyFont="1" applyFill="1" applyBorder="1" applyAlignment="1" applyProtection="1">
      <alignment vertical="center" wrapText="1"/>
      <protection locked="0"/>
    </xf>
    <xf numFmtId="0" fontId="33" fillId="2" borderId="87" xfId="0" applyFont="1" applyFill="1" applyBorder="1" applyAlignment="1" applyProtection="1">
      <alignment vertical="center" wrapText="1"/>
      <protection locked="0"/>
    </xf>
    <xf numFmtId="0" fontId="33" fillId="2" borderId="123" xfId="0" applyFont="1" applyFill="1" applyBorder="1" applyAlignment="1" applyProtection="1">
      <alignment vertical="center" wrapText="1"/>
      <protection locked="0"/>
    </xf>
    <xf numFmtId="0" fontId="18" fillId="2" borderId="117" xfId="0" applyFont="1" applyFill="1" applyBorder="1" applyAlignment="1" applyProtection="1">
      <alignment vertical="center" shrinkToFit="1"/>
      <protection locked="0"/>
    </xf>
    <xf numFmtId="0" fontId="18" fillId="2" borderId="96" xfId="0" applyFont="1" applyFill="1" applyBorder="1" applyAlignment="1" applyProtection="1">
      <alignment vertical="center" shrinkToFit="1"/>
      <protection locked="0"/>
    </xf>
    <xf numFmtId="0" fontId="18" fillId="2" borderId="104" xfId="0" applyFont="1" applyFill="1" applyBorder="1" applyAlignment="1" applyProtection="1">
      <alignment vertical="center" shrinkToFit="1"/>
      <protection locked="0"/>
    </xf>
    <xf numFmtId="0" fontId="33" fillId="6" borderId="3" xfId="0" applyFont="1" applyFill="1" applyBorder="1" applyAlignment="1">
      <alignment horizontal="center" vertical="center" wrapText="1"/>
    </xf>
    <xf numFmtId="0" fontId="33" fillId="6" borderId="3" xfId="0" applyFont="1" applyFill="1" applyBorder="1" applyAlignment="1">
      <alignment horizontal="center" vertical="center"/>
    </xf>
    <xf numFmtId="0" fontId="33" fillId="0" borderId="15" xfId="0" applyFont="1" applyBorder="1" applyAlignment="1">
      <alignment horizontal="center" vertical="center"/>
    </xf>
    <xf numFmtId="0" fontId="18" fillId="6" borderId="15" xfId="0" applyFont="1" applyFill="1" applyBorder="1" applyAlignment="1">
      <alignment horizontal="left" vertical="center"/>
    </xf>
    <xf numFmtId="0" fontId="18" fillId="6" borderId="16" xfId="0" applyFont="1" applyFill="1" applyBorder="1" applyAlignment="1">
      <alignment horizontal="left" vertical="center"/>
    </xf>
    <xf numFmtId="0" fontId="18" fillId="6" borderId="17" xfId="0" applyFont="1" applyFill="1" applyBorder="1" applyAlignment="1">
      <alignment horizontal="left" vertical="center"/>
    </xf>
    <xf numFmtId="0" fontId="35" fillId="6" borderId="3" xfId="0" applyFont="1" applyFill="1" applyBorder="1" applyAlignment="1">
      <alignment horizontal="center" vertical="center"/>
    </xf>
    <xf numFmtId="0" fontId="35" fillId="6" borderId="15" xfId="0" applyFont="1" applyFill="1" applyBorder="1" applyAlignment="1">
      <alignment horizontal="center" vertical="center"/>
    </xf>
    <xf numFmtId="0" fontId="35" fillId="3" borderId="3" xfId="0" applyFont="1" applyFill="1" applyBorder="1" applyAlignment="1" applyProtection="1">
      <alignment horizontal="center" vertical="center" shrinkToFit="1"/>
      <protection locked="0"/>
    </xf>
    <xf numFmtId="0" fontId="35" fillId="3" borderId="15" xfId="0" applyFont="1" applyFill="1" applyBorder="1" applyAlignment="1" applyProtection="1">
      <alignment horizontal="center" vertical="center" shrinkToFit="1"/>
      <protection locked="0"/>
    </xf>
    <xf numFmtId="0" fontId="35" fillId="3" borderId="85" xfId="0" applyFont="1" applyFill="1" applyBorder="1" applyAlignment="1" applyProtection="1">
      <alignment horizontal="center" vertical="center" shrinkToFit="1"/>
      <protection locked="0"/>
    </xf>
    <xf numFmtId="0" fontId="35" fillId="3" borderId="85" xfId="0" applyFont="1" applyFill="1" applyBorder="1" applyAlignment="1" applyProtection="1">
      <alignment vertical="center" shrinkToFit="1"/>
      <protection locked="0"/>
    </xf>
    <xf numFmtId="0" fontId="35" fillId="3" borderId="17" xfId="0" applyFont="1" applyFill="1" applyBorder="1" applyAlignment="1" applyProtection="1">
      <alignment horizontal="center" vertical="center" shrinkToFit="1"/>
      <protection locked="0"/>
    </xf>
    <xf numFmtId="0" fontId="15" fillId="0" borderId="16" xfId="0" applyFont="1" applyBorder="1" applyAlignment="1">
      <alignment vertical="center" shrinkToFit="1"/>
    </xf>
    <xf numFmtId="0" fontId="15" fillId="0" borderId="16" xfId="0" applyFont="1" applyBorder="1">
      <alignment vertical="center"/>
    </xf>
    <xf numFmtId="0" fontId="18" fillId="6" borderId="4" xfId="0" applyFont="1" applyFill="1" applyBorder="1" applyAlignment="1">
      <alignment vertical="center" shrinkToFit="1"/>
    </xf>
    <xf numFmtId="0" fontId="18" fillId="0" borderId="5" xfId="0" applyFont="1" applyBorder="1" applyAlignment="1">
      <alignment vertical="center" shrinkToFit="1"/>
    </xf>
    <xf numFmtId="0" fontId="18" fillId="0" borderId="6" xfId="0" applyFont="1" applyBorder="1" applyAlignment="1">
      <alignment vertical="center" shrinkToFit="1"/>
    </xf>
    <xf numFmtId="0" fontId="18" fillId="2" borderId="15" xfId="0" applyFont="1" applyFill="1" applyBorder="1" applyAlignment="1" applyProtection="1">
      <alignment vertical="center" shrinkToFit="1"/>
      <protection locked="0"/>
    </xf>
    <xf numFmtId="0" fontId="18" fillId="2" borderId="16" xfId="0" applyFont="1" applyFill="1" applyBorder="1" applyAlignment="1" applyProtection="1">
      <alignment vertical="center" shrinkToFit="1"/>
      <protection locked="0"/>
    </xf>
    <xf numFmtId="40" fontId="18" fillId="2" borderId="117" xfId="1" applyNumberFormat="1" applyFont="1" applyFill="1" applyBorder="1" applyAlignment="1" applyProtection="1">
      <alignment vertical="center" shrinkToFit="1"/>
      <protection locked="0"/>
    </xf>
    <xf numFmtId="40" fontId="18" fillId="2" borderId="96" xfId="1" applyNumberFormat="1" applyFont="1" applyFill="1" applyBorder="1" applyAlignment="1" applyProtection="1">
      <alignment vertical="center" shrinkToFit="1"/>
      <protection locked="0"/>
    </xf>
    <xf numFmtId="40" fontId="18" fillId="2" borderId="104" xfId="1" applyNumberFormat="1" applyFont="1" applyFill="1" applyBorder="1" applyAlignment="1" applyProtection="1">
      <alignment vertical="center" shrinkToFit="1"/>
      <protection locked="0"/>
    </xf>
    <xf numFmtId="40" fontId="18" fillId="0" borderId="15" xfId="1" applyNumberFormat="1" applyFont="1" applyFill="1" applyBorder="1" applyAlignment="1">
      <alignment vertical="center"/>
    </xf>
    <xf numFmtId="40" fontId="18" fillId="0" borderId="16" xfId="1" applyNumberFormat="1" applyFont="1" applyFill="1" applyBorder="1" applyAlignment="1">
      <alignment vertical="center"/>
    </xf>
    <xf numFmtId="0" fontId="18" fillId="6" borderId="229" xfId="0" applyFont="1" applyFill="1" applyBorder="1" applyAlignment="1">
      <alignment horizontal="center" vertical="center"/>
    </xf>
    <xf numFmtId="0" fontId="18" fillId="6" borderId="230" xfId="0" applyFont="1" applyFill="1" applyBorder="1" applyAlignment="1">
      <alignment horizontal="center" vertical="center"/>
    </xf>
    <xf numFmtId="0" fontId="18" fillId="6" borderId="231" xfId="0" applyFont="1" applyFill="1" applyBorder="1" applyAlignment="1">
      <alignment horizontal="center" vertical="center"/>
    </xf>
    <xf numFmtId="0" fontId="18" fillId="6" borderId="229" xfId="0" applyFont="1" applyFill="1" applyBorder="1" applyAlignment="1">
      <alignment horizontal="center" vertical="center" shrinkToFit="1"/>
    </xf>
    <xf numFmtId="0" fontId="18" fillId="6" borderId="230" xfId="0" applyFont="1" applyFill="1" applyBorder="1" applyAlignment="1">
      <alignment horizontal="center" vertical="center" shrinkToFit="1"/>
    </xf>
    <xf numFmtId="0" fontId="18" fillId="6" borderId="231" xfId="0" applyFont="1" applyFill="1" applyBorder="1" applyAlignment="1">
      <alignment horizontal="center" vertical="center" shrinkToFit="1"/>
    </xf>
    <xf numFmtId="0" fontId="18" fillId="6" borderId="232" xfId="0" applyFont="1" applyFill="1" applyBorder="1" applyAlignment="1">
      <alignment horizontal="center" vertical="center" shrinkToFit="1"/>
    </xf>
    <xf numFmtId="0" fontId="18" fillId="6" borderId="233" xfId="0" applyFont="1" applyFill="1" applyBorder="1" applyAlignment="1">
      <alignment horizontal="center" vertical="center" shrinkToFit="1"/>
    </xf>
    <xf numFmtId="0" fontId="18" fillId="6" borderId="234" xfId="0" applyFont="1" applyFill="1" applyBorder="1" applyAlignment="1">
      <alignment horizontal="center" vertical="center" shrinkToFit="1"/>
    </xf>
    <xf numFmtId="0" fontId="18" fillId="6" borderId="235" xfId="0" applyFont="1" applyFill="1" applyBorder="1" applyAlignment="1">
      <alignment horizontal="center" vertical="center" shrinkToFit="1"/>
    </xf>
    <xf numFmtId="0" fontId="18" fillId="6" borderId="236" xfId="0" applyFont="1" applyFill="1" applyBorder="1" applyAlignment="1">
      <alignment horizontal="center" vertical="center" shrinkToFit="1"/>
    </xf>
    <xf numFmtId="0" fontId="18" fillId="6" borderId="237" xfId="0" applyFont="1" applyFill="1" applyBorder="1" applyAlignment="1">
      <alignment horizontal="center" vertical="center" shrinkToFit="1"/>
    </xf>
    <xf numFmtId="0" fontId="18" fillId="3" borderId="85" xfId="0" applyFont="1" applyFill="1" applyBorder="1" applyAlignment="1" applyProtection="1">
      <alignment horizontal="center" vertical="center" shrinkToFit="1"/>
      <protection locked="0"/>
    </xf>
    <xf numFmtId="0" fontId="18" fillId="3" borderId="17"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wrapText="1"/>
      <protection locked="0"/>
    </xf>
    <xf numFmtId="0" fontId="18" fillId="6" borderId="7" xfId="0" applyFont="1" applyFill="1" applyBorder="1">
      <alignment vertical="center"/>
    </xf>
    <xf numFmtId="0" fontId="18" fillId="6" borderId="0" xfId="0" applyFont="1" applyFill="1">
      <alignment vertical="center"/>
    </xf>
    <xf numFmtId="0" fontId="18" fillId="6" borderId="8" xfId="0" applyFont="1" applyFill="1" applyBorder="1">
      <alignment vertical="center"/>
    </xf>
    <xf numFmtId="0" fontId="18" fillId="0" borderId="16" xfId="0" applyFont="1" applyBorder="1" applyProtection="1">
      <alignment vertical="center"/>
      <protection locked="0"/>
    </xf>
    <xf numFmtId="0" fontId="18" fillId="6" borderId="13"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5" fillId="6" borderId="13" xfId="0" applyFont="1" applyFill="1" applyBorder="1">
      <alignment vertical="center"/>
    </xf>
    <xf numFmtId="0" fontId="18" fillId="6" borderId="215" xfId="0" applyFont="1" applyFill="1" applyBorder="1" applyAlignment="1">
      <alignment vertical="center" shrinkToFit="1"/>
    </xf>
    <xf numFmtId="0" fontId="18" fillId="0" borderId="216" xfId="0" applyFont="1" applyBorder="1" applyAlignment="1">
      <alignment vertical="center" shrinkToFit="1"/>
    </xf>
    <xf numFmtId="0" fontId="18" fillId="0" borderId="217" xfId="0" applyFont="1" applyBorder="1" applyAlignment="1">
      <alignment vertical="center" shrinkToFit="1"/>
    </xf>
    <xf numFmtId="0" fontId="18" fillId="0" borderId="13" xfId="0" applyFont="1" applyBorder="1">
      <alignment vertical="center"/>
    </xf>
    <xf numFmtId="0" fontId="18" fillId="6" borderId="116" xfId="0" applyFont="1" applyFill="1" applyBorder="1">
      <alignment vertical="center"/>
    </xf>
    <xf numFmtId="0" fontId="18" fillId="6" borderId="52" xfId="0" applyFont="1" applyFill="1" applyBorder="1">
      <alignment vertical="center"/>
    </xf>
    <xf numFmtId="0" fontId="18" fillId="6" borderId="115" xfId="0" applyFont="1" applyFill="1" applyBorder="1">
      <alignment vertical="center"/>
    </xf>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6" borderId="3" xfId="0" applyFont="1" applyFill="1" applyBorder="1" applyAlignment="1">
      <alignment vertical="center" textRotation="255" shrinkToFit="1"/>
    </xf>
    <xf numFmtId="0" fontId="18" fillId="6" borderId="22" xfId="0" applyFont="1" applyFill="1" applyBorder="1" applyAlignment="1">
      <alignment vertical="center" shrinkToFit="1"/>
    </xf>
    <xf numFmtId="0" fontId="18" fillId="6" borderId="23" xfId="0" applyFont="1" applyFill="1" applyBorder="1" applyAlignment="1">
      <alignment vertical="center" shrinkToFit="1"/>
    </xf>
    <xf numFmtId="38" fontId="18" fillId="2" borderId="139" xfId="1" applyFont="1" applyFill="1" applyBorder="1" applyAlignment="1" applyProtection="1">
      <alignment vertical="center" shrinkToFit="1"/>
      <protection locked="0"/>
    </xf>
    <xf numFmtId="38" fontId="18" fillId="2" borderId="107" xfId="1" applyFont="1" applyFill="1" applyBorder="1" applyAlignment="1" applyProtection="1">
      <alignment vertical="center" shrinkToFit="1"/>
      <protection locked="0"/>
    </xf>
    <xf numFmtId="38" fontId="18" fillId="2" borderId="140" xfId="1" applyFont="1" applyFill="1" applyBorder="1" applyAlignment="1" applyProtection="1">
      <alignment vertical="center" shrinkToFit="1"/>
      <protection locked="0"/>
    </xf>
    <xf numFmtId="38" fontId="18" fillId="2" borderId="151" xfId="1" applyFont="1" applyFill="1" applyBorder="1" applyAlignment="1" applyProtection="1">
      <alignment vertical="center" shrinkToFit="1"/>
      <protection locked="0"/>
    </xf>
    <xf numFmtId="38" fontId="18" fillId="2" borderId="152" xfId="1" applyFont="1" applyFill="1" applyBorder="1" applyAlignment="1" applyProtection="1">
      <alignment vertical="center" shrinkToFit="1"/>
      <protection locked="0"/>
    </xf>
    <xf numFmtId="38" fontId="18" fillId="2" borderId="153" xfId="1" applyFont="1" applyFill="1" applyBorder="1" applyAlignment="1" applyProtection="1">
      <alignment vertical="center" shrinkToFit="1"/>
      <protection locked="0"/>
    </xf>
    <xf numFmtId="0" fontId="35" fillId="6" borderId="4" xfId="0" applyFont="1" applyFill="1" applyBorder="1" applyAlignment="1">
      <alignment horizontal="center" vertical="center" wrapText="1"/>
    </xf>
    <xf numFmtId="0" fontId="35" fillId="6" borderId="5" xfId="0" applyFont="1" applyFill="1" applyBorder="1" applyAlignment="1">
      <alignment horizontal="center" vertical="center"/>
    </xf>
    <xf numFmtId="0" fontId="35" fillId="6"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6" borderId="23" xfId="0" applyFont="1" applyFill="1" applyBorder="1" applyAlignment="1">
      <alignment horizontal="center" vertical="center" wrapText="1"/>
    </xf>
    <xf numFmtId="0" fontId="18" fillId="6" borderId="24" xfId="0" applyFont="1" applyFill="1" applyBorder="1" applyAlignment="1">
      <alignment horizontal="center" vertical="center"/>
    </xf>
    <xf numFmtId="0" fontId="35" fillId="6" borderId="100" xfId="0" applyFont="1" applyFill="1" applyBorder="1" applyAlignment="1">
      <alignment horizontal="left" vertical="center" wrapText="1"/>
    </xf>
    <xf numFmtId="0" fontId="35" fillId="6" borderId="89" xfId="0" applyFont="1" applyFill="1" applyBorder="1" applyAlignment="1">
      <alignment horizontal="left" vertical="center"/>
    </xf>
    <xf numFmtId="0" fontId="18" fillId="2" borderId="85" xfId="0" applyFont="1" applyFill="1" applyBorder="1" applyAlignment="1" applyProtection="1">
      <alignment horizontal="center" vertical="center" shrinkToFit="1"/>
      <protection locked="0"/>
    </xf>
    <xf numFmtId="0" fontId="33" fillId="6" borderId="100" xfId="0" applyFont="1" applyFill="1" applyBorder="1" applyAlignment="1">
      <alignment vertical="center" shrinkToFit="1"/>
    </xf>
    <xf numFmtId="0" fontId="33" fillId="6" borderId="89" xfId="0" applyFont="1" applyFill="1" applyBorder="1" applyAlignment="1">
      <alignment vertical="center" shrinkToFit="1"/>
    </xf>
    <xf numFmtId="0" fontId="18" fillId="6" borderId="89" xfId="0" applyFont="1" applyFill="1" applyBorder="1" applyAlignment="1">
      <alignment vertical="center" shrinkToFit="1"/>
    </xf>
    <xf numFmtId="0" fontId="35" fillId="2" borderId="117" xfId="0" applyFont="1" applyFill="1" applyBorder="1" applyAlignment="1" applyProtection="1">
      <alignment horizontal="center" vertical="center" shrinkToFit="1"/>
      <protection locked="0"/>
    </xf>
    <xf numFmtId="0" fontId="35" fillId="2" borderId="96" xfId="0" applyFont="1" applyFill="1" applyBorder="1" applyAlignment="1" applyProtection="1">
      <alignment horizontal="center" vertical="center" shrinkToFit="1"/>
      <protection locked="0"/>
    </xf>
    <xf numFmtId="0" fontId="35" fillId="2" borderId="133" xfId="0" applyFont="1" applyFill="1" applyBorder="1" applyAlignment="1" applyProtection="1">
      <alignment vertical="center" shrinkToFit="1"/>
      <protection locked="0"/>
    </xf>
    <xf numFmtId="0" fontId="18" fillId="0" borderId="134" xfId="0" applyFont="1" applyBorder="1" applyAlignment="1" applyProtection="1">
      <alignment vertical="center" shrinkToFit="1"/>
      <protection locked="0"/>
    </xf>
    <xf numFmtId="0" fontId="18" fillId="0" borderId="135" xfId="0" applyFont="1" applyBorder="1" applyAlignment="1" applyProtection="1">
      <alignment vertical="center" shrinkToFit="1"/>
      <protection locked="0"/>
    </xf>
    <xf numFmtId="0" fontId="18" fillId="6" borderId="33" xfId="0" applyFont="1" applyFill="1" applyBorder="1" applyAlignment="1">
      <alignment vertical="center" shrinkToFit="1"/>
    </xf>
    <xf numFmtId="0" fontId="18" fillId="6" borderId="34" xfId="0" applyFont="1" applyFill="1" applyBorder="1" applyAlignment="1">
      <alignment vertical="center" shrinkToFit="1"/>
    </xf>
    <xf numFmtId="38" fontId="18" fillId="2" borderId="154" xfId="1" applyFont="1" applyFill="1" applyBorder="1" applyAlignment="1" applyProtection="1">
      <alignment vertical="center" shrinkToFit="1"/>
      <protection locked="0"/>
    </xf>
    <xf numFmtId="38" fontId="18" fillId="2" borderId="155" xfId="1" applyFont="1" applyFill="1" applyBorder="1" applyAlignment="1" applyProtection="1">
      <alignment vertical="center" shrinkToFit="1"/>
      <protection locked="0"/>
    </xf>
    <xf numFmtId="38" fontId="18" fillId="2" borderId="156" xfId="1" applyFont="1" applyFill="1" applyBorder="1" applyAlignment="1" applyProtection="1">
      <alignment vertical="center" shrinkToFit="1"/>
      <protection locked="0"/>
    </xf>
    <xf numFmtId="0" fontId="18" fillId="6" borderId="26" xfId="0" applyFont="1" applyFill="1" applyBorder="1" applyAlignment="1">
      <alignment vertical="center" shrinkToFit="1"/>
    </xf>
    <xf numFmtId="38" fontId="18" fillId="2" borderId="157" xfId="1" applyFont="1" applyFill="1" applyBorder="1" applyAlignment="1" applyProtection="1">
      <alignment vertical="center" shrinkToFit="1"/>
      <protection locked="0"/>
    </xf>
    <xf numFmtId="38" fontId="18" fillId="2" borderId="158" xfId="1" applyFont="1" applyFill="1" applyBorder="1" applyAlignment="1" applyProtection="1">
      <alignment vertical="center" shrinkToFit="1"/>
      <protection locked="0"/>
    </xf>
    <xf numFmtId="38" fontId="18" fillId="2" borderId="159" xfId="1" applyFont="1" applyFill="1" applyBorder="1" applyAlignment="1" applyProtection="1">
      <alignment vertical="center" shrinkToFit="1"/>
      <protection locked="0"/>
    </xf>
    <xf numFmtId="0" fontId="35" fillId="6" borderId="83" xfId="0" applyFont="1" applyFill="1" applyBorder="1" applyAlignment="1">
      <alignment horizontal="center" vertical="center"/>
    </xf>
    <xf numFmtId="0" fontId="35" fillId="6" borderId="84" xfId="0" applyFont="1" applyFill="1" applyBorder="1" applyAlignment="1">
      <alignment horizontal="center" vertical="center"/>
    </xf>
    <xf numFmtId="0" fontId="18" fillId="3" borderId="30" xfId="0" applyFont="1" applyFill="1" applyBorder="1" applyAlignment="1" applyProtection="1">
      <alignment horizontal="center" vertical="center"/>
      <protection locked="0"/>
    </xf>
    <xf numFmtId="0" fontId="18" fillId="3" borderId="31"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18" fillId="3" borderId="122" xfId="0" applyFont="1" applyFill="1" applyBorder="1" applyAlignment="1" applyProtection="1">
      <alignment vertical="center" shrinkToFit="1"/>
      <protection locked="0"/>
    </xf>
    <xf numFmtId="0" fontId="18" fillId="3" borderId="98" xfId="0" applyFont="1" applyFill="1" applyBorder="1" applyAlignment="1" applyProtection="1">
      <alignment vertical="center" shrinkToFit="1"/>
      <protection locked="0"/>
    </xf>
    <xf numFmtId="38" fontId="18" fillId="3" borderId="117" xfId="1" applyFont="1" applyFill="1" applyBorder="1" applyAlignment="1" applyProtection="1">
      <alignment vertical="center" shrinkToFit="1"/>
      <protection locked="0"/>
    </xf>
    <xf numFmtId="38" fontId="18" fillId="3" borderId="96" xfId="1" applyFont="1" applyFill="1" applyBorder="1" applyAlignment="1" applyProtection="1">
      <alignment vertical="center" shrinkToFit="1"/>
      <protection locked="0"/>
    </xf>
    <xf numFmtId="38" fontId="18" fillId="3" borderId="104" xfId="1" applyFont="1" applyFill="1" applyBorder="1" applyAlignment="1" applyProtection="1">
      <alignment vertical="center" shrinkToFit="1"/>
      <protection locked="0"/>
    </xf>
    <xf numFmtId="0" fontId="18" fillId="6" borderId="9" xfId="0" applyFont="1" applyFill="1" applyBorder="1" applyAlignment="1">
      <alignment horizontal="center" vertical="center"/>
    </xf>
    <xf numFmtId="0" fontId="18" fillId="6" borderId="11" xfId="0" applyFont="1" applyFill="1" applyBorder="1" applyAlignment="1">
      <alignment horizontal="center" vertical="center"/>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35" fillId="6" borderId="82" xfId="0" applyFont="1" applyFill="1" applyBorder="1" applyAlignment="1">
      <alignment horizontal="center" vertical="center"/>
    </xf>
    <xf numFmtId="0" fontId="18" fillId="0" borderId="17" xfId="0" applyFont="1" applyBorder="1" applyAlignment="1">
      <alignment horizontal="center" vertical="center" shrinkToFit="1"/>
    </xf>
    <xf numFmtId="0" fontId="18" fillId="6" borderId="15" xfId="0" applyFont="1" applyFill="1" applyBorder="1" applyAlignment="1">
      <alignment vertical="center" textRotation="255" shrinkToFit="1"/>
    </xf>
    <xf numFmtId="38" fontId="18" fillId="3" borderId="131" xfId="1" applyFont="1" applyFill="1" applyBorder="1" applyAlignment="1" applyProtection="1">
      <alignment vertical="center" shrinkToFit="1"/>
      <protection locked="0"/>
    </xf>
    <xf numFmtId="38" fontId="18" fillId="3" borderId="132" xfId="1" applyFont="1" applyFill="1" applyBorder="1" applyAlignment="1" applyProtection="1">
      <alignment vertical="center" shrinkToFit="1"/>
      <protection locked="0"/>
    </xf>
    <xf numFmtId="38" fontId="18" fillId="3" borderId="105" xfId="1" applyFont="1" applyFill="1" applyBorder="1" applyAlignment="1" applyProtection="1">
      <alignment vertical="center" shrinkToFit="1"/>
      <protection locked="0"/>
    </xf>
    <xf numFmtId="0" fontId="47" fillId="5" borderId="15" xfId="2" applyFont="1" applyFill="1" applyBorder="1" applyAlignment="1">
      <alignment horizontal="center" vertical="center"/>
    </xf>
    <xf numFmtId="0" fontId="61" fillId="5" borderId="17" xfId="2" applyFont="1" applyFill="1" applyBorder="1" applyAlignment="1">
      <alignment horizontal="center" vertical="center"/>
    </xf>
    <xf numFmtId="0" fontId="18" fillId="6" borderId="15" xfId="0" applyFont="1" applyFill="1" applyBorder="1" applyAlignment="1">
      <alignment horizontal="center" vertical="center" shrinkToFit="1"/>
    </xf>
    <xf numFmtId="0" fontId="18" fillId="6" borderId="16" xfId="0" applyFont="1" applyFill="1" applyBorder="1" applyAlignment="1">
      <alignment horizontal="center" vertical="center" shrinkToFit="1"/>
    </xf>
    <xf numFmtId="0" fontId="35" fillId="6" borderId="3" xfId="0" applyFont="1" applyFill="1" applyBorder="1" applyAlignment="1">
      <alignment horizontal="center" vertical="center" wrapText="1" shrinkToFit="1"/>
    </xf>
    <xf numFmtId="0" fontId="35" fillId="6" borderId="3" xfId="0" applyFont="1" applyFill="1" applyBorder="1" applyAlignment="1">
      <alignment horizontal="center" vertical="center" shrinkToFit="1"/>
    </xf>
    <xf numFmtId="0" fontId="18" fillId="6" borderId="13" xfId="0" applyFont="1" applyFill="1" applyBorder="1" applyAlignment="1">
      <alignment vertical="center" shrinkToFit="1"/>
    </xf>
    <xf numFmtId="38" fontId="18" fillId="2" borderId="117" xfId="1" applyFont="1" applyFill="1" applyBorder="1" applyAlignment="1" applyProtection="1">
      <alignment vertical="center" shrinkToFit="1"/>
      <protection locked="0"/>
    </xf>
    <xf numFmtId="38" fontId="18" fillId="2" borderId="96" xfId="1" applyFont="1" applyFill="1" applyBorder="1" applyAlignment="1" applyProtection="1">
      <alignment vertical="center" shrinkToFit="1"/>
      <protection locked="0"/>
    </xf>
    <xf numFmtId="38" fontId="18" fillId="2" borderId="104" xfId="1" applyFont="1" applyFill="1" applyBorder="1" applyAlignment="1" applyProtection="1">
      <alignment vertical="center" shrinkToFit="1"/>
      <protection locked="0"/>
    </xf>
    <xf numFmtId="0" fontId="18" fillId="4" borderId="45" xfId="0" applyFont="1" applyFill="1" applyBorder="1">
      <alignment vertical="center"/>
    </xf>
    <xf numFmtId="0" fontId="18" fillId="3" borderId="87" xfId="0" applyFont="1" applyFill="1" applyBorder="1" applyAlignment="1" applyProtection="1">
      <alignment vertical="center" shrinkToFit="1"/>
      <protection locked="0"/>
    </xf>
    <xf numFmtId="0" fontId="18" fillId="3" borderId="123" xfId="0" applyFont="1" applyFill="1" applyBorder="1" applyAlignment="1" applyProtection="1">
      <alignment vertical="center" shrinkToFit="1"/>
      <protection locked="0"/>
    </xf>
    <xf numFmtId="0" fontId="18" fillId="6" borderId="3" xfId="0" applyFont="1" applyFill="1" applyBorder="1" applyAlignment="1">
      <alignment horizontal="center" vertical="center" wrapText="1" shrinkToFit="1"/>
    </xf>
    <xf numFmtId="0" fontId="18" fillId="6" borderId="3" xfId="0" applyFont="1" applyFill="1" applyBorder="1" applyAlignment="1">
      <alignment horizontal="center" vertical="center" shrinkToFit="1"/>
    </xf>
    <xf numFmtId="0" fontId="18" fillId="2" borderId="47" xfId="0" applyFont="1" applyFill="1" applyBorder="1" applyAlignment="1" applyProtection="1">
      <alignment horizontal="center" vertical="center"/>
      <protection locked="0"/>
    </xf>
    <xf numFmtId="0" fontId="18" fillId="2" borderId="48" xfId="0" applyFont="1" applyFill="1" applyBorder="1" applyAlignment="1" applyProtection="1">
      <alignment horizontal="center" vertical="center"/>
      <protection locked="0"/>
    </xf>
    <xf numFmtId="0" fontId="18" fillId="2" borderId="122" xfId="0" applyFont="1" applyFill="1" applyBorder="1" applyAlignment="1" applyProtection="1">
      <alignment vertical="center" shrinkToFit="1"/>
      <protection locked="0"/>
    </xf>
    <xf numFmtId="0" fontId="18" fillId="2" borderId="87" xfId="0" applyFont="1" applyFill="1" applyBorder="1" applyAlignment="1" applyProtection="1">
      <alignment vertical="center" shrinkToFit="1"/>
      <protection locked="0"/>
    </xf>
    <xf numFmtId="0" fontId="18" fillId="2" borderId="123" xfId="0" applyFont="1" applyFill="1" applyBorder="1" applyAlignment="1" applyProtection="1">
      <alignment vertical="center" shrinkToFit="1"/>
      <protection locked="0"/>
    </xf>
    <xf numFmtId="0" fontId="35" fillId="6" borderId="47" xfId="0" applyFont="1" applyFill="1" applyBorder="1" applyAlignment="1">
      <alignment horizontal="center" vertical="center" wrapText="1"/>
    </xf>
    <xf numFmtId="0" fontId="35" fillId="6" borderId="48" xfId="0" applyFont="1" applyFill="1" applyBorder="1" applyAlignment="1">
      <alignment horizontal="center" vertical="center" wrapText="1"/>
    </xf>
    <xf numFmtId="0" fontId="35" fillId="6" borderId="49" xfId="0" applyFont="1" applyFill="1" applyBorder="1" applyAlignment="1">
      <alignment horizontal="center" vertical="center" wrapText="1"/>
    </xf>
    <xf numFmtId="0" fontId="18" fillId="2" borderId="49" xfId="0" applyFont="1" applyFill="1" applyBorder="1" applyAlignment="1" applyProtection="1">
      <alignment horizontal="center" vertical="center"/>
      <protection locked="0"/>
    </xf>
    <xf numFmtId="0" fontId="18" fillId="6" borderId="9" xfId="0" applyFont="1" applyFill="1" applyBorder="1">
      <alignment vertical="center"/>
    </xf>
    <xf numFmtId="0" fontId="18" fillId="6" borderId="10" xfId="0" applyFont="1" applyFill="1" applyBorder="1">
      <alignment vertical="center"/>
    </xf>
    <xf numFmtId="0" fontId="18" fillId="6" borderId="11" xfId="0" applyFont="1" applyFill="1" applyBorder="1">
      <alignment vertical="center"/>
    </xf>
    <xf numFmtId="0" fontId="33" fillId="6" borderId="47" xfId="0" applyFont="1" applyFill="1" applyBorder="1" applyAlignment="1">
      <alignment horizontal="center" vertical="center" wrapText="1"/>
    </xf>
    <xf numFmtId="0" fontId="33" fillId="6" borderId="48" xfId="0" applyFont="1" applyFill="1" applyBorder="1" applyAlignment="1">
      <alignment horizontal="center" vertical="center" wrapText="1"/>
    </xf>
    <xf numFmtId="0" fontId="33" fillId="6" borderId="49" xfId="0" applyFont="1" applyFill="1" applyBorder="1" applyAlignment="1">
      <alignment horizontal="center" vertical="center" wrapText="1"/>
    </xf>
    <xf numFmtId="0" fontId="18" fillId="3" borderId="117" xfId="0" applyFont="1" applyFill="1" applyBorder="1" applyAlignment="1" applyProtection="1">
      <alignment horizontal="center" vertical="center"/>
      <protection locked="0"/>
    </xf>
    <xf numFmtId="0" fontId="18" fillId="3" borderId="96" xfId="0" applyFont="1" applyFill="1" applyBorder="1" applyAlignment="1" applyProtection="1">
      <alignment horizontal="center" vertical="center"/>
      <protection locked="0"/>
    </xf>
    <xf numFmtId="0" fontId="18" fillId="3" borderId="104" xfId="0" applyFont="1" applyFill="1" applyBorder="1" applyAlignment="1" applyProtection="1">
      <alignment horizontal="center" vertical="center"/>
      <protection locked="0"/>
    </xf>
    <xf numFmtId="0" fontId="18" fillId="6" borderId="51" xfId="0" applyFont="1" applyFill="1" applyBorder="1" applyAlignment="1">
      <alignment horizontal="center" vertical="center"/>
    </xf>
    <xf numFmtId="0" fontId="18" fillId="6" borderId="52" xfId="0" applyFont="1" applyFill="1" applyBorder="1" applyAlignment="1">
      <alignment horizontal="center" vertical="center"/>
    </xf>
    <xf numFmtId="0" fontId="18" fillId="6" borderId="48" xfId="0" applyFont="1" applyFill="1" applyBorder="1" applyAlignment="1">
      <alignment horizontal="center" vertical="center"/>
    </xf>
    <xf numFmtId="0" fontId="18" fillId="6" borderId="48" xfId="0" applyFont="1" applyFill="1" applyBorder="1" applyAlignment="1">
      <alignment vertical="center" shrinkToFit="1"/>
    </xf>
    <xf numFmtId="0" fontId="18" fillId="6" borderId="49" xfId="0" applyFont="1" applyFill="1" applyBorder="1" applyAlignment="1">
      <alignment vertical="center" shrinkToFit="1"/>
    </xf>
    <xf numFmtId="0" fontId="18" fillId="6" borderId="47" xfId="0" applyFont="1" applyFill="1" applyBorder="1" applyAlignment="1">
      <alignment horizontal="center" vertical="center"/>
    </xf>
    <xf numFmtId="0" fontId="18" fillId="6" borderId="49" xfId="0" applyFont="1" applyFill="1" applyBorder="1" applyAlignment="1">
      <alignment horizontal="center" vertical="center"/>
    </xf>
    <xf numFmtId="0" fontId="18" fillId="2" borderId="3" xfId="0" applyFont="1" applyFill="1" applyBorder="1" applyProtection="1">
      <alignment vertical="center"/>
      <protection locked="0"/>
    </xf>
    <xf numFmtId="0" fontId="18" fillId="3" borderId="47" xfId="0" applyFont="1" applyFill="1" applyBorder="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0" fontId="18" fillId="2" borderId="50" xfId="0" applyFont="1" applyFill="1" applyBorder="1" applyAlignment="1" applyProtection="1">
      <alignment horizontal="center" vertical="center"/>
      <protection locked="0"/>
    </xf>
    <xf numFmtId="0" fontId="18" fillId="3" borderId="117" xfId="0" applyFont="1" applyFill="1" applyBorder="1" applyProtection="1">
      <alignment vertical="center"/>
      <protection locked="0"/>
    </xf>
    <xf numFmtId="0" fontId="18" fillId="3" borderId="104" xfId="0" applyFont="1" applyFill="1" applyBorder="1" applyProtection="1">
      <alignment vertical="center"/>
      <protection locked="0"/>
    </xf>
    <xf numFmtId="0" fontId="35" fillId="3" borderId="117" xfId="0" applyFont="1" applyFill="1" applyBorder="1" applyAlignment="1" applyProtection="1">
      <alignment vertical="center" wrapText="1"/>
      <protection locked="0"/>
    </xf>
    <xf numFmtId="0" fontId="35" fillId="3" borderId="104" xfId="0" applyFont="1" applyFill="1" applyBorder="1" applyAlignment="1" applyProtection="1">
      <alignment vertical="center" wrapText="1"/>
      <protection locked="0"/>
    </xf>
    <xf numFmtId="0" fontId="35" fillId="6" borderId="3" xfId="0" applyFont="1" applyFill="1" applyBorder="1" applyAlignment="1">
      <alignment vertical="center" wrapText="1"/>
    </xf>
    <xf numFmtId="0" fontId="35" fillId="6" borderId="3" xfId="0" applyFont="1" applyFill="1" applyBorder="1" applyAlignment="1">
      <alignment horizontal="center" vertical="center" wrapText="1"/>
    </xf>
    <xf numFmtId="0" fontId="18" fillId="3" borderId="176" xfId="0" applyFont="1" applyFill="1" applyBorder="1" applyAlignment="1" applyProtection="1">
      <alignment horizontal="center" vertical="center" shrinkToFit="1"/>
      <protection locked="0"/>
    </xf>
    <xf numFmtId="0" fontId="18" fillId="3" borderId="177" xfId="0" applyFont="1" applyFill="1" applyBorder="1" applyAlignment="1" applyProtection="1">
      <alignment horizontal="center" vertical="center" shrinkToFit="1"/>
      <protection locked="0"/>
    </xf>
    <xf numFmtId="0" fontId="18" fillId="3" borderId="178" xfId="0" applyFont="1" applyFill="1" applyBorder="1" applyAlignment="1" applyProtection="1">
      <alignment horizontal="center" vertical="center" shrinkToFit="1"/>
      <protection locked="0"/>
    </xf>
    <xf numFmtId="0" fontId="18" fillId="3" borderId="36" xfId="0" applyFont="1" applyFill="1" applyBorder="1" applyProtection="1">
      <alignment vertical="center"/>
      <protection locked="0"/>
    </xf>
    <xf numFmtId="0" fontId="18" fillId="3" borderId="33" xfId="0" applyFont="1" applyFill="1" applyBorder="1" applyProtection="1">
      <alignment vertical="center"/>
      <protection locked="0"/>
    </xf>
    <xf numFmtId="0" fontId="18" fillId="3" borderId="136" xfId="0" applyFont="1" applyFill="1" applyBorder="1" applyAlignment="1" applyProtection="1">
      <alignment horizontal="center" vertical="center" shrinkToFit="1"/>
      <protection locked="0"/>
    </xf>
    <xf numFmtId="0" fontId="18" fillId="3" borderId="137" xfId="0" applyFont="1" applyFill="1" applyBorder="1" applyAlignment="1" applyProtection="1">
      <alignment horizontal="center" vertical="center" shrinkToFit="1"/>
      <protection locked="0"/>
    </xf>
    <xf numFmtId="0" fontId="18" fillId="3" borderId="138" xfId="0" applyFont="1" applyFill="1" applyBorder="1" applyAlignment="1" applyProtection="1">
      <alignment horizontal="center" vertical="center" shrinkToFit="1"/>
      <protection locked="0"/>
    </xf>
    <xf numFmtId="0" fontId="18" fillId="3" borderId="144" xfId="0" applyFont="1" applyFill="1" applyBorder="1" applyAlignment="1" applyProtection="1">
      <alignment horizontal="center" vertical="center" shrinkToFit="1"/>
      <protection locked="0"/>
    </xf>
    <xf numFmtId="0" fontId="18" fillId="3" borderId="174" xfId="0" applyFont="1" applyFill="1" applyBorder="1" applyAlignment="1" applyProtection="1">
      <alignment horizontal="center" vertical="center" shrinkToFit="1"/>
      <protection locked="0"/>
    </xf>
    <xf numFmtId="0" fontId="18" fillId="3" borderId="175" xfId="0" applyFont="1" applyFill="1" applyBorder="1" applyAlignment="1" applyProtection="1">
      <alignment horizontal="center" vertical="center" shrinkToFit="1"/>
      <protection locked="0"/>
    </xf>
    <xf numFmtId="0" fontId="18" fillId="3" borderId="25" xfId="0" applyFont="1" applyFill="1" applyBorder="1" applyProtection="1">
      <alignment vertical="center"/>
      <protection locked="0"/>
    </xf>
    <xf numFmtId="0" fontId="18" fillId="3" borderId="22" xfId="0" applyFont="1" applyFill="1" applyBorder="1" applyProtection="1">
      <alignment vertical="center"/>
      <protection locked="0"/>
    </xf>
    <xf numFmtId="0" fontId="18" fillId="3" borderId="29" xfId="0" applyFont="1" applyFill="1" applyBorder="1" applyProtection="1">
      <alignment vertical="center"/>
      <protection locked="0"/>
    </xf>
    <xf numFmtId="0" fontId="18" fillId="3" borderId="26" xfId="0" applyFont="1" applyFill="1" applyBorder="1" applyProtection="1">
      <alignment vertical="center"/>
      <protection locked="0"/>
    </xf>
    <xf numFmtId="0" fontId="18" fillId="3" borderId="96" xfId="0" applyFont="1" applyFill="1" applyBorder="1" applyProtection="1">
      <alignment vertical="center"/>
      <protection locked="0"/>
    </xf>
    <xf numFmtId="0" fontId="18" fillId="3" borderId="117" xfId="0" applyFont="1" applyFill="1" applyBorder="1" applyAlignment="1" applyProtection="1">
      <alignment vertical="center" wrapText="1"/>
      <protection locked="0"/>
    </xf>
    <xf numFmtId="0" fontId="18" fillId="3" borderId="96" xfId="0" applyFont="1" applyFill="1" applyBorder="1" applyAlignment="1" applyProtection="1">
      <alignment vertical="center" wrapText="1"/>
      <protection locked="0"/>
    </xf>
    <xf numFmtId="0" fontId="35" fillId="6" borderId="15" xfId="0" applyFont="1" applyFill="1" applyBorder="1" applyAlignment="1">
      <alignment vertical="center" wrapText="1"/>
    </xf>
    <xf numFmtId="0" fontId="35" fillId="6" borderId="16" xfId="0" applyFont="1" applyFill="1" applyBorder="1" applyAlignment="1">
      <alignment vertical="center" wrapText="1"/>
    </xf>
    <xf numFmtId="0" fontId="35" fillId="6" borderId="17" xfId="0" applyFont="1" applyFill="1" applyBorder="1" applyAlignment="1">
      <alignment vertical="center" wrapText="1"/>
    </xf>
    <xf numFmtId="0" fontId="18" fillId="3" borderId="248" xfId="0" applyFont="1" applyFill="1" applyBorder="1" applyAlignment="1" applyProtection="1">
      <alignment horizontal="right" vertical="center"/>
      <protection locked="0"/>
    </xf>
    <xf numFmtId="0" fontId="18" fillId="3" borderId="219" xfId="0" applyFont="1" applyFill="1" applyBorder="1" applyAlignment="1" applyProtection="1">
      <alignment horizontal="right" vertical="center"/>
      <protection locked="0"/>
    </xf>
    <xf numFmtId="0" fontId="62" fillId="6" borderId="4" xfId="0" applyFont="1" applyFill="1" applyBorder="1" applyAlignment="1">
      <alignment horizontal="center" vertical="center" wrapText="1"/>
    </xf>
    <xf numFmtId="0" fontId="62" fillId="6" borderId="5" xfId="0" applyFont="1" applyFill="1" applyBorder="1" applyAlignment="1">
      <alignment horizontal="center" vertical="center" wrapText="1"/>
    </xf>
    <xf numFmtId="0" fontId="62" fillId="6" borderId="6" xfId="0" applyFont="1" applyFill="1" applyBorder="1" applyAlignment="1">
      <alignment horizontal="center" vertical="center" wrapText="1"/>
    </xf>
    <xf numFmtId="0" fontId="62" fillId="6" borderId="7" xfId="0" applyFont="1" applyFill="1" applyBorder="1" applyAlignment="1">
      <alignment horizontal="center" vertical="center" wrapText="1"/>
    </xf>
    <xf numFmtId="0" fontId="62" fillId="6" borderId="0" xfId="0" applyFont="1" applyFill="1" applyAlignment="1">
      <alignment horizontal="center" vertical="center" wrapText="1"/>
    </xf>
    <xf numFmtId="0" fontId="62" fillId="6" borderId="8" xfId="0" applyFont="1" applyFill="1" applyBorder="1" applyAlignment="1">
      <alignment horizontal="center" vertical="center" wrapText="1"/>
    </xf>
    <xf numFmtId="0" fontId="18" fillId="4" borderId="45" xfId="0" applyFont="1" applyFill="1" applyBorder="1" applyAlignment="1">
      <alignment horizontal="center" vertical="center"/>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3" borderId="160" xfId="0" applyFont="1" applyFill="1" applyBorder="1" applyAlignment="1" applyProtection="1">
      <alignment horizontal="right" vertical="center"/>
      <protection locked="0"/>
    </xf>
    <xf numFmtId="0" fontId="18" fillId="3" borderId="164" xfId="0" applyFont="1" applyFill="1" applyBorder="1" applyAlignment="1" applyProtection="1">
      <alignment horizontal="right" vertical="center"/>
      <protection locked="0"/>
    </xf>
    <xf numFmtId="0" fontId="18" fillId="3" borderId="161" xfId="0" applyFont="1" applyFill="1" applyBorder="1" applyAlignment="1" applyProtection="1">
      <alignment horizontal="right" vertical="center"/>
      <protection locked="0"/>
    </xf>
    <xf numFmtId="0" fontId="18" fillId="3" borderId="165" xfId="0" applyFont="1" applyFill="1" applyBorder="1" applyAlignment="1" applyProtection="1">
      <alignment horizontal="right" vertical="center"/>
      <protection locked="0"/>
    </xf>
    <xf numFmtId="0" fontId="18" fillId="0" borderId="16" xfId="0" applyFont="1" applyBorder="1" applyAlignment="1">
      <alignment vertical="center" wrapText="1"/>
    </xf>
    <xf numFmtId="0" fontId="35" fillId="0" borderId="96" xfId="0" applyFont="1" applyBorder="1" applyProtection="1">
      <alignment vertical="center"/>
      <protection locked="0"/>
    </xf>
    <xf numFmtId="0" fontId="35" fillId="0" borderId="104" xfId="0" applyFont="1" applyBorder="1" applyProtection="1">
      <alignment vertical="center"/>
      <protection locked="0"/>
    </xf>
    <xf numFmtId="0" fontId="35" fillId="6" borderId="15" xfId="0" applyFont="1" applyFill="1" applyBorder="1" applyAlignment="1">
      <alignment vertical="center" wrapText="1" shrinkToFit="1"/>
    </xf>
    <xf numFmtId="0" fontId="35" fillId="0" borderId="16" xfId="0" applyFont="1" applyBorder="1">
      <alignment vertical="center"/>
    </xf>
    <xf numFmtId="0" fontId="35" fillId="0" borderId="15" xfId="0" applyFont="1" applyBorder="1">
      <alignment vertical="center"/>
    </xf>
    <xf numFmtId="0" fontId="35" fillId="6" borderId="3" xfId="0" applyFont="1" applyFill="1" applyBorder="1">
      <alignment vertical="center"/>
    </xf>
    <xf numFmtId="0" fontId="35" fillId="6" borderId="15" xfId="0" applyFont="1" applyFill="1" applyBorder="1">
      <alignment vertical="center"/>
    </xf>
    <xf numFmtId="0" fontId="18" fillId="0" borderId="96" xfId="0" applyFont="1" applyBorder="1" applyProtection="1">
      <alignment vertical="center"/>
      <protection locked="0"/>
    </xf>
    <xf numFmtId="0" fontId="33" fillId="6" borderId="4" xfId="0" applyFont="1" applyFill="1" applyBorder="1" applyAlignment="1">
      <alignment vertical="center" wrapText="1"/>
    </xf>
    <xf numFmtId="0" fontId="33" fillId="0" borderId="6" xfId="0" applyFont="1" applyBorder="1">
      <alignment vertical="center"/>
    </xf>
    <xf numFmtId="0" fontId="33" fillId="0" borderId="9" xfId="0" applyFont="1" applyBorder="1">
      <alignment vertical="center"/>
    </xf>
    <xf numFmtId="0" fontId="33" fillId="0" borderId="11" xfId="0" applyFont="1" applyBorder="1">
      <alignment vertical="center"/>
    </xf>
    <xf numFmtId="0" fontId="35" fillId="6" borderId="9" xfId="0" applyFont="1" applyFill="1" applyBorder="1" applyAlignment="1">
      <alignment vertical="center" wrapText="1"/>
    </xf>
    <xf numFmtId="0" fontId="35" fillId="0" borderId="96" xfId="0" applyFont="1" applyBorder="1" applyAlignment="1" applyProtection="1">
      <alignment vertical="center" wrapText="1"/>
      <protection locked="0"/>
    </xf>
    <xf numFmtId="0" fontId="35" fillId="0" borderId="104" xfId="0" applyFont="1" applyBorder="1" applyAlignment="1" applyProtection="1">
      <alignment vertical="center" wrapText="1"/>
      <protection locked="0"/>
    </xf>
    <xf numFmtId="0" fontId="35" fillId="6" borderId="9" xfId="0" applyFont="1" applyFill="1" applyBorder="1" applyAlignment="1">
      <alignment vertical="center" shrinkToFit="1"/>
    </xf>
    <xf numFmtId="0" fontId="35" fillId="6" borderId="10" xfId="0" applyFont="1" applyFill="1" applyBorder="1" applyAlignment="1">
      <alignment vertical="center" shrinkToFit="1"/>
    </xf>
    <xf numFmtId="0" fontId="18" fillId="0" borderId="9" xfId="0" applyFont="1" applyBorder="1">
      <alignment vertical="center"/>
    </xf>
    <xf numFmtId="0" fontId="18" fillId="0" borderId="10" xfId="0" applyFont="1" applyBorder="1">
      <alignment vertical="center"/>
    </xf>
    <xf numFmtId="0" fontId="18" fillId="3" borderId="15" xfId="0" applyFont="1" applyFill="1" applyBorder="1">
      <alignment vertical="center"/>
    </xf>
    <xf numFmtId="0" fontId="18" fillId="3" borderId="16" xfId="0" applyFont="1" applyFill="1" applyBorder="1">
      <alignment vertical="center"/>
    </xf>
    <xf numFmtId="0" fontId="18" fillId="3" borderId="17" xfId="0" applyFont="1" applyFill="1" applyBorder="1">
      <alignment vertical="center"/>
    </xf>
    <xf numFmtId="0" fontId="35" fillId="6" borderId="15" xfId="0" applyFont="1" applyFill="1" applyBorder="1" applyAlignment="1">
      <alignment vertical="center" shrinkToFit="1"/>
    </xf>
    <xf numFmtId="0" fontId="35" fillId="6" borderId="16" xfId="0" applyFont="1" applyFill="1" applyBorder="1" applyAlignment="1">
      <alignment vertical="center" shrinkToFit="1"/>
    </xf>
    <xf numFmtId="0" fontId="18" fillId="2" borderId="3" xfId="0" applyFont="1" applyFill="1" applyBorder="1" applyAlignment="1" applyProtection="1">
      <alignment horizontal="left" vertical="center"/>
      <protection locked="0"/>
    </xf>
    <xf numFmtId="0" fontId="18" fillId="3" borderId="15" xfId="0" applyFont="1" applyFill="1" applyBorder="1" applyAlignment="1" applyProtection="1">
      <alignment vertical="center" shrinkToFit="1"/>
      <protection locked="0"/>
    </xf>
    <xf numFmtId="0" fontId="47" fillId="5" borderId="15" xfId="2" applyFont="1" applyFill="1" applyBorder="1" applyAlignment="1" applyProtection="1">
      <alignment horizontal="center" vertical="center"/>
    </xf>
    <xf numFmtId="0" fontId="61" fillId="5" borderId="16" xfId="2" applyFont="1" applyFill="1" applyBorder="1" applyAlignment="1" applyProtection="1">
      <alignment horizontal="center" vertical="center"/>
    </xf>
    <xf numFmtId="0" fontId="61" fillId="5" borderId="17" xfId="2" applyFont="1" applyFill="1" applyBorder="1" applyAlignment="1" applyProtection="1">
      <alignment horizontal="center" vertical="center"/>
    </xf>
    <xf numFmtId="0" fontId="18" fillId="3" borderId="14" xfId="0" applyFont="1" applyFill="1" applyBorder="1" applyAlignment="1" applyProtection="1">
      <alignment vertical="center" shrinkToFit="1"/>
      <protection locked="0"/>
    </xf>
    <xf numFmtId="0" fontId="18" fillId="2" borderId="4"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6" borderId="15" xfId="0" applyFont="1" applyFill="1" applyBorder="1" applyAlignment="1">
      <alignment horizontal="center" vertical="center" wrapText="1" shrinkToFit="1"/>
    </xf>
    <xf numFmtId="0" fontId="18" fillId="6" borderId="16" xfId="0" applyFont="1" applyFill="1" applyBorder="1" applyAlignment="1">
      <alignment vertical="center" wrapText="1"/>
    </xf>
    <xf numFmtId="0" fontId="18" fillId="6" borderId="17" xfId="0" applyFont="1" applyFill="1" applyBorder="1" applyAlignment="1">
      <alignment vertical="center" wrapText="1"/>
    </xf>
    <xf numFmtId="0" fontId="18" fillId="0" borderId="17" xfId="0" applyFont="1" applyBorder="1" applyAlignment="1">
      <alignment horizontal="center" vertical="center"/>
    </xf>
    <xf numFmtId="0" fontId="18" fillId="0" borderId="24" xfId="0" applyFont="1" applyBorder="1">
      <alignment vertical="center"/>
    </xf>
    <xf numFmtId="0" fontId="18" fillId="0" borderId="25" xfId="0" applyFont="1" applyBorder="1">
      <alignment vertical="center"/>
    </xf>
    <xf numFmtId="0" fontId="18" fillId="6" borderId="101" xfId="0" applyFont="1" applyFill="1" applyBorder="1">
      <alignment vertical="center"/>
    </xf>
    <xf numFmtId="0" fontId="18" fillId="6" borderId="26" xfId="0" applyFont="1" applyFill="1" applyBorder="1">
      <alignment vertical="center"/>
    </xf>
    <xf numFmtId="0" fontId="18" fillId="6" borderId="100" xfId="0" applyFont="1" applyFill="1" applyBorder="1">
      <alignment vertical="center"/>
    </xf>
    <xf numFmtId="0" fontId="18" fillId="0" borderId="89" xfId="0" applyFont="1" applyBorder="1">
      <alignment vertical="center"/>
    </xf>
    <xf numFmtId="0" fontId="18" fillId="0" borderId="97" xfId="0" applyFont="1" applyBorder="1">
      <alignment vertical="center"/>
    </xf>
    <xf numFmtId="0" fontId="35" fillId="3" borderId="3" xfId="0" applyFont="1" applyFill="1" applyBorder="1" applyAlignment="1" applyProtection="1">
      <alignment vertical="center" shrinkToFit="1"/>
      <protection locked="0"/>
    </xf>
    <xf numFmtId="0" fontId="35" fillId="3" borderId="15" xfId="0" applyFont="1" applyFill="1" applyBorder="1" applyAlignment="1" applyProtection="1">
      <alignment vertical="center" shrinkToFit="1"/>
      <protection locked="0"/>
    </xf>
    <xf numFmtId="0" fontId="35" fillId="0" borderId="129" xfId="0" applyFont="1" applyBorder="1" applyAlignment="1" applyProtection="1">
      <alignment vertical="center" wrapText="1"/>
      <protection locked="0"/>
    </xf>
    <xf numFmtId="0" fontId="35" fillId="0" borderId="130" xfId="0" applyFont="1" applyBorder="1" applyAlignment="1" applyProtection="1">
      <alignment vertical="center" wrapText="1"/>
      <protection locked="0"/>
    </xf>
    <xf numFmtId="0" fontId="35" fillId="0" borderId="131" xfId="0" applyFont="1" applyBorder="1" applyAlignment="1" applyProtection="1">
      <alignment vertical="center" wrapText="1"/>
      <protection locked="0"/>
    </xf>
    <xf numFmtId="0" fontId="35" fillId="0" borderId="132" xfId="0" applyFont="1" applyBorder="1" applyAlignment="1" applyProtection="1">
      <alignment vertical="center" wrapText="1"/>
      <protection locked="0"/>
    </xf>
    <xf numFmtId="0" fontId="35" fillId="0" borderId="105" xfId="0" applyFont="1" applyBorder="1" applyAlignment="1" applyProtection="1">
      <alignment vertical="center" wrapText="1"/>
      <protection locked="0"/>
    </xf>
    <xf numFmtId="0" fontId="18" fillId="3" borderId="218" xfId="0" applyFont="1" applyFill="1" applyBorder="1" applyAlignment="1" applyProtection="1">
      <alignment vertical="center" shrinkToFit="1"/>
      <protection locked="0"/>
    </xf>
    <xf numFmtId="0" fontId="18" fillId="0" borderId="0" xfId="0" applyFont="1" applyAlignment="1" applyProtection="1">
      <alignment vertical="center" shrinkToFit="1"/>
      <protection locked="0"/>
    </xf>
    <xf numFmtId="0" fontId="18" fillId="6" borderId="9" xfId="0" applyFont="1" applyFill="1" applyBorder="1" applyAlignment="1">
      <alignment vertical="center" wrapText="1"/>
    </xf>
    <xf numFmtId="0" fontId="18" fillId="2" borderId="27"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6" borderId="166" xfId="0" applyFont="1" applyFill="1" applyBorder="1" applyAlignment="1">
      <alignment vertical="center" shrinkToFit="1"/>
    </xf>
    <xf numFmtId="0" fontId="18" fillId="0" borderId="167" xfId="0" applyFont="1" applyBorder="1">
      <alignment vertical="center"/>
    </xf>
    <xf numFmtId="0" fontId="18" fillId="0" borderId="168" xfId="0" applyFont="1" applyBorder="1">
      <alignment vertical="center"/>
    </xf>
    <xf numFmtId="0" fontId="18" fillId="0" borderId="96" xfId="0" applyFont="1" applyBorder="1" applyAlignment="1" applyProtection="1">
      <alignment vertical="center" wrapText="1"/>
      <protection locked="0"/>
    </xf>
    <xf numFmtId="0" fontId="18" fillId="0" borderId="104" xfId="0" applyFont="1" applyBorder="1" applyAlignment="1" applyProtection="1">
      <alignment vertical="center" wrapText="1"/>
      <protection locked="0"/>
    </xf>
    <xf numFmtId="0" fontId="18" fillId="2" borderId="23"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2" borderId="122" xfId="0" applyFont="1" applyFill="1" applyBorder="1" applyAlignment="1" applyProtection="1">
      <alignment horizontal="center" vertical="center" wrapText="1"/>
      <protection locked="0"/>
    </xf>
    <xf numFmtId="0" fontId="18" fillId="2" borderId="87" xfId="0" applyFont="1" applyFill="1" applyBorder="1" applyAlignment="1" applyProtection="1">
      <alignment horizontal="center" vertical="center" wrapText="1"/>
      <protection locked="0"/>
    </xf>
    <xf numFmtId="0" fontId="18" fillId="2" borderId="123" xfId="0" applyFont="1" applyFill="1" applyBorder="1" applyAlignment="1" applyProtection="1">
      <alignment horizontal="center" vertical="center" wrapText="1"/>
      <protection locked="0"/>
    </xf>
    <xf numFmtId="38" fontId="18" fillId="3" borderId="85" xfId="1" applyFont="1" applyFill="1" applyBorder="1" applyAlignment="1" applyProtection="1">
      <alignment vertical="center" shrinkToFit="1"/>
      <protection locked="0"/>
    </xf>
    <xf numFmtId="0" fontId="33" fillId="6" borderId="3" xfId="0" applyFont="1" applyFill="1" applyBorder="1" applyAlignment="1">
      <alignment vertical="center" wrapText="1"/>
    </xf>
    <xf numFmtId="0" fontId="33" fillId="6" borderId="3" xfId="0" applyFont="1" applyFill="1" applyBorder="1">
      <alignment vertical="center"/>
    </xf>
    <xf numFmtId="0" fontId="18" fillId="3" borderId="122" xfId="0" applyFont="1" applyFill="1" applyBorder="1" applyProtection="1">
      <alignment vertical="center"/>
      <protection locked="0"/>
    </xf>
    <xf numFmtId="0" fontId="18" fillId="3" borderId="123" xfId="0" applyFont="1" applyFill="1" applyBorder="1" applyProtection="1">
      <alignment vertical="center"/>
      <protection locked="0"/>
    </xf>
    <xf numFmtId="0" fontId="18" fillId="3" borderId="87" xfId="0" applyFont="1" applyFill="1" applyBorder="1" applyProtection="1">
      <alignment vertical="center"/>
      <protection locked="0"/>
    </xf>
    <xf numFmtId="0" fontId="18" fillId="3" borderId="13" xfId="0" applyFont="1" applyFill="1" applyBorder="1" applyAlignment="1" applyProtection="1">
      <alignment horizontal="center" vertical="center"/>
      <protection locked="0"/>
    </xf>
    <xf numFmtId="0" fontId="35" fillId="3" borderId="122" xfId="0" applyFont="1" applyFill="1" applyBorder="1" applyAlignment="1" applyProtection="1">
      <alignment vertical="center" wrapText="1"/>
      <protection locked="0"/>
    </xf>
    <xf numFmtId="0" fontId="35" fillId="3" borderId="87" xfId="0" applyFont="1" applyFill="1" applyBorder="1" applyAlignment="1" applyProtection="1">
      <alignment vertical="center" wrapText="1"/>
      <protection locked="0"/>
    </xf>
    <xf numFmtId="0" fontId="35" fillId="3" borderId="123" xfId="0" applyFont="1" applyFill="1" applyBorder="1" applyAlignment="1" applyProtection="1">
      <alignment vertical="center" wrapText="1"/>
      <protection locked="0"/>
    </xf>
    <xf numFmtId="0" fontId="18" fillId="0" borderId="13" xfId="0" applyFont="1" applyBorder="1" applyAlignment="1">
      <alignment horizontal="center" vertical="center"/>
    </xf>
    <xf numFmtId="0" fontId="35" fillId="6" borderId="13" xfId="0" applyFont="1" applyFill="1" applyBorder="1" applyAlignment="1">
      <alignment vertical="center" textRotation="255" wrapText="1" shrinkToFit="1"/>
    </xf>
    <xf numFmtId="0" fontId="35" fillId="6" borderId="14" xfId="0" applyFont="1" applyFill="1" applyBorder="1" applyAlignment="1">
      <alignment vertical="center" textRotation="255" shrinkToFit="1"/>
    </xf>
    <xf numFmtId="0" fontId="35" fillId="6" borderId="14" xfId="0" applyFont="1" applyFill="1" applyBorder="1">
      <alignment vertical="center"/>
    </xf>
    <xf numFmtId="0" fontId="35" fillId="6" borderId="12" xfId="0" applyFont="1" applyFill="1" applyBorder="1">
      <alignment vertical="center"/>
    </xf>
    <xf numFmtId="0" fontId="18" fillId="3" borderId="186" xfId="0" applyFont="1" applyFill="1" applyBorder="1" applyAlignment="1" applyProtection="1">
      <alignment vertical="center" shrinkToFit="1"/>
      <protection locked="0"/>
    </xf>
    <xf numFmtId="0" fontId="18" fillId="3" borderId="187" xfId="0" applyFont="1" applyFill="1" applyBorder="1" applyAlignment="1" applyProtection="1">
      <alignment vertical="center" shrinkToFit="1"/>
      <protection locked="0"/>
    </xf>
    <xf numFmtId="0" fontId="18" fillId="3" borderId="188" xfId="0" applyFont="1" applyFill="1" applyBorder="1" applyAlignment="1" applyProtection="1">
      <alignment vertical="center" shrinkToFit="1"/>
      <protection locked="0"/>
    </xf>
    <xf numFmtId="0" fontId="18" fillId="0" borderId="15" xfId="0" applyFont="1" applyBorder="1" applyAlignment="1">
      <alignment horizontal="center" vertical="center"/>
    </xf>
    <xf numFmtId="0" fontId="18" fillId="2" borderId="9"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2" borderId="15" xfId="0" applyFont="1" applyFill="1" applyBorder="1" applyProtection="1">
      <alignment vertical="center"/>
      <protection locked="0"/>
    </xf>
    <xf numFmtId="0" fontId="18" fillId="2" borderId="16" xfId="0" applyFont="1" applyFill="1" applyBorder="1" applyProtection="1">
      <alignment vertical="center"/>
      <protection locked="0"/>
    </xf>
    <xf numFmtId="0" fontId="18" fillId="2" borderId="17" xfId="0" applyFont="1" applyFill="1" applyBorder="1" applyProtection="1">
      <alignment vertical="center"/>
      <protection locked="0"/>
    </xf>
    <xf numFmtId="0" fontId="18" fillId="0" borderId="15" xfId="0" applyFont="1" applyBorder="1" applyAlignment="1" applyProtection="1">
      <alignment horizontal="center" vertical="center" shrinkToFit="1"/>
      <protection locked="0"/>
    </xf>
    <xf numFmtId="0" fontId="18" fillId="0" borderId="3" xfId="0" applyFont="1" applyBorder="1" applyAlignment="1">
      <alignment horizontal="center" vertical="center"/>
    </xf>
    <xf numFmtId="0" fontId="18" fillId="3" borderId="128" xfId="0" applyFont="1" applyFill="1" applyBorder="1" applyProtection="1">
      <alignment vertical="center"/>
      <protection locked="0"/>
    </xf>
    <xf numFmtId="0" fontId="18" fillId="3" borderId="130" xfId="0" applyFont="1" applyFill="1" applyBorder="1" applyProtection="1">
      <alignment vertical="center"/>
      <protection locked="0"/>
    </xf>
    <xf numFmtId="0" fontId="18" fillId="6" borderId="3" xfId="0" applyFont="1" applyFill="1" applyBorder="1" applyAlignment="1">
      <alignment vertical="top" wrapText="1"/>
    </xf>
    <xf numFmtId="0" fontId="18" fillId="6" borderId="3" xfId="0" applyFont="1" applyFill="1" applyBorder="1" applyAlignment="1">
      <alignment vertical="top"/>
    </xf>
    <xf numFmtId="0" fontId="18" fillId="0" borderId="182" xfId="0" applyFont="1" applyBorder="1">
      <alignment vertical="center"/>
    </xf>
    <xf numFmtId="0" fontId="18" fillId="0" borderId="260" xfId="0" applyFont="1" applyBorder="1">
      <alignment vertical="center"/>
    </xf>
    <xf numFmtId="0" fontId="18" fillId="6" borderId="37" xfId="0" applyFont="1" applyFill="1" applyBorder="1" applyAlignment="1">
      <alignment horizontal="center" vertical="center"/>
    </xf>
    <xf numFmtId="38" fontId="18" fillId="0" borderId="15" xfId="1" applyFont="1" applyFill="1" applyBorder="1" applyAlignment="1">
      <alignment vertical="center"/>
    </xf>
    <xf numFmtId="38" fontId="18" fillId="0" borderId="16" xfId="1" applyFont="1" applyFill="1" applyBorder="1" applyAlignment="1">
      <alignment vertical="center"/>
    </xf>
    <xf numFmtId="0" fontId="18" fillId="6" borderId="4" xfId="0" applyFont="1" applyFill="1" applyBorder="1" applyAlignment="1">
      <alignment horizontal="center" vertical="center" shrinkToFit="1"/>
    </xf>
    <xf numFmtId="0" fontId="18" fillId="6" borderId="6" xfId="0" applyFont="1" applyFill="1" applyBorder="1" applyAlignment="1">
      <alignment horizontal="center" vertical="center" shrinkToFit="1"/>
    </xf>
    <xf numFmtId="0" fontId="18" fillId="6" borderId="7" xfId="0" applyFont="1" applyFill="1" applyBorder="1" applyAlignment="1">
      <alignment horizontal="center" vertical="center" shrinkToFit="1"/>
    </xf>
    <xf numFmtId="0" fontId="18" fillId="6" borderId="8" xfId="0" applyFont="1" applyFill="1" applyBorder="1" applyAlignment="1">
      <alignment horizontal="center" vertical="center" shrinkToFit="1"/>
    </xf>
    <xf numFmtId="0" fontId="18" fillId="0" borderId="9" xfId="0" applyFont="1" applyBorder="1" applyAlignment="1">
      <alignment horizontal="center" vertical="center" shrinkToFit="1"/>
    </xf>
    <xf numFmtId="0" fontId="18" fillId="0" borderId="11" xfId="0" applyFont="1" applyBorder="1" applyAlignment="1">
      <alignment horizontal="center" vertical="center" shrinkToFit="1"/>
    </xf>
    <xf numFmtId="0" fontId="18" fillId="2" borderId="179" xfId="0" applyFont="1" applyFill="1" applyBorder="1" applyAlignment="1" applyProtection="1">
      <alignment horizontal="center" vertical="center" shrinkToFit="1"/>
      <protection locked="0"/>
    </xf>
    <xf numFmtId="0" fontId="18" fillId="2" borderId="87" xfId="0" applyFont="1" applyFill="1" applyBorder="1" applyAlignment="1" applyProtection="1">
      <alignment horizontal="center" vertical="center" shrinkToFit="1"/>
      <protection locked="0"/>
    </xf>
    <xf numFmtId="0" fontId="18" fillId="2" borderId="123" xfId="0" applyFont="1" applyFill="1" applyBorder="1" applyAlignment="1" applyProtection="1">
      <alignment horizontal="center" vertical="center" shrinkToFit="1"/>
      <protection locked="0"/>
    </xf>
    <xf numFmtId="0" fontId="18" fillId="6" borderId="12" xfId="0" applyFont="1" applyFill="1" applyBorder="1" applyAlignment="1">
      <alignment vertical="center" wrapText="1"/>
    </xf>
    <xf numFmtId="0" fontId="35" fillId="2" borderId="117" xfId="0" applyFont="1" applyFill="1" applyBorder="1" applyAlignment="1" applyProtection="1">
      <alignment vertical="center" wrapText="1"/>
      <protection locked="0"/>
    </xf>
    <xf numFmtId="0" fontId="35" fillId="2" borderId="96" xfId="0" applyFont="1" applyFill="1" applyBorder="1" applyAlignment="1" applyProtection="1">
      <alignment vertical="center" wrapText="1"/>
      <protection locked="0"/>
    </xf>
    <xf numFmtId="0" fontId="35" fillId="2" borderId="104" xfId="0" applyFont="1" applyFill="1" applyBorder="1" applyAlignment="1" applyProtection="1">
      <alignment vertical="center" wrapText="1"/>
      <protection locked="0"/>
    </xf>
    <xf numFmtId="0" fontId="18" fillId="3" borderId="15" xfId="0" applyFont="1" applyFill="1" applyBorder="1" applyAlignment="1" applyProtection="1">
      <alignment horizontal="center" vertical="center" shrinkToFit="1"/>
      <protection locked="0"/>
    </xf>
    <xf numFmtId="0" fontId="18" fillId="3" borderId="16" xfId="0" applyFont="1" applyFill="1" applyBorder="1" applyAlignment="1" applyProtection="1">
      <alignment horizontal="center" vertical="center" shrinkToFit="1"/>
      <protection locked="0"/>
    </xf>
    <xf numFmtId="0" fontId="18" fillId="3" borderId="195" xfId="0" applyFont="1" applyFill="1" applyBorder="1" applyAlignment="1" applyProtection="1">
      <alignment horizontal="center" vertical="center" shrinkToFit="1"/>
      <protection locked="0"/>
    </xf>
    <xf numFmtId="0" fontId="18" fillId="6" borderId="13" xfId="0" applyFont="1" applyFill="1" applyBorder="1" applyAlignment="1">
      <alignment horizontal="center" vertical="center" shrinkToFit="1"/>
    </xf>
    <xf numFmtId="0" fontId="18" fillId="2" borderId="15"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18" fillId="2" borderId="17" xfId="0" applyFont="1" applyFill="1" applyBorder="1" applyAlignment="1" applyProtection="1">
      <alignment vertical="center" wrapText="1"/>
      <protection locked="0"/>
    </xf>
    <xf numFmtId="0" fontId="18" fillId="6" borderId="4" xfId="0" applyFont="1" applyFill="1" applyBorder="1" applyAlignment="1">
      <alignment horizontal="center" vertical="center" wrapText="1" shrinkToFit="1"/>
    </xf>
    <xf numFmtId="0" fontId="18" fillId="6" borderId="5" xfId="0" applyFont="1" applyFill="1" applyBorder="1" applyAlignment="1">
      <alignment horizontal="center" vertical="center" shrinkToFit="1"/>
    </xf>
    <xf numFmtId="0" fontId="18" fillId="6" borderId="17" xfId="0" applyFont="1" applyFill="1" applyBorder="1" applyAlignment="1">
      <alignment horizontal="center" vertical="center" shrinkToFit="1"/>
    </xf>
    <xf numFmtId="0" fontId="18" fillId="6" borderId="5" xfId="0" applyFont="1" applyFill="1" applyBorder="1" applyAlignment="1">
      <alignment horizontal="center" vertical="center" wrapText="1" shrinkToFit="1"/>
    </xf>
    <xf numFmtId="0" fontId="33" fillId="3" borderId="3"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protection locked="0"/>
    </xf>
    <xf numFmtId="0" fontId="33" fillId="3" borderId="15"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18" fillId="6" borderId="5" xfId="0" applyFont="1" applyFill="1" applyBorder="1" applyAlignment="1">
      <alignment vertical="center" wrapText="1"/>
    </xf>
    <xf numFmtId="0" fontId="18" fillId="2" borderId="7" xfId="0" applyFont="1" applyFill="1" applyBorder="1" applyAlignment="1" applyProtection="1">
      <alignment vertical="center" shrinkToFit="1"/>
      <protection locked="0"/>
    </xf>
    <xf numFmtId="0" fontId="18" fillId="0" borderId="3" xfId="0" applyFont="1" applyBorder="1" applyAlignment="1">
      <alignment horizontal="center" vertical="center" wrapText="1"/>
    </xf>
    <xf numFmtId="0" fontId="18" fillId="0" borderId="3" xfId="0" applyFont="1" applyBorder="1" applyAlignment="1" applyProtection="1">
      <alignment horizontal="center" vertical="center" shrinkToFit="1"/>
      <protection locked="0"/>
    </xf>
    <xf numFmtId="0" fontId="18" fillId="0" borderId="183" xfId="0" applyFont="1" applyBorder="1">
      <alignment vertical="center"/>
    </xf>
    <xf numFmtId="0" fontId="18" fillId="2" borderId="171" xfId="0" applyFont="1" applyFill="1" applyBorder="1" applyAlignment="1" applyProtection="1">
      <alignment vertical="center" shrinkToFit="1"/>
      <protection locked="0"/>
    </xf>
    <xf numFmtId="0" fontId="18" fillId="2" borderId="172" xfId="0" applyFont="1" applyFill="1" applyBorder="1" applyAlignment="1" applyProtection="1">
      <alignment vertical="center" shrinkToFit="1"/>
      <protection locked="0"/>
    </xf>
    <xf numFmtId="0" fontId="18" fillId="0" borderId="172" xfId="0" applyFont="1" applyBorder="1" applyAlignment="1" applyProtection="1">
      <alignment vertical="center" shrinkToFit="1"/>
      <protection locked="0"/>
    </xf>
    <xf numFmtId="0" fontId="18" fillId="0" borderId="173" xfId="0" applyFont="1" applyBorder="1" applyAlignment="1" applyProtection="1">
      <alignment vertical="center" shrinkToFit="1"/>
      <protection locked="0"/>
    </xf>
    <xf numFmtId="0" fontId="35" fillId="6" borderId="3" xfId="0" applyFont="1" applyFill="1" applyBorder="1" applyAlignment="1">
      <alignment vertical="center" textRotation="255" wrapText="1" shrinkToFit="1"/>
    </xf>
    <xf numFmtId="0" fontId="35" fillId="6" borderId="3" xfId="0" applyFont="1" applyFill="1" applyBorder="1" applyAlignment="1">
      <alignment vertical="center" textRotation="255" shrinkToFit="1"/>
    </xf>
    <xf numFmtId="0" fontId="18" fillId="6" borderId="22" xfId="0" applyFont="1" applyFill="1" applyBorder="1">
      <alignment vertical="center"/>
    </xf>
    <xf numFmtId="0" fontId="18" fillId="6" borderId="27" xfId="0" applyFont="1" applyFill="1" applyBorder="1">
      <alignment vertical="center"/>
    </xf>
    <xf numFmtId="0" fontId="35" fillId="3" borderId="117" xfId="0" applyFont="1" applyFill="1" applyBorder="1" applyAlignment="1">
      <alignment vertical="center" wrapText="1"/>
    </xf>
    <xf numFmtId="0" fontId="35" fillId="3" borderId="96" xfId="0" applyFont="1" applyFill="1" applyBorder="1" applyAlignment="1">
      <alignment vertical="center" wrapText="1"/>
    </xf>
    <xf numFmtId="0" fontId="18" fillId="3" borderId="96" xfId="0" applyFont="1" applyFill="1" applyBorder="1">
      <alignment vertical="center"/>
    </xf>
    <xf numFmtId="0" fontId="18" fillId="3" borderId="104" xfId="0" applyFont="1" applyFill="1" applyBorder="1">
      <alignment vertical="center"/>
    </xf>
    <xf numFmtId="0" fontId="18" fillId="2" borderId="15" xfId="0" applyFont="1" applyFill="1" applyBorder="1" applyAlignment="1">
      <alignment vertical="center" shrinkToFit="1"/>
    </xf>
    <xf numFmtId="0" fontId="35" fillId="0" borderId="0" xfId="0" applyFont="1" applyAlignment="1">
      <alignment horizontal="left" vertical="center" wrapText="1"/>
    </xf>
    <xf numFmtId="0" fontId="4" fillId="0" borderId="0" xfId="0" applyFont="1" applyAlignment="1">
      <alignment horizontal="left" vertical="center" wrapText="1"/>
    </xf>
    <xf numFmtId="0" fontId="33" fillId="6" borderId="100" xfId="0" applyFont="1" applyFill="1" applyBorder="1" applyAlignment="1">
      <alignment horizontal="center" vertical="center"/>
    </xf>
    <xf numFmtId="0" fontId="33" fillId="6" borderId="89" xfId="0" applyFont="1" applyFill="1" applyBorder="1" applyAlignment="1">
      <alignment horizontal="center" vertical="center"/>
    </xf>
    <xf numFmtId="0" fontId="33" fillId="6" borderId="97" xfId="0" applyFont="1" applyFill="1" applyBorder="1" applyAlignment="1">
      <alignment horizontal="center" vertical="center"/>
    </xf>
    <xf numFmtId="0" fontId="33" fillId="6" borderId="101" xfId="0" applyFont="1" applyFill="1" applyBorder="1" applyAlignment="1">
      <alignment horizontal="center" vertical="center" wrapText="1"/>
    </xf>
    <xf numFmtId="0" fontId="33" fillId="6" borderId="26" xfId="0" applyFont="1" applyFill="1" applyBorder="1" applyAlignment="1">
      <alignment horizontal="center" vertical="center" wrapText="1"/>
    </xf>
    <xf numFmtId="0" fontId="35" fillId="3" borderId="104" xfId="0" applyFont="1" applyFill="1" applyBorder="1" applyAlignment="1" applyProtection="1">
      <alignment horizontal="center" vertical="center" shrinkToFit="1"/>
      <protection locked="0"/>
    </xf>
    <xf numFmtId="0" fontId="35" fillId="3" borderId="117" xfId="0" applyFont="1" applyFill="1" applyBorder="1" applyAlignment="1" applyProtection="1">
      <alignment horizontal="center" vertical="center" shrinkToFit="1"/>
      <protection locked="0"/>
    </xf>
    <xf numFmtId="38" fontId="35" fillId="3" borderId="85" xfId="1" applyFont="1" applyFill="1" applyBorder="1" applyAlignment="1" applyProtection="1">
      <alignment vertical="center" shrinkToFit="1"/>
      <protection locked="0"/>
    </xf>
    <xf numFmtId="0" fontId="18" fillId="0" borderId="3" xfId="0" applyFont="1" applyBorder="1" applyAlignment="1" applyProtection="1">
      <alignment horizontal="center" vertical="center"/>
      <protection locked="0"/>
    </xf>
    <xf numFmtId="38" fontId="18" fillId="2" borderId="85" xfId="1" applyFont="1" applyFill="1" applyBorder="1" applyAlignment="1" applyProtection="1">
      <alignment vertical="center" shrinkToFit="1"/>
      <protection locked="0"/>
    </xf>
    <xf numFmtId="0" fontId="18" fillId="0" borderId="85" xfId="0" applyFont="1" applyBorder="1" applyAlignment="1" applyProtection="1">
      <alignment vertical="center" shrinkToFit="1"/>
      <protection locked="0"/>
    </xf>
    <xf numFmtId="0" fontId="35" fillId="2" borderId="3"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35" fillId="2" borderId="148" xfId="0" applyFont="1" applyFill="1" applyBorder="1" applyAlignment="1" applyProtection="1">
      <alignment vertical="center" shrinkToFit="1"/>
      <protection locked="0"/>
    </xf>
    <xf numFmtId="0" fontId="18" fillId="0" borderId="149" xfId="0" applyFont="1" applyBorder="1" applyAlignment="1" applyProtection="1">
      <alignment vertical="center" shrinkToFit="1"/>
      <protection locked="0"/>
    </xf>
    <xf numFmtId="0" fontId="18" fillId="0" borderId="150" xfId="0" applyFont="1" applyBorder="1" applyAlignment="1" applyProtection="1">
      <alignment vertical="center" shrinkToFit="1"/>
      <protection locked="0"/>
    </xf>
    <xf numFmtId="0" fontId="35" fillId="2" borderId="117" xfId="0" applyFont="1" applyFill="1" applyBorder="1" applyAlignment="1" applyProtection="1">
      <alignment vertical="center" shrinkToFit="1"/>
      <protection locked="0"/>
    </xf>
    <xf numFmtId="0" fontId="18" fillId="3" borderId="4" xfId="0" applyFont="1" applyFill="1" applyBorder="1" applyAlignment="1" applyProtection="1">
      <alignment vertical="center" shrinkToFit="1"/>
      <protection locked="0"/>
    </xf>
    <xf numFmtId="0" fontId="18" fillId="3" borderId="5" xfId="0" applyFont="1" applyFill="1" applyBorder="1" applyAlignment="1" applyProtection="1">
      <alignment vertical="center" shrinkToFit="1"/>
      <protection locked="0"/>
    </xf>
    <xf numFmtId="0" fontId="18" fillId="3" borderId="16" xfId="0" applyFont="1" applyFill="1" applyBorder="1" applyAlignment="1" applyProtection="1">
      <alignment vertical="center" shrinkToFit="1"/>
      <protection locked="0"/>
    </xf>
    <xf numFmtId="0" fontId="18" fillId="3" borderId="17" xfId="0" applyFont="1" applyFill="1" applyBorder="1" applyAlignment="1" applyProtection="1">
      <alignment vertical="center" shrinkToFit="1"/>
      <protection locked="0"/>
    </xf>
    <xf numFmtId="0" fontId="35" fillId="6" borderId="16" xfId="0" applyFont="1" applyFill="1" applyBorder="1">
      <alignment vertical="center"/>
    </xf>
    <xf numFmtId="0" fontId="47" fillId="5" borderId="15" xfId="2" applyFont="1" applyFill="1" applyBorder="1" applyAlignment="1" applyProtection="1">
      <alignment horizontal="center" vertical="center" shrinkToFit="1"/>
    </xf>
    <xf numFmtId="0" fontId="61" fillId="5" borderId="16" xfId="2" applyFont="1" applyFill="1" applyBorder="1" applyAlignment="1" applyProtection="1">
      <alignment horizontal="center" vertical="center" shrinkToFit="1"/>
    </xf>
    <xf numFmtId="0" fontId="35" fillId="6" borderId="23" xfId="0" applyFont="1" applyFill="1" applyBorder="1" applyAlignment="1">
      <alignment horizontal="center" vertical="center"/>
    </xf>
    <xf numFmtId="0" fontId="35" fillId="6" borderId="24" xfId="0" applyFont="1" applyFill="1" applyBorder="1" applyAlignment="1">
      <alignment horizontal="center" vertical="center"/>
    </xf>
    <xf numFmtId="0" fontId="35" fillId="6" borderId="25" xfId="0" applyFont="1" applyFill="1" applyBorder="1" applyAlignment="1">
      <alignment horizontal="center" vertical="center"/>
    </xf>
    <xf numFmtId="0" fontId="35" fillId="6" borderId="23"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35" fillId="6" borderId="25" xfId="0" applyFont="1" applyFill="1" applyBorder="1" applyAlignment="1">
      <alignment horizontal="center" vertical="center" wrapText="1"/>
    </xf>
    <xf numFmtId="0" fontId="18" fillId="0" borderId="5" xfId="0" applyFont="1" applyBorder="1" applyAlignment="1">
      <alignment horizontal="center" vertical="center" wrapText="1"/>
    </xf>
    <xf numFmtId="0" fontId="29" fillId="5" borderId="15" xfId="2" applyFont="1" applyFill="1" applyBorder="1" applyAlignment="1" applyProtection="1">
      <alignment horizontal="center" vertical="center" shrinkToFit="1"/>
    </xf>
    <xf numFmtId="0" fontId="67" fillId="5" borderId="16" xfId="2" applyFont="1" applyFill="1" applyBorder="1" applyAlignment="1" applyProtection="1">
      <alignment horizontal="center" vertical="center" shrinkToFit="1"/>
    </xf>
    <xf numFmtId="0" fontId="18" fillId="3" borderId="15" xfId="0" applyFont="1" applyFill="1" applyBorder="1" applyAlignment="1" applyProtection="1">
      <alignment horizontal="left" vertical="center"/>
      <protection locked="0"/>
    </xf>
    <xf numFmtId="0" fontId="18" fillId="3" borderId="16" xfId="0" applyFont="1" applyFill="1" applyBorder="1" applyAlignment="1" applyProtection="1">
      <alignment horizontal="left" vertical="center"/>
      <protection locked="0"/>
    </xf>
    <xf numFmtId="0" fontId="18" fillId="3" borderId="17" xfId="0" applyFont="1" applyFill="1" applyBorder="1" applyAlignment="1" applyProtection="1">
      <alignment horizontal="left" vertical="center"/>
      <protection locked="0"/>
    </xf>
    <xf numFmtId="38" fontId="18" fillId="2" borderId="141" xfId="1" applyFont="1" applyFill="1" applyBorder="1" applyAlignment="1" applyProtection="1">
      <alignment vertical="center" shrinkToFit="1"/>
      <protection locked="0"/>
    </xf>
    <xf numFmtId="38" fontId="18" fillId="2" borderId="106" xfId="1" applyFont="1" applyFill="1" applyBorder="1" applyAlignment="1" applyProtection="1">
      <alignment vertical="center" shrinkToFit="1"/>
      <protection locked="0"/>
    </xf>
    <xf numFmtId="38" fontId="18" fillId="2" borderId="142" xfId="1" applyFont="1" applyFill="1" applyBorder="1" applyAlignment="1" applyProtection="1">
      <alignment vertical="center" shrinkToFit="1"/>
      <protection locked="0"/>
    </xf>
    <xf numFmtId="0" fontId="18" fillId="6" borderId="109" xfId="0" applyFont="1" applyFill="1" applyBorder="1" applyAlignment="1">
      <alignment horizontal="center" vertical="center" shrinkToFit="1"/>
    </xf>
    <xf numFmtId="0" fontId="18" fillId="6" borderId="109" xfId="0" applyFont="1" applyFill="1" applyBorder="1">
      <alignment vertical="center"/>
    </xf>
    <xf numFmtId="0" fontId="61" fillId="0" borderId="16" xfId="2" applyFont="1" applyBorder="1" applyAlignment="1">
      <alignment vertical="center"/>
    </xf>
    <xf numFmtId="0" fontId="61" fillId="0" borderId="17" xfId="2" applyFont="1" applyBorder="1" applyAlignment="1">
      <alignment vertical="center"/>
    </xf>
    <xf numFmtId="0" fontId="35" fillId="6" borderId="5" xfId="0" applyFont="1" applyFill="1" applyBorder="1" applyAlignment="1">
      <alignment horizontal="center" vertical="center" wrapText="1"/>
    </xf>
    <xf numFmtId="0" fontId="35" fillId="6" borderId="6" xfId="0" applyFont="1" applyFill="1" applyBorder="1" applyAlignment="1">
      <alignment horizontal="center" vertical="center" wrapText="1"/>
    </xf>
    <xf numFmtId="0" fontId="35" fillId="6" borderId="249" xfId="0" applyFont="1" applyFill="1" applyBorder="1" applyAlignment="1">
      <alignment horizontal="center" vertical="center" wrapText="1"/>
    </xf>
    <xf numFmtId="0" fontId="35" fillId="6" borderId="132" xfId="0" applyFont="1" applyFill="1" applyBorder="1" applyAlignment="1">
      <alignment horizontal="center" vertical="center" wrapText="1"/>
    </xf>
    <xf numFmtId="0" fontId="35" fillId="6" borderId="250" xfId="0" applyFont="1" applyFill="1" applyBorder="1" applyAlignment="1">
      <alignment horizontal="center" vertical="center" wrapText="1"/>
    </xf>
    <xf numFmtId="0" fontId="18" fillId="6" borderId="249" xfId="0" applyFont="1" applyFill="1" applyBorder="1" applyAlignment="1">
      <alignment horizontal="center" vertical="center" shrinkToFit="1"/>
    </xf>
    <xf numFmtId="0" fontId="18" fillId="6" borderId="132" xfId="0" applyFont="1" applyFill="1" applyBorder="1" applyAlignment="1">
      <alignment horizontal="center" vertical="center" shrinkToFit="1"/>
    </xf>
    <xf numFmtId="0" fontId="18" fillId="6" borderId="250" xfId="0" applyFont="1" applyFill="1" applyBorder="1" applyAlignment="1">
      <alignment horizontal="center" vertical="center" shrinkToFit="1"/>
    </xf>
    <xf numFmtId="0" fontId="0" fillId="0" borderId="10" xfId="0" applyBorder="1" applyAlignment="1">
      <alignment horizontal="center" vertical="center"/>
    </xf>
    <xf numFmtId="0" fontId="18" fillId="3" borderId="4" xfId="0" applyFont="1" applyFill="1" applyBorder="1" applyAlignment="1" applyProtection="1">
      <alignment horizontal="left" vertical="top" wrapText="1"/>
      <protection locked="0"/>
    </xf>
    <xf numFmtId="0" fontId="18" fillId="3" borderId="5" xfId="0" applyFont="1" applyFill="1" applyBorder="1" applyAlignment="1" applyProtection="1">
      <alignment horizontal="left" vertical="top" wrapText="1"/>
      <protection locked="0"/>
    </xf>
    <xf numFmtId="0" fontId="18" fillId="3" borderId="6" xfId="0" applyFont="1" applyFill="1" applyBorder="1" applyAlignment="1" applyProtection="1">
      <alignment horizontal="left" vertical="top" wrapText="1"/>
      <protection locked="0"/>
    </xf>
    <xf numFmtId="0" fontId="18" fillId="3" borderId="7" xfId="0" applyFont="1" applyFill="1" applyBorder="1" applyAlignment="1" applyProtection="1">
      <alignment horizontal="left" vertical="top" wrapText="1"/>
      <protection locked="0"/>
    </xf>
    <xf numFmtId="0" fontId="18" fillId="3" borderId="0" xfId="0" applyFont="1" applyFill="1" applyAlignment="1" applyProtection="1">
      <alignment horizontal="left" vertical="top" wrapText="1"/>
      <protection locked="0"/>
    </xf>
    <xf numFmtId="0" fontId="18" fillId="3" borderId="8" xfId="0" applyFont="1" applyFill="1" applyBorder="1" applyAlignment="1" applyProtection="1">
      <alignment horizontal="left" vertical="top" wrapText="1"/>
      <protection locked="0"/>
    </xf>
    <xf numFmtId="0" fontId="18" fillId="3" borderId="9" xfId="0" applyFont="1" applyFill="1" applyBorder="1" applyAlignment="1" applyProtection="1">
      <alignment horizontal="left" vertical="top" wrapText="1"/>
      <protection locked="0"/>
    </xf>
    <xf numFmtId="0" fontId="18" fillId="3" borderId="10" xfId="0" applyFont="1" applyFill="1" applyBorder="1" applyAlignment="1" applyProtection="1">
      <alignment horizontal="left" vertical="top" wrapText="1"/>
      <protection locked="0"/>
    </xf>
    <xf numFmtId="0" fontId="18" fillId="3" borderId="11" xfId="0" applyFont="1" applyFill="1" applyBorder="1" applyAlignment="1" applyProtection="1">
      <alignment horizontal="left" vertical="top" wrapText="1"/>
      <protection locked="0"/>
    </xf>
    <xf numFmtId="0" fontId="0" fillId="0" borderId="3" xfId="0" applyBorder="1">
      <alignment vertical="center"/>
    </xf>
    <xf numFmtId="0" fontId="3" fillId="3" borderId="85"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lignment vertical="center"/>
    </xf>
    <xf numFmtId="0" fontId="0" fillId="6" borderId="13" xfId="0" applyFill="1" applyBorder="1" applyAlignment="1">
      <alignment horizontal="center" vertical="center"/>
    </xf>
    <xf numFmtId="0" fontId="0" fillId="6" borderId="3" xfId="0" applyFill="1" applyBorder="1">
      <alignment vertical="center"/>
    </xf>
    <xf numFmtId="0" fontId="0" fillId="6" borderId="15" xfId="0" applyFill="1" applyBorder="1">
      <alignment vertical="center"/>
    </xf>
    <xf numFmtId="0" fontId="31" fillId="2" borderId="122" xfId="0" applyFont="1" applyFill="1" applyBorder="1" applyAlignment="1">
      <alignment horizontal="center" vertical="center"/>
    </xf>
    <xf numFmtId="0" fontId="31" fillId="2" borderId="87" xfId="0" applyFont="1" applyFill="1" applyBorder="1" applyAlignment="1">
      <alignment horizontal="center" vertical="center"/>
    </xf>
    <xf numFmtId="0" fontId="31" fillId="2" borderId="123" xfId="0" applyFont="1" applyFill="1" applyBorder="1" applyAlignment="1">
      <alignment horizontal="center" vertical="center"/>
    </xf>
    <xf numFmtId="0" fontId="0" fillId="0" borderId="12" xfId="0" applyBorder="1" applyAlignment="1">
      <alignment horizontal="center" vertical="center"/>
    </xf>
    <xf numFmtId="0" fontId="20" fillId="3" borderId="122" xfId="0" applyFont="1" applyFill="1" applyBorder="1" applyAlignment="1">
      <alignment vertical="center" shrinkToFit="1"/>
    </xf>
    <xf numFmtId="0" fontId="20" fillId="3" borderId="123" xfId="0" applyFont="1" applyFill="1" applyBorder="1" applyAlignment="1">
      <alignment vertical="center" shrinkToFit="1"/>
    </xf>
    <xf numFmtId="0" fontId="20" fillId="3" borderId="122" xfId="0" applyFont="1" applyFill="1" applyBorder="1">
      <alignment vertical="center"/>
    </xf>
    <xf numFmtId="0" fontId="20" fillId="3" borderId="87" xfId="0" applyFont="1" applyFill="1" applyBorder="1">
      <alignment vertical="center"/>
    </xf>
    <xf numFmtId="0" fontId="20" fillId="3" borderId="123" xfId="0" applyFont="1" applyFill="1" applyBorder="1">
      <alignment vertical="center"/>
    </xf>
    <xf numFmtId="0" fontId="20" fillId="0" borderId="3" xfId="0" applyFont="1" applyBorder="1" applyAlignment="1">
      <alignment vertical="center" wrapText="1"/>
    </xf>
    <xf numFmtId="0" fontId="20" fillId="0" borderId="3" xfId="0" applyFont="1" applyBorder="1">
      <alignment vertical="center"/>
    </xf>
    <xf numFmtId="0" fontId="20" fillId="0" borderId="3" xfId="0" applyFont="1" applyBorder="1" applyAlignment="1">
      <alignment horizontal="center" vertical="center"/>
    </xf>
    <xf numFmtId="0" fontId="41" fillId="0" borderId="17" xfId="0" applyFont="1" applyBorder="1" applyAlignment="1">
      <alignment horizontal="center" vertical="center"/>
    </xf>
    <xf numFmtId="0" fontId="20" fillId="0" borderId="15" xfId="0" applyFont="1" applyBorder="1">
      <alignment vertical="center"/>
    </xf>
    <xf numFmtId="0" fontId="20" fillId="2" borderId="122" xfId="0" applyFont="1" applyFill="1" applyBorder="1" applyAlignment="1">
      <alignment vertical="center" shrinkToFit="1"/>
    </xf>
    <xf numFmtId="0" fontId="20" fillId="2" borderId="87" xfId="0" applyFont="1" applyFill="1" applyBorder="1" applyAlignment="1">
      <alignment vertical="center" shrinkToFit="1"/>
    </xf>
    <xf numFmtId="0" fontId="20" fillId="2" borderId="123" xfId="0" applyFont="1" applyFill="1" applyBorder="1" applyAlignment="1">
      <alignment vertical="center" shrinkToFit="1"/>
    </xf>
    <xf numFmtId="0" fontId="20" fillId="2" borderId="122" xfId="0" applyFont="1" applyFill="1" applyBorder="1">
      <alignment vertical="center"/>
    </xf>
    <xf numFmtId="0" fontId="20" fillId="2" borderId="87" xfId="0" applyFont="1" applyFill="1" applyBorder="1">
      <alignment vertical="center"/>
    </xf>
    <xf numFmtId="0" fontId="20" fillId="2" borderId="123" xfId="0" applyFont="1" applyFill="1" applyBorder="1">
      <alignment vertical="center"/>
    </xf>
    <xf numFmtId="0" fontId="20" fillId="0" borderId="15" xfId="0" applyFont="1" applyBorder="1" applyAlignment="1">
      <alignment horizontal="center" vertical="center"/>
    </xf>
    <xf numFmtId="0" fontId="20" fillId="0" borderId="3" xfId="0" applyFont="1" applyBorder="1" applyAlignment="1">
      <alignment vertical="center" textRotation="255" shrinkToFit="1"/>
    </xf>
    <xf numFmtId="49" fontId="18" fillId="6" borderId="3" xfId="0" applyNumberFormat="1" applyFont="1" applyFill="1" applyBorder="1" applyAlignment="1">
      <alignment horizontal="center" vertical="center"/>
    </xf>
    <xf numFmtId="49" fontId="18" fillId="6" borderId="15" xfId="0" applyNumberFormat="1" applyFont="1" applyFill="1" applyBorder="1" applyAlignment="1">
      <alignment horizontal="center" vertical="center"/>
    </xf>
    <xf numFmtId="0" fontId="18" fillId="2" borderId="117" xfId="0" applyFont="1" applyFill="1" applyBorder="1">
      <alignment vertical="center"/>
    </xf>
    <xf numFmtId="0" fontId="18" fillId="2" borderId="104" xfId="0" applyFont="1" applyFill="1" applyBorder="1">
      <alignment vertical="center"/>
    </xf>
    <xf numFmtId="0" fontId="18" fillId="2" borderId="118" xfId="0" applyFont="1" applyFill="1" applyBorder="1">
      <alignment vertical="center"/>
    </xf>
    <xf numFmtId="0" fontId="18" fillId="2" borderId="22" xfId="0" applyFont="1" applyFill="1" applyBorder="1" applyAlignment="1">
      <alignment horizontal="center" vertical="center"/>
    </xf>
    <xf numFmtId="0" fontId="18" fillId="3" borderId="86" xfId="0" applyFont="1" applyFill="1" applyBorder="1">
      <alignment vertical="center"/>
    </xf>
    <xf numFmtId="0" fontId="18" fillId="3" borderId="22" xfId="0" applyFont="1" applyFill="1" applyBorder="1" applyAlignment="1">
      <alignment horizontal="center" vertical="center"/>
    </xf>
    <xf numFmtId="0" fontId="18" fillId="3" borderId="119" xfId="0" applyFont="1" applyFill="1" applyBorder="1">
      <alignment vertical="center"/>
    </xf>
    <xf numFmtId="0" fontId="18" fillId="3" borderId="26"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120" xfId="0" applyFont="1" applyFill="1" applyBorder="1">
      <alignment vertical="center"/>
    </xf>
    <xf numFmtId="0" fontId="18" fillId="3" borderId="85" xfId="0" applyFont="1" applyFill="1" applyBorder="1">
      <alignment vertical="center"/>
    </xf>
    <xf numFmtId="0" fontId="18" fillId="3" borderId="3" xfId="0" applyFont="1" applyFill="1" applyBorder="1" applyAlignment="1">
      <alignment horizontal="center" vertical="center"/>
    </xf>
    <xf numFmtId="0" fontId="18" fillId="2" borderId="15"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8" fillId="2" borderId="121" xfId="0" applyFont="1" applyFill="1" applyBorder="1">
      <alignment vertical="center"/>
    </xf>
    <xf numFmtId="0" fontId="0" fillId="3" borderId="117" xfId="0" applyFill="1" applyBorder="1" applyAlignment="1">
      <alignment vertical="center" shrinkToFit="1"/>
    </xf>
    <xf numFmtId="0" fontId="0" fillId="3" borderId="96" xfId="0" applyFill="1" applyBorder="1" applyAlignment="1">
      <alignment vertical="center" shrinkToFit="1"/>
    </xf>
    <xf numFmtId="0" fontId="0" fillId="0" borderId="104" xfId="0" applyBorder="1" applyAlignment="1">
      <alignment vertical="center" shrinkToFit="1"/>
    </xf>
    <xf numFmtId="0" fontId="47" fillId="5" borderId="16" xfId="2" applyFont="1" applyFill="1" applyBorder="1" applyAlignment="1" applyProtection="1">
      <alignment horizontal="center" vertical="center" shrinkToFit="1"/>
    </xf>
    <xf numFmtId="0" fontId="47" fillId="0" borderId="16" xfId="2" applyFont="1" applyBorder="1" applyAlignment="1" applyProtection="1">
      <alignment vertical="center" shrinkToFit="1"/>
    </xf>
    <xf numFmtId="0" fontId="47" fillId="0" borderId="17" xfId="2" applyFont="1" applyBorder="1" applyProtection="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18" fillId="3" borderId="13" xfId="0" applyFont="1" applyFill="1" applyBorder="1" applyAlignment="1">
      <alignment horizontal="left" vertical="center" shrinkToFit="1"/>
    </xf>
    <xf numFmtId="0" fontId="18" fillId="3" borderId="122" xfId="0" applyFont="1" applyFill="1" applyBorder="1" applyAlignment="1">
      <alignment horizontal="left" vertical="center" shrinkToFit="1"/>
    </xf>
    <xf numFmtId="0" fontId="18" fillId="3" borderId="87" xfId="0" applyFont="1" applyFill="1" applyBorder="1" applyAlignment="1">
      <alignment horizontal="left" vertical="center" shrinkToFit="1"/>
    </xf>
    <xf numFmtId="0" fontId="18" fillId="3" borderId="123" xfId="0" applyFont="1" applyFill="1" applyBorder="1" applyAlignment="1">
      <alignment horizontal="left" vertical="center" shrinkToFit="1"/>
    </xf>
    <xf numFmtId="0" fontId="47" fillId="0" borderId="17" xfId="2" applyFont="1" applyBorder="1" applyAlignment="1" applyProtection="1">
      <alignment vertical="center" shrinkToFit="1"/>
    </xf>
    <xf numFmtId="0" fontId="5" fillId="6" borderId="13" xfId="0" applyFont="1" applyFill="1" applyBorder="1" applyAlignment="1">
      <alignment horizontal="center" vertical="center" wrapText="1"/>
    </xf>
    <xf numFmtId="0" fontId="5" fillId="6" borderId="13" xfId="0" applyFont="1" applyFill="1" applyBorder="1" applyAlignment="1">
      <alignment horizontal="center" vertical="center"/>
    </xf>
    <xf numFmtId="0" fontId="0" fillId="6" borderId="15" xfId="0" applyFill="1" applyBorder="1" applyAlignment="1">
      <alignment vertical="center" shrinkToFit="1"/>
    </xf>
    <xf numFmtId="0" fontId="0" fillId="0" borderId="16" xfId="0" applyBorder="1" applyAlignment="1">
      <alignment vertical="center" shrinkToFit="1"/>
    </xf>
    <xf numFmtId="0" fontId="5" fillId="6" borderId="13" xfId="0" applyFont="1" applyFill="1" applyBorder="1" applyAlignment="1">
      <alignment vertical="center" shrinkToFit="1"/>
    </xf>
    <xf numFmtId="0" fontId="0" fillId="0" borderId="13" xfId="0" applyBorder="1" applyAlignment="1">
      <alignment vertical="center" shrinkToFit="1"/>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0" borderId="17" xfId="0" applyBorder="1" applyAlignment="1">
      <alignment vertical="center" shrinkToFit="1"/>
    </xf>
    <xf numFmtId="0" fontId="2" fillId="6" borderId="13" xfId="0" applyFont="1" applyFill="1" applyBorder="1" applyAlignment="1">
      <alignment vertical="center" textRotation="255" wrapText="1" shrinkToFit="1"/>
    </xf>
    <xf numFmtId="0" fontId="4" fillId="6" borderId="14" xfId="0" applyFont="1" applyFill="1" applyBorder="1" applyAlignment="1">
      <alignment vertical="center" textRotation="255" shrinkToFit="1"/>
    </xf>
    <xf numFmtId="0" fontId="4" fillId="6" borderId="14" xfId="0" applyFont="1" applyFill="1" applyBorder="1">
      <alignment vertical="center"/>
    </xf>
    <xf numFmtId="0" fontId="4" fillId="6" borderId="12" xfId="0" applyFont="1" applyFill="1" applyBorder="1">
      <alignment vertical="center"/>
    </xf>
    <xf numFmtId="0" fontId="0" fillId="6" borderId="23" xfId="0" applyFill="1" applyBorder="1">
      <alignment vertical="center"/>
    </xf>
    <xf numFmtId="0" fontId="0" fillId="6" borderId="24" xfId="0" applyFill="1" applyBorder="1">
      <alignment vertical="center"/>
    </xf>
    <xf numFmtId="0" fontId="0" fillId="3" borderId="186" xfId="0" applyFill="1" applyBorder="1">
      <alignment vertical="center"/>
    </xf>
    <xf numFmtId="0" fontId="0" fillId="3" borderId="187" xfId="0" applyFill="1" applyBorder="1">
      <alignment vertical="center"/>
    </xf>
    <xf numFmtId="0" fontId="0" fillId="3" borderId="188" xfId="0" applyFill="1" applyBorder="1">
      <alignment vertical="center"/>
    </xf>
    <xf numFmtId="0" fontId="0" fillId="6" borderId="27" xfId="0" applyFill="1" applyBorder="1" applyAlignment="1">
      <alignment vertical="center" shrinkToFit="1"/>
    </xf>
    <xf numFmtId="0" fontId="0" fillId="6" borderId="28" xfId="0" applyFill="1" applyBorder="1" applyAlignment="1">
      <alignment vertical="center" shrinkToFit="1"/>
    </xf>
    <xf numFmtId="0" fontId="0" fillId="3" borderId="144" xfId="0" applyFill="1" applyBorder="1">
      <alignment vertical="center"/>
    </xf>
    <xf numFmtId="0" fontId="0" fillId="3" borderId="174" xfId="0" applyFill="1" applyBorder="1">
      <alignment vertical="center"/>
    </xf>
    <xf numFmtId="0" fontId="0" fillId="3" borderId="175" xfId="0" applyFill="1" applyBorder="1">
      <alignment vertical="center"/>
    </xf>
    <xf numFmtId="0" fontId="2" fillId="6" borderId="3" xfId="0" applyFont="1" applyFill="1" applyBorder="1" applyAlignment="1">
      <alignment vertical="center" textRotation="255" wrapText="1" shrinkToFit="1"/>
    </xf>
    <xf numFmtId="0" fontId="4" fillId="6" borderId="3" xfId="0" applyFont="1" applyFill="1" applyBorder="1" applyAlignment="1">
      <alignment vertical="center" textRotation="255" shrinkToFit="1"/>
    </xf>
    <xf numFmtId="0" fontId="0" fillId="2" borderId="13" xfId="0" applyFill="1" applyBorder="1">
      <alignment vertical="center"/>
    </xf>
    <xf numFmtId="0" fontId="4" fillId="6" borderId="27" xfId="0" applyFont="1" applyFill="1" applyBorder="1" applyAlignment="1">
      <alignment vertical="center" shrinkToFit="1"/>
    </xf>
    <xf numFmtId="0" fontId="0" fillId="0" borderId="28" xfId="0" applyBorder="1">
      <alignment vertical="center"/>
    </xf>
    <xf numFmtId="0" fontId="4" fillId="3" borderId="117" xfId="0" applyFont="1" applyFill="1" applyBorder="1" applyAlignment="1">
      <alignment vertical="center" shrinkToFit="1"/>
    </xf>
    <xf numFmtId="0" fontId="0" fillId="0" borderId="96" xfId="0" applyBorder="1">
      <alignment vertical="center"/>
    </xf>
    <xf numFmtId="0" fontId="0" fillId="0" borderId="104" xfId="0" applyBorder="1">
      <alignment vertical="center"/>
    </xf>
    <xf numFmtId="0" fontId="0" fillId="3" borderId="124" xfId="0" applyFill="1" applyBorder="1">
      <alignment vertical="center"/>
    </xf>
    <xf numFmtId="0" fontId="0" fillId="3" borderId="99" xfId="0" applyFill="1" applyBorder="1">
      <alignment vertical="center"/>
    </xf>
    <xf numFmtId="0" fontId="0" fillId="3" borderId="125" xfId="0" applyFill="1" applyBorder="1">
      <alignment vertical="center"/>
    </xf>
    <xf numFmtId="0" fontId="0" fillId="3" borderId="126" xfId="0" applyFill="1" applyBorder="1">
      <alignment vertical="center"/>
    </xf>
    <xf numFmtId="0" fontId="0" fillId="3" borderId="88" xfId="0" applyFill="1" applyBorder="1">
      <alignment vertical="center"/>
    </xf>
    <xf numFmtId="0" fontId="0" fillId="3" borderId="127" xfId="0" applyFill="1" applyBorder="1">
      <alignment vertical="center"/>
    </xf>
    <xf numFmtId="0" fontId="0" fillId="6" borderId="4" xfId="0" applyFill="1" applyBorder="1">
      <alignment vertical="center"/>
    </xf>
    <xf numFmtId="0" fontId="0" fillId="6" borderId="5" xfId="0" applyFill="1" applyBorder="1">
      <alignment vertical="center"/>
    </xf>
    <xf numFmtId="0" fontId="0" fillId="6" borderId="6" xfId="0" applyFill="1" applyBorder="1">
      <alignment vertical="center"/>
    </xf>
    <xf numFmtId="0" fontId="0" fillId="0" borderId="7" xfId="0" applyBorder="1">
      <alignment vertical="center"/>
    </xf>
    <xf numFmtId="0" fontId="0" fillId="0" borderId="0" xfId="0">
      <alignment vertical="center"/>
    </xf>
    <xf numFmtId="0" fontId="0" fillId="0" borderId="8" xfId="0" applyBorder="1">
      <alignment vertical="center"/>
    </xf>
    <xf numFmtId="0" fontId="0" fillId="6" borderId="23" xfId="0" applyFill="1" applyBorder="1" applyAlignment="1">
      <alignment vertical="center" wrapText="1"/>
    </xf>
    <xf numFmtId="0" fontId="0" fillId="6" borderId="25" xfId="0" applyFill="1" applyBorder="1">
      <alignment vertical="center"/>
    </xf>
    <xf numFmtId="0" fontId="0" fillId="6" borderId="100" xfId="0" applyFill="1" applyBorder="1" applyAlignment="1">
      <alignment vertical="center" wrapText="1"/>
    </xf>
    <xf numFmtId="0" fontId="0" fillId="6" borderId="89" xfId="0" applyFill="1" applyBorder="1">
      <alignment vertical="center"/>
    </xf>
    <xf numFmtId="0" fontId="0" fillId="6" borderId="97" xfId="0" applyFill="1" applyBorder="1">
      <alignment vertical="center"/>
    </xf>
    <xf numFmtId="0" fontId="0" fillId="6" borderId="3" xfId="0" applyFill="1" applyBorder="1" applyAlignment="1">
      <alignment vertical="center" wrapText="1" shrinkToFit="1"/>
    </xf>
    <xf numFmtId="0" fontId="0" fillId="6" borderId="3" xfId="0" applyFill="1" applyBorder="1" applyAlignment="1">
      <alignment vertical="center" shrinkToFit="1"/>
    </xf>
    <xf numFmtId="0" fontId="0" fillId="3" borderId="3" xfId="0" applyFill="1" applyBorder="1" applyAlignment="1">
      <alignment horizontal="center" vertical="center"/>
    </xf>
    <xf numFmtId="0" fontId="2" fillId="3" borderId="131" xfId="0" applyFont="1" applyFill="1" applyBorder="1" applyAlignment="1">
      <alignment vertical="center" wrapText="1"/>
    </xf>
    <xf numFmtId="0" fontId="2" fillId="3" borderId="132" xfId="0" applyFont="1" applyFill="1" applyBorder="1" applyAlignment="1">
      <alignment vertical="center" wrapText="1"/>
    </xf>
    <xf numFmtId="0" fontId="2" fillId="3" borderId="96" xfId="0" applyFont="1" applyFill="1" applyBorder="1" applyAlignment="1">
      <alignment vertical="center" wrapText="1"/>
    </xf>
    <xf numFmtId="0" fontId="0" fillId="3" borderId="13" xfId="0" applyFill="1" applyBorder="1" applyAlignment="1">
      <alignment vertical="center" shrinkToFit="1"/>
    </xf>
    <xf numFmtId="0" fontId="0" fillId="3" borderId="13" xfId="0" applyFill="1" applyBorder="1">
      <alignment vertical="center"/>
    </xf>
    <xf numFmtId="0" fontId="0" fillId="3" borderId="3" xfId="0" applyFill="1" applyBorder="1">
      <alignment vertical="center"/>
    </xf>
    <xf numFmtId="0" fontId="2" fillId="3" borderId="128" xfId="0" applyFont="1" applyFill="1" applyBorder="1" applyAlignment="1">
      <alignment vertical="center" wrapText="1"/>
    </xf>
    <xf numFmtId="0" fontId="2" fillId="3" borderId="129" xfId="0" applyFont="1" applyFill="1" applyBorder="1" applyAlignment="1">
      <alignment vertical="center" wrapText="1"/>
    </xf>
    <xf numFmtId="0" fontId="2" fillId="0" borderId="129" xfId="0" applyFont="1" applyBorder="1">
      <alignment vertical="center"/>
    </xf>
    <xf numFmtId="0" fontId="2" fillId="0" borderId="130" xfId="0" applyFont="1" applyBorder="1">
      <alignment vertical="center"/>
    </xf>
    <xf numFmtId="0" fontId="2" fillId="0" borderId="132" xfId="0" applyFont="1" applyBorder="1">
      <alignment vertical="center"/>
    </xf>
    <xf numFmtId="0" fontId="2" fillId="0" borderId="105" xfId="0" applyFont="1" applyBorder="1">
      <alignment vertical="center"/>
    </xf>
    <xf numFmtId="0" fontId="0" fillId="2" borderId="3" xfId="0" applyFill="1" applyBorder="1" applyAlignment="1">
      <alignment vertical="center" shrinkToFit="1"/>
    </xf>
    <xf numFmtId="0" fontId="0" fillId="6" borderId="16" xfId="0" applyFill="1" applyBorder="1">
      <alignment vertical="center"/>
    </xf>
    <xf numFmtId="0" fontId="0" fillId="2" borderId="171" xfId="0" applyFill="1" applyBorder="1" applyAlignment="1">
      <alignment vertical="center" shrinkToFit="1"/>
    </xf>
    <xf numFmtId="0" fontId="0" fillId="2" borderId="172" xfId="0" applyFill="1" applyBorder="1" applyAlignment="1">
      <alignment vertical="center" shrinkToFit="1"/>
    </xf>
    <xf numFmtId="0" fontId="0" fillId="0" borderId="172" xfId="0" applyBorder="1" applyAlignment="1">
      <alignment vertical="center" shrinkToFit="1"/>
    </xf>
    <xf numFmtId="0" fontId="0" fillId="0" borderId="173" xfId="0" applyBorder="1" applyAlignment="1">
      <alignment vertical="center" shrinkToFit="1"/>
    </xf>
    <xf numFmtId="0" fontId="16" fillId="6" borderId="16" xfId="0" applyFont="1" applyFill="1" applyBorder="1" applyAlignment="1">
      <alignment vertical="center" shrinkToFit="1"/>
    </xf>
    <xf numFmtId="0" fontId="0" fillId="6" borderId="15" xfId="0" applyFill="1" applyBorder="1" applyAlignment="1">
      <alignment vertical="center" wrapText="1"/>
    </xf>
    <xf numFmtId="0" fontId="0" fillId="3" borderId="15" xfId="0" applyFill="1" applyBorder="1">
      <alignment vertical="center"/>
    </xf>
    <xf numFmtId="0" fontId="0" fillId="3" borderId="16" xfId="0" applyFill="1" applyBorder="1">
      <alignment vertical="center"/>
    </xf>
    <xf numFmtId="0" fontId="0" fillId="0" borderId="3" xfId="0" applyBorder="1" applyAlignment="1">
      <alignment vertical="center" shrinkToFit="1"/>
    </xf>
    <xf numFmtId="0" fontId="0" fillId="6" borderId="22" xfId="0" applyFill="1" applyBorder="1">
      <alignment vertical="center"/>
    </xf>
    <xf numFmtId="0" fontId="0" fillId="2" borderId="3" xfId="0" applyFill="1" applyBorder="1" applyAlignment="1">
      <alignment horizontal="center" vertical="center"/>
    </xf>
    <xf numFmtId="0" fontId="0" fillId="6" borderId="26" xfId="0" applyFill="1" applyBorder="1">
      <alignment vertical="center"/>
    </xf>
    <xf numFmtId="0" fontId="0" fillId="6" borderId="27" xfId="0" applyFill="1" applyBorder="1">
      <alignment vertical="center"/>
    </xf>
    <xf numFmtId="0" fontId="0" fillId="0" borderId="16" xfId="0" applyBorder="1">
      <alignment vertical="center"/>
    </xf>
    <xf numFmtId="0" fontId="0" fillId="2" borderId="15" xfId="0" applyFill="1" applyBorder="1" applyAlignment="1">
      <alignment vertical="center" shrinkToFit="1"/>
    </xf>
    <xf numFmtId="0" fontId="2" fillId="3" borderId="117" xfId="0" applyFont="1" applyFill="1" applyBorder="1" applyAlignment="1">
      <alignment vertical="center" wrapText="1"/>
    </xf>
    <xf numFmtId="0" fontId="0" fillId="3" borderId="96" xfId="0" applyFill="1" applyBorder="1">
      <alignment vertical="center"/>
    </xf>
    <xf numFmtId="0" fontId="0" fillId="3" borderId="104" xfId="0" applyFill="1" applyBorder="1">
      <alignment vertical="center"/>
    </xf>
    <xf numFmtId="0" fontId="0" fillId="6" borderId="3" xfId="0" applyFill="1" applyBorder="1" applyAlignment="1">
      <alignment vertical="center" textRotation="255"/>
    </xf>
    <xf numFmtId="0" fontId="0" fillId="2" borderId="3" xfId="0" applyFill="1" applyBorder="1">
      <alignment vertical="center"/>
    </xf>
    <xf numFmtId="0" fontId="0" fillId="0" borderId="15" xfId="0" applyBorder="1">
      <alignment vertical="center"/>
    </xf>
    <xf numFmtId="0" fontId="5" fillId="6" borderId="27" xfId="0" applyFont="1" applyFill="1" applyBorder="1" applyAlignment="1">
      <alignment vertical="center" shrinkToFit="1"/>
    </xf>
    <xf numFmtId="0" fontId="5" fillId="6" borderId="28" xfId="0" applyFont="1" applyFill="1" applyBorder="1" applyAlignment="1">
      <alignment vertical="center" shrinkToFit="1"/>
    </xf>
    <xf numFmtId="0" fontId="5" fillId="6" borderId="28" xfId="0" applyFont="1" applyFill="1" applyBorder="1">
      <alignment vertical="center"/>
    </xf>
    <xf numFmtId="0" fontId="2" fillId="3" borderId="136" xfId="0" applyFont="1" applyFill="1" applyBorder="1" applyAlignment="1">
      <alignment vertical="center" shrinkToFit="1"/>
    </xf>
    <xf numFmtId="0" fontId="2" fillId="3" borderId="137" xfId="0" applyFont="1" applyFill="1" applyBorder="1" applyAlignment="1">
      <alignment vertical="center" shrinkToFit="1"/>
    </xf>
    <xf numFmtId="0" fontId="2" fillId="3" borderId="138" xfId="0" applyFont="1" applyFill="1" applyBorder="1" applyAlignment="1">
      <alignment vertical="center" shrinkToFit="1"/>
    </xf>
    <xf numFmtId="0" fontId="0" fillId="6" borderId="4" xfId="0" applyFill="1" applyBorder="1" applyAlignment="1">
      <alignment horizontal="center" vertical="center" wrapText="1"/>
    </xf>
    <xf numFmtId="0" fontId="0" fillId="0" borderId="6" xfId="0" applyBorder="1" applyAlignment="1">
      <alignment horizontal="center" vertical="center" wrapText="1"/>
    </xf>
    <xf numFmtId="0" fontId="0" fillId="6" borderId="3" xfId="0" applyFill="1" applyBorder="1" applyAlignment="1">
      <alignment vertical="center" wrapText="1"/>
    </xf>
    <xf numFmtId="0" fontId="0" fillId="2" borderId="192" xfId="0" applyFill="1" applyBorder="1">
      <alignment vertical="center"/>
    </xf>
    <xf numFmtId="0" fontId="0" fillId="2" borderId="193" xfId="0" applyFill="1" applyBorder="1">
      <alignment vertical="center"/>
    </xf>
    <xf numFmtId="0" fontId="0" fillId="2" borderId="117" xfId="0" applyFill="1" applyBorder="1">
      <alignment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2" borderId="128" xfId="0" applyFill="1" applyBorder="1">
      <alignment vertical="center"/>
    </xf>
    <xf numFmtId="0" fontId="0" fillId="2" borderId="130" xfId="0" applyFill="1" applyBorder="1">
      <alignment vertical="center"/>
    </xf>
    <xf numFmtId="0" fontId="0" fillId="7" borderId="81" xfId="0" applyFill="1" applyBorder="1">
      <alignment vertical="center"/>
    </xf>
    <xf numFmtId="0" fontId="0" fillId="0" borderId="259" xfId="0" applyBorder="1">
      <alignment vertical="center"/>
    </xf>
    <xf numFmtId="0" fontId="0" fillId="0" borderId="46" xfId="0" applyBorder="1">
      <alignment vertical="center"/>
    </xf>
    <xf numFmtId="0" fontId="0" fillId="0" borderId="108" xfId="0" applyBorder="1">
      <alignment vertical="center"/>
    </xf>
    <xf numFmtId="0" fontId="0" fillId="0" borderId="182" xfId="0" applyBorder="1">
      <alignment vertical="center"/>
    </xf>
    <xf numFmtId="0" fontId="0" fillId="0" borderId="260" xfId="0" applyBorder="1">
      <alignment vertical="center"/>
    </xf>
    <xf numFmtId="0" fontId="3" fillId="0" borderId="4" xfId="0" applyFont="1" applyBorder="1" applyAlignment="1">
      <alignment horizontal="right" vertical="center"/>
    </xf>
    <xf numFmtId="0" fontId="3" fillId="0" borderId="9" xfId="0" applyFont="1" applyBorder="1" applyAlignment="1">
      <alignment horizontal="right" vertical="center"/>
    </xf>
    <xf numFmtId="0" fontId="3" fillId="3" borderId="139" xfId="0" applyFont="1" applyFill="1" applyBorder="1" applyAlignment="1">
      <alignment vertical="center" shrinkToFit="1"/>
    </xf>
    <xf numFmtId="0" fontId="0" fillId="0" borderId="107" xfId="0" applyBorder="1" applyAlignment="1">
      <alignment vertical="center" shrinkToFit="1"/>
    </xf>
    <xf numFmtId="0" fontId="0" fillId="0" borderId="140" xfId="0" applyBorder="1" applyAlignment="1">
      <alignment vertical="center" shrinkToFit="1"/>
    </xf>
    <xf numFmtId="0" fontId="0" fillId="2" borderId="104" xfId="0" applyFill="1" applyBorder="1">
      <alignment vertical="center"/>
    </xf>
    <xf numFmtId="0" fontId="0" fillId="7" borderId="46" xfId="0" applyFill="1" applyBorder="1">
      <alignment vertical="center"/>
    </xf>
    <xf numFmtId="0" fontId="0" fillId="0" borderId="44" xfId="0" applyBorder="1">
      <alignment vertical="center"/>
    </xf>
    <xf numFmtId="0" fontId="0" fillId="3" borderId="117" xfId="0" applyFill="1" applyBorder="1">
      <alignment vertical="center"/>
    </xf>
    <xf numFmtId="0" fontId="3" fillId="3" borderId="141" xfId="0" applyFont="1" applyFill="1" applyBorder="1" applyAlignment="1">
      <alignment vertical="center" shrinkToFit="1"/>
    </xf>
    <xf numFmtId="0" fontId="0" fillId="0" borderId="106" xfId="0" applyBorder="1" applyAlignment="1">
      <alignment vertical="center" shrinkToFit="1"/>
    </xf>
    <xf numFmtId="0" fontId="0" fillId="0" borderId="142" xfId="0" applyBorder="1" applyAlignment="1">
      <alignment vertical="center" shrinkToFit="1"/>
    </xf>
    <xf numFmtId="0" fontId="0" fillId="6" borderId="13" xfId="0" applyFill="1" applyBorder="1" applyAlignment="1">
      <alignment vertical="center" wrapText="1"/>
    </xf>
    <xf numFmtId="0" fontId="0" fillId="2" borderId="3" xfId="0" applyFill="1" applyBorder="1" applyAlignment="1">
      <alignment horizontal="center" vertical="center" shrinkToFit="1"/>
    </xf>
    <xf numFmtId="0" fontId="3" fillId="2" borderId="122" xfId="0" applyFont="1" applyFill="1" applyBorder="1" applyAlignment="1">
      <alignment vertical="center" wrapText="1"/>
    </xf>
    <xf numFmtId="0" fontId="3" fillId="2" borderId="87" xfId="0" applyFont="1" applyFill="1" applyBorder="1" applyAlignment="1">
      <alignment vertical="center" wrapText="1"/>
    </xf>
    <xf numFmtId="0" fontId="3" fillId="2" borderId="123" xfId="0" applyFont="1" applyFill="1" applyBorder="1" applyAlignment="1">
      <alignment vertical="center" wrapText="1"/>
    </xf>
    <xf numFmtId="0" fontId="29" fillId="5" borderId="16" xfId="2" applyFont="1" applyFill="1" applyBorder="1" applyAlignment="1" applyProtection="1">
      <alignment horizontal="center" vertical="center" shrinkToFit="1"/>
    </xf>
    <xf numFmtId="0" fontId="28" fillId="0" borderId="16" xfId="0" applyFont="1" applyBorder="1" applyAlignment="1">
      <alignment vertical="center" shrinkToFit="1"/>
    </xf>
    <xf numFmtId="0" fontId="28" fillId="0" borderId="16" xfId="0" applyFont="1" applyBorder="1">
      <alignment vertical="center"/>
    </xf>
    <xf numFmtId="0" fontId="0" fillId="6" borderId="3" xfId="0" applyFill="1" applyBorder="1" applyAlignment="1">
      <alignment horizontal="center" vertical="center"/>
    </xf>
    <xf numFmtId="40" fontId="10" fillId="2" borderId="117" xfId="1" applyNumberFormat="1" applyFont="1" applyFill="1" applyBorder="1" applyAlignment="1" applyProtection="1">
      <alignment vertical="center"/>
    </xf>
    <xf numFmtId="40" fontId="10" fillId="2" borderId="96" xfId="1" applyNumberFormat="1" applyFont="1" applyFill="1" applyBorder="1" applyAlignment="1" applyProtection="1">
      <alignment vertical="center"/>
    </xf>
    <xf numFmtId="40" fontId="10" fillId="2" borderId="104" xfId="1" applyNumberFormat="1" applyFont="1" applyFill="1" applyBorder="1" applyAlignment="1" applyProtection="1">
      <alignment vertical="center"/>
    </xf>
    <xf numFmtId="40" fontId="0" fillId="0" borderId="15" xfId="1" applyNumberFormat="1" applyFont="1" applyFill="1" applyBorder="1" applyAlignment="1" applyProtection="1">
      <alignment vertical="center"/>
    </xf>
    <xf numFmtId="40" fontId="0" fillId="0" borderId="16" xfId="1" applyNumberFormat="1" applyFont="1" applyFill="1" applyBorder="1" applyAlignment="1" applyProtection="1">
      <alignment vertical="center"/>
    </xf>
    <xf numFmtId="0" fontId="0" fillId="0" borderId="3" xfId="0" applyBorder="1" applyAlignment="1">
      <alignment horizontal="center" vertical="center" shrinkToFit="1"/>
    </xf>
    <xf numFmtId="0" fontId="33" fillId="0" borderId="0" xfId="0" applyFont="1" applyAlignment="1">
      <alignment horizontal="left" vertical="center" wrapText="1"/>
    </xf>
    <xf numFmtId="0" fontId="5" fillId="0" borderId="0" xfId="0" applyFont="1" applyAlignment="1">
      <alignment horizontal="left" vertical="center" wrapText="1"/>
    </xf>
    <xf numFmtId="0" fontId="5" fillId="0" borderId="264" xfId="0" applyFont="1" applyBorder="1" applyAlignment="1">
      <alignment horizontal="left" vertical="center" wrapText="1"/>
    </xf>
    <xf numFmtId="0" fontId="33" fillId="3" borderId="122" xfId="0" applyFont="1" applyFill="1" applyBorder="1">
      <alignment vertical="center"/>
    </xf>
    <xf numFmtId="0" fontId="33" fillId="3" borderId="87" xfId="0" applyFont="1" applyFill="1" applyBorder="1">
      <alignment vertical="center"/>
    </xf>
    <xf numFmtId="0" fontId="33" fillId="3" borderId="123" xfId="0" applyFont="1" applyFill="1" applyBorder="1">
      <alignment vertical="center"/>
    </xf>
    <xf numFmtId="0" fontId="0" fillId="2" borderId="96" xfId="0" applyFill="1" applyBorder="1">
      <alignment vertical="center"/>
    </xf>
    <xf numFmtId="38" fontId="0" fillId="0" borderId="15" xfId="1" applyFont="1" applyFill="1" applyBorder="1" applyAlignment="1" applyProtection="1">
      <alignment vertical="center"/>
    </xf>
    <xf numFmtId="38" fontId="0" fillId="0" borderId="16" xfId="1" applyFont="1" applyFill="1" applyBorder="1" applyAlignment="1" applyProtection="1">
      <alignment vertical="center"/>
    </xf>
    <xf numFmtId="0" fontId="0" fillId="6" borderId="235" xfId="0" applyFill="1" applyBorder="1" applyAlignment="1">
      <alignment horizontal="center" vertical="center" shrinkToFit="1"/>
    </xf>
    <xf numFmtId="0" fontId="0" fillId="6" borderId="236" xfId="0" applyFill="1" applyBorder="1" applyAlignment="1">
      <alignment horizontal="center" vertical="center" shrinkToFit="1"/>
    </xf>
    <xf numFmtId="0" fontId="0" fillId="6" borderId="237" xfId="0" applyFill="1" applyBorder="1" applyAlignment="1">
      <alignment horizontal="center" vertical="center" shrinkToFit="1"/>
    </xf>
    <xf numFmtId="0" fontId="2" fillId="3" borderId="85" xfId="0" applyFont="1" applyFill="1" applyBorder="1" applyAlignment="1">
      <alignment vertical="center" wrapText="1"/>
    </xf>
    <xf numFmtId="38" fontId="2" fillId="3" borderId="218" xfId="1" applyFont="1" applyFill="1" applyBorder="1" applyAlignment="1" applyProtection="1">
      <alignment horizontal="center" vertical="center" shrinkToFit="1"/>
    </xf>
    <xf numFmtId="38" fontId="2" fillId="3" borderId="0" xfId="1" applyFont="1" applyFill="1" applyBorder="1" applyAlignment="1" applyProtection="1">
      <alignment horizontal="center" vertical="center" shrinkToFit="1"/>
    </xf>
    <xf numFmtId="38" fontId="2" fillId="3" borderId="238" xfId="1" applyFont="1" applyFill="1" applyBorder="1" applyAlignment="1" applyProtection="1">
      <alignment horizontal="center" vertical="center" shrinkToFit="1"/>
    </xf>
    <xf numFmtId="0" fontId="2" fillId="3" borderId="240" xfId="0" applyFont="1" applyFill="1" applyBorder="1" applyAlignment="1">
      <alignment horizontal="center" vertical="center" shrinkToFit="1"/>
    </xf>
    <xf numFmtId="0" fontId="2" fillId="3" borderId="241" xfId="0" applyFont="1" applyFill="1" applyBorder="1" applyAlignment="1">
      <alignment horizontal="center" vertical="center" shrinkToFit="1"/>
    </xf>
    <xf numFmtId="0" fontId="2" fillId="3" borderId="242" xfId="0" applyFont="1" applyFill="1" applyBorder="1" applyAlignment="1">
      <alignment horizontal="center" vertical="center" shrinkToFit="1"/>
    </xf>
    <xf numFmtId="38" fontId="2" fillId="3" borderId="245" xfId="1" applyFont="1" applyFill="1" applyBorder="1" applyAlignment="1" applyProtection="1">
      <alignment horizontal="right" vertical="center" shrinkToFit="1"/>
    </xf>
    <xf numFmtId="38" fontId="2" fillId="3" borderId="246" xfId="1" applyFont="1" applyFill="1" applyBorder="1" applyAlignment="1" applyProtection="1">
      <alignment horizontal="right" vertical="center" shrinkToFit="1"/>
    </xf>
    <xf numFmtId="38" fontId="2" fillId="3" borderId="247" xfId="1" applyFont="1" applyFill="1" applyBorder="1" applyAlignment="1" applyProtection="1">
      <alignment horizontal="right" vertical="center" shrinkToFit="1"/>
    </xf>
    <xf numFmtId="0" fontId="0" fillId="6" borderId="13" xfId="0" applyFill="1" applyBorder="1">
      <alignment vertical="center"/>
    </xf>
    <xf numFmtId="0" fontId="0" fillId="6" borderId="7" xfId="0" applyFill="1" applyBorder="1">
      <alignment vertical="center"/>
    </xf>
    <xf numFmtId="0" fontId="0" fillId="6" borderId="0" xfId="0" applyFill="1">
      <alignment vertical="center"/>
    </xf>
    <xf numFmtId="0" fontId="0" fillId="6" borderId="8" xfId="0" applyFill="1" applyBorder="1">
      <alignment vertical="center"/>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0" fillId="6" borderId="231" xfId="0" applyFill="1" applyBorder="1" applyAlignment="1">
      <alignment horizontal="center" vertical="center"/>
    </xf>
    <xf numFmtId="0" fontId="0" fillId="6" borderId="229" xfId="0" applyFill="1" applyBorder="1" applyAlignment="1">
      <alignment horizontal="center" vertical="center" shrinkToFit="1"/>
    </xf>
    <xf numFmtId="0" fontId="0" fillId="6" borderId="230" xfId="0" applyFill="1" applyBorder="1" applyAlignment="1">
      <alignment horizontal="center" vertical="center" shrinkToFit="1"/>
    </xf>
    <xf numFmtId="0" fontId="0" fillId="6" borderId="231" xfId="0" applyFill="1" applyBorder="1" applyAlignment="1">
      <alignment horizontal="center" vertical="center" shrinkToFit="1"/>
    </xf>
    <xf numFmtId="0" fontId="0" fillId="6" borderId="232" xfId="0" applyFill="1" applyBorder="1" applyAlignment="1">
      <alignment horizontal="center" vertical="center" shrinkToFit="1"/>
    </xf>
    <xf numFmtId="0" fontId="0" fillId="6" borderId="233" xfId="0" applyFill="1" applyBorder="1" applyAlignment="1">
      <alignment horizontal="center" vertical="center" shrinkToFit="1"/>
    </xf>
    <xf numFmtId="0" fontId="0" fillId="6" borderId="234" xfId="0" applyFill="1" applyBorder="1" applyAlignment="1">
      <alignment horizontal="center" vertical="center" shrinkToFit="1"/>
    </xf>
    <xf numFmtId="0" fontId="0" fillId="2" borderId="16" xfId="0" applyFill="1" applyBorder="1" applyAlignment="1">
      <alignment vertical="center" shrinkToFit="1"/>
    </xf>
    <xf numFmtId="0" fontId="0" fillId="0" borderId="5" xfId="0" applyBorder="1">
      <alignment vertical="center"/>
    </xf>
    <xf numFmtId="0" fontId="0" fillId="0" borderId="6" xfId="0" applyBorder="1">
      <alignment vertical="center"/>
    </xf>
    <xf numFmtId="0" fontId="0" fillId="6" borderId="4" xfId="0" applyFill="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3" borderId="85" xfId="0" applyFont="1" applyFill="1" applyBorder="1">
      <alignment vertical="center"/>
    </xf>
    <xf numFmtId="0" fontId="2" fillId="3" borderId="17"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2" fillId="3" borderId="85"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4" fillId="3" borderId="85" xfId="0" applyFont="1" applyFill="1" applyBorder="1">
      <alignment vertical="center"/>
    </xf>
    <xf numFmtId="0" fontId="0" fillId="3" borderId="85" xfId="0" applyFill="1" applyBorder="1">
      <alignment vertical="center"/>
    </xf>
    <xf numFmtId="0" fontId="0" fillId="6" borderId="13" xfId="0" applyFill="1" applyBorder="1" applyAlignment="1">
      <alignment horizontal="center" vertical="center" wrapText="1"/>
    </xf>
    <xf numFmtId="0" fontId="2" fillId="6" borderId="1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3" xfId="0" applyFont="1" applyFill="1" applyBorder="1">
      <alignment vertical="center"/>
    </xf>
    <xf numFmtId="0" fontId="0" fillId="3" borderId="85" xfId="0" applyFill="1" applyBorder="1" applyAlignment="1">
      <alignment horizontal="center" vertical="center" wrapText="1"/>
    </xf>
    <xf numFmtId="0" fontId="0" fillId="3" borderId="85" xfId="0" applyFill="1" applyBorder="1" applyAlignment="1">
      <alignment horizontal="center" vertical="center"/>
    </xf>
    <xf numFmtId="0" fontId="16" fillId="3" borderId="17"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3" xfId="0" applyFont="1" applyFill="1" applyBorder="1" applyAlignment="1">
      <alignment horizontal="center" vertical="center" wrapText="1"/>
    </xf>
    <xf numFmtId="0" fontId="16" fillId="3" borderId="3" xfId="0" applyFont="1" applyFill="1" applyBorder="1" applyAlignment="1">
      <alignment horizontal="center" vertical="center"/>
    </xf>
    <xf numFmtId="0" fontId="0" fillId="6" borderId="3" xfId="0" applyFill="1" applyBorder="1" applyAlignment="1">
      <alignment horizontal="center" vertical="center" wrapText="1"/>
    </xf>
    <xf numFmtId="0" fontId="3"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0" fillId="0" borderId="96" xfId="0" applyBorder="1" applyAlignment="1">
      <alignment vertical="center" shrinkToFit="1"/>
    </xf>
    <xf numFmtId="0" fontId="0" fillId="0" borderId="5" xfId="0" applyBorder="1" applyAlignment="1">
      <alignment horizontal="center" vertical="center" wrapText="1"/>
    </xf>
    <xf numFmtId="0" fontId="2" fillId="6" borderId="3" xfId="0" applyFont="1" applyFill="1" applyBorder="1" applyAlignment="1">
      <alignment horizontal="center" vertical="center" wrapText="1"/>
    </xf>
    <xf numFmtId="0" fontId="4" fillId="6" borderId="3" xfId="0" applyFont="1" applyFill="1" applyBorder="1" applyAlignment="1">
      <alignment horizontal="center" vertical="center"/>
    </xf>
    <xf numFmtId="0" fontId="18" fillId="3" borderId="15" xfId="0" applyFont="1" applyFill="1" applyBorder="1" applyAlignment="1">
      <alignment vertical="center" shrinkToFit="1"/>
    </xf>
    <xf numFmtId="0" fontId="18" fillId="3" borderId="16" xfId="0" applyFont="1" applyFill="1" applyBorder="1" applyAlignment="1">
      <alignment vertical="center" shrinkToFit="1"/>
    </xf>
    <xf numFmtId="0" fontId="0" fillId="3" borderId="3" xfId="0" applyFill="1" applyBorder="1" applyAlignment="1">
      <alignment horizontal="center" vertical="center" shrinkToFit="1"/>
    </xf>
    <xf numFmtId="0" fontId="0" fillId="3" borderId="4" xfId="0" applyFill="1" applyBorder="1" applyAlignment="1">
      <alignment vertical="center" shrinkToFit="1"/>
    </xf>
    <xf numFmtId="0" fontId="0" fillId="3" borderId="5" xfId="0" applyFill="1" applyBorder="1" applyAlignment="1">
      <alignment vertical="center" shrinkToFit="1"/>
    </xf>
    <xf numFmtId="0" fontId="0" fillId="3" borderId="16" xfId="0" applyFill="1" applyBorder="1" applyAlignment="1">
      <alignment vertical="center" shrinkToFit="1"/>
    </xf>
    <xf numFmtId="0" fontId="0" fillId="3" borderId="17" xfId="0" applyFill="1" applyBorder="1" applyAlignment="1">
      <alignment vertical="center" shrinkToFit="1"/>
    </xf>
    <xf numFmtId="0" fontId="2" fillId="6" borderId="15" xfId="0" applyFont="1" applyFill="1" applyBorder="1" applyAlignment="1">
      <alignment vertical="center" wrapText="1"/>
    </xf>
    <xf numFmtId="0" fontId="2" fillId="6" borderId="16" xfId="0" applyFont="1" applyFill="1" applyBorder="1">
      <alignment vertical="center"/>
    </xf>
    <xf numFmtId="0" fontId="0" fillId="3" borderId="117" xfId="0" applyFill="1" applyBorder="1" applyAlignment="1">
      <alignment horizontal="center" vertical="center"/>
    </xf>
    <xf numFmtId="0" fontId="0" fillId="3" borderId="104" xfId="0" applyFill="1" applyBorder="1" applyAlignment="1">
      <alignment horizontal="center" vertical="center"/>
    </xf>
    <xf numFmtId="0" fontId="18" fillId="3" borderId="15" xfId="0" applyFont="1" applyFill="1" applyBorder="1" applyAlignment="1">
      <alignment horizontal="left" vertical="center"/>
    </xf>
    <xf numFmtId="0" fontId="18" fillId="3" borderId="16" xfId="0" applyFont="1" applyFill="1" applyBorder="1" applyAlignment="1">
      <alignment horizontal="left" vertical="center"/>
    </xf>
    <xf numFmtId="0" fontId="18" fillId="3" borderId="17" xfId="0" applyFont="1" applyFill="1" applyBorder="1" applyAlignment="1">
      <alignment horizontal="left"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3" xfId="0" applyBorder="1">
      <alignment vertical="center"/>
    </xf>
    <xf numFmtId="0" fontId="0" fillId="6" borderId="116" xfId="0" applyFill="1" applyBorder="1">
      <alignment vertical="center"/>
    </xf>
    <xf numFmtId="0" fontId="0" fillId="6" borderId="52" xfId="0" applyFill="1" applyBorder="1">
      <alignment vertical="center"/>
    </xf>
    <xf numFmtId="0" fontId="0" fillId="6" borderId="115" xfId="0" applyFill="1" applyBorder="1">
      <alignment vertical="center"/>
    </xf>
    <xf numFmtId="0" fontId="2" fillId="2" borderId="133" xfId="0" applyFont="1" applyFill="1" applyBorder="1">
      <alignment vertical="center"/>
    </xf>
    <xf numFmtId="0" fontId="0" fillId="0" borderId="134" xfId="0" applyBorder="1">
      <alignment vertical="center"/>
    </xf>
    <xf numFmtId="0" fontId="0" fillId="0" borderId="135" xfId="0" applyBorder="1">
      <alignment vertical="center"/>
    </xf>
    <xf numFmtId="0" fontId="0" fillId="0" borderId="13" xfId="0" applyBorder="1" applyAlignment="1">
      <alignment horizontal="center" vertical="center"/>
    </xf>
    <xf numFmtId="0" fontId="0" fillId="6" borderId="23" xfId="0" applyFill="1" applyBorder="1" applyAlignment="1">
      <alignment horizontal="center" vertical="center" wrapText="1"/>
    </xf>
    <xf numFmtId="0" fontId="0" fillId="6" borderId="24" xfId="0" applyFill="1" applyBorder="1" applyAlignment="1">
      <alignment horizontal="center" vertical="center"/>
    </xf>
    <xf numFmtId="0" fontId="0" fillId="0" borderId="3" xfId="0" applyBorder="1" applyAlignment="1">
      <alignment horizontal="center" vertical="center"/>
    </xf>
    <xf numFmtId="0" fontId="2" fillId="6" borderId="100" xfId="0" applyFont="1" applyFill="1" applyBorder="1" applyAlignment="1">
      <alignment horizontal="left" vertical="center" wrapText="1"/>
    </xf>
    <xf numFmtId="0" fontId="4" fillId="6" borderId="89" xfId="0" applyFont="1" applyFill="1" applyBorder="1" applyAlignment="1">
      <alignment horizontal="left" vertical="center"/>
    </xf>
    <xf numFmtId="0" fontId="0" fillId="2" borderId="85" xfId="0" applyFill="1" applyBorder="1" applyAlignment="1">
      <alignment horizontal="center" vertical="center" wrapText="1"/>
    </xf>
    <xf numFmtId="0" fontId="0" fillId="2" borderId="85" xfId="0" applyFill="1" applyBorder="1" applyAlignment="1">
      <alignment horizontal="center" vertical="center"/>
    </xf>
    <xf numFmtId="38" fontId="0" fillId="2" borderId="85" xfId="1" applyFont="1" applyFill="1" applyBorder="1" applyAlignment="1" applyProtection="1">
      <alignment vertical="center"/>
    </xf>
    <xf numFmtId="0" fontId="0" fillId="0" borderId="85" xfId="0" applyBorder="1">
      <alignment vertical="center"/>
    </xf>
    <xf numFmtId="0" fontId="5" fillId="6" borderId="100" xfId="0" applyFont="1" applyFill="1" applyBorder="1" applyAlignment="1">
      <alignment vertical="center" shrinkToFit="1"/>
    </xf>
    <xf numFmtId="0" fontId="5" fillId="6" borderId="89" xfId="0" applyFont="1" applyFill="1" applyBorder="1" applyAlignment="1">
      <alignment vertical="center" shrinkToFit="1"/>
    </xf>
    <xf numFmtId="0" fontId="0" fillId="6" borderId="89" xfId="0" applyFill="1" applyBorder="1" applyAlignment="1">
      <alignment vertical="center" shrinkToFit="1"/>
    </xf>
    <xf numFmtId="0" fontId="4" fillId="2" borderId="117" xfId="0" applyFont="1" applyFill="1" applyBorder="1" applyAlignment="1">
      <alignment horizontal="center" vertical="center" shrinkToFit="1"/>
    </xf>
    <xf numFmtId="0" fontId="4" fillId="2" borderId="96" xfId="0" applyFont="1" applyFill="1" applyBorder="1" applyAlignment="1">
      <alignment horizontal="center" vertical="center" shrinkToFit="1"/>
    </xf>
    <xf numFmtId="0" fontId="2" fillId="2" borderId="148" xfId="0" applyFont="1" applyFill="1" applyBorder="1">
      <alignment vertical="center"/>
    </xf>
    <xf numFmtId="0" fontId="0" fillId="0" borderId="149" xfId="0" applyBorder="1">
      <alignment vertical="center"/>
    </xf>
    <xf numFmtId="0" fontId="0" fillId="0" borderId="150" xfId="0" applyBorder="1">
      <alignment vertical="center"/>
    </xf>
    <xf numFmtId="0" fontId="2" fillId="2" borderId="117" xfId="0" applyFont="1" applyFill="1" applyBorder="1">
      <alignment vertical="center"/>
    </xf>
    <xf numFmtId="38" fontId="18" fillId="2" borderId="151" xfId="1" applyFont="1" applyFill="1" applyBorder="1" applyAlignment="1" applyProtection="1">
      <alignment vertical="center"/>
    </xf>
    <xf numFmtId="38" fontId="18" fillId="2" borderId="152" xfId="1" applyFont="1" applyFill="1" applyBorder="1" applyAlignment="1" applyProtection="1">
      <alignment vertical="center"/>
    </xf>
    <xf numFmtId="38" fontId="18" fillId="2" borderId="153" xfId="1" applyFont="1" applyFill="1" applyBorder="1" applyAlignment="1" applyProtection="1">
      <alignment vertical="center"/>
    </xf>
    <xf numFmtId="38" fontId="18" fillId="2" borderId="139" xfId="1" applyFont="1" applyFill="1" applyBorder="1" applyAlignment="1" applyProtection="1">
      <alignment vertical="center"/>
    </xf>
    <xf numFmtId="38" fontId="18" fillId="2" borderId="107" xfId="1" applyFont="1" applyFill="1" applyBorder="1" applyAlignment="1" applyProtection="1">
      <alignment vertical="center"/>
    </xf>
    <xf numFmtId="38" fontId="18" fillId="2" borderId="140" xfId="1" applyFont="1" applyFill="1" applyBorder="1" applyAlignment="1" applyProtection="1">
      <alignment vertical="center"/>
    </xf>
    <xf numFmtId="0" fontId="35" fillId="2" borderId="3" xfId="0" applyFont="1" applyFill="1" applyBorder="1" applyAlignment="1">
      <alignment horizontal="center" vertical="center" wrapText="1"/>
    </xf>
    <xf numFmtId="0" fontId="35" fillId="3" borderId="104" xfId="0" applyFont="1" applyFill="1" applyBorder="1" applyAlignment="1">
      <alignment horizontal="center" vertical="center"/>
    </xf>
    <xf numFmtId="0" fontId="35" fillId="3" borderId="85" xfId="0" applyFont="1" applyFill="1" applyBorder="1" applyAlignment="1">
      <alignment horizontal="center" vertical="center"/>
    </xf>
    <xf numFmtId="0" fontId="35" fillId="3" borderId="117" xfId="0" applyFont="1" applyFill="1" applyBorder="1" applyAlignment="1">
      <alignment horizontal="center" vertical="center"/>
    </xf>
    <xf numFmtId="0" fontId="35" fillId="3" borderId="3" xfId="0" applyFont="1" applyFill="1" applyBorder="1" applyAlignment="1">
      <alignment horizontal="center" vertical="center" wrapText="1"/>
    </xf>
    <xf numFmtId="38" fontId="35" fillId="3" borderId="85" xfId="1" applyFont="1" applyFill="1" applyBorder="1" applyAlignment="1" applyProtection="1">
      <alignment vertical="center" wrapText="1"/>
    </xf>
    <xf numFmtId="38" fontId="18" fillId="3" borderId="85" xfId="1" applyFont="1" applyFill="1" applyBorder="1" applyAlignment="1" applyProtection="1">
      <alignment vertical="center" wrapText="1"/>
    </xf>
    <xf numFmtId="38" fontId="18" fillId="2" borderId="157" xfId="1" applyFont="1" applyFill="1" applyBorder="1" applyAlignment="1" applyProtection="1">
      <alignment vertical="center"/>
    </xf>
    <xf numFmtId="38" fontId="18" fillId="2" borderId="158" xfId="1" applyFont="1" applyFill="1" applyBorder="1" applyAlignment="1" applyProtection="1">
      <alignment vertical="center"/>
    </xf>
    <xf numFmtId="38" fontId="18" fillId="2" borderId="159" xfId="1" applyFont="1" applyFill="1" applyBorder="1" applyAlignment="1" applyProtection="1">
      <alignment vertical="center"/>
    </xf>
    <xf numFmtId="0" fontId="0" fillId="6" borderId="3" xfId="0" applyFill="1" applyBorder="1" applyAlignment="1">
      <alignment vertical="center" textRotation="255" shrinkToFit="1"/>
    </xf>
    <xf numFmtId="0" fontId="0" fillId="6" borderId="22" xfId="0" applyFill="1" applyBorder="1" applyAlignment="1">
      <alignment vertical="center" shrinkToFit="1"/>
    </xf>
    <xf numFmtId="0" fontId="0" fillId="6" borderId="23" xfId="0" applyFill="1" applyBorder="1" applyAlignment="1">
      <alignment vertical="center" shrinkToFit="1"/>
    </xf>
    <xf numFmtId="38" fontId="0" fillId="2" borderId="139" xfId="1" applyFont="1" applyFill="1" applyBorder="1" applyAlignment="1" applyProtection="1">
      <alignment vertical="center"/>
    </xf>
    <xf numFmtId="38" fontId="0" fillId="2" borderId="107" xfId="1" applyFont="1" applyFill="1" applyBorder="1" applyAlignment="1" applyProtection="1">
      <alignment vertical="center"/>
    </xf>
    <xf numFmtId="38" fontId="0" fillId="2" borderId="140" xfId="1" applyFont="1" applyFill="1" applyBorder="1" applyAlignment="1" applyProtection="1">
      <alignment vertical="center"/>
    </xf>
    <xf numFmtId="0" fontId="0" fillId="6" borderId="33" xfId="0" applyFill="1" applyBorder="1" applyAlignment="1">
      <alignment vertical="center" shrinkToFit="1"/>
    </xf>
    <xf numFmtId="0" fontId="0" fillId="6" borderId="34" xfId="0" applyFill="1" applyBorder="1" applyAlignment="1">
      <alignment vertical="center" shrinkToFit="1"/>
    </xf>
    <xf numFmtId="38" fontId="18" fillId="2" borderId="154" xfId="1" applyFont="1" applyFill="1" applyBorder="1" applyAlignment="1" applyProtection="1">
      <alignment vertical="center"/>
    </xf>
    <xf numFmtId="38" fontId="18" fillId="2" borderId="155" xfId="1" applyFont="1" applyFill="1" applyBorder="1" applyAlignment="1" applyProtection="1">
      <alignment vertical="center"/>
    </xf>
    <xf numFmtId="38" fontId="18" fillId="2" borderId="156" xfId="1" applyFont="1" applyFill="1" applyBorder="1" applyAlignment="1" applyProtection="1">
      <alignment vertical="center"/>
    </xf>
    <xf numFmtId="38" fontId="0" fillId="3" borderId="117" xfId="1" applyFont="1" applyFill="1" applyBorder="1" applyAlignment="1" applyProtection="1">
      <alignment vertical="center"/>
    </xf>
    <xf numFmtId="38" fontId="0" fillId="3" borderId="96" xfId="1" applyFont="1" applyFill="1" applyBorder="1" applyAlignment="1" applyProtection="1">
      <alignment vertical="center"/>
    </xf>
    <xf numFmtId="38" fontId="0" fillId="3" borderId="104" xfId="1" applyFont="1" applyFill="1" applyBorder="1" applyAlignment="1" applyProtection="1">
      <alignment vertical="center"/>
    </xf>
    <xf numFmtId="0" fontId="0" fillId="6" borderId="26" xfId="0" applyFill="1" applyBorder="1" applyAlignment="1">
      <alignment vertical="center" shrinkToFit="1"/>
    </xf>
    <xf numFmtId="38" fontId="0" fillId="2" borderId="141" xfId="1" applyFont="1" applyFill="1" applyBorder="1" applyAlignment="1" applyProtection="1">
      <alignment vertical="center"/>
    </xf>
    <xf numFmtId="38" fontId="0" fillId="2" borderId="106" xfId="1" applyFont="1" applyFill="1" applyBorder="1" applyAlignment="1" applyProtection="1">
      <alignment vertical="center"/>
    </xf>
    <xf numFmtId="38" fontId="0" fillId="2" borderId="142" xfId="1" applyFont="1" applyFill="1" applyBorder="1" applyAlignment="1" applyProtection="1">
      <alignment vertical="center"/>
    </xf>
    <xf numFmtId="38" fontId="0" fillId="3" borderId="131" xfId="1" applyFont="1" applyFill="1" applyBorder="1" applyAlignment="1" applyProtection="1">
      <alignment vertical="center"/>
    </xf>
    <xf numFmtId="38" fontId="0" fillId="3" borderId="132" xfId="1" applyFont="1" applyFill="1" applyBorder="1" applyAlignment="1" applyProtection="1">
      <alignment vertical="center"/>
    </xf>
    <xf numFmtId="38" fontId="0" fillId="3" borderId="105" xfId="1" applyFont="1" applyFill="1" applyBorder="1" applyAlignment="1" applyProtection="1">
      <alignment vertical="center"/>
    </xf>
    <xf numFmtId="38" fontId="0" fillId="2" borderId="154" xfId="1" applyFont="1" applyFill="1" applyBorder="1" applyAlignment="1" applyProtection="1">
      <alignment vertical="center"/>
    </xf>
    <xf numFmtId="38" fontId="0" fillId="2" borderId="155" xfId="1" applyFont="1" applyFill="1" applyBorder="1" applyAlignment="1" applyProtection="1">
      <alignment vertical="center"/>
    </xf>
    <xf numFmtId="38" fontId="0" fillId="2" borderId="156" xfId="1" applyFont="1" applyFill="1" applyBorder="1" applyAlignment="1" applyProtection="1">
      <alignment vertical="center"/>
    </xf>
    <xf numFmtId="0" fontId="0" fillId="3" borderId="122" xfId="0" applyFill="1" applyBorder="1" applyAlignment="1">
      <alignment vertical="center" shrinkToFit="1"/>
    </xf>
    <xf numFmtId="0" fontId="0" fillId="3" borderId="98" xfId="0" applyFill="1" applyBorder="1" applyAlignment="1">
      <alignment vertical="center" shrinkToFit="1"/>
    </xf>
    <xf numFmtId="0" fontId="0" fillId="6" borderId="9" xfId="0" applyFill="1" applyBorder="1" applyAlignment="1">
      <alignment horizontal="center" vertical="center"/>
    </xf>
    <xf numFmtId="0" fontId="0" fillId="6" borderId="11" xfId="0" applyFill="1" applyBorder="1" applyAlignment="1">
      <alignment horizontal="center" vertical="center"/>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6" borderId="15" xfId="0" applyFill="1" applyBorder="1" applyAlignment="1">
      <alignment vertical="center" textRotation="255" shrinkToFit="1"/>
    </xf>
    <xf numFmtId="0" fontId="0" fillId="6" borderId="13" xfId="0" applyFill="1" applyBorder="1" applyAlignment="1">
      <alignment vertical="center" shrinkToFit="1"/>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4" fillId="6" borderId="82" xfId="0" applyFont="1" applyFill="1" applyBorder="1" applyAlignment="1">
      <alignment horizontal="center" vertical="center"/>
    </xf>
    <xf numFmtId="0" fontId="4" fillId="6" borderId="83" xfId="0" applyFont="1" applyFill="1" applyBorder="1" applyAlignment="1">
      <alignment horizontal="center" vertical="center"/>
    </xf>
    <xf numFmtId="0" fontId="4" fillId="6" borderId="84" xfId="0" applyFont="1" applyFill="1" applyBorder="1" applyAlignment="1">
      <alignment horizontal="center" vertical="center"/>
    </xf>
    <xf numFmtId="0" fontId="2" fillId="6" borderId="82" xfId="0" applyFont="1" applyFill="1" applyBorder="1" applyAlignment="1">
      <alignment horizontal="center" vertical="center"/>
    </xf>
    <xf numFmtId="0" fontId="0" fillId="3" borderId="87" xfId="0" applyFill="1" applyBorder="1" applyAlignment="1">
      <alignment vertical="center" shrinkToFit="1"/>
    </xf>
    <xf numFmtId="0" fontId="0" fillId="3" borderId="123" xfId="0" applyFill="1" applyBorder="1" applyAlignment="1">
      <alignment vertical="center" shrinkToFit="1"/>
    </xf>
    <xf numFmtId="0" fontId="18" fillId="3" borderId="122" xfId="0" applyFont="1" applyFill="1" applyBorder="1" applyAlignment="1">
      <alignment vertical="center" shrinkToFit="1"/>
    </xf>
    <xf numFmtId="0" fontId="18" fillId="3" borderId="87" xfId="0" applyFont="1" applyFill="1" applyBorder="1" applyAlignment="1">
      <alignment vertical="center" shrinkToFit="1"/>
    </xf>
    <xf numFmtId="0" fontId="18" fillId="3" borderId="123" xfId="0" applyFont="1" applyFill="1" applyBorder="1" applyAlignment="1">
      <alignment vertical="center" shrinkToFit="1"/>
    </xf>
    <xf numFmtId="0" fontId="47" fillId="5" borderId="17" xfId="2" applyFont="1" applyFill="1" applyBorder="1" applyAlignment="1" applyProtection="1">
      <alignment horizontal="center" vertical="center"/>
    </xf>
    <xf numFmtId="0" fontId="0" fillId="6" borderId="15" xfId="0" applyFill="1" applyBorder="1" applyAlignment="1">
      <alignment horizontal="center" vertical="center" shrinkToFit="1"/>
    </xf>
    <xf numFmtId="0" fontId="0" fillId="6" borderId="16" xfId="0" applyFill="1" applyBorder="1" applyAlignment="1">
      <alignment horizontal="center" vertical="center" shrinkToFit="1"/>
    </xf>
    <xf numFmtId="0" fontId="2" fillId="6" borderId="3" xfId="0" applyFont="1" applyFill="1" applyBorder="1" applyAlignment="1">
      <alignment horizontal="center" vertical="center" wrapText="1" shrinkToFit="1"/>
    </xf>
    <xf numFmtId="0" fontId="4" fillId="6" borderId="3" xfId="0" applyFont="1" applyFill="1" applyBorder="1" applyAlignment="1">
      <alignment horizontal="center" vertical="center" shrinkToFit="1"/>
    </xf>
    <xf numFmtId="38" fontId="0" fillId="2" borderId="117" xfId="1" applyFont="1" applyFill="1" applyBorder="1" applyAlignment="1" applyProtection="1">
      <alignment vertical="center" shrinkToFit="1"/>
    </xf>
    <xf numFmtId="38" fontId="0" fillId="2" borderId="96" xfId="1" applyFont="1" applyFill="1" applyBorder="1" applyAlignment="1" applyProtection="1">
      <alignment vertical="center" shrinkToFit="1"/>
    </xf>
    <xf numFmtId="38" fontId="0" fillId="2" borderId="104" xfId="1" applyFont="1" applyFill="1" applyBorder="1" applyAlignment="1" applyProtection="1">
      <alignment vertical="center" shrinkToFit="1"/>
    </xf>
    <xf numFmtId="0" fontId="0" fillId="4" borderId="45" xfId="0" applyFill="1" applyBorder="1">
      <alignment vertical="center"/>
    </xf>
    <xf numFmtId="0" fontId="0" fillId="6" borderId="17" xfId="0" applyFill="1" applyBorder="1">
      <alignment vertical="center"/>
    </xf>
    <xf numFmtId="0" fontId="0" fillId="6" borderId="3" xfId="0" applyFill="1" applyBorder="1" applyAlignment="1">
      <alignment horizontal="center" vertical="center" wrapText="1" shrinkToFit="1"/>
    </xf>
    <xf numFmtId="0" fontId="0" fillId="6" borderId="3" xfId="0" applyFill="1" applyBorder="1" applyAlignment="1">
      <alignment horizontal="center" vertical="center" shrinkToFit="1"/>
    </xf>
    <xf numFmtId="0" fontId="0" fillId="2" borderId="117" xfId="0" applyFill="1" applyBorder="1" applyAlignment="1">
      <alignment vertical="center" shrinkToFit="1"/>
    </xf>
    <xf numFmtId="0" fontId="0" fillId="2" borderId="96" xfId="0" applyFill="1" applyBorder="1" applyAlignment="1">
      <alignment vertical="center" shrinkToFit="1"/>
    </xf>
    <xf numFmtId="0" fontId="0" fillId="2" borderId="104" xfId="0" applyFill="1" applyBorder="1" applyAlignment="1">
      <alignment vertical="center" shrinkToFit="1"/>
    </xf>
    <xf numFmtId="0" fontId="0" fillId="6" borderId="9" xfId="0" applyFill="1" applyBorder="1">
      <alignment vertical="center"/>
    </xf>
    <xf numFmtId="0" fontId="0" fillId="6" borderId="10" xfId="0" applyFill="1" applyBorder="1">
      <alignment vertical="center"/>
    </xf>
    <xf numFmtId="0" fontId="0" fillId="6" borderId="11" xfId="0" applyFill="1" applyBorder="1">
      <alignment vertical="center"/>
    </xf>
    <xf numFmtId="0" fontId="3" fillId="6" borderId="47"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3" fillId="6" borderId="49" xfId="0" applyFont="1" applyFill="1" applyBorder="1" applyAlignment="1">
      <alignment horizontal="center" vertical="center" wrapText="1"/>
    </xf>
    <xf numFmtId="0" fontId="0" fillId="2" borderId="47" xfId="0" applyFill="1" applyBorder="1" applyAlignment="1">
      <alignment horizontal="center" vertical="center"/>
    </xf>
    <xf numFmtId="0" fontId="0" fillId="2" borderId="122" xfId="0" applyFill="1" applyBorder="1" applyAlignment="1">
      <alignment vertical="center" shrinkToFit="1"/>
    </xf>
    <xf numFmtId="0" fontId="0" fillId="2" borderId="87" xfId="0" applyFill="1" applyBorder="1" applyAlignment="1">
      <alignment vertical="center" shrinkToFit="1"/>
    </xf>
    <xf numFmtId="0" fontId="0" fillId="2" borderId="123" xfId="0" applyFill="1" applyBorder="1" applyAlignment="1">
      <alignment vertical="center" shrinkToFit="1"/>
    </xf>
    <xf numFmtId="0" fontId="47" fillId="5" borderId="17" xfId="2" applyFont="1" applyFill="1" applyBorder="1" applyAlignment="1" applyProtection="1">
      <alignment horizontal="center" vertical="center" shrinkToFit="1"/>
    </xf>
    <xf numFmtId="0" fontId="2" fillId="6" borderId="47"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0" fillId="3" borderId="96" xfId="0" applyFill="1" applyBorder="1" applyAlignment="1">
      <alignment horizontal="center" vertical="center"/>
    </xf>
    <xf numFmtId="0" fontId="0" fillId="6" borderId="47"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1" xfId="0" applyFill="1" applyBorder="1" applyAlignment="1">
      <alignment horizontal="center" vertical="center"/>
    </xf>
    <xf numFmtId="0" fontId="0" fillId="6" borderId="52" xfId="0" applyFill="1" applyBorder="1" applyAlignment="1">
      <alignment horizontal="center" vertical="center"/>
    </xf>
    <xf numFmtId="0" fontId="0" fillId="6" borderId="48" xfId="0" applyFill="1" applyBorder="1" applyAlignment="1">
      <alignment vertical="center" shrinkToFit="1"/>
    </xf>
    <xf numFmtId="0" fontId="0" fillId="6" borderId="49" xfId="0" applyFill="1" applyBorder="1" applyAlignment="1">
      <alignment vertical="center" shrinkToFit="1"/>
    </xf>
    <xf numFmtId="0" fontId="0" fillId="2" borderId="50" xfId="0" applyFill="1" applyBorder="1" applyAlignment="1">
      <alignment horizontal="center" vertical="center"/>
    </xf>
    <xf numFmtId="0" fontId="35" fillId="3" borderId="104" xfId="0" applyFont="1" applyFill="1" applyBorder="1" applyAlignment="1">
      <alignment vertical="center" wrapText="1"/>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0" fillId="3" borderId="47" xfId="0" applyFill="1" applyBorder="1" applyAlignment="1">
      <alignment horizontal="center" vertical="center"/>
    </xf>
    <xf numFmtId="0" fontId="0" fillId="3" borderId="49" xfId="0" applyFill="1" applyBorder="1" applyAlignment="1">
      <alignment horizontal="center" vertical="center"/>
    </xf>
    <xf numFmtId="0" fontId="0" fillId="4" borderId="45" xfId="0" applyFill="1" applyBorder="1" applyAlignment="1">
      <alignment horizontal="center" vertical="center"/>
    </xf>
    <xf numFmtId="0" fontId="0" fillId="3" borderId="144" xfId="0" applyFill="1" applyBorder="1" applyAlignment="1">
      <alignment horizontal="center" vertical="center"/>
    </xf>
    <xf numFmtId="0" fontId="0" fillId="3" borderId="174" xfId="0" applyFill="1" applyBorder="1" applyAlignment="1">
      <alignment horizontal="center" vertical="center"/>
    </xf>
    <xf numFmtId="0" fontId="0" fillId="3" borderId="175" xfId="0" applyFill="1" applyBorder="1" applyAlignment="1">
      <alignment horizontal="center" vertical="center"/>
    </xf>
    <xf numFmtId="0" fontId="0" fillId="3" borderId="25" xfId="0" applyFill="1" applyBorder="1">
      <alignment vertical="center"/>
    </xf>
    <xf numFmtId="0" fontId="0" fillId="3" borderId="22" xfId="0" applyFill="1" applyBorder="1">
      <alignment vertical="center"/>
    </xf>
    <xf numFmtId="0" fontId="0" fillId="3" borderId="176" xfId="0" applyFill="1" applyBorder="1" applyAlignment="1">
      <alignment horizontal="center" vertical="center"/>
    </xf>
    <xf numFmtId="0" fontId="0" fillId="3" borderId="177" xfId="0" applyFill="1" applyBorder="1" applyAlignment="1">
      <alignment horizontal="center" vertical="center"/>
    </xf>
    <xf numFmtId="0" fontId="0" fillId="3" borderId="178" xfId="0" applyFill="1" applyBorder="1" applyAlignment="1">
      <alignment horizontal="center" vertical="center"/>
    </xf>
    <xf numFmtId="0" fontId="0" fillId="3" borderId="36" xfId="0" applyFill="1" applyBorder="1">
      <alignment vertical="center"/>
    </xf>
    <xf numFmtId="0" fontId="0" fillId="3" borderId="33" xfId="0" applyFill="1" applyBorder="1">
      <alignment vertical="center"/>
    </xf>
    <xf numFmtId="0" fontId="18" fillId="3" borderId="117" xfId="0" applyFont="1" applyFill="1" applyBorder="1" applyAlignment="1">
      <alignment vertical="center" wrapText="1"/>
    </xf>
    <xf numFmtId="0" fontId="18" fillId="3" borderId="96" xfId="0" applyFont="1" applyFill="1" applyBorder="1" applyAlignment="1">
      <alignment vertical="center" wrapText="1"/>
    </xf>
    <xf numFmtId="0" fontId="0" fillId="3" borderId="136" xfId="0" applyFill="1" applyBorder="1" applyAlignment="1">
      <alignment horizontal="center" vertical="center"/>
    </xf>
    <xf numFmtId="0" fontId="0" fillId="3" borderId="137" xfId="0" applyFill="1" applyBorder="1" applyAlignment="1">
      <alignment horizontal="center" vertical="center"/>
    </xf>
    <xf numFmtId="0" fontId="0" fillId="3" borderId="138" xfId="0" applyFill="1" applyBorder="1" applyAlignment="1">
      <alignment horizontal="center" vertical="center"/>
    </xf>
    <xf numFmtId="0" fontId="0" fillId="3" borderId="29" xfId="0" applyFill="1" applyBorder="1">
      <alignment vertical="center"/>
    </xf>
    <xf numFmtId="0" fontId="0" fillId="3" borderId="26" xfId="0" applyFill="1" applyBorder="1">
      <alignment vertical="center"/>
    </xf>
    <xf numFmtId="0" fontId="61" fillId="5" borderId="15" xfId="2" applyFont="1" applyFill="1" applyBorder="1" applyAlignment="1" applyProtection="1">
      <alignment horizontal="center" vertical="center" shrinkToFit="1"/>
    </xf>
    <xf numFmtId="0" fontId="61" fillId="5" borderId="17" xfId="2" applyFont="1" applyFill="1" applyBorder="1" applyAlignment="1" applyProtection="1">
      <alignment horizontal="center" vertical="center" shrinkToFit="1"/>
    </xf>
    <xf numFmtId="0" fontId="35" fillId="0" borderId="96" xfId="0" applyFont="1" applyBorder="1">
      <alignment vertical="center"/>
    </xf>
    <xf numFmtId="0" fontId="35" fillId="0" borderId="104" xfId="0" applyFont="1" applyBorder="1">
      <alignment vertical="center"/>
    </xf>
    <xf numFmtId="0" fontId="18" fillId="3" borderId="161" xfId="0" applyFont="1" applyFill="1" applyBorder="1" applyAlignment="1">
      <alignment horizontal="right" vertical="center"/>
    </xf>
    <xf numFmtId="0" fontId="18" fillId="3" borderId="165" xfId="0" applyFont="1" applyFill="1" applyBorder="1" applyAlignment="1">
      <alignment horizontal="right" vertical="center"/>
    </xf>
    <xf numFmtId="0" fontId="18" fillId="3" borderId="160" xfId="0" applyFont="1" applyFill="1" applyBorder="1" applyAlignment="1">
      <alignment horizontal="right" vertical="center"/>
    </xf>
    <xf numFmtId="0" fontId="18" fillId="3" borderId="164" xfId="0" applyFont="1" applyFill="1" applyBorder="1" applyAlignment="1">
      <alignment horizontal="right" vertical="center"/>
    </xf>
    <xf numFmtId="0" fontId="18" fillId="3" borderId="248" xfId="0" applyFont="1" applyFill="1" applyBorder="1" applyAlignment="1">
      <alignment horizontal="right" vertical="center"/>
    </xf>
    <xf numFmtId="0" fontId="18" fillId="3" borderId="219" xfId="0" applyFont="1" applyFill="1" applyBorder="1" applyAlignment="1">
      <alignment horizontal="right" vertical="center"/>
    </xf>
    <xf numFmtId="0" fontId="35" fillId="0" borderId="96" xfId="0" applyFont="1" applyBorder="1" applyAlignment="1">
      <alignment vertical="center" wrapText="1"/>
    </xf>
    <xf numFmtId="0" fontId="35" fillId="0" borderId="104" xfId="0" applyFont="1" applyBorder="1" applyAlignment="1">
      <alignment vertical="center" wrapText="1"/>
    </xf>
    <xf numFmtId="0" fontId="18" fillId="0" borderId="96" xfId="0" applyFont="1" applyBorder="1">
      <alignment vertical="center"/>
    </xf>
    <xf numFmtId="0" fontId="18" fillId="0" borderId="104" xfId="0" applyFont="1" applyBorder="1">
      <alignment vertical="center"/>
    </xf>
    <xf numFmtId="0" fontId="2" fillId="6" borderId="15" xfId="0" applyFont="1" applyFill="1" applyBorder="1" applyAlignment="1">
      <alignment vertical="center" shrinkToFit="1"/>
    </xf>
    <xf numFmtId="0" fontId="4" fillId="6" borderId="16" xfId="0" applyFont="1" applyFill="1" applyBorder="1" applyAlignment="1">
      <alignment vertical="center" shrinkToFit="1"/>
    </xf>
    <xf numFmtId="0" fontId="0" fillId="3" borderId="17" xfId="0" applyFill="1" applyBorder="1">
      <alignment vertical="center"/>
    </xf>
    <xf numFmtId="0" fontId="2" fillId="6" borderId="9" xfId="0" applyFont="1" applyFill="1" applyBorder="1" applyAlignment="1">
      <alignment vertical="center" shrinkToFit="1"/>
    </xf>
    <xf numFmtId="0" fontId="4" fillId="6" borderId="10" xfId="0" applyFont="1" applyFill="1" applyBorder="1" applyAlignment="1">
      <alignment vertical="center" shrinkToFit="1"/>
    </xf>
    <xf numFmtId="0" fontId="0" fillId="2" borderId="3" xfId="0" applyFill="1" applyBorder="1" applyAlignment="1">
      <alignment horizontal="left" vertical="center"/>
    </xf>
    <xf numFmtId="0" fontId="47" fillId="0" borderId="16" xfId="2" applyFont="1" applyBorder="1" applyAlignment="1" applyProtection="1">
      <alignment vertical="center"/>
    </xf>
    <xf numFmtId="0" fontId="47" fillId="0" borderId="17" xfId="2" applyFont="1" applyBorder="1" applyAlignment="1" applyProtection="1">
      <alignment vertical="center"/>
    </xf>
    <xf numFmtId="0" fontId="0" fillId="6" borderId="16" xfId="0" applyFill="1" applyBorder="1" applyAlignment="1">
      <alignment vertical="center" shrinkToFit="1"/>
    </xf>
    <xf numFmtId="0" fontId="0" fillId="3" borderId="15" xfId="0" applyFill="1" applyBorder="1" applyAlignment="1">
      <alignment vertical="center" shrinkToFit="1"/>
    </xf>
    <xf numFmtId="0" fontId="47" fillId="5" borderId="16" xfId="2" applyFont="1" applyFill="1" applyBorder="1" applyAlignment="1" applyProtection="1">
      <alignment horizontal="center" vertical="center"/>
    </xf>
    <xf numFmtId="0" fontId="0" fillId="6" borderId="16" xfId="0" applyFill="1" applyBorder="1" applyAlignment="1">
      <alignment vertical="center" wrapText="1"/>
    </xf>
    <xf numFmtId="0" fontId="0" fillId="6" borderId="17" xfId="0" applyFill="1" applyBorder="1" applyAlignment="1">
      <alignment vertical="center" wrapText="1"/>
    </xf>
    <xf numFmtId="0" fontId="0" fillId="0" borderId="183" xfId="0" applyBorder="1">
      <alignment vertical="center"/>
    </xf>
    <xf numFmtId="0" fontId="0" fillId="0" borderId="3" xfId="0" applyBorder="1" applyAlignment="1">
      <alignment horizontal="center" vertical="center" wrapText="1"/>
    </xf>
    <xf numFmtId="0" fontId="35" fillId="6" borderId="4" xfId="0" applyFont="1" applyFill="1" applyBorder="1" applyAlignment="1">
      <alignment horizontal="center" vertical="center" wrapText="1" shrinkToFit="1"/>
    </xf>
    <xf numFmtId="0" fontId="35" fillId="6" borderId="16" xfId="0" applyFont="1" applyFill="1" applyBorder="1" applyAlignment="1">
      <alignment horizontal="center" vertical="center" shrinkToFit="1"/>
    </xf>
    <xf numFmtId="0" fontId="35" fillId="6" borderId="5" xfId="0" applyFont="1" applyFill="1" applyBorder="1" applyAlignment="1">
      <alignment horizontal="center" vertical="center" shrinkToFit="1"/>
    </xf>
    <xf numFmtId="0" fontId="35" fillId="6" borderId="17" xfId="0" applyFont="1" applyFill="1" applyBorder="1" applyAlignment="1">
      <alignment horizontal="center" vertical="center" shrinkToFit="1"/>
    </xf>
    <xf numFmtId="0" fontId="35" fillId="6" borderId="5" xfId="0" applyFont="1" applyFill="1" applyBorder="1" applyAlignment="1">
      <alignment horizontal="center" vertical="center" wrapText="1" shrinkToFit="1"/>
    </xf>
    <xf numFmtId="0" fontId="0" fillId="6" borderId="12" xfId="0" applyFill="1" applyBorder="1" applyAlignment="1">
      <alignment vertical="center" wrapTex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5" xfId="0" applyBorder="1" applyAlignment="1">
      <alignment horizontal="center" vertical="center" shrinkToFit="1"/>
    </xf>
    <xf numFmtId="0" fontId="0" fillId="2" borderId="7" xfId="0" applyFill="1" applyBorder="1" applyAlignment="1">
      <alignment horizontal="center" vertical="center" shrinkToFit="1"/>
    </xf>
    <xf numFmtId="0" fontId="0" fillId="2" borderId="0" xfId="0" applyFill="1" applyAlignment="1">
      <alignment horizontal="center" vertical="center" shrinkToFit="1"/>
    </xf>
    <xf numFmtId="0" fontId="0" fillId="0" borderId="0" xfId="0" applyAlignment="1">
      <alignment horizontal="center" vertical="center" shrinkToFit="1"/>
    </xf>
    <xf numFmtId="0" fontId="0" fillId="6" borderId="4" xfId="0" applyFill="1" applyBorder="1" applyAlignment="1">
      <alignment vertical="center" wrapText="1"/>
    </xf>
    <xf numFmtId="0" fontId="0" fillId="3" borderId="14" xfId="0" applyFill="1" applyBorder="1" applyAlignment="1">
      <alignment vertical="center" shrinkToFit="1"/>
    </xf>
    <xf numFmtId="0" fontId="0" fillId="6" borderId="5" xfId="0" applyFill="1" applyBorder="1" applyAlignment="1">
      <alignment vertical="center" wrapText="1"/>
    </xf>
    <xf numFmtId="0" fontId="0" fillId="0" borderId="9" xfId="0" applyBorder="1">
      <alignment vertical="center"/>
    </xf>
    <xf numFmtId="0" fontId="0" fillId="0" borderId="10" xfId="0" applyBorder="1">
      <alignment vertical="center"/>
    </xf>
    <xf numFmtId="0" fontId="0" fillId="2" borderId="7" xfId="0" applyFill="1" applyBorder="1" applyAlignment="1">
      <alignment vertical="center" shrinkToFit="1"/>
    </xf>
    <xf numFmtId="0" fontId="0" fillId="0" borderId="0" xfId="0" applyAlignment="1">
      <alignment vertical="center" shrinkToFit="1"/>
    </xf>
    <xf numFmtId="0" fontId="0" fillId="6" borderId="37" xfId="0" applyFill="1" applyBorder="1" applyAlignment="1">
      <alignment horizontal="center" vertical="center"/>
    </xf>
    <xf numFmtId="0" fontId="0" fillId="6" borderId="15" xfId="0" applyFill="1" applyBorder="1" applyAlignment="1">
      <alignment horizontal="center" vertical="center" wrapText="1" shrinkToFit="1"/>
    </xf>
    <xf numFmtId="0" fontId="2" fillId="2" borderId="117" xfId="0" applyFont="1" applyFill="1" applyBorder="1" applyAlignment="1">
      <alignment vertical="center" wrapText="1"/>
    </xf>
    <xf numFmtId="0" fontId="2" fillId="2" borderId="96" xfId="0" applyFont="1" applyFill="1" applyBorder="1" applyAlignment="1">
      <alignment vertical="center" wrapText="1"/>
    </xf>
    <xf numFmtId="0" fontId="2" fillId="2" borderId="104" xfId="0" applyFont="1" applyFill="1" applyBorder="1" applyAlignment="1">
      <alignment vertical="center" wrapText="1"/>
    </xf>
    <xf numFmtId="0" fontId="0" fillId="6" borderId="9" xfId="0" applyFill="1" applyBorder="1" applyAlignment="1">
      <alignment vertical="center" wrapText="1"/>
    </xf>
    <xf numFmtId="0" fontId="0" fillId="0" borderId="6" xfId="0" applyBorder="1" applyAlignment="1">
      <alignment horizontal="center" vertical="center"/>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10" xfId="0" applyBorder="1" applyAlignment="1">
      <alignment horizontal="center" vertical="center" shrinkToFit="1"/>
    </xf>
    <xf numFmtId="0" fontId="0" fillId="3" borderId="179" xfId="0" applyFill="1" applyBorder="1" applyAlignment="1">
      <alignment vertical="center" shrinkToFit="1"/>
    </xf>
    <xf numFmtId="0" fontId="0" fillId="6" borderId="166" xfId="0" applyFill="1" applyBorder="1" applyAlignment="1">
      <alignment vertical="center" shrinkToFit="1"/>
    </xf>
    <xf numFmtId="0" fontId="0" fillId="0" borderId="167" xfId="0" applyBorder="1">
      <alignment vertical="center"/>
    </xf>
    <xf numFmtId="0" fontId="0" fillId="0" borderId="168" xfId="0" applyBorder="1">
      <alignment vertical="center"/>
    </xf>
    <xf numFmtId="0" fontId="0" fillId="2" borderId="122" xfId="0" applyFill="1" applyBorder="1" applyAlignment="1">
      <alignment horizontal="center" vertical="center"/>
    </xf>
    <xf numFmtId="0" fontId="0" fillId="2" borderId="87" xfId="0" applyFill="1" applyBorder="1" applyAlignment="1">
      <alignment horizontal="center" vertical="center"/>
    </xf>
    <xf numFmtId="0" fontId="0" fillId="2" borderId="123" xfId="0" applyFill="1" applyBorder="1" applyAlignment="1">
      <alignment horizontal="center" vertical="center"/>
    </xf>
    <xf numFmtId="0" fontId="0" fillId="0" borderId="96" xfId="0" applyBorder="1" applyAlignment="1">
      <alignment vertical="center" wrapText="1"/>
    </xf>
    <xf numFmtId="0" fontId="0" fillId="0" borderId="104" xfId="0" applyBorder="1" applyAlignment="1">
      <alignment vertical="center" wrapText="1"/>
    </xf>
    <xf numFmtId="0" fontId="0" fillId="2" borderId="179" xfId="0" applyFill="1" applyBorder="1" applyAlignment="1">
      <alignment horizontal="center" vertical="center"/>
    </xf>
    <xf numFmtId="0" fontId="2" fillId="6" borderId="4" xfId="0" applyFont="1" applyFill="1" applyBorder="1" applyAlignment="1">
      <alignment horizontal="center" vertical="center" wrapText="1"/>
    </xf>
    <xf numFmtId="0" fontId="4" fillId="6" borderId="5" xfId="0" applyFont="1" applyFill="1" applyBorder="1" applyAlignment="1">
      <alignment horizontal="center"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18" fillId="2" borderId="23" xfId="0" applyFont="1" applyFill="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2" borderId="34" xfId="0" applyFont="1" applyFill="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2" borderId="27" xfId="0" applyFont="1" applyFill="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2" fillId="0" borderId="96" xfId="0" applyFont="1" applyBorder="1">
      <alignment vertical="center"/>
    </xf>
    <xf numFmtId="0" fontId="2" fillId="0" borderId="104" xfId="0" applyFont="1" applyBorder="1">
      <alignment vertical="center"/>
    </xf>
    <xf numFmtId="0" fontId="0" fillId="0" borderId="24" xfId="0" applyBorder="1">
      <alignment vertical="center"/>
    </xf>
    <xf numFmtId="0" fontId="0" fillId="0" borderId="25" xfId="0" applyBorder="1">
      <alignment vertical="center"/>
    </xf>
    <xf numFmtId="0" fontId="0" fillId="6" borderId="101" xfId="0" applyFill="1" applyBorder="1">
      <alignment vertical="center"/>
    </xf>
    <xf numFmtId="0" fontId="0" fillId="6" borderId="100" xfId="0" applyFill="1" applyBorder="1">
      <alignment vertical="center"/>
    </xf>
    <xf numFmtId="0" fontId="0" fillId="0" borderId="89" xfId="0" applyBorder="1">
      <alignment vertical="center"/>
    </xf>
    <xf numFmtId="0" fontId="0" fillId="0" borderId="97" xfId="0" applyBorder="1">
      <alignment vertical="center"/>
    </xf>
    <xf numFmtId="0" fontId="2" fillId="3" borderId="3" xfId="0" applyFont="1" applyFill="1" applyBorder="1" applyAlignment="1">
      <alignment vertical="center" shrinkToFit="1"/>
    </xf>
    <xf numFmtId="0" fontId="2" fillId="3" borderId="15" xfId="0" applyFont="1" applyFill="1" applyBorder="1" applyAlignment="1">
      <alignment vertical="center" shrinkToFit="1"/>
    </xf>
    <xf numFmtId="0" fontId="2" fillId="0" borderId="129" xfId="0" applyFont="1" applyBorder="1" applyAlignment="1">
      <alignment vertical="center" wrapText="1"/>
    </xf>
    <xf numFmtId="0" fontId="2" fillId="0" borderId="130" xfId="0" applyFont="1" applyBorder="1" applyAlignment="1">
      <alignment vertical="center" wrapText="1"/>
    </xf>
    <xf numFmtId="0" fontId="2" fillId="0" borderId="131" xfId="0" applyFont="1" applyBorder="1" applyAlignment="1">
      <alignment vertical="center" wrapText="1"/>
    </xf>
    <xf numFmtId="0" fontId="2" fillId="0" borderId="132" xfId="0" applyFont="1" applyBorder="1" applyAlignment="1">
      <alignment vertical="center" wrapText="1"/>
    </xf>
    <xf numFmtId="0" fontId="2" fillId="0" borderId="105" xfId="0" applyFont="1" applyBorder="1" applyAlignment="1">
      <alignment vertical="center" wrapText="1"/>
    </xf>
    <xf numFmtId="0" fontId="0" fillId="3" borderId="128" xfId="0" applyFill="1" applyBorder="1" applyAlignment="1">
      <alignment vertical="center" shrinkToFit="1"/>
    </xf>
    <xf numFmtId="0" fontId="0" fillId="0" borderId="129" xfId="0" applyBorder="1" applyAlignment="1">
      <alignment vertical="center" shrinkToFit="1"/>
    </xf>
    <xf numFmtId="0" fontId="0" fillId="3" borderId="85" xfId="0" applyFill="1" applyBorder="1" applyAlignment="1">
      <alignment horizontal="center" vertical="center" shrinkToFit="1"/>
    </xf>
    <xf numFmtId="0" fontId="0" fillId="3" borderId="85" xfId="0" applyFill="1" applyBorder="1" applyAlignment="1">
      <alignment vertical="center" shrinkToFit="1"/>
    </xf>
    <xf numFmtId="38" fontId="0" fillId="3" borderId="85" xfId="1" applyFont="1" applyFill="1" applyBorder="1" applyAlignment="1" applyProtection="1">
      <alignment vertical="center"/>
    </xf>
    <xf numFmtId="0" fontId="0" fillId="0" borderId="15" xfId="0" applyBorder="1" applyAlignment="1">
      <alignment horizontal="center" vertical="center" shrinkToFit="1"/>
    </xf>
    <xf numFmtId="0" fontId="0" fillId="6" borderId="13" xfId="0" applyFill="1" applyBorder="1" applyAlignment="1">
      <alignment horizontal="center" vertical="center" shrinkToFit="1"/>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5" fillId="6" borderId="3" xfId="0" applyFont="1" applyFill="1" applyBorder="1" applyAlignment="1">
      <alignment vertical="center" wrapText="1"/>
    </xf>
    <xf numFmtId="0" fontId="5" fillId="6" borderId="3" xfId="0" applyFont="1" applyFill="1" applyBorder="1">
      <alignment vertical="center"/>
    </xf>
    <xf numFmtId="0" fontId="16" fillId="2" borderId="3" xfId="0" applyFont="1" applyFill="1" applyBorder="1" applyAlignment="1">
      <alignment horizontal="center" vertical="center" shrinkToFit="1"/>
    </xf>
    <xf numFmtId="0" fontId="16" fillId="2" borderId="3" xfId="0" applyFont="1" applyFill="1" applyBorder="1" applyAlignment="1">
      <alignment vertical="center" shrinkToFi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5" xfId="0" applyFont="1" applyFill="1" applyBorder="1" applyAlignment="1">
      <alignment horizontal="center" vertical="center"/>
    </xf>
    <xf numFmtId="38" fontId="0" fillId="3" borderId="117" xfId="1" applyFont="1" applyFill="1" applyBorder="1" applyAlignment="1" applyProtection="1">
      <alignment vertical="center" wrapText="1"/>
    </xf>
    <xf numFmtId="38" fontId="0" fillId="3" borderId="96" xfId="1" applyFont="1" applyFill="1" applyBorder="1" applyAlignment="1" applyProtection="1">
      <alignment vertical="center" wrapText="1"/>
    </xf>
    <xf numFmtId="38" fontId="0" fillId="3" borderId="104" xfId="1" applyFont="1" applyFill="1" applyBorder="1" applyAlignment="1" applyProtection="1">
      <alignment vertical="center" wrapText="1"/>
    </xf>
    <xf numFmtId="0" fontId="0" fillId="3" borderId="15"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195" xfId="0" applyFill="1" applyBorder="1" applyAlignment="1">
      <alignment horizontal="center" vertical="center" shrinkToFit="1"/>
    </xf>
    <xf numFmtId="0" fontId="2" fillId="3" borderId="122" xfId="0" applyFont="1" applyFill="1" applyBorder="1" applyAlignment="1">
      <alignment vertical="center" wrapText="1"/>
    </xf>
    <xf numFmtId="0" fontId="2" fillId="3" borderId="87" xfId="0" applyFont="1" applyFill="1" applyBorder="1" applyAlignment="1">
      <alignment vertical="center" wrapText="1"/>
    </xf>
    <xf numFmtId="0" fontId="2" fillId="3" borderId="123" xfId="0" applyFont="1" applyFill="1" applyBorder="1" applyAlignment="1">
      <alignment vertical="center" wrapText="1"/>
    </xf>
    <xf numFmtId="0" fontId="0" fillId="3" borderId="122" xfId="0" applyFill="1" applyBorder="1">
      <alignment vertical="center"/>
    </xf>
    <xf numFmtId="0" fontId="0" fillId="3" borderId="123" xfId="0" applyFill="1" applyBorder="1">
      <alignment vertical="center"/>
    </xf>
    <xf numFmtId="0" fontId="0" fillId="3" borderId="87" xfId="0" applyFill="1" applyBorder="1">
      <alignment vertical="center"/>
    </xf>
    <xf numFmtId="0" fontId="0" fillId="3" borderId="13" xfId="0" applyFill="1" applyBorder="1" applyAlignment="1">
      <alignment horizontal="center" vertical="center"/>
    </xf>
    <xf numFmtId="0" fontId="54" fillId="9" borderId="253" xfId="0" applyFont="1" applyFill="1" applyBorder="1" applyAlignment="1">
      <alignment horizontal="center" vertical="center"/>
    </xf>
    <xf numFmtId="0" fontId="54" fillId="9" borderId="254" xfId="0" applyFont="1" applyFill="1" applyBorder="1" applyAlignment="1">
      <alignment horizontal="center" vertical="center"/>
    </xf>
    <xf numFmtId="0" fontId="54" fillId="9" borderId="255" xfId="0" applyFont="1" applyFill="1" applyBorder="1" applyAlignment="1">
      <alignment horizontal="center" vertical="center"/>
    </xf>
    <xf numFmtId="0" fontId="68" fillId="2" borderId="0" xfId="3" applyFont="1" applyFill="1" applyAlignment="1">
      <alignment vertical="center" wrapText="1"/>
    </xf>
    <xf numFmtId="0" fontId="9" fillId="0" borderId="0" xfId="0" applyFont="1" applyAlignment="1">
      <alignment vertical="center" wrapText="1"/>
    </xf>
    <xf numFmtId="0" fontId="35" fillId="2" borderId="0" xfId="3" applyFont="1" applyFill="1" applyAlignment="1">
      <alignment vertical="center" wrapText="1"/>
    </xf>
    <xf numFmtId="0" fontId="0" fillId="2" borderId="0" xfId="0" applyFill="1" applyAlignment="1">
      <alignment vertical="center" wrapText="1"/>
    </xf>
    <xf numFmtId="181" fontId="18" fillId="0" borderId="56" xfId="3" applyNumberFormat="1" applyFont="1" applyBorder="1" applyAlignment="1">
      <alignment horizontal="right" vertical="center"/>
    </xf>
    <xf numFmtId="0" fontId="0" fillId="0" borderId="19" xfId="0" applyBorder="1" applyAlignment="1">
      <alignment horizontal="right" vertical="center"/>
    </xf>
    <xf numFmtId="0" fontId="18" fillId="0" borderId="77" xfId="3" applyFont="1" applyBorder="1" applyAlignment="1">
      <alignment horizontal="right" vertical="center"/>
    </xf>
    <xf numFmtId="181" fontId="18" fillId="0" borderId="77" xfId="3" applyNumberFormat="1" applyFont="1" applyBorder="1" applyAlignment="1">
      <alignment horizontal="right" vertical="center"/>
    </xf>
    <xf numFmtId="181" fontId="18" fillId="0" borderId="1" xfId="3" applyNumberFormat="1" applyFont="1" applyBorder="1" applyAlignment="1">
      <alignment horizontal="right" vertical="center"/>
    </xf>
    <xf numFmtId="0" fontId="33" fillId="6" borderId="66" xfId="3" applyFont="1" applyFill="1" applyBorder="1" applyAlignment="1">
      <alignment horizontal="center" vertical="center"/>
    </xf>
    <xf numFmtId="0" fontId="33" fillId="6" borderId="57" xfId="3" applyFont="1" applyFill="1" applyBorder="1" applyAlignment="1">
      <alignment horizontal="center" vertical="center"/>
    </xf>
    <xf numFmtId="182" fontId="33" fillId="3" borderId="68" xfId="4" applyNumberFormat="1" applyFont="1" applyFill="1" applyBorder="1" applyAlignment="1" applyProtection="1">
      <alignment horizontal="right" vertical="center"/>
      <protection locked="0"/>
    </xf>
    <xf numFmtId="182" fontId="33" fillId="3" borderId="69" xfId="4" applyNumberFormat="1" applyFont="1" applyFill="1" applyBorder="1" applyAlignment="1" applyProtection="1">
      <alignment horizontal="right" vertical="center"/>
      <protection locked="0"/>
    </xf>
    <xf numFmtId="182" fontId="33" fillId="4" borderId="78" xfId="4" applyNumberFormat="1" applyFont="1" applyFill="1" applyBorder="1" applyAlignment="1">
      <alignment horizontal="center" vertical="center"/>
    </xf>
    <xf numFmtId="182" fontId="33" fillId="4" borderId="80" xfId="4" applyNumberFormat="1" applyFont="1" applyFill="1" applyBorder="1" applyAlignment="1">
      <alignment horizontal="center" vertical="center"/>
    </xf>
    <xf numFmtId="182" fontId="33" fillId="4" borderId="112" xfId="4" applyNumberFormat="1" applyFont="1" applyFill="1" applyBorder="1" applyAlignment="1">
      <alignment horizontal="center" vertical="center"/>
    </xf>
    <xf numFmtId="181" fontId="33" fillId="3" borderId="4" xfId="4" applyNumberFormat="1" applyFont="1" applyFill="1" applyBorder="1" applyAlignment="1" applyProtection="1">
      <alignment horizontal="right" vertical="center"/>
      <protection locked="0"/>
    </xf>
    <xf numFmtId="181" fontId="33" fillId="3" borderId="6" xfId="4" applyNumberFormat="1" applyFont="1" applyFill="1" applyBorder="1" applyAlignment="1" applyProtection="1">
      <alignment horizontal="right" vertical="center"/>
      <protection locked="0"/>
    </xf>
    <xf numFmtId="181" fontId="33" fillId="3" borderId="5" xfId="4" applyNumberFormat="1" applyFont="1" applyFill="1" applyBorder="1" applyAlignment="1" applyProtection="1">
      <alignment horizontal="right" vertical="center"/>
      <protection locked="0"/>
    </xf>
    <xf numFmtId="181" fontId="33" fillId="0" borderId="73" xfId="4" applyNumberFormat="1" applyFont="1" applyFill="1" applyBorder="1" applyAlignment="1">
      <alignment horizontal="right" vertical="center"/>
    </xf>
    <xf numFmtId="181" fontId="33" fillId="0" borderId="74" xfId="4" applyNumberFormat="1" applyFont="1" applyFill="1" applyBorder="1" applyAlignment="1">
      <alignment horizontal="right" vertical="center"/>
    </xf>
    <xf numFmtId="181" fontId="33" fillId="3" borderId="73" xfId="4" applyNumberFormat="1" applyFont="1" applyFill="1" applyBorder="1" applyAlignment="1" applyProtection="1">
      <alignment horizontal="right" vertical="center"/>
      <protection locked="0"/>
    </xf>
    <xf numFmtId="181" fontId="33" fillId="3" borderId="76" xfId="4" applyNumberFormat="1" applyFont="1" applyFill="1" applyBorder="1" applyAlignment="1" applyProtection="1">
      <alignment horizontal="right" vertical="center"/>
      <protection locked="0"/>
    </xf>
    <xf numFmtId="0" fontId="33" fillId="6" borderId="63" xfId="3" applyFont="1" applyFill="1" applyBorder="1" applyAlignment="1">
      <alignment horizontal="center" vertical="center"/>
    </xf>
    <xf numFmtId="181" fontId="33" fillId="3" borderId="74" xfId="4" applyNumberFormat="1" applyFont="1" applyFill="1" applyBorder="1" applyAlignment="1" applyProtection="1">
      <alignment horizontal="right" vertical="center"/>
      <protection locked="0"/>
    </xf>
    <xf numFmtId="181" fontId="33" fillId="3" borderId="75" xfId="4" applyNumberFormat="1" applyFont="1" applyFill="1" applyBorder="1" applyAlignment="1" applyProtection="1">
      <alignment horizontal="right" vertical="center"/>
      <protection locked="0"/>
    </xf>
    <xf numFmtId="0" fontId="18" fillId="6" borderId="66" xfId="3" applyFont="1" applyFill="1" applyBorder="1" applyAlignment="1">
      <alignment horizontal="center" vertical="center"/>
    </xf>
    <xf numFmtId="0" fontId="18" fillId="6" borderId="63" xfId="3" applyFont="1" applyFill="1" applyBorder="1" applyAlignment="1">
      <alignment horizontal="center" vertical="center"/>
    </xf>
    <xf numFmtId="0" fontId="18" fillId="6" borderId="68" xfId="3" applyFont="1" applyFill="1" applyBorder="1" applyAlignment="1">
      <alignment horizontal="center" vertical="center"/>
    </xf>
    <xf numFmtId="0" fontId="0" fillId="0" borderId="42" xfId="0" applyBorder="1" applyAlignment="1">
      <alignment horizontal="center" vertical="center"/>
    </xf>
    <xf numFmtId="0" fontId="0" fillId="0" borderId="69" xfId="0" applyBorder="1" applyAlignment="1">
      <alignment horizontal="center" vertical="center"/>
    </xf>
    <xf numFmtId="0" fontId="0" fillId="0" borderId="65" xfId="0" applyBorder="1" applyAlignment="1">
      <alignment horizontal="center" vertical="center"/>
    </xf>
    <xf numFmtId="0" fontId="0" fillId="0" borderId="20" xfId="0" applyBorder="1" applyAlignment="1">
      <alignment horizontal="center" vertical="center"/>
    </xf>
    <xf numFmtId="0" fontId="0" fillId="0" borderId="71" xfId="0" applyBorder="1" applyAlignment="1">
      <alignment horizontal="center" vertical="center"/>
    </xf>
    <xf numFmtId="0" fontId="18" fillId="6" borderId="78" xfId="3" applyFont="1" applyFill="1" applyBorder="1" applyAlignment="1">
      <alignment horizontal="center" vertical="center"/>
    </xf>
    <xf numFmtId="0" fontId="18" fillId="6" borderId="79" xfId="3" applyFont="1" applyFill="1" applyBorder="1" applyAlignment="1">
      <alignment horizontal="center" vertical="center"/>
    </xf>
    <xf numFmtId="0" fontId="18" fillId="6" borderId="80" xfId="3" applyFont="1" applyFill="1" applyBorder="1" applyAlignment="1">
      <alignment horizontal="center" vertical="center"/>
    </xf>
    <xf numFmtId="0" fontId="18" fillId="6" borderId="68" xfId="3" applyFont="1" applyFill="1" applyBorder="1" applyAlignment="1">
      <alignment horizontal="center" vertical="center" wrapText="1"/>
    </xf>
    <xf numFmtId="0" fontId="18" fillId="6" borderId="69" xfId="3" applyFont="1" applyFill="1" applyBorder="1" applyAlignment="1">
      <alignment horizontal="center" vertical="center"/>
    </xf>
    <xf numFmtId="0" fontId="18" fillId="6" borderId="65" xfId="3" applyFont="1" applyFill="1" applyBorder="1" applyAlignment="1">
      <alignment horizontal="center" vertical="center"/>
    </xf>
    <xf numFmtId="0" fontId="18" fillId="6" borderId="71" xfId="3" applyFont="1" applyFill="1" applyBorder="1" applyAlignment="1">
      <alignment horizontal="center" vertical="center"/>
    </xf>
    <xf numFmtId="0" fontId="18" fillId="6" borderId="69" xfId="3" applyFont="1" applyFill="1" applyBorder="1" applyAlignment="1">
      <alignment horizontal="center" vertical="center" wrapText="1"/>
    </xf>
    <xf numFmtId="0" fontId="18" fillId="6" borderId="41" xfId="3" applyFont="1" applyFill="1" applyBorder="1" applyAlignment="1">
      <alignment horizontal="center" vertical="center" wrapText="1"/>
    </xf>
    <xf numFmtId="0" fontId="18" fillId="6" borderId="65" xfId="3" applyFont="1" applyFill="1" applyBorder="1" applyAlignment="1">
      <alignment horizontal="center" vertical="center" wrapText="1"/>
    </xf>
    <xf numFmtId="0" fontId="18" fillId="6" borderId="2" xfId="3" applyFont="1" applyFill="1" applyBorder="1" applyAlignment="1">
      <alignment horizontal="center" vertical="center" wrapText="1"/>
    </xf>
    <xf numFmtId="0" fontId="18" fillId="6" borderId="64" xfId="3" applyFont="1" applyFill="1" applyBorder="1" applyAlignment="1">
      <alignment horizontal="center" vertical="center"/>
    </xf>
    <xf numFmtId="0" fontId="28" fillId="6" borderId="65" xfId="3" applyFont="1" applyFill="1" applyBorder="1" applyAlignment="1">
      <alignment horizontal="center" vertical="top"/>
    </xf>
    <xf numFmtId="0" fontId="28" fillId="6" borderId="71" xfId="3" applyFont="1" applyFill="1" applyBorder="1" applyAlignment="1">
      <alignment horizontal="center" vertical="top"/>
    </xf>
    <xf numFmtId="181" fontId="33" fillId="0" borderId="73" xfId="4" applyNumberFormat="1" applyFont="1" applyBorder="1">
      <alignment vertical="center"/>
    </xf>
    <xf numFmtId="181" fontId="33" fillId="0" borderId="76" xfId="4" applyNumberFormat="1" applyFont="1" applyBorder="1">
      <alignment vertical="center"/>
    </xf>
    <xf numFmtId="0" fontId="33" fillId="0" borderId="18" xfId="3" applyFont="1" applyBorder="1" applyAlignment="1">
      <alignment horizontal="center" vertical="center"/>
    </xf>
    <xf numFmtId="0" fontId="33" fillId="0" borderId="19" xfId="3" applyFont="1" applyBorder="1" applyAlignment="1">
      <alignment horizontal="center" vertical="center"/>
    </xf>
    <xf numFmtId="0" fontId="33" fillId="0" borderId="77" xfId="3" applyFont="1" applyBorder="1" applyAlignment="1">
      <alignment horizontal="center" vertical="center"/>
    </xf>
    <xf numFmtId="181" fontId="33" fillId="0" borderId="19" xfId="4" applyNumberFormat="1" applyFont="1" applyBorder="1">
      <alignment vertical="center"/>
    </xf>
    <xf numFmtId="181" fontId="33" fillId="0" borderId="77" xfId="4" applyNumberFormat="1" applyFont="1" applyBorder="1">
      <alignment vertical="center"/>
    </xf>
    <xf numFmtId="181" fontId="33" fillId="0" borderId="56" xfId="4" applyNumberFormat="1" applyFont="1" applyBorder="1">
      <alignment vertical="center"/>
    </xf>
    <xf numFmtId="181" fontId="33" fillId="0" borderId="1" xfId="4" applyNumberFormat="1" applyFont="1" applyBorder="1">
      <alignment vertical="center"/>
    </xf>
    <xf numFmtId="181" fontId="33" fillId="3" borderId="0" xfId="4" applyNumberFormat="1" applyFont="1" applyFill="1" applyBorder="1" applyProtection="1">
      <alignment vertical="center"/>
      <protection locked="0"/>
    </xf>
    <xf numFmtId="181" fontId="33" fillId="3" borderId="8" xfId="4" applyNumberFormat="1" applyFont="1" applyFill="1" applyBorder="1" applyProtection="1">
      <alignment vertical="center"/>
      <protection locked="0"/>
    </xf>
    <xf numFmtId="0" fontId="33" fillId="0" borderId="0" xfId="3" applyFont="1">
      <alignment vertical="center"/>
    </xf>
    <xf numFmtId="0" fontId="33" fillId="0" borderId="8" xfId="3" applyFont="1" applyBorder="1">
      <alignment vertical="center"/>
    </xf>
    <xf numFmtId="181" fontId="33" fillId="0" borderId="35" xfId="4" applyNumberFormat="1" applyFont="1" applyBorder="1">
      <alignment vertical="center"/>
    </xf>
    <xf numFmtId="181" fontId="33" fillId="0" borderId="36" xfId="4" applyNumberFormat="1" applyFont="1" applyBorder="1">
      <alignment vertical="center"/>
    </xf>
    <xf numFmtId="0" fontId="33" fillId="0" borderId="73" xfId="3" applyFont="1" applyBorder="1" applyAlignment="1">
      <alignment horizontal="center" vertical="center"/>
    </xf>
    <xf numFmtId="0" fontId="33" fillId="0" borderId="74" xfId="3" applyFont="1" applyBorder="1" applyAlignment="1">
      <alignment horizontal="center" vertical="center"/>
    </xf>
    <xf numFmtId="181" fontId="33" fillId="0" borderId="75" xfId="4" applyNumberFormat="1" applyFont="1" applyBorder="1">
      <alignment vertical="center"/>
    </xf>
    <xf numFmtId="181" fontId="33" fillId="0" borderId="74" xfId="4" applyNumberFormat="1" applyFont="1" applyBorder="1">
      <alignment vertical="center"/>
    </xf>
    <xf numFmtId="181" fontId="33" fillId="0" borderId="89" xfId="4" applyNumberFormat="1" applyFont="1" applyBorder="1">
      <alignment vertical="center"/>
    </xf>
    <xf numFmtId="181" fontId="33" fillId="0" borderId="97" xfId="4" applyNumberFormat="1" applyFont="1" applyBorder="1">
      <alignment vertical="center"/>
    </xf>
    <xf numFmtId="181" fontId="33" fillId="0" borderId="43" xfId="4" applyNumberFormat="1" applyFont="1" applyBorder="1">
      <alignment vertical="center"/>
    </xf>
    <xf numFmtId="181" fontId="33" fillId="0" borderId="102" xfId="4" applyNumberFormat="1" applyFont="1" applyBorder="1">
      <alignment vertical="center"/>
    </xf>
    <xf numFmtId="0" fontId="33" fillId="0" borderId="0" xfId="3" applyFont="1" applyAlignment="1">
      <alignment horizontal="center" vertical="center"/>
    </xf>
    <xf numFmtId="0" fontId="33" fillId="0" borderId="8" xfId="3" applyFont="1" applyBorder="1" applyAlignment="1">
      <alignment horizontal="center" vertical="center"/>
    </xf>
    <xf numFmtId="181" fontId="33" fillId="0" borderId="43" xfId="4" applyNumberFormat="1" applyFont="1" applyBorder="1" applyAlignment="1">
      <alignment horizontal="right" vertical="center"/>
    </xf>
    <xf numFmtId="181" fontId="33" fillId="0" borderId="102" xfId="4" applyNumberFormat="1" applyFont="1" applyBorder="1" applyAlignment="1">
      <alignment horizontal="right" vertical="center"/>
    </xf>
    <xf numFmtId="0" fontId="21" fillId="0" borderId="15" xfId="3"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18" fillId="6" borderId="54" xfId="3" applyFont="1" applyFill="1" applyBorder="1" applyAlignment="1">
      <alignment horizontal="center" vertical="center"/>
    </xf>
    <xf numFmtId="0" fontId="18" fillId="6" borderId="55" xfId="3" applyFont="1" applyFill="1" applyBorder="1" applyAlignment="1">
      <alignment horizontal="center" vertical="center"/>
    </xf>
    <xf numFmtId="0" fontId="18" fillId="6" borderId="56" xfId="3" applyFont="1" applyFill="1" applyBorder="1" applyAlignment="1">
      <alignment horizontal="center" vertical="center"/>
    </xf>
    <xf numFmtId="0" fontId="18" fillId="6" borderId="1" xfId="3" applyFont="1" applyFill="1" applyBorder="1" applyAlignment="1">
      <alignment horizontal="center" vertical="center"/>
    </xf>
    <xf numFmtId="0" fontId="13" fillId="6" borderId="202" xfId="3"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18" fillId="6" borderId="67" xfId="3" applyFont="1" applyFill="1" applyBorder="1" applyAlignment="1">
      <alignment horizontal="center" vertical="center"/>
    </xf>
    <xf numFmtId="0" fontId="18" fillId="6" borderId="42" xfId="3" applyFont="1" applyFill="1" applyBorder="1" applyAlignment="1">
      <alignment horizontal="center" vertical="center"/>
    </xf>
    <xf numFmtId="0" fontId="18" fillId="6" borderId="20" xfId="3" applyFont="1" applyFill="1" applyBorder="1" applyAlignment="1">
      <alignment horizontal="center" vertical="center"/>
    </xf>
    <xf numFmtId="0" fontId="0" fillId="6" borderId="65" xfId="0" applyFill="1" applyBorder="1" applyAlignment="1">
      <alignment horizontal="center" vertical="center"/>
    </xf>
    <xf numFmtId="0" fontId="0" fillId="6" borderId="20" xfId="0" applyFill="1" applyBorder="1" applyAlignment="1">
      <alignment horizontal="center" vertical="center"/>
    </xf>
    <xf numFmtId="0" fontId="0" fillId="6" borderId="71" xfId="0" applyFill="1" applyBorder="1" applyAlignment="1">
      <alignment horizontal="center" vertical="center"/>
    </xf>
    <xf numFmtId="0" fontId="18" fillId="6" borderId="70" xfId="3" applyFont="1" applyFill="1" applyBorder="1" applyAlignment="1">
      <alignment horizontal="center" vertical="center"/>
    </xf>
    <xf numFmtId="0" fontId="28" fillId="6" borderId="64" xfId="3" applyFont="1" applyFill="1" applyBorder="1" applyAlignment="1">
      <alignment horizontal="center" vertical="center"/>
    </xf>
    <xf numFmtId="0" fontId="28" fillId="6" borderId="72" xfId="3" applyFont="1" applyFill="1" applyBorder="1" applyAlignment="1">
      <alignment horizontal="center" vertical="center"/>
    </xf>
    <xf numFmtId="0" fontId="31" fillId="0" borderId="15" xfId="0" applyFont="1" applyBorder="1" applyAlignment="1">
      <alignment horizontal="center" vertical="center" shrinkToFit="1"/>
    </xf>
    <xf numFmtId="0" fontId="31" fillId="0" borderId="16" xfId="0" applyFont="1" applyBorder="1" applyAlignment="1">
      <alignment horizontal="center" vertical="center" shrinkToFit="1"/>
    </xf>
    <xf numFmtId="0" fontId="31" fillId="0" borderId="17" xfId="0" applyFont="1" applyBorder="1" applyAlignment="1">
      <alignment horizontal="center" vertical="center" shrinkToFit="1"/>
    </xf>
    <xf numFmtId="0" fontId="0" fillId="3" borderId="122" xfId="0" applyFill="1" applyBorder="1" applyAlignment="1" applyProtection="1">
      <alignment vertical="center" shrinkToFit="1"/>
      <protection locked="0"/>
    </xf>
    <xf numFmtId="0" fontId="0" fillId="3" borderId="87" xfId="0" applyFill="1" applyBorder="1" applyAlignment="1" applyProtection="1">
      <alignment vertical="center" shrinkToFit="1"/>
      <protection locked="0"/>
    </xf>
    <xf numFmtId="0" fontId="0" fillId="3" borderId="98" xfId="0" applyFill="1" applyBorder="1" applyAlignment="1" applyProtection="1">
      <alignment vertical="center" shrinkToFit="1"/>
      <protection locked="0"/>
    </xf>
    <xf numFmtId="0" fontId="2" fillId="3" borderId="122" xfId="0" applyFont="1" applyFill="1" applyBorder="1" applyAlignment="1" applyProtection="1">
      <alignment vertical="center" wrapText="1"/>
      <protection locked="0"/>
    </xf>
    <xf numFmtId="0" fontId="2" fillId="3" borderId="87" xfId="0" applyFont="1" applyFill="1" applyBorder="1" applyAlignment="1" applyProtection="1">
      <alignment vertical="center" wrapText="1"/>
      <protection locked="0"/>
    </xf>
    <xf numFmtId="0" fontId="2" fillId="3" borderId="123" xfId="0" applyFont="1" applyFill="1" applyBorder="1" applyAlignment="1" applyProtection="1">
      <alignment vertical="center" wrapText="1"/>
      <protection locked="0"/>
    </xf>
    <xf numFmtId="0" fontId="0" fillId="3" borderId="15"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6" borderId="17" xfId="0" applyFill="1" applyBorder="1" applyAlignment="1">
      <alignment horizontal="center" vertical="center" shrinkToFit="1"/>
    </xf>
    <xf numFmtId="0" fontId="0" fillId="0" borderId="11" xfId="0" applyBorder="1" applyAlignment="1">
      <alignment horizontal="center" vertical="center"/>
    </xf>
    <xf numFmtId="0" fontId="2" fillId="3" borderId="133" xfId="0" applyFont="1" applyFill="1" applyBorder="1" applyAlignment="1" applyProtection="1">
      <alignment vertical="center" wrapText="1"/>
      <protection locked="0"/>
    </xf>
    <xf numFmtId="0" fontId="2" fillId="3" borderId="134" xfId="0" applyFont="1" applyFill="1" applyBorder="1" applyAlignment="1" applyProtection="1">
      <alignment vertical="center" wrapText="1"/>
      <protection locked="0"/>
    </xf>
    <xf numFmtId="0" fontId="2" fillId="3" borderId="135" xfId="0" applyFont="1" applyFill="1" applyBorder="1" applyAlignment="1" applyProtection="1">
      <alignment vertical="center" wrapText="1"/>
      <protection locked="0"/>
    </xf>
    <xf numFmtId="0" fontId="0" fillId="3" borderId="117" xfId="0" applyFill="1" applyBorder="1" applyProtection="1">
      <alignment vertical="center"/>
      <protection locked="0"/>
    </xf>
    <xf numFmtId="0" fontId="0" fillId="3" borderId="104" xfId="0" applyFill="1" applyBorder="1" applyProtection="1">
      <alignment vertical="center"/>
      <protection locked="0"/>
    </xf>
    <xf numFmtId="0" fontId="0" fillId="3" borderId="3" xfId="0" applyFill="1" applyBorder="1" applyAlignment="1" applyProtection="1">
      <alignment horizontal="center" vertical="center"/>
      <protection locked="0"/>
    </xf>
    <xf numFmtId="0" fontId="56" fillId="6" borderId="15" xfId="0" applyFont="1" applyFill="1" applyBorder="1" applyAlignment="1">
      <alignment horizontal="left" vertical="center" wrapText="1" shrinkToFit="1"/>
    </xf>
    <xf numFmtId="0" fontId="56" fillId="6" borderId="17" xfId="0" applyFont="1" applyFill="1" applyBorder="1" applyAlignment="1">
      <alignment horizontal="left" vertical="center" shrinkToFit="1"/>
    </xf>
    <xf numFmtId="0" fontId="0" fillId="3" borderId="179" xfId="0" applyFill="1" applyBorder="1" applyAlignment="1" applyProtection="1">
      <alignment vertical="center" shrinkToFit="1"/>
      <protection locked="0"/>
    </xf>
    <xf numFmtId="0" fontId="0" fillId="3" borderId="184" xfId="0" applyFill="1" applyBorder="1" applyAlignment="1" applyProtection="1">
      <alignment vertical="center" shrinkToFit="1"/>
      <protection locked="0"/>
    </xf>
    <xf numFmtId="0" fontId="0" fillId="3" borderId="185" xfId="0" applyFill="1" applyBorder="1" applyAlignment="1" applyProtection="1">
      <alignment vertical="center" shrinkToFit="1"/>
      <protection locked="0"/>
    </xf>
    <xf numFmtId="0" fontId="0" fillId="3" borderId="224" xfId="0" applyFill="1" applyBorder="1" applyAlignment="1" applyProtection="1">
      <alignment vertical="center" shrinkToFit="1"/>
      <protection locked="0"/>
    </xf>
    <xf numFmtId="0" fontId="2" fillId="3" borderId="117" xfId="0" applyFont="1" applyFill="1" applyBorder="1" applyAlignment="1" applyProtection="1">
      <alignment vertical="center" wrapText="1"/>
      <protection locked="0"/>
    </xf>
    <xf numFmtId="0" fontId="0" fillId="3" borderId="96" xfId="0" applyFill="1" applyBorder="1" applyProtection="1">
      <alignment vertical="center"/>
      <protection locked="0"/>
    </xf>
    <xf numFmtId="0" fontId="0" fillId="6" borderId="4" xfId="0" applyFill="1" applyBorder="1" applyAlignment="1">
      <alignment horizontal="center" vertical="center" shrinkToFit="1"/>
    </xf>
    <xf numFmtId="0" fontId="0" fillId="3" borderId="117" xfId="0" applyFill="1" applyBorder="1" applyAlignment="1" applyProtection="1">
      <alignment horizontal="center" vertical="center"/>
      <protection locked="0"/>
    </xf>
    <xf numFmtId="0" fontId="0" fillId="3" borderId="104" xfId="0" applyFill="1" applyBorder="1" applyAlignment="1" applyProtection="1">
      <alignment horizontal="center" vertical="center"/>
      <protection locked="0"/>
    </xf>
    <xf numFmtId="0" fontId="0" fillId="3" borderId="117" xfId="0" applyFill="1" applyBorder="1" applyAlignment="1" applyProtection="1">
      <alignment horizontal="center" vertical="center" shrinkToFit="1"/>
      <protection locked="0"/>
    </xf>
    <xf numFmtId="0" fontId="0" fillId="3" borderId="96" xfId="0" applyFill="1" applyBorder="1" applyAlignment="1" applyProtection="1">
      <alignment horizontal="center" vertical="center" shrinkToFit="1"/>
      <protection locked="0"/>
    </xf>
    <xf numFmtId="0" fontId="0" fillId="3" borderId="104"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0" fontId="0" fillId="3" borderId="87" xfId="0" applyFill="1" applyBorder="1" applyProtection="1">
      <alignment vertical="center"/>
      <protection locked="0"/>
    </xf>
    <xf numFmtId="0" fontId="0" fillId="3" borderId="123" xfId="0" applyFill="1" applyBorder="1" applyProtection="1">
      <alignment vertical="center"/>
      <protection locked="0"/>
    </xf>
    <xf numFmtId="0" fontId="53" fillId="6" borderId="3" xfId="0" applyFont="1" applyFill="1" applyBorder="1">
      <alignment vertical="center"/>
    </xf>
    <xf numFmtId="0" fontId="0" fillId="3" borderId="33" xfId="0" applyFill="1" applyBorder="1" applyAlignment="1" applyProtection="1">
      <alignment horizontal="center" vertical="center"/>
      <protection locked="0"/>
    </xf>
    <xf numFmtId="0" fontId="0" fillId="3" borderId="141" xfId="0" applyFill="1" applyBorder="1" applyAlignment="1" applyProtection="1">
      <alignment horizontal="center" vertical="center"/>
      <protection locked="0"/>
    </xf>
    <xf numFmtId="0" fontId="0" fillId="3" borderId="142" xfId="0" applyFill="1" applyBorder="1" applyAlignment="1" applyProtection="1">
      <alignment horizontal="center" vertical="center"/>
      <protection locked="0"/>
    </xf>
    <xf numFmtId="0" fontId="0" fillId="3" borderId="141" xfId="0" applyFill="1" applyBorder="1" applyAlignment="1" applyProtection="1">
      <alignment horizontal="center" vertical="center" shrinkToFit="1"/>
      <protection locked="0"/>
    </xf>
    <xf numFmtId="0" fontId="0" fillId="3" borderId="106" xfId="0" applyFill="1" applyBorder="1" applyAlignment="1" applyProtection="1">
      <alignment horizontal="center" vertical="center" shrinkToFit="1"/>
      <protection locked="0"/>
    </xf>
    <xf numFmtId="0" fontId="0" fillId="3" borderId="142"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139" xfId="0" applyFill="1" applyBorder="1" applyAlignment="1" applyProtection="1">
      <alignment horizontal="center" vertical="center"/>
      <protection locked="0"/>
    </xf>
    <xf numFmtId="0" fontId="0" fillId="3" borderId="140" xfId="0" applyFill="1" applyBorder="1" applyAlignment="1" applyProtection="1">
      <alignment horizontal="center" vertical="center"/>
      <protection locked="0"/>
    </xf>
    <xf numFmtId="0" fontId="0" fillId="3" borderId="139" xfId="0" applyFill="1" applyBorder="1" applyAlignment="1" applyProtection="1">
      <alignment horizontal="center" vertical="center" shrinkToFit="1"/>
      <protection locked="0"/>
    </xf>
    <xf numFmtId="0" fontId="0" fillId="3" borderId="107" xfId="0" applyFill="1" applyBorder="1" applyAlignment="1" applyProtection="1">
      <alignment horizontal="center" vertical="center" shrinkToFit="1"/>
      <protection locked="0"/>
    </xf>
    <xf numFmtId="0" fontId="0" fillId="3" borderId="140" xfId="0"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protection locked="0"/>
    </xf>
    <xf numFmtId="0" fontId="53" fillId="0" borderId="3" xfId="0" applyFont="1" applyBorder="1">
      <alignment vertical="center"/>
    </xf>
    <xf numFmtId="0" fontId="0" fillId="3" borderId="154" xfId="0" applyFill="1" applyBorder="1" applyAlignment="1" applyProtection="1">
      <alignment horizontal="center" vertical="center"/>
      <protection locked="0"/>
    </xf>
    <xf numFmtId="0" fontId="0" fillId="3" borderId="156" xfId="0" applyFill="1" applyBorder="1" applyAlignment="1" applyProtection="1">
      <alignment horizontal="center" vertical="center"/>
      <protection locked="0"/>
    </xf>
    <xf numFmtId="0" fontId="0" fillId="3" borderId="154" xfId="0" applyFill="1" applyBorder="1" applyAlignment="1" applyProtection="1">
      <alignment horizontal="center" vertical="center" shrinkToFit="1"/>
      <protection locked="0"/>
    </xf>
    <xf numFmtId="0" fontId="0" fillId="3" borderId="155" xfId="0" applyFill="1" applyBorder="1" applyAlignment="1" applyProtection="1">
      <alignment horizontal="center" vertical="center" shrinkToFit="1"/>
      <protection locked="0"/>
    </xf>
    <xf numFmtId="0" fontId="0" fillId="3" borderId="156" xfId="0"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protection locked="0"/>
    </xf>
    <xf numFmtId="0" fontId="2" fillId="3" borderId="87" xfId="0" applyFont="1" applyFill="1" applyBorder="1" applyProtection="1">
      <alignment vertical="center"/>
      <protection locked="0"/>
    </xf>
    <xf numFmtId="0" fontId="2" fillId="3" borderId="123" xfId="0" applyFont="1" applyFill="1" applyBorder="1" applyProtection="1">
      <alignment vertical="center"/>
      <protection locked="0"/>
    </xf>
    <xf numFmtId="0" fontId="0" fillId="0" borderId="3" xfId="0" applyBorder="1" applyAlignment="1">
      <alignment vertical="top" wrapText="1"/>
    </xf>
    <xf numFmtId="0" fontId="0" fillId="0" borderId="100" xfId="0" applyBorder="1" applyAlignment="1">
      <alignment horizontal="right" vertical="center" textRotation="255" shrinkToFit="1"/>
    </xf>
    <xf numFmtId="0" fontId="0" fillId="0" borderId="7" xfId="0" applyBorder="1" applyAlignment="1">
      <alignment horizontal="right" vertical="center" textRotation="255" shrinkToFit="1"/>
    </xf>
  </cellXfs>
  <cellStyles count="5">
    <cellStyle name="ハイパーリンク" xfId="2" builtinId="8"/>
    <cellStyle name="桁区切り" xfId="1" builtinId="6"/>
    <cellStyle name="桁区切り 2" xfId="4" xr:uid="{52DC2607-8A8E-4080-A410-F88F834A4116}"/>
    <cellStyle name="標準" xfId="0" builtinId="0"/>
    <cellStyle name="標準 2" xfId="3" xr:uid="{1D925AC8-972A-4FB8-B375-C6C55B770140}"/>
  </cellStyles>
  <dxfs count="0"/>
  <tableStyles count="0" defaultTableStyle="TableStyleMedium2" defaultPivotStyle="PivotStyleLight16"/>
  <colors>
    <mruColors>
      <color rgb="FFCCFF99"/>
      <color rgb="FFCCE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172693</xdr:colOff>
      <xdr:row>0</xdr:row>
      <xdr:rowOff>115957</xdr:rowOff>
    </xdr:from>
    <xdr:to>
      <xdr:col>17</xdr:col>
      <xdr:colOff>248479</xdr:colOff>
      <xdr:row>22</xdr:row>
      <xdr:rowOff>154195</xdr:rowOff>
    </xdr:to>
    <xdr:sp macro="" textlink="">
      <xdr:nvSpPr>
        <xdr:cNvPr id="2" name="正方形/長方形 1">
          <a:extLst>
            <a:ext uri="{FF2B5EF4-FFF2-40B4-BE49-F238E27FC236}">
              <a16:creationId xmlns:a16="http://schemas.microsoft.com/office/drawing/2014/main" id="{5F5F8DB3-7BC4-00E1-10DC-2866B3E703E1}"/>
            </a:ext>
          </a:extLst>
        </xdr:cNvPr>
        <xdr:cNvSpPr/>
      </xdr:nvSpPr>
      <xdr:spPr>
        <a:xfrm>
          <a:off x="172693" y="115957"/>
          <a:ext cx="5459482" cy="41878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121064</xdr:colOff>
      <xdr:row>99</xdr:row>
      <xdr:rowOff>104497</xdr:rowOff>
    </xdr:from>
    <xdr:to>
      <xdr:col>17</xdr:col>
      <xdr:colOff>265043</xdr:colOff>
      <xdr:row>137</xdr:row>
      <xdr:rowOff>74543</xdr:rowOff>
    </xdr:to>
    <xdr:sp macro="" textlink="">
      <xdr:nvSpPr>
        <xdr:cNvPr id="3" name="正方形/長方形 2">
          <a:extLst>
            <a:ext uri="{FF2B5EF4-FFF2-40B4-BE49-F238E27FC236}">
              <a16:creationId xmlns:a16="http://schemas.microsoft.com/office/drawing/2014/main" id="{CAE26622-83BA-45D4-A04E-3D39F717260C}"/>
            </a:ext>
          </a:extLst>
        </xdr:cNvPr>
        <xdr:cNvSpPr/>
      </xdr:nvSpPr>
      <xdr:spPr>
        <a:xfrm>
          <a:off x="121064" y="18409062"/>
          <a:ext cx="5527675" cy="746580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140804</xdr:colOff>
      <xdr:row>71</xdr:row>
      <xdr:rowOff>66261</xdr:rowOff>
    </xdr:from>
    <xdr:to>
      <xdr:col>17</xdr:col>
      <xdr:colOff>265043</xdr:colOff>
      <xdr:row>98</xdr:row>
      <xdr:rowOff>0</xdr:rowOff>
    </xdr:to>
    <xdr:sp macro="" textlink="">
      <xdr:nvSpPr>
        <xdr:cNvPr id="4" name="正方形/長方形 3">
          <a:extLst>
            <a:ext uri="{FF2B5EF4-FFF2-40B4-BE49-F238E27FC236}">
              <a16:creationId xmlns:a16="http://schemas.microsoft.com/office/drawing/2014/main" id="{068A6C65-867F-4B11-9559-B9F2D6FDBEA8}"/>
            </a:ext>
          </a:extLst>
        </xdr:cNvPr>
        <xdr:cNvSpPr/>
      </xdr:nvSpPr>
      <xdr:spPr>
        <a:xfrm>
          <a:off x="140804" y="13011978"/>
          <a:ext cx="5507935" cy="512693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159302</xdr:colOff>
      <xdr:row>24</xdr:row>
      <xdr:rowOff>105741</xdr:rowOff>
    </xdr:from>
    <xdr:to>
      <xdr:col>17</xdr:col>
      <xdr:colOff>265043</xdr:colOff>
      <xdr:row>69</xdr:row>
      <xdr:rowOff>143979</xdr:rowOff>
    </xdr:to>
    <xdr:sp macro="" textlink="">
      <xdr:nvSpPr>
        <xdr:cNvPr id="5" name="正方形/長方形 4">
          <a:extLst>
            <a:ext uri="{FF2B5EF4-FFF2-40B4-BE49-F238E27FC236}">
              <a16:creationId xmlns:a16="http://schemas.microsoft.com/office/drawing/2014/main" id="{4B4B89B4-C481-4808-B94D-8291E753CB40}"/>
            </a:ext>
          </a:extLst>
        </xdr:cNvPr>
        <xdr:cNvSpPr/>
      </xdr:nvSpPr>
      <xdr:spPr>
        <a:xfrm>
          <a:off x="159302" y="4586632"/>
          <a:ext cx="5489437" cy="817176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102566</xdr:colOff>
      <xdr:row>0</xdr:row>
      <xdr:rowOff>57977</xdr:rowOff>
    </xdr:from>
    <xdr:to>
      <xdr:col>29</xdr:col>
      <xdr:colOff>163720</xdr:colOff>
      <xdr:row>70</xdr:row>
      <xdr:rowOff>91109</xdr:rowOff>
    </xdr:to>
    <xdr:sp macro="" textlink="">
      <xdr:nvSpPr>
        <xdr:cNvPr id="2" name="正方形/長方形 1">
          <a:extLst>
            <a:ext uri="{FF2B5EF4-FFF2-40B4-BE49-F238E27FC236}">
              <a16:creationId xmlns:a16="http://schemas.microsoft.com/office/drawing/2014/main" id="{B1F24297-1CF5-4426-A119-4806393B2B04}"/>
            </a:ext>
          </a:extLst>
        </xdr:cNvPr>
        <xdr:cNvSpPr/>
      </xdr:nvSpPr>
      <xdr:spPr>
        <a:xfrm>
          <a:off x="102566" y="57977"/>
          <a:ext cx="6231697" cy="1378226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3432174</xdr:colOff>
      <xdr:row>243</xdr:row>
      <xdr:rowOff>215900</xdr:rowOff>
    </xdr:from>
    <xdr:to>
      <xdr:col>3</xdr:col>
      <xdr:colOff>8117993</xdr:colOff>
      <xdr:row>250</xdr:row>
      <xdr:rowOff>184148</xdr:rowOff>
    </xdr:to>
    <xdr:pic>
      <xdr:nvPicPr>
        <xdr:cNvPr id="2" name="図 1">
          <a:extLst>
            <a:ext uri="{FF2B5EF4-FFF2-40B4-BE49-F238E27FC236}">
              <a16:creationId xmlns:a16="http://schemas.microsoft.com/office/drawing/2014/main" id="{74FD8EEF-FE56-48CB-B062-B02BC85D96C0}"/>
            </a:ext>
          </a:extLst>
        </xdr:cNvPr>
        <xdr:cNvPicPr>
          <a:picLocks noChangeAspect="1"/>
        </xdr:cNvPicPr>
      </xdr:nvPicPr>
      <xdr:blipFill>
        <a:blip xmlns:r="http://schemas.openxmlformats.org/officeDocument/2006/relationships" r:embed="rId1"/>
        <a:stretch>
          <a:fillRect/>
        </a:stretch>
      </xdr:blipFill>
      <xdr:spPr>
        <a:xfrm>
          <a:off x="4594224" y="43119675"/>
          <a:ext cx="4685819" cy="15049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xt.go.jp/a_menu/shisetu/shuppan/1291462.htm" TargetMode="External"/><Relationship Id="rId2" Type="http://schemas.openxmlformats.org/officeDocument/2006/relationships/hyperlink" Target="https://www.cfa.go.jp/policies/child-safety/effort/anzen_kanri/" TargetMode="External"/><Relationship Id="rId1" Type="http://schemas.openxmlformats.org/officeDocument/2006/relationships/hyperlink" Target="https://www.mhlw.go.jp/stf/seisakunitsuite/bunya/koyou_roudou/koyoukintou/seisaku06/index.html" TargetMode="External"/><Relationship Id="rId5" Type="http://schemas.openxmlformats.org/officeDocument/2006/relationships/printerSettings" Target="../printerSettings/printerSettings1.bin"/><Relationship Id="rId4" Type="http://schemas.openxmlformats.org/officeDocument/2006/relationships/hyperlink" Target="https://www.mext.go.jp/a_menu/kenko/hoken/129248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ext.go.jp/a_menu/shisetu/shuppan/1291462.htm" TargetMode="External"/><Relationship Id="rId2" Type="http://schemas.openxmlformats.org/officeDocument/2006/relationships/hyperlink" Target="https://www.cfa.go.jp/policies/child-safety/effort/anzen_kanri/" TargetMode="External"/><Relationship Id="rId1" Type="http://schemas.openxmlformats.org/officeDocument/2006/relationships/hyperlink" Target="https://www.mhlw.go.jp/stf/seisakunitsuite/bunya/koyou_roudou/koyoukintou/seisaku06/index.html" TargetMode="External"/><Relationship Id="rId5" Type="http://schemas.openxmlformats.org/officeDocument/2006/relationships/printerSettings" Target="../printerSettings/printerSettings3.bin"/><Relationship Id="rId4" Type="http://schemas.openxmlformats.org/officeDocument/2006/relationships/hyperlink" Target="https://www.mext.go.jp/a_menu/kenko/hoken/1292482.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cfa.go.jp/policies/child-safety/effort/anzen_kanri/" TargetMode="External"/><Relationship Id="rId7" Type="http://schemas.openxmlformats.org/officeDocument/2006/relationships/printerSettings" Target="../printerSettings/printerSettings7.bin"/><Relationship Id="rId2" Type="http://schemas.openxmlformats.org/officeDocument/2006/relationships/hyperlink" Target="https://anzenkyouiku.mext.go.jp/anzentenken/index.html" TargetMode="External"/><Relationship Id="rId1" Type="http://schemas.openxmlformats.org/officeDocument/2006/relationships/hyperlink" Target="https://www.mext.go.jp/a_menu/kenko/hoken/1292482.htm" TargetMode="External"/><Relationship Id="rId6" Type="http://schemas.openxmlformats.org/officeDocument/2006/relationships/hyperlink" Target="https://www.mext.go.jp/a_menu/shotou/gakko-hyoka/08050824.htm" TargetMode="External"/><Relationship Id="rId5" Type="http://schemas.openxmlformats.org/officeDocument/2006/relationships/hyperlink" Target="https://www.mext.go.jp/a_menu/kenko/hoken/1292482.htm" TargetMode="External"/><Relationship Id="rId4" Type="http://schemas.openxmlformats.org/officeDocument/2006/relationships/hyperlink" Target="https://www.mext.go.jp/a_menu/kenko/hoken/129248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D7C7-D145-42B6-B21D-0AEAA15C8F74}">
  <sheetPr codeName="Sheet1"/>
  <dimension ref="A1:AA1235"/>
  <sheetViews>
    <sheetView showGridLines="0" tabSelected="1" view="pageBreakPreview" topLeftCell="A6" zoomScaleNormal="130" zoomScaleSheetLayoutView="100" workbookViewId="0">
      <selection activeCell="J190" sqref="J190:V191"/>
    </sheetView>
  </sheetViews>
  <sheetFormatPr defaultColWidth="8.75" defaultRowHeight="13.5"/>
  <cols>
    <col min="1" max="1" width="2.875" style="222" customWidth="1"/>
    <col min="2" max="2" width="3.625" style="222" customWidth="1"/>
    <col min="3" max="3" width="4.125" style="222" customWidth="1"/>
    <col min="4" max="40" width="4.625" style="222" customWidth="1"/>
    <col min="41" max="16384" width="8.75" style="222"/>
  </cols>
  <sheetData>
    <row r="1" spans="3:25" ht="44.45" customHeight="1">
      <c r="X1" s="532" t="s">
        <v>1613</v>
      </c>
      <c r="Y1" s="533">
        <v>8</v>
      </c>
    </row>
    <row r="2" spans="3:25" ht="22.5" customHeight="1">
      <c r="R2" s="631" t="s">
        <v>531</v>
      </c>
      <c r="S2" s="631"/>
      <c r="T2" s="669"/>
      <c r="U2" s="757"/>
      <c r="V2" s="758"/>
      <c r="W2" s="759"/>
    </row>
    <row r="3" spans="3:25" ht="22.5" customHeight="1">
      <c r="R3" s="631" t="s">
        <v>589</v>
      </c>
      <c r="S3" s="631"/>
      <c r="T3" s="631"/>
      <c r="U3" s="760"/>
      <c r="V3" s="760"/>
      <c r="W3" s="760"/>
    </row>
    <row r="4" spans="3:25" ht="22.5" customHeight="1">
      <c r="R4" s="631" t="s">
        <v>583</v>
      </c>
      <c r="S4" s="631"/>
      <c r="T4" s="631"/>
      <c r="U4" s="601"/>
      <c r="V4" s="601"/>
      <c r="W4" s="601"/>
    </row>
    <row r="5" spans="3:25" ht="59.1" customHeight="1"/>
    <row r="6" spans="3:25" ht="42">
      <c r="C6" s="768" t="str">
        <f>"令和"&amp;Y1&amp;"年度　非学校法人立幼稚園検査調書"</f>
        <v>令和8年度　非学校法人立幼稚園検査調書</v>
      </c>
      <c r="D6" s="769"/>
      <c r="E6" s="769"/>
      <c r="F6" s="769"/>
      <c r="G6" s="769"/>
      <c r="H6" s="769"/>
      <c r="I6" s="769"/>
      <c r="J6" s="769"/>
      <c r="K6" s="769"/>
      <c r="L6" s="769"/>
      <c r="M6" s="769"/>
      <c r="N6" s="769"/>
      <c r="O6" s="769"/>
      <c r="P6" s="769"/>
      <c r="Q6" s="769"/>
      <c r="R6" s="769"/>
      <c r="S6" s="769"/>
      <c r="T6" s="769"/>
      <c r="U6" s="769"/>
      <c r="V6" s="769"/>
      <c r="W6" s="769"/>
    </row>
    <row r="8" spans="3:25" ht="126.95" customHeight="1"/>
    <row r="9" spans="3:25" ht="29.1" customHeight="1"/>
    <row r="10" spans="3:25" ht="29.1" customHeight="1">
      <c r="M10" s="749" t="s">
        <v>1160</v>
      </c>
      <c r="N10" s="749"/>
      <c r="O10" s="749"/>
      <c r="P10" s="770"/>
      <c r="Q10" s="765"/>
      <c r="R10" s="766"/>
      <c r="S10" s="766"/>
      <c r="T10" s="766"/>
      <c r="U10" s="766"/>
      <c r="V10" s="766"/>
      <c r="W10" s="766"/>
      <c r="X10" s="767"/>
    </row>
    <row r="11" spans="3:25" ht="29.1" customHeight="1">
      <c r="M11" s="771" t="s">
        <v>588</v>
      </c>
      <c r="N11" s="748" t="s">
        <v>584</v>
      </c>
      <c r="O11" s="748"/>
      <c r="P11" s="764"/>
      <c r="Q11" s="765"/>
      <c r="R11" s="766"/>
      <c r="S11" s="766"/>
      <c r="T11" s="766"/>
      <c r="U11" s="766"/>
      <c r="V11" s="766"/>
      <c r="W11" s="766"/>
      <c r="X11" s="767"/>
    </row>
    <row r="12" spans="3:25" ht="29.1" customHeight="1">
      <c r="M12" s="771"/>
      <c r="N12" s="748" t="s">
        <v>585</v>
      </c>
      <c r="O12" s="748"/>
      <c r="P12" s="764"/>
      <c r="Q12" s="765"/>
      <c r="R12" s="766"/>
      <c r="S12" s="766"/>
      <c r="T12" s="766"/>
      <c r="U12" s="766"/>
      <c r="V12" s="766"/>
      <c r="W12" s="766"/>
      <c r="X12" s="767"/>
    </row>
    <row r="13" spans="3:25" ht="29.1" customHeight="1">
      <c r="M13" s="771"/>
      <c r="N13" s="748" t="s">
        <v>586</v>
      </c>
      <c r="O13" s="748"/>
      <c r="P13" s="764"/>
      <c r="Q13" s="765"/>
      <c r="R13" s="766"/>
      <c r="S13" s="766"/>
      <c r="T13" s="766"/>
      <c r="U13" s="766"/>
      <c r="V13" s="766"/>
      <c r="W13" s="766"/>
      <c r="X13" s="767"/>
    </row>
    <row r="14" spans="3:25" ht="29.1" customHeight="1">
      <c r="M14" s="771"/>
      <c r="N14" s="748" t="s">
        <v>587</v>
      </c>
      <c r="O14" s="748"/>
      <c r="P14" s="764"/>
      <c r="Q14" s="765"/>
      <c r="R14" s="766"/>
      <c r="S14" s="766"/>
      <c r="T14" s="766"/>
      <c r="U14" s="766"/>
      <c r="V14" s="766"/>
      <c r="W14" s="766"/>
      <c r="X14" s="767"/>
    </row>
    <row r="15" spans="3:25" ht="32.1" customHeight="1">
      <c r="M15" s="747" t="s">
        <v>1343</v>
      </c>
      <c r="N15" s="748"/>
      <c r="O15" s="748"/>
      <c r="P15" s="748"/>
      <c r="Q15" s="437" t="s">
        <v>590</v>
      </c>
      <c r="R15" s="765"/>
      <c r="S15" s="767"/>
      <c r="T15" s="438" t="s">
        <v>341</v>
      </c>
      <c r="U15" s="765"/>
      <c r="V15" s="766"/>
      <c r="W15" s="766"/>
      <c r="X15" s="767"/>
    </row>
    <row r="16" spans="3:25" ht="5.0999999999999996" customHeight="1">
      <c r="M16" s="439"/>
      <c r="N16" s="440"/>
      <c r="O16" s="440"/>
      <c r="P16" s="440"/>
      <c r="Q16" s="440"/>
      <c r="R16" s="440"/>
      <c r="S16" s="440"/>
      <c r="T16" s="440"/>
      <c r="U16" s="440"/>
      <c r="V16" s="440"/>
      <c r="W16" s="440"/>
      <c r="X16" s="440"/>
    </row>
    <row r="17" spans="2:24" ht="20.45" customHeight="1">
      <c r="M17" s="441" t="s">
        <v>1161</v>
      </c>
      <c r="N17" s="440"/>
      <c r="O17" s="440"/>
      <c r="P17" s="440"/>
      <c r="Q17" s="440"/>
      <c r="R17" s="440"/>
      <c r="S17" s="440"/>
      <c r="T17" s="440"/>
      <c r="U17" s="440"/>
      <c r="V17" s="440"/>
      <c r="W17" s="440"/>
      <c r="X17" s="440"/>
    </row>
    <row r="18" spans="2:24" ht="27.6" customHeight="1">
      <c r="M18" s="747" t="s">
        <v>1344</v>
      </c>
      <c r="N18" s="747"/>
      <c r="O18" s="747"/>
      <c r="P18" s="747"/>
      <c r="Q18" s="562" t="s">
        <v>590</v>
      </c>
      <c r="R18" s="761"/>
      <c r="S18" s="762"/>
      <c r="T18" s="442" t="s">
        <v>341</v>
      </c>
      <c r="U18" s="761"/>
      <c r="V18" s="763"/>
      <c r="W18" s="763"/>
      <c r="X18" s="762"/>
    </row>
    <row r="19" spans="2:24" ht="27.6" customHeight="1">
      <c r="M19" s="748"/>
      <c r="N19" s="748"/>
      <c r="O19" s="748"/>
      <c r="P19" s="748"/>
      <c r="Q19" s="562" t="s">
        <v>590</v>
      </c>
      <c r="R19" s="761"/>
      <c r="S19" s="762"/>
      <c r="T19" s="442" t="s">
        <v>341</v>
      </c>
      <c r="U19" s="761"/>
      <c r="V19" s="763"/>
      <c r="W19" s="763"/>
      <c r="X19" s="762"/>
    </row>
    <row r="20" spans="2:24" ht="27.6" customHeight="1">
      <c r="M20" s="748"/>
      <c r="N20" s="748"/>
      <c r="O20" s="748"/>
      <c r="P20" s="748"/>
      <c r="Q20" s="562" t="s">
        <v>590</v>
      </c>
      <c r="R20" s="761"/>
      <c r="S20" s="762"/>
      <c r="T20" s="442" t="s">
        <v>341</v>
      </c>
      <c r="U20" s="761"/>
      <c r="V20" s="763"/>
      <c r="W20" s="763"/>
      <c r="X20" s="762"/>
    </row>
    <row r="21" spans="2:24" ht="36.6" customHeight="1">
      <c r="M21" s="440"/>
      <c r="N21" s="440"/>
      <c r="O21" s="440"/>
      <c r="P21" s="440"/>
      <c r="Q21" s="443"/>
      <c r="R21" s="440"/>
      <c r="S21" s="440"/>
      <c r="T21" s="440"/>
      <c r="U21" s="440"/>
      <c r="V21" s="440"/>
      <c r="W21" s="440"/>
      <c r="X21" s="440"/>
    </row>
    <row r="22" spans="2:24" ht="27.6" customHeight="1">
      <c r="M22" s="747" t="s">
        <v>608</v>
      </c>
      <c r="N22" s="747"/>
      <c r="O22" s="747"/>
      <c r="P22" s="747"/>
      <c r="Q22" s="749"/>
      <c r="R22" s="748"/>
      <c r="S22" s="748"/>
      <c r="T22" s="748"/>
      <c r="U22" s="748"/>
      <c r="V22" s="748"/>
      <c r="W22" s="748"/>
      <c r="X22" s="748"/>
    </row>
    <row r="23" spans="2:24" ht="27.6" customHeight="1">
      <c r="M23" s="748"/>
      <c r="N23" s="748"/>
      <c r="O23" s="748"/>
      <c r="P23" s="748"/>
      <c r="Q23" s="749"/>
      <c r="R23" s="748"/>
      <c r="S23" s="748"/>
      <c r="T23" s="748"/>
      <c r="U23" s="748"/>
      <c r="V23" s="748"/>
      <c r="W23" s="748"/>
      <c r="X23" s="748"/>
    </row>
    <row r="25" spans="2:24" ht="14.25">
      <c r="M25" s="440" t="s">
        <v>987</v>
      </c>
    </row>
    <row r="28" spans="2:24" ht="14.25">
      <c r="B28" s="275" t="s">
        <v>591</v>
      </c>
    </row>
    <row r="29" spans="2:24" ht="14.25">
      <c r="B29" s="275"/>
      <c r="C29" s="444" t="s">
        <v>1358</v>
      </c>
    </row>
    <row r="30" spans="2:24" ht="14.25">
      <c r="B30" s="275"/>
    </row>
    <row r="31" spans="2:24" ht="17.45" customHeight="1">
      <c r="C31" s="222" t="s">
        <v>1359</v>
      </c>
    </row>
    <row r="32" spans="2:24" ht="17.45" customHeight="1">
      <c r="C32" s="222" t="s">
        <v>1360</v>
      </c>
    </row>
    <row r="33" spans="1:24" ht="23.45" customHeight="1"/>
    <row r="34" spans="1:24" ht="21.95" customHeight="1">
      <c r="D34" s="445"/>
      <c r="E34" s="445"/>
      <c r="F34" s="222" t="s">
        <v>592</v>
      </c>
      <c r="J34" s="222" t="s">
        <v>1361</v>
      </c>
    </row>
    <row r="35" spans="1:24" ht="7.5" customHeight="1"/>
    <row r="36" spans="1:24" ht="21.95" customHeight="1">
      <c r="D36" s="446"/>
      <c r="E36" s="446"/>
      <c r="F36" s="222" t="s">
        <v>866</v>
      </c>
      <c r="J36" s="222" t="s">
        <v>1362</v>
      </c>
    </row>
    <row r="37" spans="1:24" ht="7.5" customHeight="1"/>
    <row r="38" spans="1:24" ht="21.95" customHeight="1">
      <c r="D38" s="553"/>
      <c r="E38" s="278"/>
      <c r="F38" s="222" t="s">
        <v>593</v>
      </c>
      <c r="J38" s="222" t="s">
        <v>1363</v>
      </c>
    </row>
    <row r="39" spans="1:24" ht="7.5" customHeight="1"/>
    <row r="40" spans="1:24" ht="21.95" customHeight="1">
      <c r="D40" s="447"/>
      <c r="E40" s="448"/>
      <c r="F40" s="222" t="s">
        <v>594</v>
      </c>
      <c r="J40" s="222" t="s">
        <v>1364</v>
      </c>
    </row>
    <row r="41" spans="1:24" ht="6.95" customHeight="1"/>
    <row r="42" spans="1:24" ht="21.95" customHeight="1">
      <c r="D42" s="750" t="s">
        <v>692</v>
      </c>
      <c r="E42" s="751"/>
      <c r="F42" s="222" t="s">
        <v>867</v>
      </c>
      <c r="J42" s="222" t="s">
        <v>1365</v>
      </c>
      <c r="K42" s="222" t="s">
        <v>1366</v>
      </c>
    </row>
    <row r="43" spans="1:24" ht="21.95" customHeight="1">
      <c r="E43" s="449"/>
      <c r="K43" s="119" t="s">
        <v>1162</v>
      </c>
    </row>
    <row r="44" spans="1:24" ht="21.95" customHeight="1">
      <c r="E44" s="449"/>
      <c r="K44" s="119" t="s">
        <v>1345</v>
      </c>
    </row>
    <row r="47" spans="1:24" ht="17.25">
      <c r="A47" s="450" t="s">
        <v>906</v>
      </c>
    </row>
    <row r="48" spans="1:24" ht="15.95" customHeight="1">
      <c r="P48" s="222" t="s">
        <v>907</v>
      </c>
      <c r="R48" s="753">
        <f>Q11</f>
        <v>0</v>
      </c>
      <c r="S48" s="754"/>
      <c r="T48" s="754"/>
      <c r="U48" s="754"/>
      <c r="V48" s="754"/>
      <c r="W48" s="754"/>
      <c r="X48" s="755"/>
    </row>
    <row r="50" spans="3:24">
      <c r="C50" s="222" t="s">
        <v>908</v>
      </c>
      <c r="I50" s="222" t="s">
        <v>1</v>
      </c>
      <c r="J50" s="451"/>
      <c r="K50" s="222" t="s">
        <v>2</v>
      </c>
      <c r="L50" s="451"/>
      <c r="M50" s="222" t="s">
        <v>3</v>
      </c>
      <c r="N50" s="451"/>
      <c r="O50" s="222" t="s">
        <v>4</v>
      </c>
    </row>
    <row r="51" spans="3:24" ht="4.5" customHeight="1"/>
    <row r="52" spans="3:24">
      <c r="C52" s="222" t="s">
        <v>909</v>
      </c>
    </row>
    <row r="54" spans="3:24">
      <c r="C54" s="752" t="s">
        <v>910</v>
      </c>
      <c r="D54" s="752"/>
      <c r="E54" s="752"/>
      <c r="F54" s="752"/>
      <c r="G54" s="752"/>
      <c r="H54" s="752"/>
      <c r="I54" s="752"/>
      <c r="J54" s="752" t="s">
        <v>911</v>
      </c>
      <c r="K54" s="752"/>
      <c r="L54" s="752"/>
      <c r="M54" s="752"/>
      <c r="N54" s="752"/>
      <c r="O54" s="752"/>
      <c r="P54" s="752"/>
      <c r="Q54" s="752"/>
      <c r="R54" s="752"/>
      <c r="S54" s="752"/>
      <c r="T54" s="752"/>
      <c r="U54" s="752"/>
      <c r="V54" s="752"/>
      <c r="W54" s="752"/>
      <c r="X54" s="752"/>
    </row>
    <row r="55" spans="3:24" ht="71.099999999999994" customHeight="1">
      <c r="C55" s="732"/>
      <c r="D55" s="732"/>
      <c r="E55" s="732"/>
      <c r="F55" s="732"/>
      <c r="G55" s="732"/>
      <c r="H55" s="732"/>
      <c r="I55" s="732"/>
      <c r="J55" s="732"/>
      <c r="K55" s="732"/>
      <c r="L55" s="732"/>
      <c r="M55" s="732"/>
      <c r="N55" s="732"/>
      <c r="O55" s="732"/>
      <c r="P55" s="732"/>
      <c r="Q55" s="732"/>
      <c r="R55" s="732"/>
      <c r="S55" s="732"/>
      <c r="T55" s="732"/>
      <c r="U55" s="732"/>
      <c r="V55" s="732"/>
      <c r="W55" s="732"/>
      <c r="X55" s="732"/>
    </row>
    <row r="56" spans="3:24" ht="71.099999999999994" customHeight="1">
      <c r="C56" s="732"/>
      <c r="D56" s="732"/>
      <c r="E56" s="732"/>
      <c r="F56" s="732"/>
      <c r="G56" s="732"/>
      <c r="H56" s="732"/>
      <c r="I56" s="732"/>
      <c r="J56" s="732"/>
      <c r="K56" s="732"/>
      <c r="L56" s="732"/>
      <c r="M56" s="732"/>
      <c r="N56" s="732"/>
      <c r="O56" s="732"/>
      <c r="P56" s="732"/>
      <c r="Q56" s="732"/>
      <c r="R56" s="732"/>
      <c r="S56" s="732"/>
      <c r="T56" s="732"/>
      <c r="U56" s="732"/>
      <c r="V56" s="732"/>
      <c r="W56" s="732"/>
      <c r="X56" s="732"/>
    </row>
    <row r="57" spans="3:24" ht="71.099999999999994" customHeight="1">
      <c r="C57" s="732"/>
      <c r="D57" s="732"/>
      <c r="E57" s="732"/>
      <c r="F57" s="732"/>
      <c r="G57" s="732"/>
      <c r="H57" s="732"/>
      <c r="I57" s="732"/>
      <c r="J57" s="732"/>
      <c r="K57" s="732"/>
      <c r="L57" s="732"/>
      <c r="M57" s="732"/>
      <c r="N57" s="732"/>
      <c r="O57" s="732"/>
      <c r="P57" s="732"/>
      <c r="Q57" s="732"/>
      <c r="R57" s="732"/>
      <c r="S57" s="732"/>
      <c r="T57" s="732"/>
      <c r="U57" s="732"/>
      <c r="V57" s="732"/>
      <c r="W57" s="732"/>
      <c r="X57" s="732"/>
    </row>
    <row r="58" spans="3:24" ht="71.099999999999994" customHeight="1">
      <c r="C58" s="732"/>
      <c r="D58" s="732"/>
      <c r="E58" s="732"/>
      <c r="F58" s="732"/>
      <c r="G58" s="732"/>
      <c r="H58" s="732"/>
      <c r="I58" s="732"/>
      <c r="J58" s="732"/>
      <c r="K58" s="732"/>
      <c r="L58" s="732"/>
      <c r="M58" s="732"/>
      <c r="N58" s="732"/>
      <c r="O58" s="732"/>
      <c r="P58" s="732"/>
      <c r="Q58" s="732"/>
      <c r="R58" s="732"/>
      <c r="S58" s="732"/>
      <c r="T58" s="732"/>
      <c r="U58" s="732"/>
      <c r="V58" s="732"/>
      <c r="W58" s="732"/>
      <c r="X58" s="732"/>
    </row>
    <row r="59" spans="3:24" ht="71.099999999999994" customHeight="1">
      <c r="C59" s="732"/>
      <c r="D59" s="732"/>
      <c r="E59" s="732"/>
      <c r="F59" s="732"/>
      <c r="G59" s="732"/>
      <c r="H59" s="732"/>
      <c r="I59" s="732"/>
      <c r="J59" s="732"/>
      <c r="K59" s="732"/>
      <c r="L59" s="732"/>
      <c r="M59" s="732"/>
      <c r="N59" s="732"/>
      <c r="O59" s="732"/>
      <c r="P59" s="732"/>
      <c r="Q59" s="732"/>
      <c r="R59" s="732"/>
      <c r="S59" s="732"/>
      <c r="T59" s="732"/>
      <c r="U59" s="732"/>
      <c r="V59" s="732"/>
      <c r="W59" s="732"/>
      <c r="X59" s="732"/>
    </row>
    <row r="60" spans="3:24" ht="71.099999999999994" customHeight="1">
      <c r="C60" s="732"/>
      <c r="D60" s="732"/>
      <c r="E60" s="732"/>
      <c r="F60" s="732"/>
      <c r="G60" s="732"/>
      <c r="H60" s="732"/>
      <c r="I60" s="732"/>
      <c r="J60" s="732"/>
      <c r="K60" s="732"/>
      <c r="L60" s="732"/>
      <c r="M60" s="732"/>
      <c r="N60" s="732"/>
      <c r="O60" s="732"/>
      <c r="P60" s="732"/>
      <c r="Q60" s="732"/>
      <c r="R60" s="732"/>
      <c r="S60" s="732"/>
      <c r="T60" s="732"/>
      <c r="U60" s="732"/>
      <c r="V60" s="732"/>
      <c r="W60" s="732"/>
      <c r="X60" s="732"/>
    </row>
    <row r="61" spans="3:24" ht="71.099999999999994" customHeight="1">
      <c r="C61" s="732"/>
      <c r="D61" s="732"/>
      <c r="E61" s="732"/>
      <c r="F61" s="732"/>
      <c r="G61" s="732"/>
      <c r="H61" s="732"/>
      <c r="I61" s="732"/>
      <c r="J61" s="732"/>
      <c r="K61" s="732"/>
      <c r="L61" s="732"/>
      <c r="M61" s="732"/>
      <c r="N61" s="732"/>
      <c r="O61" s="732"/>
      <c r="P61" s="732"/>
      <c r="Q61" s="732"/>
      <c r="R61" s="732"/>
      <c r="S61" s="732"/>
      <c r="T61" s="732"/>
      <c r="U61" s="732"/>
      <c r="V61" s="732"/>
      <c r="W61" s="732"/>
      <c r="X61" s="732"/>
    </row>
    <row r="62" spans="3:24" ht="71.099999999999994" customHeight="1">
      <c r="C62" s="732"/>
      <c r="D62" s="732"/>
      <c r="E62" s="732"/>
      <c r="F62" s="732"/>
      <c r="G62" s="732"/>
      <c r="H62" s="732"/>
      <c r="I62" s="732"/>
      <c r="J62" s="732"/>
      <c r="K62" s="732"/>
      <c r="L62" s="732"/>
      <c r="M62" s="732"/>
      <c r="N62" s="732"/>
      <c r="O62" s="732"/>
      <c r="P62" s="732"/>
      <c r="Q62" s="732"/>
      <c r="R62" s="732"/>
      <c r="S62" s="732"/>
      <c r="T62" s="732"/>
      <c r="U62" s="732"/>
      <c r="V62" s="732"/>
      <c r="W62" s="732"/>
      <c r="X62" s="732"/>
    </row>
    <row r="63" spans="3:24" ht="71.099999999999994" customHeight="1">
      <c r="C63" s="732"/>
      <c r="D63" s="732"/>
      <c r="E63" s="732"/>
      <c r="F63" s="732"/>
      <c r="G63" s="732"/>
      <c r="H63" s="732"/>
      <c r="I63" s="732"/>
      <c r="J63" s="732"/>
      <c r="K63" s="732"/>
      <c r="L63" s="732"/>
      <c r="M63" s="732"/>
      <c r="N63" s="732"/>
      <c r="O63" s="732"/>
      <c r="P63" s="732"/>
      <c r="Q63" s="732"/>
      <c r="R63" s="732"/>
      <c r="S63" s="732"/>
      <c r="T63" s="732"/>
      <c r="U63" s="732"/>
      <c r="V63" s="732"/>
      <c r="W63" s="732"/>
      <c r="X63" s="732"/>
    </row>
    <row r="64" spans="3:24" ht="71.099999999999994" customHeight="1">
      <c r="C64" s="732"/>
      <c r="D64" s="732"/>
      <c r="E64" s="732"/>
      <c r="F64" s="732"/>
      <c r="G64" s="732"/>
      <c r="H64" s="732"/>
      <c r="I64" s="732"/>
      <c r="J64" s="732"/>
      <c r="K64" s="732"/>
      <c r="L64" s="732"/>
      <c r="M64" s="732"/>
      <c r="N64" s="732"/>
      <c r="O64" s="732"/>
      <c r="P64" s="732"/>
      <c r="Q64" s="732"/>
      <c r="R64" s="732"/>
      <c r="S64" s="732"/>
      <c r="T64" s="732"/>
      <c r="U64" s="732"/>
      <c r="V64" s="732"/>
      <c r="W64" s="732"/>
      <c r="X64" s="732"/>
    </row>
    <row r="65" spans="1:24" ht="71.099999999999994" customHeight="1">
      <c r="C65" s="732"/>
      <c r="D65" s="732"/>
      <c r="E65" s="732"/>
      <c r="F65" s="732"/>
      <c r="G65" s="732"/>
      <c r="H65" s="732"/>
      <c r="I65" s="732"/>
      <c r="J65" s="732"/>
      <c r="K65" s="732"/>
      <c r="L65" s="732"/>
      <c r="M65" s="732"/>
      <c r="N65" s="732"/>
      <c r="O65" s="732"/>
      <c r="P65" s="732"/>
      <c r="Q65" s="732"/>
      <c r="R65" s="732"/>
      <c r="S65" s="732"/>
      <c r="T65" s="732"/>
      <c r="U65" s="732"/>
      <c r="V65" s="732"/>
      <c r="W65" s="732"/>
      <c r="X65" s="732"/>
    </row>
    <row r="66" spans="1:24" ht="71.099999999999994" customHeight="1">
      <c r="C66" s="732"/>
      <c r="D66" s="732"/>
      <c r="E66" s="732"/>
      <c r="F66" s="732"/>
      <c r="G66" s="732"/>
      <c r="H66" s="732"/>
      <c r="I66" s="732"/>
      <c r="J66" s="732"/>
      <c r="K66" s="732"/>
      <c r="L66" s="732"/>
      <c r="M66" s="732"/>
      <c r="N66" s="732"/>
      <c r="O66" s="732"/>
      <c r="P66" s="732"/>
      <c r="Q66" s="732"/>
      <c r="R66" s="732"/>
      <c r="S66" s="732"/>
      <c r="T66" s="732"/>
      <c r="U66" s="732"/>
      <c r="V66" s="732"/>
      <c r="W66" s="732"/>
      <c r="X66" s="732"/>
    </row>
    <row r="67" spans="1:24" ht="71.099999999999994" customHeight="1">
      <c r="C67" s="732"/>
      <c r="D67" s="732"/>
      <c r="E67" s="732"/>
      <c r="F67" s="732"/>
      <c r="G67" s="732"/>
      <c r="H67" s="732"/>
      <c r="I67" s="732"/>
      <c r="J67" s="732"/>
      <c r="K67" s="732"/>
      <c r="L67" s="732"/>
      <c r="M67" s="732"/>
      <c r="N67" s="732"/>
      <c r="O67" s="732"/>
      <c r="P67" s="732"/>
      <c r="Q67" s="732"/>
      <c r="R67" s="732"/>
      <c r="S67" s="732"/>
      <c r="T67" s="732"/>
      <c r="U67" s="732"/>
      <c r="V67" s="732"/>
      <c r="W67" s="732"/>
      <c r="X67" s="732"/>
    </row>
    <row r="68" spans="1:24" ht="71.099999999999994" customHeight="1">
      <c r="C68" s="732"/>
      <c r="D68" s="732"/>
      <c r="E68" s="732"/>
      <c r="F68" s="732"/>
      <c r="G68" s="732"/>
      <c r="H68" s="732"/>
      <c r="I68" s="732"/>
      <c r="J68" s="732"/>
      <c r="K68" s="732"/>
      <c r="L68" s="732"/>
      <c r="M68" s="732"/>
      <c r="N68" s="732"/>
      <c r="O68" s="732"/>
      <c r="P68" s="732"/>
      <c r="Q68" s="732"/>
      <c r="R68" s="732"/>
      <c r="S68" s="732"/>
      <c r="T68" s="732"/>
      <c r="U68" s="732"/>
      <c r="V68" s="732"/>
      <c r="W68" s="732"/>
      <c r="X68" s="732"/>
    </row>
    <row r="69" spans="1:24" ht="71.099999999999994" customHeight="1">
      <c r="C69" s="732"/>
      <c r="D69" s="732"/>
      <c r="E69" s="732"/>
      <c r="F69" s="732"/>
      <c r="G69" s="732"/>
      <c r="H69" s="732"/>
      <c r="I69" s="732"/>
      <c r="J69" s="732"/>
      <c r="K69" s="732"/>
      <c r="L69" s="732"/>
      <c r="M69" s="732"/>
      <c r="N69" s="732"/>
      <c r="O69" s="732"/>
      <c r="P69" s="732"/>
      <c r="Q69" s="732"/>
      <c r="R69" s="732"/>
      <c r="S69" s="732"/>
      <c r="T69" s="732"/>
      <c r="U69" s="732"/>
      <c r="V69" s="732"/>
      <c r="W69" s="732"/>
      <c r="X69" s="732"/>
    </row>
    <row r="70" spans="1:24" ht="71.099999999999994" customHeight="1">
      <c r="C70" s="732"/>
      <c r="D70" s="732"/>
      <c r="E70" s="732"/>
      <c r="F70" s="732"/>
      <c r="G70" s="732"/>
      <c r="H70" s="732"/>
      <c r="I70" s="732"/>
      <c r="J70" s="732"/>
      <c r="K70" s="732"/>
      <c r="L70" s="732"/>
      <c r="M70" s="732"/>
      <c r="N70" s="732"/>
      <c r="O70" s="732"/>
      <c r="P70" s="732"/>
      <c r="Q70" s="732"/>
      <c r="R70" s="732"/>
      <c r="S70" s="732"/>
      <c r="T70" s="732"/>
      <c r="U70" s="732"/>
      <c r="V70" s="732"/>
      <c r="W70" s="732"/>
      <c r="X70" s="732"/>
    </row>
    <row r="71" spans="1:24" ht="71.099999999999994" customHeight="1">
      <c r="C71" s="732"/>
      <c r="D71" s="732"/>
      <c r="E71" s="732"/>
      <c r="F71" s="732"/>
      <c r="G71" s="732"/>
      <c r="H71" s="732"/>
      <c r="I71" s="732"/>
      <c r="J71" s="732"/>
      <c r="K71" s="732"/>
      <c r="L71" s="732"/>
      <c r="M71" s="732"/>
      <c r="N71" s="732"/>
      <c r="O71" s="732"/>
      <c r="P71" s="732"/>
      <c r="Q71" s="732"/>
      <c r="R71" s="732"/>
      <c r="S71" s="732"/>
      <c r="T71" s="732"/>
      <c r="U71" s="732"/>
      <c r="V71" s="732"/>
      <c r="W71" s="732"/>
      <c r="X71" s="732"/>
    </row>
    <row r="72" spans="1:24" ht="71.099999999999994" customHeight="1">
      <c r="C72" s="732"/>
      <c r="D72" s="732"/>
      <c r="E72" s="732"/>
      <c r="F72" s="732"/>
      <c r="G72" s="732"/>
      <c r="H72" s="732"/>
      <c r="I72" s="732"/>
      <c r="J72" s="732"/>
      <c r="K72" s="732"/>
      <c r="L72" s="732"/>
      <c r="M72" s="732"/>
      <c r="N72" s="732"/>
      <c r="O72" s="732"/>
      <c r="P72" s="732"/>
      <c r="Q72" s="732"/>
      <c r="R72" s="732"/>
      <c r="S72" s="732"/>
      <c r="T72" s="732"/>
      <c r="U72" s="732"/>
      <c r="V72" s="732"/>
      <c r="W72" s="732"/>
      <c r="X72" s="732"/>
    </row>
    <row r="73" spans="1:24" ht="71.099999999999994" customHeight="1">
      <c r="C73" s="732"/>
      <c r="D73" s="732"/>
      <c r="E73" s="732"/>
      <c r="F73" s="732"/>
      <c r="G73" s="732"/>
      <c r="H73" s="732"/>
      <c r="I73" s="732"/>
      <c r="J73" s="732"/>
      <c r="K73" s="732"/>
      <c r="L73" s="732"/>
      <c r="M73" s="732"/>
      <c r="N73" s="732"/>
      <c r="O73" s="732"/>
      <c r="P73" s="732"/>
      <c r="Q73" s="732"/>
      <c r="R73" s="732"/>
      <c r="S73" s="732"/>
      <c r="T73" s="732"/>
      <c r="U73" s="732"/>
      <c r="V73" s="732"/>
      <c r="W73" s="732"/>
      <c r="X73" s="732"/>
    </row>
    <row r="74" spans="1:24" ht="71.099999999999994" customHeight="1">
      <c r="C74" s="732"/>
      <c r="D74" s="732"/>
      <c r="E74" s="732"/>
      <c r="F74" s="732"/>
      <c r="G74" s="732"/>
      <c r="H74" s="732"/>
      <c r="I74" s="732"/>
      <c r="J74" s="732"/>
      <c r="K74" s="732"/>
      <c r="L74" s="732"/>
      <c r="M74" s="732"/>
      <c r="N74" s="732"/>
      <c r="O74" s="732"/>
      <c r="P74" s="732"/>
      <c r="Q74" s="732"/>
      <c r="R74" s="732"/>
      <c r="S74" s="732"/>
      <c r="T74" s="732"/>
      <c r="U74" s="732"/>
      <c r="V74" s="732"/>
      <c r="W74" s="732"/>
      <c r="X74" s="732"/>
    </row>
    <row r="75" spans="1:24" ht="71.099999999999994" customHeight="1">
      <c r="C75" s="732"/>
      <c r="D75" s="732"/>
      <c r="E75" s="732"/>
      <c r="F75" s="732"/>
      <c r="G75" s="732"/>
      <c r="H75" s="732"/>
      <c r="I75" s="732"/>
      <c r="J75" s="732"/>
      <c r="K75" s="732"/>
      <c r="L75" s="732"/>
      <c r="M75" s="732"/>
      <c r="N75" s="732"/>
      <c r="O75" s="732"/>
      <c r="P75" s="732"/>
      <c r="Q75" s="732"/>
      <c r="R75" s="732"/>
      <c r="S75" s="732"/>
      <c r="T75" s="732"/>
      <c r="U75" s="732"/>
      <c r="V75" s="732"/>
      <c r="W75" s="732"/>
      <c r="X75" s="732"/>
    </row>
    <row r="76" spans="1:24" ht="71.099999999999994" customHeight="1">
      <c r="C76" s="732"/>
      <c r="D76" s="732"/>
      <c r="E76" s="732"/>
      <c r="F76" s="732"/>
      <c r="G76" s="732"/>
      <c r="H76" s="732"/>
      <c r="I76" s="732"/>
      <c r="J76" s="732"/>
      <c r="K76" s="732"/>
      <c r="L76" s="732"/>
      <c r="M76" s="732"/>
      <c r="N76" s="732"/>
      <c r="O76" s="732"/>
      <c r="P76" s="732"/>
      <c r="Q76" s="732"/>
      <c r="R76" s="732"/>
      <c r="S76" s="732"/>
      <c r="T76" s="732"/>
      <c r="U76" s="732"/>
      <c r="V76" s="732"/>
      <c r="W76" s="732"/>
      <c r="X76" s="732"/>
    </row>
    <row r="78" spans="1:24" ht="12" customHeight="1"/>
    <row r="79" spans="1:24" ht="17.45" customHeight="1">
      <c r="P79" s="601" t="s">
        <v>609</v>
      </c>
      <c r="Q79" s="601"/>
      <c r="R79" s="601"/>
      <c r="S79" s="602">
        <f>$Q$11</f>
        <v>0</v>
      </c>
      <c r="T79" s="602"/>
      <c r="U79" s="602"/>
      <c r="V79" s="602"/>
      <c r="W79" s="602"/>
      <c r="X79" s="602"/>
    </row>
    <row r="80" spans="1:24" ht="16.5" customHeight="1">
      <c r="A80" s="450" t="s">
        <v>912</v>
      </c>
    </row>
    <row r="81" spans="2:16" ht="16.5" customHeight="1">
      <c r="B81" s="275" t="s">
        <v>0</v>
      </c>
    </row>
    <row r="82" spans="2:16" ht="16.5" customHeight="1">
      <c r="C82" s="24" t="str">
        <f>"（１）教育週数　（令和"&amp;Y1-1&amp;"年度の実際の週数）"</f>
        <v>（１）教育週数　（令和7年度の実際の週数）</v>
      </c>
    </row>
    <row r="83" spans="2:16" ht="18.600000000000001" customHeight="1">
      <c r="D83" s="604" t="s">
        <v>509</v>
      </c>
      <c r="E83" s="773"/>
      <c r="F83" s="451"/>
      <c r="G83" s="277" t="s">
        <v>12</v>
      </c>
      <c r="H83" s="277"/>
      <c r="I83" s="278"/>
    </row>
    <row r="84" spans="2:16" ht="16.5" customHeight="1">
      <c r="E84" s="222" t="s">
        <v>13</v>
      </c>
    </row>
    <row r="85" spans="2:16" ht="16.5" customHeight="1">
      <c r="E85" s="222" t="s">
        <v>14</v>
      </c>
    </row>
    <row r="86" spans="2:16" ht="16.5" customHeight="1">
      <c r="E86" s="119" t="s">
        <v>15</v>
      </c>
    </row>
    <row r="87" spans="2:16" ht="9.6" customHeight="1"/>
    <row r="88" spans="2:16" ht="16.5" customHeight="1">
      <c r="C88" s="24" t="str">
        <f>"（２）園則（令和"&amp;Y1&amp;"年度適用）の県への届出状況"</f>
        <v>（２）園則（令和8年度適用）の県への届出状況</v>
      </c>
    </row>
    <row r="89" spans="2:16" ht="18.600000000000001" customHeight="1">
      <c r="D89" s="604" t="s">
        <v>610</v>
      </c>
      <c r="E89" s="773"/>
      <c r="F89" s="451"/>
      <c r="G89" s="277" t="s">
        <v>2</v>
      </c>
      <c r="H89" s="451"/>
      <c r="I89" s="277" t="s">
        <v>3</v>
      </c>
      <c r="J89" s="451"/>
      <c r="K89" s="277" t="s">
        <v>16</v>
      </c>
      <c r="L89" s="277"/>
      <c r="M89" s="278"/>
      <c r="N89" s="119" t="s">
        <v>1480</v>
      </c>
    </row>
    <row r="90" spans="2:16" ht="16.5" customHeight="1">
      <c r="E90" s="119" t="s">
        <v>17</v>
      </c>
    </row>
    <row r="91" spans="2:16" ht="9.6" customHeight="1"/>
    <row r="92" spans="2:16" ht="16.5" customHeight="1">
      <c r="C92" s="24" t="s">
        <v>139</v>
      </c>
    </row>
    <row r="93" spans="2:16" ht="16.5" customHeight="1">
      <c r="D93" s="669"/>
      <c r="E93" s="706"/>
      <c r="F93" s="706"/>
      <c r="G93" s="756"/>
      <c r="H93" s="752" t="s">
        <v>18</v>
      </c>
      <c r="I93" s="752"/>
      <c r="J93" s="603"/>
      <c r="K93" s="752" t="s">
        <v>19</v>
      </c>
      <c r="L93" s="752"/>
      <c r="M93" s="603"/>
      <c r="N93" s="603" t="s">
        <v>20</v>
      </c>
      <c r="O93" s="603"/>
      <c r="P93" s="603"/>
    </row>
    <row r="94" spans="2:16" ht="18.600000000000001" customHeight="1">
      <c r="D94" s="733">
        <f>DATE(2018+Y1,5,1)</f>
        <v>46143</v>
      </c>
      <c r="E94" s="733"/>
      <c r="F94" s="733"/>
      <c r="G94" s="734"/>
      <c r="H94" s="735"/>
      <c r="I94" s="736"/>
      <c r="J94" s="277" t="s">
        <v>5</v>
      </c>
      <c r="K94" s="735"/>
      <c r="L94" s="736"/>
      <c r="M94" s="278" t="s">
        <v>5</v>
      </c>
      <c r="N94" s="745">
        <f>H94-K94</f>
        <v>0</v>
      </c>
      <c r="O94" s="746"/>
      <c r="P94" s="278" t="s">
        <v>5</v>
      </c>
    </row>
    <row r="95" spans="2:16" ht="18.600000000000001" customHeight="1">
      <c r="D95" s="733">
        <f>DATE(2018+Y1-1,5,1)</f>
        <v>45778</v>
      </c>
      <c r="E95" s="733"/>
      <c r="F95" s="733"/>
      <c r="G95" s="734"/>
      <c r="H95" s="735"/>
      <c r="I95" s="736"/>
      <c r="J95" s="277" t="s">
        <v>5</v>
      </c>
      <c r="K95" s="735"/>
      <c r="L95" s="736"/>
      <c r="M95" s="278" t="s">
        <v>5</v>
      </c>
      <c r="N95" s="745">
        <f t="shared" ref="N95" si="0">H95-K95</f>
        <v>0</v>
      </c>
      <c r="O95" s="746"/>
      <c r="P95" s="278" t="s">
        <v>5</v>
      </c>
    </row>
    <row r="96" spans="2:16" ht="18.600000000000001" customHeight="1">
      <c r="D96" s="733">
        <f>DATE(2018+Y1-2,5,1)</f>
        <v>45413</v>
      </c>
      <c r="E96" s="733"/>
      <c r="F96" s="733"/>
      <c r="G96" s="734"/>
      <c r="H96" s="735"/>
      <c r="I96" s="736"/>
      <c r="J96" s="277" t="s">
        <v>5</v>
      </c>
      <c r="K96" s="735"/>
      <c r="L96" s="736"/>
      <c r="M96" s="278" t="s">
        <v>5</v>
      </c>
      <c r="N96" s="745">
        <f>H96-K96</f>
        <v>0</v>
      </c>
      <c r="O96" s="746"/>
      <c r="P96" s="278" t="s">
        <v>5</v>
      </c>
    </row>
    <row r="97" spans="3:16" ht="16.5" customHeight="1">
      <c r="E97" s="119" t="s">
        <v>21</v>
      </c>
    </row>
    <row r="98" spans="3:16" ht="9.6" customHeight="1"/>
    <row r="99" spans="3:16" ht="16.5" customHeight="1">
      <c r="C99" s="24" t="str">
        <f>"（４）クラス別園児数（令和"&amp;Y1&amp;"年5月1日現在）"</f>
        <v>（４）クラス別園児数（令和8年5月1日現在）</v>
      </c>
    </row>
    <row r="100" spans="3:16" ht="30" customHeight="1">
      <c r="D100" s="631"/>
      <c r="E100" s="631"/>
      <c r="F100" s="707" t="s">
        <v>23</v>
      </c>
      <c r="G100" s="707"/>
      <c r="H100" s="707"/>
      <c r="I100" s="707"/>
      <c r="J100" s="707" t="s">
        <v>24</v>
      </c>
      <c r="K100" s="707"/>
      <c r="L100" s="631"/>
      <c r="M100" s="713" t="s">
        <v>25</v>
      </c>
      <c r="N100" s="631"/>
      <c r="O100" s="713" t="s">
        <v>26</v>
      </c>
      <c r="P100" s="631"/>
    </row>
    <row r="101" spans="3:16" ht="18.95" customHeight="1">
      <c r="D101" s="722" t="s">
        <v>22</v>
      </c>
      <c r="E101" s="723"/>
      <c r="F101" s="716"/>
      <c r="G101" s="716"/>
      <c r="H101" s="716"/>
      <c r="I101" s="716"/>
      <c r="J101" s="717"/>
      <c r="K101" s="717"/>
      <c r="L101" s="279" t="s">
        <v>5</v>
      </c>
      <c r="M101" s="718"/>
      <c r="N101" s="718"/>
      <c r="O101" s="742"/>
      <c r="P101" s="742"/>
    </row>
    <row r="102" spans="3:16" ht="18.95" customHeight="1">
      <c r="D102" s="280"/>
      <c r="E102" s="281"/>
      <c r="F102" s="719"/>
      <c r="G102" s="719"/>
      <c r="H102" s="719"/>
      <c r="I102" s="719"/>
      <c r="J102" s="720"/>
      <c r="K102" s="720"/>
      <c r="L102" s="282" t="s">
        <v>5</v>
      </c>
      <c r="M102" s="721"/>
      <c r="N102" s="721"/>
      <c r="O102" s="743"/>
      <c r="P102" s="743"/>
    </row>
    <row r="103" spans="3:16" ht="18.95" customHeight="1">
      <c r="D103" s="280"/>
      <c r="E103" s="281"/>
      <c r="F103" s="719"/>
      <c r="G103" s="719"/>
      <c r="H103" s="719"/>
      <c r="I103" s="719"/>
      <c r="J103" s="720"/>
      <c r="K103" s="720"/>
      <c r="L103" s="282" t="s">
        <v>5</v>
      </c>
      <c r="M103" s="714"/>
      <c r="N103" s="714"/>
      <c r="O103" s="743"/>
      <c r="P103" s="743"/>
    </row>
    <row r="104" spans="3:16" ht="18.95" customHeight="1">
      <c r="D104" s="280"/>
      <c r="E104" s="281"/>
      <c r="F104" s="719"/>
      <c r="G104" s="719"/>
      <c r="H104" s="719"/>
      <c r="I104" s="719"/>
      <c r="J104" s="720"/>
      <c r="K104" s="720"/>
      <c r="L104" s="282" t="s">
        <v>5</v>
      </c>
      <c r="M104" s="714"/>
      <c r="N104" s="714"/>
      <c r="O104" s="743"/>
      <c r="P104" s="743"/>
    </row>
    <row r="105" spans="3:16" ht="18.95" customHeight="1">
      <c r="D105" s="283"/>
      <c r="E105" s="284"/>
      <c r="F105" s="724"/>
      <c r="G105" s="724"/>
      <c r="H105" s="724"/>
      <c r="I105" s="724"/>
      <c r="J105" s="725"/>
      <c r="K105" s="725"/>
      <c r="L105" s="285" t="s">
        <v>5</v>
      </c>
      <c r="M105" s="726"/>
      <c r="N105" s="726"/>
      <c r="O105" s="743"/>
      <c r="P105" s="743"/>
    </row>
    <row r="106" spans="3:16" ht="18.95" customHeight="1">
      <c r="D106" s="722" t="s">
        <v>27</v>
      </c>
      <c r="E106" s="723"/>
      <c r="F106" s="716"/>
      <c r="G106" s="716"/>
      <c r="H106" s="716"/>
      <c r="I106" s="716"/>
      <c r="J106" s="717"/>
      <c r="K106" s="717"/>
      <c r="L106" s="279" t="s">
        <v>5</v>
      </c>
      <c r="M106" s="718"/>
      <c r="N106" s="718"/>
      <c r="O106" s="743"/>
      <c r="P106" s="743"/>
    </row>
    <row r="107" spans="3:16" ht="18.95" customHeight="1">
      <c r="D107" s="286"/>
      <c r="E107" s="287"/>
      <c r="F107" s="719"/>
      <c r="G107" s="719"/>
      <c r="H107" s="719"/>
      <c r="I107" s="719"/>
      <c r="J107" s="720"/>
      <c r="K107" s="720"/>
      <c r="L107" s="282" t="s">
        <v>5</v>
      </c>
      <c r="M107" s="721"/>
      <c r="N107" s="721"/>
      <c r="O107" s="743"/>
      <c r="P107" s="743"/>
    </row>
    <row r="108" spans="3:16" ht="18.95" customHeight="1">
      <c r="D108" s="286"/>
      <c r="E108" s="287"/>
      <c r="F108" s="719"/>
      <c r="G108" s="719"/>
      <c r="H108" s="719"/>
      <c r="I108" s="719"/>
      <c r="J108" s="720"/>
      <c r="K108" s="720"/>
      <c r="L108" s="282" t="s">
        <v>5</v>
      </c>
      <c r="M108" s="714"/>
      <c r="N108" s="714"/>
      <c r="O108" s="743"/>
      <c r="P108" s="743"/>
    </row>
    <row r="109" spans="3:16" ht="18.95" customHeight="1">
      <c r="D109" s="286"/>
      <c r="E109" s="287"/>
      <c r="F109" s="719"/>
      <c r="G109" s="719"/>
      <c r="H109" s="719"/>
      <c r="I109" s="719"/>
      <c r="J109" s="720"/>
      <c r="K109" s="720"/>
      <c r="L109" s="282" t="s">
        <v>5</v>
      </c>
      <c r="M109" s="714"/>
      <c r="N109" s="714"/>
      <c r="O109" s="743"/>
      <c r="P109" s="743"/>
    </row>
    <row r="110" spans="3:16" ht="18.95" customHeight="1">
      <c r="D110" s="288"/>
      <c r="E110" s="289"/>
      <c r="F110" s="772"/>
      <c r="G110" s="772"/>
      <c r="H110" s="772"/>
      <c r="I110" s="772"/>
      <c r="J110" s="739"/>
      <c r="K110" s="739"/>
      <c r="L110" s="285" t="s">
        <v>5</v>
      </c>
      <c r="M110" s="726"/>
      <c r="N110" s="726"/>
      <c r="O110" s="744"/>
      <c r="P110" s="744"/>
    </row>
    <row r="111" spans="3:16" ht="18.95" customHeight="1">
      <c r="D111" s="740" t="s">
        <v>29</v>
      </c>
      <c r="E111" s="741"/>
      <c r="F111" s="737"/>
      <c r="G111" s="737"/>
      <c r="H111" s="737"/>
      <c r="I111" s="737"/>
      <c r="J111" s="738"/>
      <c r="K111" s="738"/>
      <c r="L111" s="279" t="s">
        <v>5</v>
      </c>
      <c r="M111" s="718"/>
      <c r="N111" s="718"/>
      <c r="O111" s="718"/>
      <c r="P111" s="718"/>
    </row>
    <row r="112" spans="3:16" ht="18.95" customHeight="1">
      <c r="D112" s="290"/>
      <c r="E112" s="291"/>
      <c r="F112" s="719"/>
      <c r="G112" s="719"/>
      <c r="H112" s="719"/>
      <c r="I112" s="719"/>
      <c r="J112" s="720"/>
      <c r="K112" s="720"/>
      <c r="L112" s="282" t="s">
        <v>5</v>
      </c>
      <c r="M112" s="721"/>
      <c r="N112" s="721"/>
      <c r="O112" s="721"/>
      <c r="P112" s="721"/>
    </row>
    <row r="113" spans="3:24" ht="18.95" customHeight="1">
      <c r="D113" s="290"/>
      <c r="E113" s="291"/>
      <c r="F113" s="719"/>
      <c r="G113" s="719"/>
      <c r="H113" s="719"/>
      <c r="I113" s="719"/>
      <c r="J113" s="720"/>
      <c r="K113" s="720"/>
      <c r="L113" s="282" t="s">
        <v>5</v>
      </c>
      <c r="M113" s="714"/>
      <c r="N113" s="714"/>
      <c r="O113" s="714"/>
      <c r="P113" s="714"/>
    </row>
    <row r="114" spans="3:24" ht="18.95" customHeight="1">
      <c r="D114" s="290"/>
      <c r="E114" s="291"/>
      <c r="F114" s="719"/>
      <c r="G114" s="719"/>
      <c r="H114" s="719"/>
      <c r="I114" s="719"/>
      <c r="J114" s="720"/>
      <c r="K114" s="720"/>
      <c r="L114" s="282" t="s">
        <v>5</v>
      </c>
      <c r="M114" s="714"/>
      <c r="N114" s="714"/>
      <c r="O114" s="714"/>
      <c r="P114" s="714"/>
    </row>
    <row r="115" spans="3:24" ht="18.95" customHeight="1">
      <c r="D115" s="292"/>
      <c r="E115" s="293"/>
      <c r="F115" s="724"/>
      <c r="G115" s="724"/>
      <c r="H115" s="724"/>
      <c r="I115" s="724"/>
      <c r="J115" s="725"/>
      <c r="K115" s="725"/>
      <c r="L115" s="285" t="s">
        <v>5</v>
      </c>
      <c r="M115" s="726"/>
      <c r="N115" s="726"/>
      <c r="O115" s="726"/>
      <c r="P115" s="726"/>
    </row>
    <row r="116" spans="3:24" ht="18.95" customHeight="1">
      <c r="D116" s="774" t="s">
        <v>28</v>
      </c>
      <c r="E116" s="775"/>
      <c r="F116" s="776"/>
      <c r="G116" s="776"/>
      <c r="H116" s="776"/>
      <c r="I116" s="776"/>
      <c r="J116" s="777"/>
      <c r="K116" s="777"/>
      <c r="L116" s="278" t="s">
        <v>5</v>
      </c>
      <c r="M116" s="625"/>
      <c r="N116" s="625"/>
      <c r="O116" s="625"/>
      <c r="P116" s="625"/>
    </row>
    <row r="117" spans="3:24" ht="16.5" customHeight="1">
      <c r="E117" s="119" t="s">
        <v>30</v>
      </c>
    </row>
    <row r="118" spans="3:24" ht="9.6" customHeight="1"/>
    <row r="119" spans="3:24" ht="16.5" customHeight="1">
      <c r="C119" s="24" t="s">
        <v>140</v>
      </c>
    </row>
    <row r="120" spans="3:24" ht="18.95" customHeight="1">
      <c r="D120" s="43" t="s">
        <v>141</v>
      </c>
      <c r="E120" s="23"/>
      <c r="F120" s="23"/>
      <c r="G120" s="23"/>
      <c r="H120" s="23"/>
      <c r="I120" s="23"/>
      <c r="J120" s="23"/>
      <c r="K120" s="643"/>
      <c r="L120" s="644"/>
      <c r="M120" s="645"/>
      <c r="N120" s="646"/>
    </row>
    <row r="121" spans="3:24" ht="18.95" customHeight="1">
      <c r="D121" s="290"/>
      <c r="E121" s="294" t="s">
        <v>611</v>
      </c>
      <c r="F121" s="294"/>
      <c r="G121" s="291"/>
      <c r="H121" s="291"/>
      <c r="I121" s="291"/>
      <c r="J121" s="291"/>
      <c r="K121" s="715"/>
      <c r="L121" s="715"/>
      <c r="M121" s="715"/>
      <c r="N121" s="715"/>
    </row>
    <row r="122" spans="3:24" ht="18.95" customHeight="1">
      <c r="D122" s="292"/>
      <c r="E122" s="293"/>
      <c r="F122" s="295" t="s">
        <v>1481</v>
      </c>
      <c r="G122" s="296"/>
      <c r="H122" s="293"/>
      <c r="I122" s="293"/>
      <c r="J122" s="293"/>
      <c r="K122" s="727"/>
      <c r="L122" s="728"/>
      <c r="M122" s="728"/>
      <c r="N122" s="729"/>
    </row>
    <row r="123" spans="3:24" ht="16.5" customHeight="1">
      <c r="E123" s="119" t="s">
        <v>669</v>
      </c>
    </row>
    <row r="124" spans="3:24" ht="18" customHeight="1">
      <c r="E124" s="119"/>
      <c r="T124" s="617" t="s">
        <v>1220</v>
      </c>
      <c r="U124" s="618"/>
      <c r="V124" s="618"/>
      <c r="W124" s="618"/>
      <c r="X124" s="688"/>
    </row>
    <row r="125" spans="3:24" ht="9.6" customHeight="1"/>
    <row r="126" spans="3:24" ht="12" customHeight="1"/>
    <row r="127" spans="3:24" ht="17.45" customHeight="1">
      <c r="P127" s="601" t="s">
        <v>609</v>
      </c>
      <c r="Q127" s="601"/>
      <c r="R127" s="601"/>
      <c r="S127" s="602">
        <f>$Q$11</f>
        <v>0</v>
      </c>
      <c r="T127" s="602"/>
      <c r="U127" s="602"/>
      <c r="V127" s="602"/>
      <c r="W127" s="602"/>
      <c r="X127" s="602"/>
    </row>
    <row r="128" spans="3:24" ht="16.5" customHeight="1">
      <c r="C128" s="24" t="s">
        <v>722</v>
      </c>
    </row>
    <row r="129" spans="3:24" ht="32.450000000000003" customHeight="1">
      <c r="D129" s="631"/>
      <c r="E129" s="631"/>
      <c r="F129" s="631"/>
      <c r="G129" s="752" t="s">
        <v>34</v>
      </c>
      <c r="H129" s="752"/>
      <c r="I129" s="752"/>
      <c r="J129" s="730" t="s">
        <v>612</v>
      </c>
      <c r="K129" s="731"/>
      <c r="L129" s="731"/>
      <c r="M129" s="622" t="s">
        <v>35</v>
      </c>
      <c r="N129" s="609"/>
      <c r="O129" s="609"/>
      <c r="P129" s="609"/>
      <c r="Q129" s="609"/>
      <c r="R129" s="652" t="s">
        <v>613</v>
      </c>
      <c r="S129" s="652"/>
      <c r="T129" s="652"/>
      <c r="U129" s="652"/>
      <c r="V129" s="652"/>
      <c r="W129" s="652"/>
      <c r="X129" s="653"/>
    </row>
    <row r="130" spans="3:24" ht="19.5" customHeight="1">
      <c r="D130" s="631" t="s">
        <v>31</v>
      </c>
      <c r="E130" s="631"/>
      <c r="F130" s="669"/>
      <c r="G130" s="633"/>
      <c r="H130" s="670"/>
      <c r="I130" s="671"/>
      <c r="J130" s="672"/>
      <c r="K130" s="673"/>
      <c r="L130" s="674"/>
      <c r="M130" s="672"/>
      <c r="N130" s="700"/>
      <c r="O130" s="700"/>
      <c r="P130" s="700"/>
      <c r="Q130" s="700"/>
      <c r="R130" s="689"/>
      <c r="S130" s="690"/>
      <c r="T130" s="690"/>
      <c r="U130" s="690"/>
      <c r="V130" s="690"/>
      <c r="W130" s="690"/>
      <c r="X130" s="691"/>
    </row>
    <row r="131" spans="3:24" ht="19.5" customHeight="1">
      <c r="D131" s="631" t="s">
        <v>32</v>
      </c>
      <c r="E131" s="631"/>
      <c r="F131" s="669"/>
      <c r="G131" s="633"/>
      <c r="H131" s="670"/>
      <c r="I131" s="671"/>
      <c r="J131" s="672"/>
      <c r="K131" s="673"/>
      <c r="L131" s="674"/>
      <c r="M131" s="672"/>
      <c r="N131" s="700"/>
      <c r="O131" s="700"/>
      <c r="P131" s="700"/>
      <c r="Q131" s="700"/>
      <c r="R131" s="689"/>
      <c r="S131" s="690"/>
      <c r="T131" s="690"/>
      <c r="U131" s="690"/>
      <c r="V131" s="690"/>
      <c r="W131" s="690"/>
      <c r="X131" s="691"/>
    </row>
    <row r="132" spans="3:24" ht="19.5" customHeight="1">
      <c r="D132" s="631" t="s">
        <v>33</v>
      </c>
      <c r="E132" s="631"/>
      <c r="F132" s="669"/>
      <c r="G132" s="633"/>
      <c r="H132" s="670"/>
      <c r="I132" s="671"/>
      <c r="J132" s="672"/>
      <c r="K132" s="673"/>
      <c r="L132" s="674"/>
      <c r="M132" s="672"/>
      <c r="N132" s="700"/>
      <c r="O132" s="700"/>
      <c r="P132" s="700"/>
      <c r="Q132" s="700"/>
      <c r="R132" s="689"/>
      <c r="S132" s="690"/>
      <c r="T132" s="690"/>
      <c r="U132" s="690"/>
      <c r="V132" s="690"/>
      <c r="W132" s="690"/>
      <c r="X132" s="691"/>
    </row>
    <row r="133" spans="3:24" ht="16.5" customHeight="1">
      <c r="E133" s="119" t="s">
        <v>666</v>
      </c>
    </row>
    <row r="134" spans="3:24" ht="16.5" customHeight="1">
      <c r="E134" s="119" t="s">
        <v>868</v>
      </c>
    </row>
    <row r="135" spans="3:24" ht="16.5" customHeight="1">
      <c r="E135" s="119" t="s">
        <v>36</v>
      </c>
    </row>
    <row r="136" spans="3:24" ht="16.5" customHeight="1">
      <c r="E136" s="119" t="s">
        <v>668</v>
      </c>
    </row>
    <row r="137" spans="3:24" ht="16.5" customHeight="1">
      <c r="E137" s="119"/>
      <c r="T137" s="617" t="s">
        <v>1221</v>
      </c>
      <c r="U137" s="618"/>
      <c r="V137" s="618"/>
      <c r="W137" s="710"/>
      <c r="X137" s="711"/>
    </row>
    <row r="138" spans="3:24" ht="9.6" customHeight="1"/>
    <row r="139" spans="3:24" ht="16.5" customHeight="1">
      <c r="C139" s="24" t="s">
        <v>37</v>
      </c>
    </row>
    <row r="140" spans="3:24" ht="18.95" customHeight="1">
      <c r="D140" s="22" t="s">
        <v>508</v>
      </c>
      <c r="E140" s="23"/>
      <c r="F140" s="23"/>
      <c r="G140" s="23"/>
      <c r="H140" s="23"/>
      <c r="I140" s="643"/>
      <c r="J140" s="644"/>
      <c r="K140" s="645"/>
      <c r="L140" s="645"/>
      <c r="M140" s="645"/>
      <c r="N140" s="646"/>
    </row>
    <row r="141" spans="3:24" ht="3" customHeight="1"/>
    <row r="142" spans="3:24" ht="18.600000000000001" customHeight="1">
      <c r="D142" s="1170" t="s">
        <v>618</v>
      </c>
      <c r="E142" s="631" t="s">
        <v>38</v>
      </c>
      <c r="F142" s="631"/>
      <c r="G142" s="631"/>
      <c r="H142" s="669"/>
      <c r="I142" s="452" t="s">
        <v>616</v>
      </c>
      <c r="J142" s="563"/>
      <c r="K142" s="549" t="s">
        <v>8</v>
      </c>
    </row>
    <row r="143" spans="3:24" ht="18.600000000000001" customHeight="1">
      <c r="D143" s="1171"/>
      <c r="E143" s="631" t="s">
        <v>39</v>
      </c>
      <c r="F143" s="631"/>
      <c r="G143" s="631"/>
      <c r="H143" s="669"/>
      <c r="I143" s="563"/>
      <c r="J143" s="453" t="s">
        <v>41</v>
      </c>
      <c r="K143" s="563"/>
      <c r="L143" s="548" t="s">
        <v>42</v>
      </c>
      <c r="M143" s="554" t="s">
        <v>10</v>
      </c>
      <c r="N143" s="548" t="s">
        <v>44</v>
      </c>
      <c r="O143" s="354"/>
      <c r="P143" s="279"/>
    </row>
    <row r="144" spans="3:24" ht="18.600000000000001" customHeight="1">
      <c r="D144" s="1171"/>
      <c r="E144" s="631"/>
      <c r="F144" s="631"/>
      <c r="G144" s="631"/>
      <c r="H144" s="631"/>
      <c r="I144" s="552" t="s">
        <v>45</v>
      </c>
      <c r="J144" s="356"/>
      <c r="K144" s="569" t="s">
        <v>10</v>
      </c>
      <c r="L144" s="563"/>
      <c r="M144" s="356" t="s">
        <v>41</v>
      </c>
      <c r="N144" s="563"/>
      <c r="O144" s="356" t="s">
        <v>43</v>
      </c>
      <c r="P144" s="285"/>
    </row>
    <row r="145" spans="3:16" ht="18.600000000000001" customHeight="1">
      <c r="D145" s="1171"/>
      <c r="E145" s="631" t="s">
        <v>40</v>
      </c>
      <c r="F145" s="631"/>
      <c r="G145" s="631"/>
      <c r="H145" s="669"/>
      <c r="I145" s="672"/>
      <c r="J145" s="673"/>
      <c r="K145" s="699"/>
    </row>
    <row r="146" spans="3:16" ht="16.5" customHeight="1">
      <c r="E146" s="119" t="s">
        <v>869</v>
      </c>
    </row>
    <row r="147" spans="3:16" ht="9.6" customHeight="1"/>
    <row r="148" spans="3:16" ht="16.5" customHeight="1">
      <c r="C148" s="24" t="s">
        <v>46</v>
      </c>
    </row>
    <row r="149" spans="3:16" ht="18.95" customHeight="1">
      <c r="D149" s="22" t="s">
        <v>47</v>
      </c>
      <c r="E149" s="23"/>
      <c r="F149" s="23"/>
      <c r="G149" s="23"/>
      <c r="H149" s="23"/>
      <c r="I149" s="23"/>
      <c r="J149" s="643"/>
      <c r="K149" s="644"/>
      <c r="L149" s="645"/>
      <c r="M149" s="645"/>
      <c r="N149" s="645"/>
      <c r="O149" s="646"/>
    </row>
    <row r="150" spans="3:16" ht="16.5" customHeight="1">
      <c r="E150" s="151" t="s">
        <v>993</v>
      </c>
    </row>
    <row r="151" spans="3:16" ht="18.95" customHeight="1">
      <c r="D151" s="1108" t="s">
        <v>618</v>
      </c>
      <c r="E151" s="779" t="s">
        <v>48</v>
      </c>
      <c r="F151" s="655"/>
      <c r="G151" s="1112"/>
      <c r="H151" s="1113"/>
      <c r="I151" s="1113"/>
      <c r="J151" s="1113"/>
      <c r="K151" s="1113"/>
      <c r="L151" s="1113"/>
      <c r="M151" s="1113"/>
      <c r="N151" s="1113"/>
      <c r="O151" s="1114"/>
    </row>
    <row r="152" spans="3:16" ht="18.95" customHeight="1">
      <c r="D152" s="1109"/>
      <c r="E152" s="704" t="s">
        <v>39</v>
      </c>
      <c r="F152" s="705"/>
      <c r="G152" s="561"/>
      <c r="H152" s="454" t="s">
        <v>41</v>
      </c>
      <c r="I152" s="561"/>
      <c r="J152" s="454" t="s">
        <v>42</v>
      </c>
      <c r="K152" s="455" t="s">
        <v>10</v>
      </c>
      <c r="L152" s="561"/>
      <c r="M152" s="454" t="s">
        <v>41</v>
      </c>
      <c r="N152" s="561"/>
      <c r="O152" s="456" t="s">
        <v>42</v>
      </c>
    </row>
    <row r="153" spans="3:16" ht="18.95" customHeight="1">
      <c r="D153" s="1109"/>
      <c r="E153" s="779" t="s">
        <v>48</v>
      </c>
      <c r="F153" s="655"/>
      <c r="G153" s="666"/>
      <c r="H153" s="667"/>
      <c r="I153" s="667"/>
      <c r="J153" s="667"/>
      <c r="K153" s="667"/>
      <c r="L153" s="667"/>
      <c r="M153" s="667"/>
      <c r="N153" s="667"/>
      <c r="O153" s="668"/>
    </row>
    <row r="154" spans="3:16" ht="18.95" customHeight="1">
      <c r="D154" s="1109"/>
      <c r="E154" s="704" t="s">
        <v>39</v>
      </c>
      <c r="F154" s="705"/>
      <c r="G154" s="561"/>
      <c r="H154" s="454" t="s">
        <v>41</v>
      </c>
      <c r="I154" s="561"/>
      <c r="J154" s="454" t="s">
        <v>42</v>
      </c>
      <c r="K154" s="455" t="s">
        <v>10</v>
      </c>
      <c r="L154" s="561"/>
      <c r="M154" s="454" t="s">
        <v>41</v>
      </c>
      <c r="N154" s="561"/>
      <c r="O154" s="456" t="s">
        <v>42</v>
      </c>
    </row>
    <row r="155" spans="3:16" ht="18.95" customHeight="1">
      <c r="D155" s="1110"/>
      <c r="E155" s="779" t="s">
        <v>48</v>
      </c>
      <c r="F155" s="655"/>
      <c r="G155" s="666"/>
      <c r="H155" s="667"/>
      <c r="I155" s="667"/>
      <c r="J155" s="667"/>
      <c r="K155" s="667"/>
      <c r="L155" s="667"/>
      <c r="M155" s="667"/>
      <c r="N155" s="667"/>
      <c r="O155" s="668"/>
    </row>
    <row r="156" spans="3:16" ht="18.95" customHeight="1">
      <c r="D156" s="1111"/>
      <c r="E156" s="704" t="s">
        <v>39</v>
      </c>
      <c r="F156" s="705"/>
      <c r="G156" s="561"/>
      <c r="H156" s="457" t="s">
        <v>41</v>
      </c>
      <c r="I156" s="561"/>
      <c r="J156" s="457" t="s">
        <v>42</v>
      </c>
      <c r="K156" s="458" t="s">
        <v>10</v>
      </c>
      <c r="L156" s="561"/>
      <c r="M156" s="457" t="s">
        <v>41</v>
      </c>
      <c r="N156" s="561"/>
      <c r="O156" s="459" t="s">
        <v>42</v>
      </c>
    </row>
    <row r="157" spans="3:16" ht="16.5" customHeight="1">
      <c r="E157" s="119" t="s">
        <v>49</v>
      </c>
    </row>
    <row r="158" spans="3:16" ht="9.6" customHeight="1"/>
    <row r="159" spans="3:16" ht="16.5" customHeight="1">
      <c r="C159" s="24" t="s">
        <v>50</v>
      </c>
    </row>
    <row r="160" spans="3:16" ht="19.5" customHeight="1">
      <c r="D160" s="22" t="s">
        <v>51</v>
      </c>
      <c r="E160" s="23"/>
      <c r="F160" s="23"/>
      <c r="G160" s="23"/>
      <c r="H160" s="23"/>
      <c r="I160" s="23"/>
      <c r="J160" s="23"/>
      <c r="K160" s="643"/>
      <c r="L160" s="644"/>
      <c r="M160" s="645"/>
      <c r="N160" s="645"/>
      <c r="O160" s="645"/>
      <c r="P160" s="646"/>
    </row>
    <row r="161" spans="2:24" ht="16.5" customHeight="1">
      <c r="E161" s="151" t="s">
        <v>617</v>
      </c>
    </row>
    <row r="162" spans="2:24" ht="15.95" customHeight="1">
      <c r="D162" s="785" t="s">
        <v>52</v>
      </c>
      <c r="E162" s="786"/>
      <c r="F162" s="786"/>
      <c r="G162" s="786"/>
      <c r="H162" s="786"/>
      <c r="I162" s="787"/>
      <c r="J162" s="654" t="s">
        <v>614</v>
      </c>
      <c r="K162" s="655"/>
      <c r="L162" s="655"/>
      <c r="M162" s="655"/>
      <c r="N162" s="655"/>
      <c r="O162" s="655"/>
      <c r="P162" s="655"/>
      <c r="Q162" s="655"/>
      <c r="R162" s="656"/>
    </row>
    <row r="163" spans="2:24" ht="15.95" customHeight="1">
      <c r="D163" s="788"/>
      <c r="E163" s="789"/>
      <c r="F163" s="789"/>
      <c r="G163" s="789"/>
      <c r="H163" s="789"/>
      <c r="I163" s="790"/>
      <c r="J163" s="657" t="s">
        <v>615</v>
      </c>
      <c r="K163" s="658"/>
      <c r="L163" s="658"/>
      <c r="M163" s="658"/>
      <c r="N163" s="658"/>
      <c r="O163" s="658"/>
      <c r="P163" s="658"/>
      <c r="Q163" s="658"/>
      <c r="R163" s="659"/>
    </row>
    <row r="164" spans="2:24" ht="18.600000000000001" customHeight="1" thickBot="1">
      <c r="D164" s="660"/>
      <c r="E164" s="661"/>
      <c r="F164" s="661"/>
      <c r="G164" s="661"/>
      <c r="H164" s="661"/>
      <c r="I164" s="662"/>
      <c r="J164" s="666"/>
      <c r="K164" s="667"/>
      <c r="L164" s="667"/>
      <c r="M164" s="667"/>
      <c r="N164" s="667"/>
      <c r="O164" s="667"/>
      <c r="P164" s="667"/>
      <c r="Q164" s="667"/>
      <c r="R164" s="668"/>
    </row>
    <row r="165" spans="2:24" ht="18.600000000000001" customHeight="1">
      <c r="D165" s="663"/>
      <c r="E165" s="664"/>
      <c r="F165" s="664"/>
      <c r="G165" s="664"/>
      <c r="H165" s="664"/>
      <c r="I165" s="665"/>
      <c r="J165" s="561"/>
      <c r="K165" s="454" t="s">
        <v>41</v>
      </c>
      <c r="L165" s="561"/>
      <c r="M165" s="454" t="s">
        <v>42</v>
      </c>
      <c r="N165" s="455" t="s">
        <v>10</v>
      </c>
      <c r="O165" s="561"/>
      <c r="P165" s="454" t="s">
        <v>41</v>
      </c>
      <c r="Q165" s="561"/>
      <c r="R165" s="456" t="s">
        <v>42</v>
      </c>
    </row>
    <row r="166" spans="2:24" ht="18.600000000000001" customHeight="1" thickBot="1">
      <c r="D166" s="660"/>
      <c r="E166" s="661"/>
      <c r="F166" s="661"/>
      <c r="G166" s="661"/>
      <c r="H166" s="661"/>
      <c r="I166" s="662"/>
      <c r="J166" s="666"/>
      <c r="K166" s="667"/>
      <c r="L166" s="667"/>
      <c r="M166" s="667"/>
      <c r="N166" s="667"/>
      <c r="O166" s="667"/>
      <c r="P166" s="667"/>
      <c r="Q166" s="667"/>
      <c r="R166" s="668"/>
    </row>
    <row r="167" spans="2:24" ht="18.600000000000001" customHeight="1">
      <c r="D167" s="663"/>
      <c r="E167" s="664"/>
      <c r="F167" s="664"/>
      <c r="G167" s="664"/>
      <c r="H167" s="664"/>
      <c r="I167" s="665"/>
      <c r="J167" s="561"/>
      <c r="K167" s="457" t="s">
        <v>41</v>
      </c>
      <c r="L167" s="561"/>
      <c r="M167" s="457" t="s">
        <v>42</v>
      </c>
      <c r="N167" s="458" t="s">
        <v>10</v>
      </c>
      <c r="O167" s="561"/>
      <c r="P167" s="457" t="s">
        <v>41</v>
      </c>
      <c r="Q167" s="561"/>
      <c r="R167" s="459" t="s">
        <v>42</v>
      </c>
    </row>
    <row r="168" spans="2:24" ht="18.600000000000001" customHeight="1" thickBot="1">
      <c r="D168" s="660"/>
      <c r="E168" s="661"/>
      <c r="F168" s="661"/>
      <c r="G168" s="661"/>
      <c r="H168" s="661"/>
      <c r="I168" s="662"/>
      <c r="J168" s="666"/>
      <c r="K168" s="667"/>
      <c r="L168" s="667"/>
      <c r="M168" s="667"/>
      <c r="N168" s="667"/>
      <c r="O168" s="667"/>
      <c r="P168" s="667"/>
      <c r="Q168" s="667"/>
      <c r="R168" s="668"/>
    </row>
    <row r="169" spans="2:24" ht="18.600000000000001" customHeight="1">
      <c r="D169" s="663"/>
      <c r="E169" s="664"/>
      <c r="F169" s="664"/>
      <c r="G169" s="664"/>
      <c r="H169" s="664"/>
      <c r="I169" s="665"/>
      <c r="J169" s="561"/>
      <c r="K169" s="457" t="s">
        <v>41</v>
      </c>
      <c r="L169" s="561"/>
      <c r="M169" s="457" t="s">
        <v>42</v>
      </c>
      <c r="N169" s="458" t="s">
        <v>10</v>
      </c>
      <c r="O169" s="561"/>
      <c r="P169" s="457" t="s">
        <v>41</v>
      </c>
      <c r="Q169" s="561"/>
      <c r="R169" s="459" t="s">
        <v>42</v>
      </c>
    </row>
    <row r="170" spans="2:24" ht="18.600000000000001" customHeight="1" thickBot="1">
      <c r="D170" s="660"/>
      <c r="E170" s="661"/>
      <c r="F170" s="661"/>
      <c r="G170" s="661"/>
      <c r="H170" s="661"/>
      <c r="I170" s="662"/>
      <c r="J170" s="666"/>
      <c r="K170" s="667"/>
      <c r="L170" s="667"/>
      <c r="M170" s="667"/>
      <c r="N170" s="667"/>
      <c r="O170" s="667"/>
      <c r="P170" s="667"/>
      <c r="Q170" s="667"/>
      <c r="R170" s="668"/>
    </row>
    <row r="171" spans="2:24" ht="18.600000000000001" customHeight="1">
      <c r="D171" s="663"/>
      <c r="E171" s="664"/>
      <c r="F171" s="664"/>
      <c r="G171" s="664"/>
      <c r="H171" s="664"/>
      <c r="I171" s="665"/>
      <c r="J171" s="561"/>
      <c r="K171" s="457" t="s">
        <v>41</v>
      </c>
      <c r="L171" s="561"/>
      <c r="M171" s="457" t="s">
        <v>42</v>
      </c>
      <c r="N171" s="458" t="s">
        <v>10</v>
      </c>
      <c r="O171" s="561"/>
      <c r="P171" s="457" t="s">
        <v>41</v>
      </c>
      <c r="Q171" s="561"/>
      <c r="R171" s="459" t="s">
        <v>42</v>
      </c>
    </row>
    <row r="172" spans="2:24" ht="16.5" customHeight="1">
      <c r="E172" s="119" t="s">
        <v>53</v>
      </c>
    </row>
    <row r="173" spans="2:24" ht="16.5" customHeight="1"/>
    <row r="174" spans="2:24" ht="12" customHeight="1"/>
    <row r="175" spans="2:24" ht="17.45" customHeight="1">
      <c r="P175" s="601" t="s">
        <v>609</v>
      </c>
      <c r="Q175" s="601"/>
      <c r="R175" s="601"/>
      <c r="S175" s="602">
        <f>$Q$11</f>
        <v>0</v>
      </c>
      <c r="T175" s="602"/>
      <c r="U175" s="602"/>
      <c r="V175" s="602"/>
      <c r="W175" s="602"/>
      <c r="X175" s="602"/>
    </row>
    <row r="176" spans="2:24" ht="16.5" customHeight="1">
      <c r="B176" s="275" t="s">
        <v>54</v>
      </c>
    </row>
    <row r="177" spans="3:22" ht="16.5" customHeight="1">
      <c r="C177" s="24" t="s">
        <v>55</v>
      </c>
    </row>
    <row r="178" spans="3:22" ht="18.600000000000001" customHeight="1">
      <c r="D178" s="779" t="s">
        <v>56</v>
      </c>
      <c r="E178" s="655"/>
      <c r="F178" s="655"/>
      <c r="G178" s="655"/>
      <c r="H178" s="655"/>
      <c r="I178" s="780"/>
      <c r="J178" s="780"/>
      <c r="K178" s="780"/>
      <c r="L178" s="780"/>
      <c r="M178" s="780"/>
      <c r="N178" s="780"/>
      <c r="O178" s="780"/>
      <c r="P178" s="780"/>
      <c r="Q178" s="780"/>
    </row>
    <row r="179" spans="3:22" ht="16.5" customHeight="1">
      <c r="D179" s="781" t="s">
        <v>913</v>
      </c>
      <c r="E179" s="705"/>
      <c r="F179" s="705"/>
      <c r="G179" s="782"/>
      <c r="H179" s="782"/>
      <c r="I179" s="783"/>
      <c r="J179" s="784"/>
      <c r="K179" s="784"/>
      <c r="L179" s="784"/>
      <c r="M179" s="784"/>
      <c r="N179" s="784"/>
      <c r="O179" s="784"/>
      <c r="P179" s="784"/>
      <c r="Q179" s="691"/>
    </row>
    <row r="180" spans="3:22" ht="18.600000000000001" customHeight="1">
      <c r="D180" s="669" t="s">
        <v>57</v>
      </c>
      <c r="E180" s="706"/>
      <c r="F180" s="706"/>
      <c r="G180" s="706"/>
      <c r="H180" s="706"/>
      <c r="I180" s="1166"/>
      <c r="J180" s="1167"/>
      <c r="K180" s="1168"/>
      <c r="L180" s="1168"/>
      <c r="M180" s="1168"/>
      <c r="N180" s="1168"/>
      <c r="O180" s="1168"/>
      <c r="P180" s="1168"/>
      <c r="Q180" s="1169"/>
    </row>
    <row r="181" spans="3:22" ht="16.5" customHeight="1">
      <c r="D181" s="151" t="s">
        <v>948</v>
      </c>
      <c r="K181" s="460"/>
      <c r="L181" s="461"/>
      <c r="M181" s="461"/>
      <c r="N181" s="461"/>
      <c r="O181" s="461"/>
    </row>
    <row r="182" spans="3:22" ht="19.5" customHeight="1">
      <c r="D182" s="622" t="s">
        <v>511</v>
      </c>
      <c r="E182" s="778"/>
      <c r="F182" s="778"/>
      <c r="G182" s="778"/>
      <c r="H182" s="778"/>
      <c r="I182" s="563"/>
      <c r="J182" s="277" t="s">
        <v>58</v>
      </c>
      <c r="K182" s="278"/>
    </row>
    <row r="183" spans="3:22" ht="16.5" customHeight="1">
      <c r="D183" s="681" t="s">
        <v>510</v>
      </c>
      <c r="E183" s="706"/>
      <c r="F183" s="706"/>
      <c r="G183" s="706"/>
      <c r="H183" s="706"/>
      <c r="I183" s="697"/>
      <c r="J183" s="698"/>
      <c r="K183" s="699"/>
    </row>
    <row r="184" spans="3:22" ht="16.5" customHeight="1">
      <c r="E184" s="119" t="s">
        <v>59</v>
      </c>
    </row>
    <row r="185" spans="3:22" ht="9.6" customHeight="1"/>
    <row r="186" spans="3:22" ht="16.5" customHeight="1">
      <c r="C186" s="24" t="s">
        <v>60</v>
      </c>
    </row>
    <row r="187" spans="3:22" ht="19.5" customHeight="1">
      <c r="D187" s="22" t="s">
        <v>64</v>
      </c>
      <c r="E187" s="23"/>
      <c r="F187" s="23"/>
      <c r="G187" s="23"/>
      <c r="H187" s="23"/>
      <c r="I187" s="23"/>
      <c r="J187" s="623"/>
      <c r="K187" s="623"/>
      <c r="L187" s="695"/>
      <c r="M187" s="695"/>
      <c r="N187" s="695"/>
      <c r="O187" s="696"/>
      <c r="P187" s="696"/>
      <c r="Q187" s="696"/>
    </row>
    <row r="188" spans="3:22" ht="19.5" customHeight="1">
      <c r="D188" s="565" t="s">
        <v>62</v>
      </c>
      <c r="E188" s="566"/>
      <c r="F188" s="566"/>
      <c r="G188" s="566"/>
      <c r="H188" s="566"/>
      <c r="I188" s="566"/>
      <c r="J188" s="692"/>
      <c r="K188" s="692"/>
      <c r="L188" s="692"/>
      <c r="M188" s="692"/>
      <c r="N188" s="693"/>
      <c r="O188" s="693"/>
      <c r="P188" s="694"/>
      <c r="Q188" s="694"/>
    </row>
    <row r="189" spans="3:22" ht="19.5" customHeight="1">
      <c r="D189" s="573"/>
      <c r="E189" s="462" t="s">
        <v>619</v>
      </c>
      <c r="F189" s="462"/>
      <c r="G189" s="462"/>
      <c r="H189" s="462"/>
      <c r="I189" s="463" t="s">
        <v>63</v>
      </c>
      <c r="J189" s="247"/>
      <c r="K189" s="464"/>
      <c r="L189" s="570" t="s">
        <v>2</v>
      </c>
      <c r="M189" s="464"/>
      <c r="N189" s="570" t="s">
        <v>3</v>
      </c>
      <c r="O189" s="465"/>
      <c r="P189" s="466" t="s">
        <v>4</v>
      </c>
    </row>
    <row r="190" spans="3:22" ht="16.5" customHeight="1">
      <c r="D190" s="290" t="s">
        <v>61</v>
      </c>
      <c r="E190" s="291"/>
      <c r="F190" s="291"/>
      <c r="G190" s="291"/>
      <c r="H190" s="291"/>
      <c r="I190" s="467"/>
      <c r="J190" s="682"/>
      <c r="K190" s="683"/>
      <c r="L190" s="683"/>
      <c r="M190" s="683"/>
      <c r="N190" s="683"/>
      <c r="O190" s="683"/>
      <c r="P190" s="683"/>
      <c r="Q190" s="684"/>
      <c r="R190" s="684"/>
      <c r="S190" s="684"/>
      <c r="T190" s="684"/>
      <c r="U190" s="684"/>
      <c r="V190" s="685"/>
    </row>
    <row r="191" spans="3:22" ht="16.5" customHeight="1">
      <c r="D191" s="292"/>
      <c r="E191" s="293"/>
      <c r="F191" s="293"/>
      <c r="G191" s="293"/>
      <c r="H191" s="293"/>
      <c r="I191" s="293"/>
      <c r="J191" s="639"/>
      <c r="K191" s="640"/>
      <c r="L191" s="640"/>
      <c r="M191" s="640"/>
      <c r="N191" s="640"/>
      <c r="O191" s="640"/>
      <c r="P191" s="640"/>
      <c r="Q191" s="686"/>
      <c r="R191" s="686"/>
      <c r="S191" s="686"/>
      <c r="T191" s="686"/>
      <c r="U191" s="686"/>
      <c r="V191" s="687"/>
    </row>
    <row r="192" spans="3:22" ht="16.5" customHeight="1">
      <c r="E192" s="119" t="s">
        <v>65</v>
      </c>
    </row>
    <row r="193" spans="3:23" ht="9.6" customHeight="1"/>
    <row r="194" spans="3:23" ht="16.5" customHeight="1">
      <c r="C194" s="24" t="s">
        <v>66</v>
      </c>
    </row>
    <row r="195" spans="3:23" ht="18.95" customHeight="1">
      <c r="D195" s="621" t="s">
        <v>67</v>
      </c>
      <c r="E195" s="621"/>
      <c r="F195" s="621"/>
      <c r="G195" s="621"/>
      <c r="H195" s="621"/>
      <c r="I195" s="621"/>
      <c r="J195" s="621"/>
      <c r="K195" s="621"/>
      <c r="L195" s="621"/>
      <c r="M195" s="622"/>
      <c r="N195" s="623"/>
      <c r="O195" s="623"/>
      <c r="P195" s="623"/>
      <c r="Q195" s="623"/>
      <c r="R195" s="623"/>
      <c r="S195" s="623"/>
      <c r="T195" s="623"/>
      <c r="U195" s="623"/>
      <c r="V195" s="623"/>
    </row>
    <row r="196" spans="3:23" ht="31.5" customHeight="1">
      <c r="D196" s="624" t="s">
        <v>918</v>
      </c>
      <c r="E196" s="621"/>
      <c r="F196" s="621"/>
      <c r="G196" s="621"/>
      <c r="H196" s="621"/>
      <c r="I196" s="621"/>
      <c r="J196" s="621"/>
      <c r="K196" s="621"/>
      <c r="L196" s="621"/>
      <c r="M196" s="622"/>
      <c r="N196" s="625"/>
      <c r="O196" s="625"/>
    </row>
    <row r="197" spans="3:23" ht="33" customHeight="1">
      <c r="D197" s="624" t="s">
        <v>919</v>
      </c>
      <c r="E197" s="621"/>
      <c r="F197" s="621"/>
      <c r="G197" s="621"/>
      <c r="H197" s="621"/>
      <c r="I197" s="621"/>
      <c r="J197" s="621"/>
      <c r="K197" s="621"/>
      <c r="L197" s="621"/>
      <c r="M197" s="622"/>
      <c r="N197" s="625"/>
      <c r="O197" s="625"/>
    </row>
    <row r="198" spans="3:23" ht="16.5" customHeight="1">
      <c r="E198" s="119" t="s">
        <v>68</v>
      </c>
    </row>
    <row r="199" spans="3:23" ht="16.5" customHeight="1">
      <c r="E199" s="119" t="s">
        <v>667</v>
      </c>
    </row>
    <row r="200" spans="3:23" ht="16.5" customHeight="1">
      <c r="E200" s="119" t="s">
        <v>1544</v>
      </c>
    </row>
    <row r="201" spans="3:23" ht="9.6" customHeight="1"/>
    <row r="202" spans="3:23" ht="16.5" customHeight="1">
      <c r="C202" s="24" t="s">
        <v>69</v>
      </c>
    </row>
    <row r="203" spans="3:23" ht="16.5" customHeight="1">
      <c r="D203" s="222" t="s">
        <v>70</v>
      </c>
    </row>
    <row r="204" spans="3:23" ht="18.95" customHeight="1">
      <c r="D204" s="22" t="s">
        <v>71</v>
      </c>
      <c r="E204" s="23"/>
      <c r="F204" s="23"/>
      <c r="G204" s="23"/>
      <c r="H204" s="23"/>
      <c r="I204" s="23"/>
      <c r="J204" s="23"/>
      <c r="K204" s="23"/>
      <c r="L204" s="23"/>
      <c r="M204" s="23"/>
      <c r="N204" s="643"/>
      <c r="O204" s="644"/>
      <c r="P204" s="645"/>
      <c r="Q204" s="645"/>
      <c r="R204" s="646"/>
    </row>
    <row r="205" spans="3:23" ht="33.950000000000003" customHeight="1">
      <c r="D205" s="22" t="s">
        <v>620</v>
      </c>
      <c r="E205" s="23"/>
      <c r="F205" s="23"/>
      <c r="G205" s="23"/>
      <c r="H205" s="23"/>
      <c r="I205" s="23"/>
      <c r="J205" s="23"/>
      <c r="K205" s="23"/>
      <c r="L205" s="23"/>
      <c r="M205" s="23"/>
      <c r="N205" s="639"/>
      <c r="O205" s="640"/>
      <c r="P205" s="640"/>
      <c r="Q205" s="640"/>
      <c r="R205" s="640"/>
      <c r="S205" s="641"/>
      <c r="T205" s="641"/>
      <c r="U205" s="641"/>
      <c r="V205" s="641"/>
      <c r="W205" s="642"/>
    </row>
    <row r="206" spans="3:23" ht="16.5" customHeight="1">
      <c r="E206" s="119" t="s">
        <v>72</v>
      </c>
    </row>
    <row r="207" spans="3:23" ht="16.5" customHeight="1">
      <c r="E207" s="119" t="s">
        <v>1346</v>
      </c>
    </row>
    <row r="208" spans="3:23" ht="16.5" customHeight="1">
      <c r="E208" s="119" t="s">
        <v>78</v>
      </c>
    </row>
    <row r="209" spans="5:5" ht="16.5" customHeight="1">
      <c r="E209" s="119" t="s">
        <v>621</v>
      </c>
    </row>
    <row r="210" spans="5:5" ht="16.5" customHeight="1">
      <c r="E210" s="119" t="s">
        <v>622</v>
      </c>
    </row>
    <row r="211" spans="5:5" ht="16.5" customHeight="1">
      <c r="E211" s="119" t="s">
        <v>623</v>
      </c>
    </row>
    <row r="212" spans="5:5" ht="16.5" customHeight="1">
      <c r="E212" s="119" t="s">
        <v>1347</v>
      </c>
    </row>
    <row r="213" spans="5:5" ht="16.5" customHeight="1">
      <c r="E213" s="119" t="s">
        <v>73</v>
      </c>
    </row>
    <row r="214" spans="5:5" ht="16.5" customHeight="1">
      <c r="E214" s="119" t="s">
        <v>74</v>
      </c>
    </row>
    <row r="215" spans="5:5" ht="16.5" customHeight="1">
      <c r="E215" s="119" t="s">
        <v>75</v>
      </c>
    </row>
    <row r="216" spans="5:5" ht="16.5" customHeight="1">
      <c r="E216" s="119" t="s">
        <v>76</v>
      </c>
    </row>
    <row r="217" spans="5:5" ht="16.5" customHeight="1">
      <c r="E217" s="119" t="s">
        <v>77</v>
      </c>
    </row>
    <row r="218" spans="5:5" ht="16.5" customHeight="1">
      <c r="E218" s="119" t="s">
        <v>1482</v>
      </c>
    </row>
    <row r="219" spans="5:5" ht="16.5" customHeight="1">
      <c r="E219" s="119" t="s">
        <v>1301</v>
      </c>
    </row>
    <row r="220" spans="5:5" ht="16.5" customHeight="1">
      <c r="E220" s="119" t="s">
        <v>1302</v>
      </c>
    </row>
    <row r="221" spans="5:5" ht="16.5" customHeight="1">
      <c r="E221" s="119" t="s">
        <v>1303</v>
      </c>
    </row>
    <row r="222" spans="5:5" ht="16.5" customHeight="1">
      <c r="E222" s="119" t="s">
        <v>1304</v>
      </c>
    </row>
    <row r="223" spans="5:5" ht="16.5" customHeight="1">
      <c r="E223" s="119" t="s">
        <v>1305</v>
      </c>
    </row>
    <row r="224" spans="5:5" ht="11.1" customHeight="1"/>
    <row r="225" spans="4:24" ht="17.45" customHeight="1">
      <c r="P225" s="601" t="s">
        <v>609</v>
      </c>
      <c r="Q225" s="601"/>
      <c r="R225" s="601"/>
      <c r="S225" s="602">
        <f>$Q$11</f>
        <v>0</v>
      </c>
      <c r="T225" s="602"/>
      <c r="U225" s="602"/>
      <c r="V225" s="602"/>
      <c r="W225" s="602"/>
      <c r="X225" s="602"/>
    </row>
    <row r="226" spans="4:24" ht="16.5" customHeight="1">
      <c r="D226" s="222" t="s">
        <v>1618</v>
      </c>
    </row>
    <row r="227" spans="4:24" ht="16.5" customHeight="1">
      <c r="D227" s="603" t="s">
        <v>1619</v>
      </c>
      <c r="E227" s="603"/>
      <c r="F227" s="603"/>
      <c r="G227" s="603"/>
      <c r="H227" s="603"/>
      <c r="I227" s="603"/>
      <c r="J227" s="603"/>
      <c r="K227" s="603"/>
      <c r="L227" s="603"/>
      <c r="M227" s="603"/>
      <c r="N227" s="603"/>
      <c r="O227" s="604" t="s">
        <v>34</v>
      </c>
      <c r="P227" s="605"/>
      <c r="Q227" s="606"/>
      <c r="R227" s="604" t="s">
        <v>1620</v>
      </c>
      <c r="S227" s="605"/>
      <c r="T227" s="605"/>
      <c r="U227" s="605"/>
      <c r="V227" s="605"/>
      <c r="W227" s="605"/>
      <c r="X227" s="606"/>
    </row>
    <row r="228" spans="4:24" ht="16.5" customHeight="1">
      <c r="D228" s="589" t="s">
        <v>1621</v>
      </c>
      <c r="E228" s="590"/>
      <c r="F228" s="590"/>
      <c r="G228" s="590"/>
      <c r="H228" s="590"/>
      <c r="I228" s="590"/>
      <c r="J228" s="590"/>
      <c r="K228" s="590"/>
      <c r="L228" s="590"/>
      <c r="M228" s="590"/>
      <c r="N228" s="591"/>
      <c r="O228" s="574"/>
      <c r="P228" s="575"/>
      <c r="Q228" s="576"/>
      <c r="R228" s="580"/>
      <c r="S228" s="581"/>
      <c r="T228" s="581"/>
      <c r="U228" s="581"/>
      <c r="V228" s="581"/>
      <c r="W228" s="581"/>
      <c r="X228" s="582"/>
    </row>
    <row r="229" spans="4:24" ht="16.5" customHeight="1">
      <c r="D229" s="592"/>
      <c r="E229" s="593"/>
      <c r="F229" s="593"/>
      <c r="G229" s="593"/>
      <c r="H229" s="593"/>
      <c r="I229" s="593"/>
      <c r="J229" s="593"/>
      <c r="K229" s="593"/>
      <c r="L229" s="593"/>
      <c r="M229" s="593"/>
      <c r="N229" s="594"/>
      <c r="O229" s="577"/>
      <c r="P229" s="578"/>
      <c r="Q229" s="579"/>
      <c r="R229" s="583"/>
      <c r="S229" s="584"/>
      <c r="T229" s="584"/>
      <c r="U229" s="584"/>
      <c r="V229" s="584"/>
      <c r="W229" s="584"/>
      <c r="X229" s="585"/>
    </row>
    <row r="230" spans="4:24" ht="16.5" customHeight="1">
      <c r="D230" s="592"/>
      <c r="E230" s="593"/>
      <c r="F230" s="593"/>
      <c r="G230" s="593"/>
      <c r="H230" s="593"/>
      <c r="I230" s="593"/>
      <c r="J230" s="593"/>
      <c r="K230" s="593"/>
      <c r="L230" s="593"/>
      <c r="M230" s="593"/>
      <c r="N230" s="594"/>
      <c r="O230" s="577"/>
      <c r="P230" s="578"/>
      <c r="Q230" s="579"/>
      <c r="R230" s="583"/>
      <c r="S230" s="584"/>
      <c r="T230" s="584"/>
      <c r="U230" s="584"/>
      <c r="V230" s="584"/>
      <c r="W230" s="584"/>
      <c r="X230" s="585"/>
    </row>
    <row r="231" spans="4:24" ht="16.5" customHeight="1">
      <c r="D231" s="592"/>
      <c r="E231" s="593"/>
      <c r="F231" s="593"/>
      <c r="G231" s="593"/>
      <c r="H231" s="593"/>
      <c r="I231" s="593"/>
      <c r="J231" s="593"/>
      <c r="K231" s="593"/>
      <c r="L231" s="593"/>
      <c r="M231" s="593"/>
      <c r="N231" s="594"/>
      <c r="O231" s="577"/>
      <c r="P231" s="578"/>
      <c r="Q231" s="579"/>
      <c r="R231" s="583"/>
      <c r="S231" s="584"/>
      <c r="T231" s="584"/>
      <c r="U231" s="584"/>
      <c r="V231" s="584"/>
      <c r="W231" s="584"/>
      <c r="X231" s="585"/>
    </row>
    <row r="232" spans="4:24" ht="16.5" customHeight="1">
      <c r="D232" s="592"/>
      <c r="E232" s="593"/>
      <c r="F232" s="593"/>
      <c r="G232" s="593"/>
      <c r="H232" s="593"/>
      <c r="I232" s="593"/>
      <c r="J232" s="593"/>
      <c r="K232" s="593"/>
      <c r="L232" s="593"/>
      <c r="M232" s="593"/>
      <c r="N232" s="594"/>
      <c r="O232" s="577"/>
      <c r="P232" s="578"/>
      <c r="Q232" s="579"/>
      <c r="R232" s="583"/>
      <c r="S232" s="584"/>
      <c r="T232" s="584"/>
      <c r="U232" s="584"/>
      <c r="V232" s="584"/>
      <c r="W232" s="584"/>
      <c r="X232" s="585"/>
    </row>
    <row r="233" spans="4:24" ht="16.5" customHeight="1">
      <c r="D233" s="592"/>
      <c r="E233" s="593"/>
      <c r="F233" s="593"/>
      <c r="G233" s="593"/>
      <c r="H233" s="593"/>
      <c r="I233" s="593"/>
      <c r="J233" s="593"/>
      <c r="K233" s="593"/>
      <c r="L233" s="593"/>
      <c r="M233" s="593"/>
      <c r="N233" s="594"/>
      <c r="O233" s="577"/>
      <c r="P233" s="578"/>
      <c r="Q233" s="579"/>
      <c r="R233" s="586"/>
      <c r="S233" s="587"/>
      <c r="T233" s="587"/>
      <c r="U233" s="587"/>
      <c r="V233" s="587"/>
      <c r="W233" s="587"/>
      <c r="X233" s="588"/>
    </row>
    <row r="234" spans="4:24" ht="16.5" customHeight="1">
      <c r="D234" s="589" t="s">
        <v>1622</v>
      </c>
      <c r="E234" s="590"/>
      <c r="F234" s="590"/>
      <c r="G234" s="590"/>
      <c r="H234" s="590"/>
      <c r="I234" s="590"/>
      <c r="J234" s="590"/>
      <c r="K234" s="590"/>
      <c r="L234" s="590"/>
      <c r="M234" s="590"/>
      <c r="N234" s="591"/>
      <c r="O234" s="574"/>
      <c r="P234" s="575"/>
      <c r="Q234" s="576"/>
      <c r="R234" s="537"/>
    </row>
    <row r="235" spans="4:24" ht="16.5" customHeight="1">
      <c r="D235" s="592"/>
      <c r="E235" s="593"/>
      <c r="F235" s="593"/>
      <c r="G235" s="593"/>
      <c r="H235" s="593"/>
      <c r="I235" s="593"/>
      <c r="J235" s="593"/>
      <c r="K235" s="593"/>
      <c r="L235" s="593"/>
      <c r="M235" s="593"/>
      <c r="N235" s="594"/>
      <c r="O235" s="577"/>
      <c r="P235" s="578"/>
      <c r="Q235" s="579"/>
      <c r="R235" s="537"/>
    </row>
    <row r="236" spans="4:24" ht="16.5" customHeight="1">
      <c r="D236" s="592"/>
      <c r="E236" s="593"/>
      <c r="F236" s="593"/>
      <c r="G236" s="593"/>
      <c r="H236" s="593"/>
      <c r="I236" s="593"/>
      <c r="J236" s="593"/>
      <c r="K236" s="593"/>
      <c r="L236" s="593"/>
      <c r="M236" s="593"/>
      <c r="N236" s="594"/>
      <c r="O236" s="577"/>
      <c r="P236" s="578"/>
      <c r="Q236" s="579"/>
      <c r="R236" s="537"/>
    </row>
    <row r="237" spans="4:24" ht="16.5" customHeight="1">
      <c r="D237" s="592"/>
      <c r="E237" s="593"/>
      <c r="F237" s="593"/>
      <c r="G237" s="593"/>
      <c r="H237" s="593"/>
      <c r="I237" s="593"/>
      <c r="J237" s="593"/>
      <c r="K237" s="593"/>
      <c r="L237" s="593"/>
      <c r="M237" s="593"/>
      <c r="N237" s="594"/>
      <c r="O237" s="577"/>
      <c r="P237" s="578"/>
      <c r="Q237" s="579"/>
      <c r="R237" s="537"/>
    </row>
    <row r="238" spans="4:24" ht="16.5" customHeight="1">
      <c r="D238" s="592"/>
      <c r="E238" s="593"/>
      <c r="F238" s="593"/>
      <c r="G238" s="593"/>
      <c r="H238" s="593"/>
      <c r="I238" s="593"/>
      <c r="J238" s="593"/>
      <c r="K238" s="593"/>
      <c r="L238" s="593"/>
      <c r="M238" s="593"/>
      <c r="N238" s="594"/>
      <c r="O238" s="577"/>
      <c r="P238" s="578"/>
      <c r="Q238" s="579"/>
      <c r="R238" s="537"/>
    </row>
    <row r="239" spans="4:24" ht="16.5" customHeight="1">
      <c r="D239" s="592"/>
      <c r="E239" s="593"/>
      <c r="F239" s="593"/>
      <c r="G239" s="593"/>
      <c r="H239" s="593"/>
      <c r="I239" s="593"/>
      <c r="J239" s="593"/>
      <c r="K239" s="593"/>
      <c r="L239" s="593"/>
      <c r="M239" s="593"/>
      <c r="N239" s="594"/>
      <c r="O239" s="577"/>
      <c r="P239" s="578"/>
      <c r="Q239" s="579"/>
      <c r="R239" s="537"/>
    </row>
    <row r="240" spans="4:24" ht="16.5" customHeight="1">
      <c r="D240" s="595"/>
      <c r="E240" s="596"/>
      <c r="F240" s="596"/>
      <c r="G240" s="596"/>
      <c r="H240" s="596"/>
      <c r="I240" s="596"/>
      <c r="J240" s="596"/>
      <c r="K240" s="596"/>
      <c r="L240" s="596"/>
      <c r="M240" s="596"/>
      <c r="N240" s="597"/>
      <c r="O240" s="598"/>
      <c r="P240" s="599"/>
      <c r="Q240" s="600"/>
      <c r="R240" s="537"/>
    </row>
    <row r="241" spans="1:24" ht="16.5" customHeight="1">
      <c r="D241" s="589" t="s">
        <v>1623</v>
      </c>
      <c r="E241" s="590"/>
      <c r="F241" s="590"/>
      <c r="G241" s="590"/>
      <c r="H241" s="590"/>
      <c r="I241" s="590"/>
      <c r="J241" s="590"/>
      <c r="K241" s="590"/>
      <c r="L241" s="590"/>
      <c r="M241" s="590"/>
      <c r="N241" s="591"/>
      <c r="O241" s="574"/>
      <c r="P241" s="575"/>
      <c r="Q241" s="576"/>
      <c r="R241" s="580"/>
      <c r="S241" s="581"/>
      <c r="T241" s="581"/>
      <c r="U241" s="581"/>
      <c r="V241" s="581"/>
      <c r="W241" s="581"/>
      <c r="X241" s="582"/>
    </row>
    <row r="242" spans="1:24" ht="16.5" customHeight="1">
      <c r="D242" s="592"/>
      <c r="E242" s="593"/>
      <c r="F242" s="593"/>
      <c r="G242" s="593"/>
      <c r="H242" s="593"/>
      <c r="I242" s="593"/>
      <c r="J242" s="593"/>
      <c r="K242" s="593"/>
      <c r="L242" s="593"/>
      <c r="M242" s="593"/>
      <c r="N242" s="594"/>
      <c r="O242" s="577"/>
      <c r="P242" s="578"/>
      <c r="Q242" s="579"/>
      <c r="R242" s="583"/>
      <c r="S242" s="584"/>
      <c r="T242" s="584"/>
      <c r="U242" s="584"/>
      <c r="V242" s="584"/>
      <c r="W242" s="584"/>
      <c r="X242" s="585"/>
    </row>
    <row r="243" spans="1:24" ht="16.5" customHeight="1">
      <c r="D243" s="592"/>
      <c r="E243" s="593"/>
      <c r="F243" s="593"/>
      <c r="G243" s="593"/>
      <c r="H243" s="593"/>
      <c r="I243" s="593"/>
      <c r="J243" s="593"/>
      <c r="K243" s="593"/>
      <c r="L243" s="593"/>
      <c r="M243" s="593"/>
      <c r="N243" s="594"/>
      <c r="O243" s="577"/>
      <c r="P243" s="578"/>
      <c r="Q243" s="579"/>
      <c r="R243" s="583"/>
      <c r="S243" s="584"/>
      <c r="T243" s="584"/>
      <c r="U243" s="584"/>
      <c r="V243" s="584"/>
      <c r="W243" s="584"/>
      <c r="X243" s="585"/>
    </row>
    <row r="244" spans="1:24" ht="16.5" customHeight="1">
      <c r="D244" s="592"/>
      <c r="E244" s="593"/>
      <c r="F244" s="593"/>
      <c r="G244" s="593"/>
      <c r="H244" s="593"/>
      <c r="I244" s="593"/>
      <c r="J244" s="593"/>
      <c r="K244" s="593"/>
      <c r="L244" s="593"/>
      <c r="M244" s="593"/>
      <c r="N244" s="594"/>
      <c r="O244" s="577"/>
      <c r="P244" s="578"/>
      <c r="Q244" s="579"/>
      <c r="R244" s="583"/>
      <c r="S244" s="584"/>
      <c r="T244" s="584"/>
      <c r="U244" s="584"/>
      <c r="V244" s="584"/>
      <c r="W244" s="584"/>
      <c r="X244" s="585"/>
    </row>
    <row r="245" spans="1:24" ht="16.5" customHeight="1">
      <c r="D245" s="592"/>
      <c r="E245" s="593"/>
      <c r="F245" s="593"/>
      <c r="G245" s="593"/>
      <c r="H245" s="593"/>
      <c r="I245" s="593"/>
      <c r="J245" s="593"/>
      <c r="K245" s="593"/>
      <c r="L245" s="593"/>
      <c r="M245" s="593"/>
      <c r="N245" s="594"/>
      <c r="O245" s="577"/>
      <c r="P245" s="578"/>
      <c r="Q245" s="579"/>
      <c r="R245" s="583"/>
      <c r="S245" s="584"/>
      <c r="T245" s="584"/>
      <c r="U245" s="584"/>
      <c r="V245" s="584"/>
      <c r="W245" s="584"/>
      <c r="X245" s="585"/>
    </row>
    <row r="246" spans="1:24" ht="16.5" customHeight="1">
      <c r="D246" s="592"/>
      <c r="E246" s="593"/>
      <c r="F246" s="593"/>
      <c r="G246" s="593"/>
      <c r="H246" s="593"/>
      <c r="I246" s="593"/>
      <c r="J246" s="593"/>
      <c r="K246" s="593"/>
      <c r="L246" s="593"/>
      <c r="M246" s="593"/>
      <c r="N246" s="594"/>
      <c r="O246" s="577"/>
      <c r="P246" s="578"/>
      <c r="Q246" s="579"/>
      <c r="R246" s="583"/>
      <c r="S246" s="584"/>
      <c r="T246" s="584"/>
      <c r="U246" s="584"/>
      <c r="V246" s="584"/>
      <c r="W246" s="584"/>
      <c r="X246" s="585"/>
    </row>
    <row r="247" spans="1:24" ht="16.5" customHeight="1">
      <c r="D247" s="595"/>
      <c r="E247" s="596"/>
      <c r="F247" s="596"/>
      <c r="G247" s="596"/>
      <c r="H247" s="596"/>
      <c r="I247" s="596"/>
      <c r="J247" s="596"/>
      <c r="K247" s="596"/>
      <c r="L247" s="596"/>
      <c r="M247" s="596"/>
      <c r="N247" s="597"/>
      <c r="O247" s="598"/>
      <c r="P247" s="599"/>
      <c r="Q247" s="600"/>
      <c r="R247" s="586"/>
      <c r="S247" s="587"/>
      <c r="T247" s="587"/>
      <c r="U247" s="587"/>
      <c r="V247" s="587"/>
      <c r="W247" s="587"/>
      <c r="X247" s="588"/>
    </row>
    <row r="248" spans="1:24" ht="16.5" customHeight="1">
      <c r="D248" s="589" t="s">
        <v>1624</v>
      </c>
      <c r="E248" s="590"/>
      <c r="F248" s="590"/>
      <c r="G248" s="590"/>
      <c r="H248" s="590"/>
      <c r="I248" s="590"/>
      <c r="J248" s="590"/>
      <c r="K248" s="590"/>
      <c r="L248" s="590"/>
      <c r="M248" s="590"/>
      <c r="N248" s="591"/>
      <c r="O248" s="574"/>
      <c r="P248" s="575"/>
      <c r="Q248" s="576"/>
      <c r="R248" s="537"/>
    </row>
    <row r="249" spans="1:24" ht="16.5" customHeight="1">
      <c r="D249" s="592"/>
      <c r="E249" s="593"/>
      <c r="F249" s="593"/>
      <c r="G249" s="593"/>
      <c r="H249" s="593"/>
      <c r="I249" s="593"/>
      <c r="J249" s="593"/>
      <c r="K249" s="593"/>
      <c r="L249" s="593"/>
      <c r="M249" s="593"/>
      <c r="N249" s="594"/>
      <c r="O249" s="577"/>
      <c r="P249" s="578"/>
      <c r="Q249" s="579"/>
      <c r="R249" s="537"/>
    </row>
    <row r="250" spans="1:24" ht="16.5" customHeight="1">
      <c r="D250" s="592"/>
      <c r="E250" s="593"/>
      <c r="F250" s="593"/>
      <c r="G250" s="593"/>
      <c r="H250" s="593"/>
      <c r="I250" s="593"/>
      <c r="J250" s="593"/>
      <c r="K250" s="593"/>
      <c r="L250" s="593"/>
      <c r="M250" s="593"/>
      <c r="N250" s="594"/>
      <c r="O250" s="577"/>
      <c r="P250" s="578"/>
      <c r="Q250" s="579"/>
      <c r="R250" s="537"/>
    </row>
    <row r="251" spans="1:24" ht="16.5" customHeight="1">
      <c r="D251" s="592"/>
      <c r="E251" s="593"/>
      <c r="F251" s="593"/>
      <c r="G251" s="593"/>
      <c r="H251" s="593"/>
      <c r="I251" s="593"/>
      <c r="J251" s="593"/>
      <c r="K251" s="593"/>
      <c r="L251" s="593"/>
      <c r="M251" s="593"/>
      <c r="N251" s="594"/>
      <c r="O251" s="577"/>
      <c r="P251" s="578"/>
      <c r="Q251" s="579"/>
      <c r="R251" s="537"/>
    </row>
    <row r="252" spans="1:24" ht="16.5" customHeight="1">
      <c r="D252" s="592"/>
      <c r="E252" s="593"/>
      <c r="F252" s="593"/>
      <c r="G252" s="593"/>
      <c r="H252" s="593"/>
      <c r="I252" s="593"/>
      <c r="J252" s="593"/>
      <c r="K252" s="593"/>
      <c r="L252" s="593"/>
      <c r="M252" s="593"/>
      <c r="N252" s="594"/>
      <c r="O252" s="577"/>
      <c r="P252" s="578"/>
      <c r="Q252" s="579"/>
      <c r="R252" s="537"/>
    </row>
    <row r="253" spans="1:24" ht="16.5" customHeight="1">
      <c r="A253" s="222" t="s">
        <v>600</v>
      </c>
      <c r="D253" s="592"/>
      <c r="E253" s="593"/>
      <c r="F253" s="593"/>
      <c r="G253" s="593"/>
      <c r="H253" s="593"/>
      <c r="I253" s="593"/>
      <c r="J253" s="593"/>
      <c r="K253" s="593"/>
      <c r="L253" s="593"/>
      <c r="M253" s="593"/>
      <c r="N253" s="594"/>
      <c r="O253" s="577"/>
      <c r="P253" s="578"/>
      <c r="Q253" s="579"/>
      <c r="R253" s="537"/>
    </row>
    <row r="254" spans="1:24" ht="16.5" customHeight="1">
      <c r="D254" s="589" t="s">
        <v>1625</v>
      </c>
      <c r="E254" s="590"/>
      <c r="F254" s="590"/>
      <c r="G254" s="590"/>
      <c r="H254" s="590"/>
      <c r="I254" s="590"/>
      <c r="J254" s="590"/>
      <c r="K254" s="590"/>
      <c r="L254" s="590"/>
      <c r="M254" s="590"/>
      <c r="N254" s="591"/>
      <c r="O254" s="574"/>
      <c r="P254" s="575"/>
      <c r="Q254" s="576"/>
      <c r="R254" s="537"/>
    </row>
    <row r="255" spans="1:24" ht="16.5" customHeight="1">
      <c r="D255" s="592"/>
      <c r="E255" s="593"/>
      <c r="F255" s="593"/>
      <c r="G255" s="593"/>
      <c r="H255" s="593"/>
      <c r="I255" s="593"/>
      <c r="J255" s="593"/>
      <c r="K255" s="593"/>
      <c r="L255" s="593"/>
      <c r="M255" s="593"/>
      <c r="N255" s="594"/>
      <c r="O255" s="577"/>
      <c r="P255" s="578"/>
      <c r="Q255" s="579"/>
      <c r="R255" s="537"/>
    </row>
    <row r="256" spans="1:24" ht="16.5" customHeight="1">
      <c r="D256" s="592"/>
      <c r="E256" s="593"/>
      <c r="F256" s="593"/>
      <c r="G256" s="593"/>
      <c r="H256" s="593"/>
      <c r="I256" s="593"/>
      <c r="J256" s="593"/>
      <c r="K256" s="593"/>
      <c r="L256" s="593"/>
      <c r="M256" s="593"/>
      <c r="N256" s="594"/>
      <c r="O256" s="577"/>
      <c r="P256" s="578"/>
      <c r="Q256" s="579"/>
      <c r="R256" s="537"/>
    </row>
    <row r="257" spans="4:24" ht="16.5" customHeight="1">
      <c r="D257" s="592"/>
      <c r="E257" s="593"/>
      <c r="F257" s="593"/>
      <c r="G257" s="593"/>
      <c r="H257" s="593"/>
      <c r="I257" s="593"/>
      <c r="J257" s="593"/>
      <c r="K257" s="593"/>
      <c r="L257" s="593"/>
      <c r="M257" s="593"/>
      <c r="N257" s="594"/>
      <c r="O257" s="577"/>
      <c r="P257" s="578"/>
      <c r="Q257" s="579"/>
      <c r="R257" s="537"/>
    </row>
    <row r="258" spans="4:24" ht="16.5" customHeight="1">
      <c r="D258" s="592"/>
      <c r="E258" s="593"/>
      <c r="F258" s="593"/>
      <c r="G258" s="593"/>
      <c r="H258" s="593"/>
      <c r="I258" s="593"/>
      <c r="J258" s="593"/>
      <c r="K258" s="593"/>
      <c r="L258" s="593"/>
      <c r="M258" s="593"/>
      <c r="N258" s="594"/>
      <c r="O258" s="577"/>
      <c r="P258" s="578"/>
      <c r="Q258" s="579"/>
      <c r="R258" s="537"/>
    </row>
    <row r="259" spans="4:24" ht="16.5" customHeight="1">
      <c r="D259" s="592"/>
      <c r="E259" s="593"/>
      <c r="F259" s="593"/>
      <c r="G259" s="593"/>
      <c r="H259" s="593"/>
      <c r="I259" s="593"/>
      <c r="J259" s="593"/>
      <c r="K259" s="593"/>
      <c r="L259" s="593"/>
      <c r="M259" s="593"/>
      <c r="N259" s="594"/>
      <c r="O259" s="577"/>
      <c r="P259" s="578"/>
      <c r="Q259" s="579"/>
      <c r="R259" s="537"/>
    </row>
    <row r="260" spans="4:24" ht="16.5" customHeight="1">
      <c r="D260" s="595"/>
      <c r="E260" s="596"/>
      <c r="F260" s="596"/>
      <c r="G260" s="596"/>
      <c r="H260" s="596"/>
      <c r="I260" s="596"/>
      <c r="J260" s="596"/>
      <c r="K260" s="596"/>
      <c r="L260" s="596"/>
      <c r="M260" s="596"/>
      <c r="N260" s="597"/>
      <c r="O260" s="598"/>
      <c r="P260" s="599"/>
      <c r="Q260" s="600"/>
      <c r="R260" s="537"/>
    </row>
    <row r="261" spans="4:24" ht="16.5" customHeight="1">
      <c r="E261" s="119" t="s">
        <v>1626</v>
      </c>
    </row>
    <row r="262" spans="4:24" ht="16.5" customHeight="1">
      <c r="E262" s="119"/>
    </row>
    <row r="263" spans="4:24" ht="16.5" customHeight="1">
      <c r="D263" s="222" t="s">
        <v>1627</v>
      </c>
    </row>
    <row r="264" spans="4:24" ht="16.5" customHeight="1">
      <c r="D264" s="603" t="s">
        <v>1619</v>
      </c>
      <c r="E264" s="603"/>
      <c r="F264" s="603"/>
      <c r="G264" s="603"/>
      <c r="H264" s="603"/>
      <c r="I264" s="603"/>
      <c r="J264" s="603"/>
      <c r="K264" s="603"/>
      <c r="L264" s="603"/>
      <c r="M264" s="603"/>
      <c r="N264" s="603"/>
      <c r="O264" s="604" t="s">
        <v>34</v>
      </c>
      <c r="P264" s="605"/>
      <c r="Q264" s="606"/>
      <c r="R264" s="604" t="s">
        <v>1620</v>
      </c>
      <c r="S264" s="605"/>
      <c r="T264" s="605"/>
      <c r="U264" s="605"/>
      <c r="V264" s="605"/>
      <c r="W264" s="605"/>
      <c r="X264" s="606"/>
    </row>
    <row r="265" spans="4:24" ht="16.5" customHeight="1">
      <c r="D265" s="589" t="s">
        <v>1628</v>
      </c>
      <c r="E265" s="590"/>
      <c r="F265" s="590"/>
      <c r="G265" s="590"/>
      <c r="H265" s="590"/>
      <c r="I265" s="590"/>
      <c r="J265" s="590"/>
      <c r="K265" s="590"/>
      <c r="L265" s="590"/>
      <c r="M265" s="590"/>
      <c r="N265" s="591"/>
      <c r="O265" s="574"/>
      <c r="P265" s="575"/>
      <c r="Q265" s="576"/>
      <c r="R265" s="580"/>
      <c r="S265" s="581"/>
      <c r="T265" s="581"/>
      <c r="U265" s="581"/>
      <c r="V265" s="581"/>
      <c r="W265" s="581"/>
      <c r="X265" s="582"/>
    </row>
    <row r="266" spans="4:24" ht="16.5" customHeight="1">
      <c r="D266" s="592"/>
      <c r="E266" s="593"/>
      <c r="F266" s="593"/>
      <c r="G266" s="593"/>
      <c r="H266" s="593"/>
      <c r="I266" s="593"/>
      <c r="J266" s="593"/>
      <c r="K266" s="593"/>
      <c r="L266" s="593"/>
      <c r="M266" s="593"/>
      <c r="N266" s="594"/>
      <c r="O266" s="577"/>
      <c r="P266" s="578"/>
      <c r="Q266" s="579"/>
      <c r="R266" s="583"/>
      <c r="S266" s="584"/>
      <c r="T266" s="584"/>
      <c r="U266" s="584"/>
      <c r="V266" s="584"/>
      <c r="W266" s="584"/>
      <c r="X266" s="585"/>
    </row>
    <row r="267" spans="4:24" ht="16.5" customHeight="1">
      <c r="D267" s="592"/>
      <c r="E267" s="593"/>
      <c r="F267" s="593"/>
      <c r="G267" s="593"/>
      <c r="H267" s="593"/>
      <c r="I267" s="593"/>
      <c r="J267" s="593"/>
      <c r="K267" s="593"/>
      <c r="L267" s="593"/>
      <c r="M267" s="593"/>
      <c r="N267" s="594"/>
      <c r="O267" s="577"/>
      <c r="P267" s="578"/>
      <c r="Q267" s="579"/>
      <c r="R267" s="583"/>
      <c r="S267" s="584"/>
      <c r="T267" s="584"/>
      <c r="U267" s="584"/>
      <c r="V267" s="584"/>
      <c r="W267" s="584"/>
      <c r="X267" s="585"/>
    </row>
    <row r="268" spans="4:24" ht="16.5" customHeight="1">
      <c r="D268" s="592"/>
      <c r="E268" s="593"/>
      <c r="F268" s="593"/>
      <c r="G268" s="593"/>
      <c r="H268" s="593"/>
      <c r="I268" s="593"/>
      <c r="J268" s="593"/>
      <c r="K268" s="593"/>
      <c r="L268" s="593"/>
      <c r="M268" s="593"/>
      <c r="N268" s="594"/>
      <c r="O268" s="577"/>
      <c r="P268" s="578"/>
      <c r="Q268" s="579"/>
      <c r="R268" s="583"/>
      <c r="S268" s="584"/>
      <c r="T268" s="584"/>
      <c r="U268" s="584"/>
      <c r="V268" s="584"/>
      <c r="W268" s="584"/>
      <c r="X268" s="585"/>
    </row>
    <row r="269" spans="4:24" ht="16.5" customHeight="1">
      <c r="D269" s="592"/>
      <c r="E269" s="593"/>
      <c r="F269" s="593"/>
      <c r="G269" s="593"/>
      <c r="H269" s="593"/>
      <c r="I269" s="593"/>
      <c r="J269" s="593"/>
      <c r="K269" s="593"/>
      <c r="L269" s="593"/>
      <c r="M269" s="593"/>
      <c r="N269" s="594"/>
      <c r="O269" s="577"/>
      <c r="P269" s="578"/>
      <c r="Q269" s="579"/>
      <c r="R269" s="583"/>
      <c r="S269" s="584"/>
      <c r="T269" s="584"/>
      <c r="U269" s="584"/>
      <c r="V269" s="584"/>
      <c r="W269" s="584"/>
      <c r="X269" s="585"/>
    </row>
    <row r="270" spans="4:24" ht="16.5" customHeight="1">
      <c r="D270" s="592"/>
      <c r="E270" s="593"/>
      <c r="F270" s="593"/>
      <c r="G270" s="593"/>
      <c r="H270" s="593"/>
      <c r="I270" s="593"/>
      <c r="J270" s="593"/>
      <c r="K270" s="593"/>
      <c r="L270" s="593"/>
      <c r="M270" s="593"/>
      <c r="N270" s="594"/>
      <c r="O270" s="577"/>
      <c r="P270" s="578"/>
      <c r="Q270" s="579"/>
      <c r="R270" s="586"/>
      <c r="S270" s="587"/>
      <c r="T270" s="587"/>
      <c r="U270" s="587"/>
      <c r="V270" s="587"/>
      <c r="W270" s="587"/>
      <c r="X270" s="588"/>
    </row>
    <row r="271" spans="4:24" ht="16.5" customHeight="1">
      <c r="D271" s="589" t="s">
        <v>1629</v>
      </c>
      <c r="E271" s="590"/>
      <c r="F271" s="590"/>
      <c r="G271" s="590"/>
      <c r="H271" s="590"/>
      <c r="I271" s="590"/>
      <c r="J271" s="590"/>
      <c r="K271" s="590"/>
      <c r="L271" s="590"/>
      <c r="M271" s="590"/>
      <c r="N271" s="591"/>
      <c r="O271" s="574"/>
      <c r="P271" s="575"/>
      <c r="Q271" s="576"/>
      <c r="R271" s="537"/>
    </row>
    <row r="272" spans="4:24" ht="16.5" customHeight="1">
      <c r="D272" s="592"/>
      <c r="E272" s="593"/>
      <c r="F272" s="593"/>
      <c r="G272" s="593"/>
      <c r="H272" s="593"/>
      <c r="I272" s="593"/>
      <c r="J272" s="593"/>
      <c r="K272" s="593"/>
      <c r="L272" s="593"/>
      <c r="M272" s="593"/>
      <c r="N272" s="594"/>
      <c r="O272" s="577"/>
      <c r="P272" s="578"/>
      <c r="Q272" s="579"/>
      <c r="R272" s="537"/>
    </row>
    <row r="273" spans="3:24" ht="16.5" customHeight="1">
      <c r="D273" s="592"/>
      <c r="E273" s="593"/>
      <c r="F273" s="593"/>
      <c r="G273" s="593"/>
      <c r="H273" s="593"/>
      <c r="I273" s="593"/>
      <c r="J273" s="593"/>
      <c r="K273" s="593"/>
      <c r="L273" s="593"/>
      <c r="M273" s="593"/>
      <c r="N273" s="594"/>
      <c r="O273" s="577"/>
      <c r="P273" s="578"/>
      <c r="Q273" s="579"/>
      <c r="R273" s="537"/>
    </row>
    <row r="274" spans="3:24" ht="16.5" customHeight="1">
      <c r="D274" s="592"/>
      <c r="E274" s="593"/>
      <c r="F274" s="593"/>
      <c r="G274" s="593"/>
      <c r="H274" s="593"/>
      <c r="I274" s="593"/>
      <c r="J274" s="593"/>
      <c r="K274" s="593"/>
      <c r="L274" s="593"/>
      <c r="M274" s="593"/>
      <c r="N274" s="594"/>
      <c r="O274" s="577"/>
      <c r="P274" s="578"/>
      <c r="Q274" s="579"/>
      <c r="R274" s="537"/>
    </row>
    <row r="275" spans="3:24" ht="16.5" customHeight="1">
      <c r="D275" s="592"/>
      <c r="E275" s="593"/>
      <c r="F275" s="593"/>
      <c r="G275" s="593"/>
      <c r="H275" s="593"/>
      <c r="I275" s="593"/>
      <c r="J275" s="593"/>
      <c r="K275" s="593"/>
      <c r="L275" s="593"/>
      <c r="M275" s="593"/>
      <c r="N275" s="594"/>
      <c r="O275" s="577"/>
      <c r="P275" s="578"/>
      <c r="Q275" s="579"/>
      <c r="R275" s="537"/>
    </row>
    <row r="276" spans="3:24" ht="16.5" customHeight="1">
      <c r="D276" s="595"/>
      <c r="E276" s="596"/>
      <c r="F276" s="596"/>
      <c r="G276" s="596"/>
      <c r="H276" s="596"/>
      <c r="I276" s="596"/>
      <c r="J276" s="596"/>
      <c r="K276" s="596"/>
      <c r="L276" s="596"/>
      <c r="M276" s="596"/>
      <c r="N276" s="597"/>
      <c r="O276" s="598"/>
      <c r="P276" s="599"/>
      <c r="Q276" s="600"/>
      <c r="R276" s="537"/>
    </row>
    <row r="277" spans="3:24" ht="16.5" customHeight="1">
      <c r="E277" s="119" t="s">
        <v>1630</v>
      </c>
    </row>
    <row r="278" spans="3:24" ht="16.5" customHeight="1">
      <c r="E278" s="119" t="s">
        <v>1631</v>
      </c>
    </row>
    <row r="279" spans="3:24" ht="16.5" customHeight="1">
      <c r="E279" s="119" t="s">
        <v>1632</v>
      </c>
    </row>
    <row r="280" spans="3:24" ht="11.1" customHeight="1"/>
    <row r="281" spans="3:24" ht="17.45" customHeight="1">
      <c r="P281" s="601" t="s">
        <v>609</v>
      </c>
      <c r="Q281" s="601"/>
      <c r="R281" s="601"/>
      <c r="S281" s="602">
        <f>$Q$11</f>
        <v>0</v>
      </c>
      <c r="T281" s="602"/>
      <c r="U281" s="602"/>
      <c r="V281" s="602"/>
      <c r="W281" s="602"/>
      <c r="X281" s="602"/>
    </row>
    <row r="282" spans="3:24" ht="9.6" customHeight="1"/>
    <row r="283" spans="3:24" ht="16.5" customHeight="1">
      <c r="C283" s="24" t="s">
        <v>79</v>
      </c>
    </row>
    <row r="284" spans="3:24" ht="16.5" customHeight="1">
      <c r="D284" s="222" t="s">
        <v>80</v>
      </c>
    </row>
    <row r="285" spans="3:24" ht="18.600000000000001" customHeight="1">
      <c r="D285" s="22" t="s">
        <v>81</v>
      </c>
      <c r="E285" s="23"/>
      <c r="F285" s="23"/>
      <c r="G285" s="23"/>
      <c r="H285" s="23"/>
      <c r="I285" s="1178"/>
      <c r="J285" s="637"/>
      <c r="K285" s="637"/>
      <c r="L285" s="637"/>
      <c r="M285" s="637"/>
      <c r="N285" s="610"/>
    </row>
    <row r="286" spans="3:24" ht="18.600000000000001" customHeight="1">
      <c r="D286" s="22" t="s">
        <v>82</v>
      </c>
      <c r="E286" s="23"/>
      <c r="F286" s="23"/>
      <c r="G286" s="23"/>
      <c r="H286" s="23"/>
      <c r="I286" s="647"/>
      <c r="J286" s="647"/>
      <c r="K286" s="601"/>
    </row>
    <row r="287" spans="3:24" ht="31.5" customHeight="1">
      <c r="D287" s="22" t="s">
        <v>61</v>
      </c>
      <c r="E287" s="23"/>
      <c r="F287" s="23"/>
      <c r="G287" s="23"/>
      <c r="H287" s="23"/>
      <c r="I287" s="1174"/>
      <c r="J287" s="1175"/>
      <c r="K287" s="1175"/>
      <c r="L287" s="1175"/>
      <c r="M287" s="1175"/>
      <c r="N287" s="1175"/>
      <c r="O287" s="1175"/>
      <c r="P287" s="1175"/>
      <c r="Q287" s="1175"/>
      <c r="R287" s="1176"/>
      <c r="S287" s="1176"/>
      <c r="T287" s="1177"/>
    </row>
    <row r="288" spans="3:24" ht="9.6" customHeight="1"/>
    <row r="289" spans="4:13" ht="16.5" customHeight="1">
      <c r="D289" s="222" t="str">
        <f>"イ　給与支給状況（令和"&amp;Y1-1&amp;"年度分）"</f>
        <v>イ　給与支給状況（令和7年度分）</v>
      </c>
    </row>
    <row r="290" spans="4:13" ht="18.600000000000001" customHeight="1">
      <c r="D290" s="679" t="s">
        <v>83</v>
      </c>
      <c r="E290" s="1172" t="s">
        <v>85</v>
      </c>
      <c r="F290" s="1172"/>
      <c r="G290" s="1172"/>
      <c r="H290" s="779"/>
      <c r="I290" s="647"/>
      <c r="J290" s="647"/>
      <c r="K290" s="601"/>
    </row>
    <row r="291" spans="4:13" ht="18.600000000000001" customHeight="1">
      <c r="D291" s="679"/>
      <c r="E291" s="1066" t="s">
        <v>86</v>
      </c>
      <c r="F291" s="1066"/>
      <c r="G291" s="1066"/>
      <c r="H291" s="1173"/>
      <c r="I291" s="647"/>
      <c r="J291" s="647"/>
      <c r="K291" s="601"/>
    </row>
    <row r="292" spans="4:13" ht="18.600000000000001" customHeight="1">
      <c r="D292" s="679" t="s">
        <v>84</v>
      </c>
      <c r="E292" s="1172" t="s">
        <v>85</v>
      </c>
      <c r="F292" s="1172"/>
      <c r="G292" s="1172"/>
      <c r="H292" s="779"/>
      <c r="I292" s="647"/>
      <c r="J292" s="647"/>
      <c r="K292" s="601"/>
    </row>
    <row r="293" spans="4:13" ht="18.600000000000001" customHeight="1">
      <c r="D293" s="679"/>
      <c r="E293" s="1066" t="s">
        <v>86</v>
      </c>
      <c r="F293" s="1066"/>
      <c r="G293" s="1066"/>
      <c r="H293" s="1173"/>
      <c r="I293" s="647"/>
      <c r="J293" s="647"/>
      <c r="K293" s="601"/>
    </row>
    <row r="294" spans="4:13" ht="9.6" customHeight="1"/>
    <row r="295" spans="4:13" ht="16.5" customHeight="1">
      <c r="D295" s="222" t="s">
        <v>87</v>
      </c>
    </row>
    <row r="296" spans="4:13" ht="18.95" customHeight="1">
      <c r="D296" s="669" t="s">
        <v>88</v>
      </c>
      <c r="E296" s="637"/>
      <c r="F296" s="637"/>
      <c r="G296" s="637"/>
      <c r="H296" s="610"/>
      <c r="I296" s="647"/>
      <c r="J296" s="647"/>
      <c r="K296" s="647"/>
      <c r="L296" s="601"/>
      <c r="M296" s="601"/>
    </row>
    <row r="297" spans="4:13" ht="9.6" customHeight="1"/>
    <row r="298" spans="4:13" ht="16.5" customHeight="1">
      <c r="D298" s="222" t="s">
        <v>89</v>
      </c>
    </row>
    <row r="299" spans="4:13" ht="18.600000000000001" customHeight="1">
      <c r="D299" s="22" t="s">
        <v>90</v>
      </c>
      <c r="E299" s="23"/>
      <c r="F299" s="23"/>
      <c r="G299" s="23"/>
      <c r="H299" s="23"/>
      <c r="I299" s="647"/>
      <c r="J299" s="647"/>
      <c r="K299" s="601"/>
    </row>
    <row r="300" spans="4:13" ht="16.5" customHeight="1">
      <c r="E300" s="119" t="s">
        <v>670</v>
      </c>
    </row>
    <row r="301" spans="4:13" ht="16.5" customHeight="1">
      <c r="E301" s="119" t="s">
        <v>97</v>
      </c>
    </row>
    <row r="302" spans="4:13" ht="16.5" customHeight="1">
      <c r="E302" s="119" t="s">
        <v>91</v>
      </c>
    </row>
    <row r="303" spans="4:13" ht="16.5" customHeight="1">
      <c r="E303" s="119" t="s">
        <v>92</v>
      </c>
    </row>
    <row r="304" spans="4:13" ht="16.5" customHeight="1">
      <c r="E304" s="119" t="s">
        <v>93</v>
      </c>
    </row>
    <row r="305" spans="3:24" ht="16.5" customHeight="1">
      <c r="E305" s="119" t="s">
        <v>94</v>
      </c>
    </row>
    <row r="306" spans="3:24" ht="16.5" customHeight="1">
      <c r="E306" s="119" t="s">
        <v>95</v>
      </c>
    </row>
    <row r="307" spans="3:24" ht="16.5" customHeight="1">
      <c r="E307" s="119" t="s">
        <v>96</v>
      </c>
    </row>
    <row r="308" spans="3:24" ht="11.1" customHeight="1"/>
    <row r="309" spans="3:24" ht="17.45" customHeight="1">
      <c r="P309" s="601" t="s">
        <v>609</v>
      </c>
      <c r="Q309" s="601"/>
      <c r="R309" s="601"/>
      <c r="S309" s="602">
        <f>$Q$11</f>
        <v>0</v>
      </c>
      <c r="T309" s="602"/>
      <c r="U309" s="602"/>
      <c r="V309" s="602"/>
      <c r="W309" s="602"/>
      <c r="X309" s="602"/>
    </row>
    <row r="310" spans="3:24" ht="16.5" customHeight="1">
      <c r="C310" s="24" t="s">
        <v>98</v>
      </c>
    </row>
    <row r="311" spans="3:24" ht="16.5" customHeight="1">
      <c r="D311" s="222" t="s">
        <v>99</v>
      </c>
    </row>
    <row r="312" spans="3:24" ht="18.600000000000001" customHeight="1">
      <c r="D312" s="22" t="s">
        <v>100</v>
      </c>
      <c r="E312" s="23"/>
      <c r="F312" s="23"/>
      <c r="G312" s="23"/>
      <c r="H312" s="23"/>
      <c r="I312" s="23"/>
      <c r="J312" s="23"/>
      <c r="K312" s="627"/>
      <c r="L312" s="627"/>
      <c r="M312" s="601"/>
    </row>
    <row r="313" spans="3:24" ht="18.600000000000001" customHeight="1">
      <c r="D313" s="22" t="s">
        <v>101</v>
      </c>
      <c r="E313" s="23"/>
      <c r="F313" s="23"/>
      <c r="G313" s="23"/>
      <c r="H313" s="23"/>
      <c r="I313" s="23"/>
      <c r="J313" s="23"/>
      <c r="K313" s="627"/>
      <c r="L313" s="627"/>
      <c r="M313" s="601"/>
    </row>
    <row r="314" spans="3:24" ht="9.6" customHeight="1"/>
    <row r="315" spans="3:24" ht="16.5" customHeight="1">
      <c r="D315" s="222" t="str">
        <f>"イ　退職金支給状況（令和"&amp;Y1-1&amp;"年度退職分、未払も含む）"</f>
        <v>イ　退職金支給状況（令和7年度退職分、未払も含む）</v>
      </c>
    </row>
    <row r="316" spans="3:24" ht="42.6" customHeight="1">
      <c r="D316" s="707" t="s">
        <v>102</v>
      </c>
      <c r="E316" s="707"/>
      <c r="F316" s="680" t="s">
        <v>1483</v>
      </c>
      <c r="G316" s="680"/>
      <c r="H316" s="680"/>
      <c r="I316" s="713"/>
      <c r="J316" s="680" t="s">
        <v>1484</v>
      </c>
      <c r="K316" s="680"/>
      <c r="L316" s="680"/>
      <c r="M316" s="713"/>
      <c r="N316" s="680" t="s">
        <v>1485</v>
      </c>
      <c r="O316" s="680"/>
      <c r="P316" s="680"/>
      <c r="Q316" s="681"/>
      <c r="R316" s="675" t="s">
        <v>1486</v>
      </c>
      <c r="S316" s="676"/>
      <c r="T316" s="677"/>
      <c r="U316" s="675" t="s">
        <v>1487</v>
      </c>
      <c r="V316" s="676"/>
      <c r="W316" s="677"/>
    </row>
    <row r="317" spans="3:24" ht="18.95" customHeight="1">
      <c r="D317" s="678"/>
      <c r="E317" s="678"/>
      <c r="F317" s="628"/>
      <c r="G317" s="628"/>
      <c r="H317" s="628"/>
      <c r="I317" s="277" t="s">
        <v>11</v>
      </c>
      <c r="J317" s="628"/>
      <c r="K317" s="628"/>
      <c r="L317" s="628"/>
      <c r="M317" s="278" t="s">
        <v>11</v>
      </c>
      <c r="N317" s="629">
        <f>F317-J317</f>
        <v>0</v>
      </c>
      <c r="O317" s="630"/>
      <c r="P317" s="630"/>
      <c r="Q317" s="277" t="s">
        <v>11</v>
      </c>
      <c r="R317" s="330"/>
      <c r="S317" s="331"/>
      <c r="T317" s="332"/>
      <c r="U317" s="330"/>
      <c r="V317" s="331"/>
      <c r="W317" s="332"/>
    </row>
    <row r="318" spans="3:24" ht="18.95" customHeight="1">
      <c r="D318" s="678"/>
      <c r="E318" s="678"/>
      <c r="F318" s="628"/>
      <c r="G318" s="628"/>
      <c r="H318" s="628"/>
      <c r="I318" s="277" t="s">
        <v>11</v>
      </c>
      <c r="J318" s="628"/>
      <c r="K318" s="628"/>
      <c r="L318" s="628"/>
      <c r="M318" s="278" t="s">
        <v>11</v>
      </c>
      <c r="N318" s="629">
        <f t="shared" ref="N318:N320" si="1">F318-J318</f>
        <v>0</v>
      </c>
      <c r="O318" s="630"/>
      <c r="P318" s="630"/>
      <c r="Q318" s="277" t="s">
        <v>11</v>
      </c>
      <c r="R318" s="330"/>
      <c r="S318" s="331"/>
      <c r="T318" s="332"/>
      <c r="U318" s="330"/>
      <c r="V318" s="331"/>
      <c r="W318" s="332"/>
    </row>
    <row r="319" spans="3:24" ht="18.95" customHeight="1">
      <c r="D319" s="678"/>
      <c r="E319" s="678"/>
      <c r="F319" s="628"/>
      <c r="G319" s="628"/>
      <c r="H319" s="628"/>
      <c r="I319" s="277" t="s">
        <v>11</v>
      </c>
      <c r="J319" s="628"/>
      <c r="K319" s="628"/>
      <c r="L319" s="628"/>
      <c r="M319" s="278" t="s">
        <v>11</v>
      </c>
      <c r="N319" s="629">
        <f t="shared" si="1"/>
        <v>0</v>
      </c>
      <c r="O319" s="630"/>
      <c r="P319" s="630"/>
      <c r="Q319" s="277" t="s">
        <v>11</v>
      </c>
      <c r="R319" s="330"/>
      <c r="S319" s="331"/>
      <c r="T319" s="332"/>
      <c r="U319" s="330"/>
      <c r="V319" s="331"/>
      <c r="W319" s="332"/>
    </row>
    <row r="320" spans="3:24" ht="18.95" customHeight="1">
      <c r="D320" s="678"/>
      <c r="E320" s="678"/>
      <c r="F320" s="628"/>
      <c r="G320" s="628"/>
      <c r="H320" s="628"/>
      <c r="I320" s="277" t="s">
        <v>11</v>
      </c>
      <c r="J320" s="628"/>
      <c r="K320" s="628"/>
      <c r="L320" s="628"/>
      <c r="M320" s="278" t="s">
        <v>11</v>
      </c>
      <c r="N320" s="629">
        <f t="shared" si="1"/>
        <v>0</v>
      </c>
      <c r="O320" s="630"/>
      <c r="P320" s="630"/>
      <c r="Q320" s="277" t="s">
        <v>11</v>
      </c>
      <c r="R320" s="330"/>
      <c r="S320" s="331"/>
      <c r="T320" s="332"/>
      <c r="U320" s="330"/>
      <c r="V320" s="331"/>
      <c r="W320" s="332"/>
    </row>
    <row r="321" spans="3:23" ht="18.95" customHeight="1">
      <c r="D321" s="678"/>
      <c r="E321" s="678"/>
      <c r="F321" s="628"/>
      <c r="G321" s="628"/>
      <c r="H321" s="628"/>
      <c r="I321" s="277" t="s">
        <v>11</v>
      </c>
      <c r="J321" s="628"/>
      <c r="K321" s="628"/>
      <c r="L321" s="628"/>
      <c r="M321" s="278" t="s">
        <v>11</v>
      </c>
      <c r="N321" s="629">
        <f t="shared" ref="N321:N323" si="2">F321-J321</f>
        <v>0</v>
      </c>
      <c r="O321" s="630"/>
      <c r="P321" s="630"/>
      <c r="Q321" s="277" t="s">
        <v>11</v>
      </c>
      <c r="R321" s="330"/>
      <c r="S321" s="331"/>
      <c r="T321" s="332"/>
      <c r="U321" s="330"/>
      <c r="V321" s="331"/>
      <c r="W321" s="332"/>
    </row>
    <row r="322" spans="3:23" ht="18.95" customHeight="1">
      <c r="D322" s="678"/>
      <c r="E322" s="678"/>
      <c r="F322" s="628"/>
      <c r="G322" s="628"/>
      <c r="H322" s="628"/>
      <c r="I322" s="277" t="s">
        <v>11</v>
      </c>
      <c r="J322" s="628"/>
      <c r="K322" s="628"/>
      <c r="L322" s="628"/>
      <c r="M322" s="278" t="s">
        <v>11</v>
      </c>
      <c r="N322" s="629">
        <f t="shared" si="2"/>
        <v>0</v>
      </c>
      <c r="O322" s="630"/>
      <c r="P322" s="630"/>
      <c r="Q322" s="277" t="s">
        <v>11</v>
      </c>
      <c r="R322" s="330"/>
      <c r="S322" s="331"/>
      <c r="T322" s="332"/>
      <c r="U322" s="330"/>
      <c r="V322" s="331"/>
      <c r="W322" s="332"/>
    </row>
    <row r="323" spans="3:23" ht="18.95" customHeight="1">
      <c r="D323" s="678"/>
      <c r="E323" s="678"/>
      <c r="F323" s="628"/>
      <c r="G323" s="628"/>
      <c r="H323" s="628"/>
      <c r="I323" s="277" t="s">
        <v>11</v>
      </c>
      <c r="J323" s="628"/>
      <c r="K323" s="628"/>
      <c r="L323" s="628"/>
      <c r="M323" s="278" t="s">
        <v>11</v>
      </c>
      <c r="N323" s="629">
        <f t="shared" si="2"/>
        <v>0</v>
      </c>
      <c r="O323" s="630"/>
      <c r="P323" s="630"/>
      <c r="Q323" s="277" t="s">
        <v>11</v>
      </c>
      <c r="R323" s="330"/>
      <c r="S323" s="331"/>
      <c r="T323" s="332"/>
      <c r="U323" s="330"/>
      <c r="V323" s="331"/>
      <c r="W323" s="332"/>
    </row>
    <row r="324" spans="3:23" ht="16.5" customHeight="1">
      <c r="E324" s="119" t="s">
        <v>103</v>
      </c>
    </row>
    <row r="325" spans="3:23" ht="9.6" customHeight="1"/>
    <row r="326" spans="3:23" ht="16.5" customHeight="1">
      <c r="D326" s="222" t="s">
        <v>104</v>
      </c>
    </row>
    <row r="327" spans="3:23" ht="18.95" customHeight="1">
      <c r="D327" s="22" t="s">
        <v>105</v>
      </c>
      <c r="E327" s="23"/>
      <c r="F327" s="23"/>
      <c r="G327" s="23"/>
      <c r="H327" s="626"/>
      <c r="I327" s="626"/>
      <c r="J327" s="626"/>
      <c r="K327" s="626"/>
      <c r="L327" s="626"/>
      <c r="M327" s="626"/>
      <c r="N327" s="626"/>
      <c r="O327" s="626"/>
      <c r="P327" s="626"/>
      <c r="Q327" s="626"/>
      <c r="R327" s="626"/>
      <c r="S327" s="626"/>
      <c r="T327" s="626"/>
      <c r="U327" s="626"/>
      <c r="V327" s="626"/>
    </row>
    <row r="328" spans="3:23" ht="9.6" customHeight="1"/>
    <row r="329" spans="3:23" ht="16.5" customHeight="1">
      <c r="C329" s="24" t="s">
        <v>106</v>
      </c>
    </row>
    <row r="330" spans="3:23" ht="16.5" customHeight="1">
      <c r="D330" s="222" t="s">
        <v>107</v>
      </c>
    </row>
    <row r="331" spans="3:23" ht="19.5" customHeight="1">
      <c r="D331" s="22" t="s">
        <v>108</v>
      </c>
      <c r="E331" s="23"/>
      <c r="F331" s="23"/>
      <c r="G331" s="23"/>
      <c r="H331" s="23"/>
      <c r="I331" s="23"/>
      <c r="J331" s="627"/>
      <c r="K331" s="627"/>
      <c r="L331" s="627"/>
      <c r="M331" s="627"/>
      <c r="N331" s="627"/>
      <c r="O331" s="627"/>
      <c r="P331" s="627"/>
      <c r="Q331" s="627"/>
      <c r="R331" s="601"/>
    </row>
    <row r="332" spans="3:23" ht="19.5" customHeight="1">
      <c r="D332" s="564" t="s">
        <v>935</v>
      </c>
      <c r="E332" s="557"/>
      <c r="F332" s="557"/>
      <c r="G332" s="557"/>
      <c r="H332" s="557"/>
      <c r="I332" s="557"/>
      <c r="J332" s="712"/>
      <c r="K332" s="712"/>
      <c r="L332" s="712"/>
      <c r="M332" s="712"/>
      <c r="N332" s="712"/>
      <c r="O332" s="712"/>
      <c r="P332" s="712"/>
      <c r="Q332" s="712"/>
      <c r="R332" s="712"/>
    </row>
    <row r="333" spans="3:23" ht="19.5" customHeight="1">
      <c r="D333" s="701" t="s">
        <v>917</v>
      </c>
      <c r="E333" s="702"/>
      <c r="F333" s="702"/>
      <c r="G333" s="702"/>
      <c r="H333" s="702"/>
      <c r="I333" s="703"/>
      <c r="J333" s="796"/>
      <c r="K333" s="797"/>
      <c r="L333" s="797"/>
      <c r="M333" s="797"/>
      <c r="N333" s="797"/>
      <c r="O333" s="797"/>
      <c r="P333" s="797"/>
      <c r="Q333" s="797"/>
      <c r="R333" s="798"/>
    </row>
    <row r="334" spans="3:23" ht="16.5" customHeight="1">
      <c r="E334" s="119" t="s">
        <v>109</v>
      </c>
    </row>
    <row r="335" spans="3:23" ht="9.6" customHeight="1"/>
    <row r="336" spans="3:23" ht="16.5" customHeight="1">
      <c r="D336" s="222" t="s">
        <v>110</v>
      </c>
    </row>
    <row r="337" spans="4:20" ht="27" customHeight="1">
      <c r="D337" s="631" t="s">
        <v>120</v>
      </c>
      <c r="E337" s="631"/>
      <c r="F337" s="631"/>
      <c r="G337" s="631"/>
      <c r="H337" s="631"/>
      <c r="I337" s="631"/>
      <c r="J337" s="631"/>
      <c r="K337" s="631"/>
      <c r="L337" s="631"/>
      <c r="M337" s="631"/>
      <c r="N337" s="631"/>
      <c r="O337" s="631"/>
      <c r="P337" s="631"/>
      <c r="Q337" s="631"/>
      <c r="R337" s="631"/>
      <c r="S337" s="799" t="s">
        <v>512</v>
      </c>
      <c r="T337" s="800"/>
    </row>
    <row r="338" spans="4:20" ht="18.95" customHeight="1">
      <c r="D338" s="601" t="s">
        <v>111</v>
      </c>
      <c r="E338" s="601"/>
      <c r="F338" s="601"/>
      <c r="G338" s="601"/>
      <c r="H338" s="601"/>
      <c r="I338" s="601"/>
      <c r="J338" s="601"/>
      <c r="K338" s="601"/>
      <c r="L338" s="601"/>
      <c r="M338" s="601"/>
      <c r="N338" s="601"/>
      <c r="O338" s="601"/>
      <c r="P338" s="601"/>
      <c r="Q338" s="601"/>
      <c r="R338" s="638"/>
      <c r="S338" s="708"/>
      <c r="T338" s="709"/>
    </row>
    <row r="339" spans="4:20" ht="18.95" customHeight="1">
      <c r="D339" s="601" t="s">
        <v>625</v>
      </c>
      <c r="E339" s="601"/>
      <c r="F339" s="601"/>
      <c r="G339" s="601"/>
      <c r="H339" s="601"/>
      <c r="I339" s="601"/>
      <c r="J339" s="601"/>
      <c r="K339" s="601"/>
      <c r="L339" s="601"/>
      <c r="M339" s="601"/>
      <c r="N339" s="601"/>
      <c r="O339" s="601"/>
      <c r="P339" s="601"/>
      <c r="Q339" s="601"/>
      <c r="R339" s="638"/>
      <c r="S339" s="708"/>
      <c r="T339" s="709"/>
    </row>
    <row r="340" spans="4:20" ht="18.95" customHeight="1">
      <c r="D340" s="601" t="s">
        <v>626</v>
      </c>
      <c r="E340" s="601"/>
      <c r="F340" s="601"/>
      <c r="G340" s="601"/>
      <c r="H340" s="601"/>
      <c r="I340" s="601"/>
      <c r="J340" s="601"/>
      <c r="K340" s="601"/>
      <c r="L340" s="601"/>
      <c r="M340" s="601"/>
      <c r="N340" s="601"/>
      <c r="O340" s="601"/>
      <c r="P340" s="601"/>
      <c r="Q340" s="601"/>
      <c r="R340" s="638"/>
      <c r="S340" s="708"/>
      <c r="T340" s="709"/>
    </row>
    <row r="341" spans="4:20" ht="18.95" customHeight="1">
      <c r="D341" s="601" t="s">
        <v>112</v>
      </c>
      <c r="E341" s="601"/>
      <c r="F341" s="601"/>
      <c r="G341" s="601"/>
      <c r="H341" s="601"/>
      <c r="I341" s="601"/>
      <c r="J341" s="601"/>
      <c r="K341" s="601"/>
      <c r="L341" s="601"/>
      <c r="M341" s="601"/>
      <c r="N341" s="601"/>
      <c r="O341" s="601"/>
      <c r="P341" s="601"/>
      <c r="Q341" s="601"/>
      <c r="R341" s="638"/>
      <c r="S341" s="708"/>
      <c r="T341" s="709"/>
    </row>
    <row r="342" spans="4:20" ht="18.95" customHeight="1">
      <c r="D342" s="601" t="s">
        <v>624</v>
      </c>
      <c r="E342" s="601"/>
      <c r="F342" s="601"/>
      <c r="G342" s="601"/>
      <c r="H342" s="601"/>
      <c r="I342" s="601"/>
      <c r="J342" s="601"/>
      <c r="K342" s="601"/>
      <c r="L342" s="601"/>
      <c r="M342" s="601"/>
      <c r="N342" s="601"/>
      <c r="O342" s="601"/>
      <c r="P342" s="601"/>
      <c r="Q342" s="601"/>
      <c r="R342" s="638"/>
      <c r="S342" s="708"/>
      <c r="T342" s="709"/>
    </row>
    <row r="343" spans="4:20" ht="18.95" customHeight="1">
      <c r="D343" s="601" t="s">
        <v>627</v>
      </c>
      <c r="E343" s="601"/>
      <c r="F343" s="601"/>
      <c r="G343" s="601"/>
      <c r="H343" s="601"/>
      <c r="I343" s="601"/>
      <c r="J343" s="601"/>
      <c r="K343" s="601"/>
      <c r="L343" s="601"/>
      <c r="M343" s="601"/>
      <c r="N343" s="601"/>
      <c r="O343" s="601"/>
      <c r="P343" s="601"/>
      <c r="Q343" s="601"/>
      <c r="R343" s="638"/>
      <c r="S343" s="708"/>
      <c r="T343" s="709"/>
    </row>
    <row r="344" spans="4:20" ht="18.95" customHeight="1">
      <c r="D344" s="601" t="s">
        <v>113</v>
      </c>
      <c r="E344" s="601"/>
      <c r="F344" s="601"/>
      <c r="G344" s="601"/>
      <c r="H344" s="601"/>
      <c r="I344" s="601"/>
      <c r="J344" s="601"/>
      <c r="K344" s="601"/>
      <c r="L344" s="601"/>
      <c r="M344" s="601"/>
      <c r="N344" s="601"/>
      <c r="O344" s="601"/>
      <c r="P344" s="601"/>
      <c r="Q344" s="601"/>
      <c r="R344" s="638"/>
      <c r="S344" s="708"/>
      <c r="T344" s="709"/>
    </row>
    <row r="345" spans="4:20" ht="18.95" customHeight="1">
      <c r="D345" s="601" t="s">
        <v>114</v>
      </c>
      <c r="E345" s="601"/>
      <c r="F345" s="601"/>
      <c r="G345" s="601"/>
      <c r="H345" s="601"/>
      <c r="I345" s="601"/>
      <c r="J345" s="601"/>
      <c r="K345" s="601"/>
      <c r="L345" s="601"/>
      <c r="M345" s="601"/>
      <c r="N345" s="601"/>
      <c r="O345" s="601"/>
      <c r="P345" s="601"/>
      <c r="Q345" s="601"/>
      <c r="R345" s="638"/>
      <c r="S345" s="708"/>
      <c r="T345" s="709"/>
    </row>
    <row r="346" spans="4:20" ht="18.95" customHeight="1">
      <c r="D346" s="601" t="s">
        <v>115</v>
      </c>
      <c r="E346" s="601"/>
      <c r="F346" s="601"/>
      <c r="G346" s="601"/>
      <c r="H346" s="601"/>
      <c r="I346" s="601"/>
      <c r="J346" s="601"/>
      <c r="K346" s="601"/>
      <c r="L346" s="601"/>
      <c r="M346" s="601"/>
      <c r="N346" s="601"/>
      <c r="O346" s="601"/>
      <c r="P346" s="601"/>
      <c r="Q346" s="601"/>
      <c r="R346" s="638"/>
      <c r="S346" s="708"/>
      <c r="T346" s="709"/>
    </row>
    <row r="347" spans="4:20" ht="18.95" customHeight="1">
      <c r="D347" s="601" t="s">
        <v>116</v>
      </c>
      <c r="E347" s="601"/>
      <c r="F347" s="601"/>
      <c r="G347" s="601"/>
      <c r="H347" s="601"/>
      <c r="I347" s="601"/>
      <c r="J347" s="601"/>
      <c r="K347" s="601"/>
      <c r="L347" s="601"/>
      <c r="M347" s="601"/>
      <c r="N347" s="601"/>
      <c r="O347" s="601"/>
      <c r="P347" s="601"/>
      <c r="Q347" s="601"/>
      <c r="R347" s="638"/>
      <c r="S347" s="708"/>
      <c r="T347" s="709"/>
    </row>
    <row r="348" spans="4:20" ht="18.95" customHeight="1">
      <c r="D348" s="601" t="s">
        <v>117</v>
      </c>
      <c r="E348" s="601"/>
      <c r="F348" s="601"/>
      <c r="G348" s="601"/>
      <c r="H348" s="601"/>
      <c r="I348" s="601"/>
      <c r="J348" s="601"/>
      <c r="K348" s="601"/>
      <c r="L348" s="601"/>
      <c r="M348" s="601"/>
      <c r="N348" s="601"/>
      <c r="O348" s="601"/>
      <c r="P348" s="601"/>
      <c r="Q348" s="601"/>
      <c r="R348" s="638"/>
      <c r="S348" s="708"/>
      <c r="T348" s="709"/>
    </row>
    <row r="349" spans="4:20" ht="18.95" customHeight="1">
      <c r="D349" s="601" t="s">
        <v>118</v>
      </c>
      <c r="E349" s="601"/>
      <c r="F349" s="601"/>
      <c r="G349" s="601"/>
      <c r="H349" s="601"/>
      <c r="I349" s="601"/>
      <c r="J349" s="601"/>
      <c r="K349" s="601"/>
      <c r="L349" s="601"/>
      <c r="M349" s="601"/>
      <c r="N349" s="601"/>
      <c r="O349" s="601"/>
      <c r="P349" s="601"/>
      <c r="Q349" s="601"/>
      <c r="R349" s="638"/>
      <c r="S349" s="708"/>
      <c r="T349" s="709"/>
    </row>
    <row r="350" spans="4:20" ht="18.95" customHeight="1">
      <c r="D350" s="601" t="s">
        <v>119</v>
      </c>
      <c r="E350" s="601"/>
      <c r="F350" s="601"/>
      <c r="G350" s="601"/>
      <c r="H350" s="601"/>
      <c r="I350" s="601"/>
      <c r="J350" s="601"/>
      <c r="K350" s="601"/>
      <c r="L350" s="601"/>
      <c r="M350" s="601"/>
      <c r="N350" s="601"/>
      <c r="O350" s="601"/>
      <c r="P350" s="601"/>
      <c r="Q350" s="601"/>
      <c r="R350" s="638"/>
      <c r="S350" s="708"/>
      <c r="T350" s="709"/>
    </row>
    <row r="351" spans="4:20" ht="16.5" customHeight="1">
      <c r="E351" s="119" t="s">
        <v>1545</v>
      </c>
    </row>
    <row r="352" spans="4:20" ht="16.5" customHeight="1">
      <c r="E352" s="119" t="s">
        <v>121</v>
      </c>
    </row>
    <row r="353" spans="3:24" ht="17.45" customHeight="1">
      <c r="P353" s="601" t="s">
        <v>609</v>
      </c>
      <c r="Q353" s="601"/>
      <c r="R353" s="601"/>
      <c r="S353" s="602">
        <f>$Q$11</f>
        <v>0</v>
      </c>
      <c r="T353" s="602"/>
      <c r="U353" s="602"/>
      <c r="V353" s="602"/>
      <c r="W353" s="602"/>
      <c r="X353" s="602"/>
    </row>
    <row r="354" spans="3:24" ht="16.5" customHeight="1">
      <c r="C354" s="24" t="s">
        <v>122</v>
      </c>
    </row>
    <row r="355" spans="3:24" ht="16.5" customHeight="1">
      <c r="D355" s="222" t="str">
        <f>"ア　労災保険、雇用保険、私学共済及び退職金財団への加入状況(令和"&amp;Y1&amp;"年度)"</f>
        <v>ア　労災保険、雇用保険、私学共済及び退職金財団への加入状況(令和8年度)</v>
      </c>
    </row>
    <row r="356" spans="3:24" ht="30" customHeight="1">
      <c r="D356" s="713" t="s">
        <v>1110</v>
      </c>
      <c r="E356" s="631"/>
      <c r="F356" s="631"/>
      <c r="G356" s="631"/>
      <c r="H356" s="669"/>
      <c r="I356" s="735"/>
      <c r="J356" s="736"/>
      <c r="K356" s="246" t="s">
        <v>5</v>
      </c>
      <c r="L356" s="277"/>
      <c r="M356" s="277"/>
      <c r="N356" s="277"/>
      <c r="O356" s="277"/>
      <c r="P356" s="277"/>
      <c r="Q356" s="472" t="s">
        <v>1158</v>
      </c>
      <c r="R356" s="735"/>
      <c r="S356" s="642"/>
      <c r="T356" s="246" t="s">
        <v>129</v>
      </c>
      <c r="U356" s="277"/>
      <c r="V356" s="277"/>
      <c r="W356" s="278"/>
    </row>
    <row r="357" spans="3:24" ht="4.5" customHeight="1">
      <c r="R357" s="473"/>
      <c r="S357" s="473"/>
    </row>
    <row r="358" spans="3:24" ht="18.95" customHeight="1">
      <c r="I358" s="740" t="s">
        <v>125</v>
      </c>
      <c r="J358" s="741"/>
      <c r="K358" s="795"/>
      <c r="L358" s="604" t="s">
        <v>126</v>
      </c>
      <c r="M358" s="605"/>
      <c r="N358" s="605"/>
      <c r="O358" s="606"/>
      <c r="P358" s="740" t="s">
        <v>127</v>
      </c>
      <c r="Q358" s="741"/>
      <c r="R358" s="741"/>
      <c r="S358" s="795"/>
      <c r="T358" s="604" t="s">
        <v>128</v>
      </c>
      <c r="U358" s="605"/>
      <c r="V358" s="605"/>
      <c r="W358" s="606"/>
    </row>
    <row r="359" spans="3:24" ht="18" customHeight="1">
      <c r="D359" s="631" t="s">
        <v>123</v>
      </c>
      <c r="E359" s="631"/>
      <c r="F359" s="631"/>
      <c r="G359" s="631"/>
      <c r="H359" s="669"/>
      <c r="I359" s="735"/>
      <c r="J359" s="736"/>
      <c r="K359" s="277" t="s">
        <v>5</v>
      </c>
      <c r="L359" s="735"/>
      <c r="M359" s="642"/>
      <c r="N359" s="277" t="s">
        <v>5</v>
      </c>
      <c r="O359" s="277"/>
      <c r="P359" s="735"/>
      <c r="Q359" s="642"/>
      <c r="R359" s="277" t="s">
        <v>5</v>
      </c>
      <c r="S359" s="277"/>
      <c r="T359" s="735"/>
      <c r="U359" s="642"/>
      <c r="V359" s="277" t="s">
        <v>5</v>
      </c>
      <c r="W359" s="278"/>
    </row>
    <row r="360" spans="3:24" ht="14.1" customHeight="1">
      <c r="D360" s="631"/>
      <c r="E360" s="631"/>
      <c r="F360" s="631"/>
      <c r="G360" s="631"/>
      <c r="H360" s="631"/>
      <c r="I360" s="474" t="s">
        <v>130</v>
      </c>
      <c r="J360" s="475"/>
      <c r="K360" s="568"/>
      <c r="L360" s="791"/>
      <c r="M360" s="792"/>
      <c r="N360" s="792"/>
      <c r="O360" s="793"/>
      <c r="P360" s="791"/>
      <c r="Q360" s="792"/>
      <c r="R360" s="792"/>
      <c r="S360" s="793"/>
      <c r="T360" s="791"/>
      <c r="U360" s="792"/>
      <c r="V360" s="792"/>
      <c r="W360" s="793"/>
    </row>
    <row r="361" spans="3:24" ht="18.95" customHeight="1">
      <c r="D361" s="631"/>
      <c r="E361" s="631"/>
      <c r="F361" s="631"/>
      <c r="G361" s="631"/>
      <c r="H361" s="669"/>
      <c r="I361" s="1124"/>
      <c r="J361" s="1125"/>
      <c r="K361" s="567" t="s">
        <v>5</v>
      </c>
      <c r="L361" s="794"/>
      <c r="M361" s="792"/>
      <c r="N361" s="792"/>
      <c r="O361" s="793"/>
      <c r="P361" s="794"/>
      <c r="Q361" s="792"/>
      <c r="R361" s="792"/>
      <c r="S361" s="793"/>
      <c r="T361" s="794"/>
      <c r="U361" s="792"/>
      <c r="V361" s="792"/>
      <c r="W361" s="793"/>
    </row>
    <row r="362" spans="3:24" ht="18.95" customHeight="1">
      <c r="D362" s="631" t="s">
        <v>124</v>
      </c>
      <c r="E362" s="631"/>
      <c r="F362" s="631"/>
      <c r="G362" s="631"/>
      <c r="H362" s="669"/>
      <c r="I362" s="638">
        <f>$I$356-I359</f>
        <v>0</v>
      </c>
      <c r="J362" s="637"/>
      <c r="K362" s="548" t="s">
        <v>5</v>
      </c>
      <c r="L362" s="638">
        <f>$I$356-L359</f>
        <v>0</v>
      </c>
      <c r="M362" s="637"/>
      <c r="N362" s="277" t="s">
        <v>5</v>
      </c>
      <c r="O362" s="277"/>
      <c r="P362" s="638">
        <f>$I$356-P359</f>
        <v>0</v>
      </c>
      <c r="Q362" s="637"/>
      <c r="R362" s="277" t="s">
        <v>5</v>
      </c>
      <c r="S362" s="277"/>
      <c r="T362" s="638">
        <f>$I$356-T359</f>
        <v>0</v>
      </c>
      <c r="U362" s="637"/>
      <c r="V362" s="277" t="s">
        <v>5</v>
      </c>
      <c r="W362" s="278"/>
    </row>
    <row r="363" spans="3:24" ht="12.6" customHeight="1">
      <c r="D363" s="1126" t="s">
        <v>1488</v>
      </c>
      <c r="E363" s="1127"/>
      <c r="F363" s="1127"/>
      <c r="G363" s="1127"/>
      <c r="H363" s="1127"/>
      <c r="I363" s="791"/>
      <c r="J363" s="793"/>
      <c r="K363" s="650" t="s">
        <v>458</v>
      </c>
      <c r="L363" s="801"/>
      <c r="M363" s="802"/>
      <c r="N363" s="612"/>
      <c r="O363" s="613"/>
      <c r="P363" s="801"/>
      <c r="Q363" s="802"/>
      <c r="R363" s="612"/>
      <c r="S363" s="613"/>
      <c r="T363" s="801"/>
      <c r="U363" s="802"/>
      <c r="V363" s="612"/>
      <c r="W363" s="613"/>
    </row>
    <row r="364" spans="3:24" ht="12.6" customHeight="1">
      <c r="D364" s="601"/>
      <c r="E364" s="601"/>
      <c r="F364" s="601"/>
      <c r="G364" s="601"/>
      <c r="H364" s="601"/>
      <c r="I364" s="794"/>
      <c r="J364" s="793"/>
      <c r="K364" s="651"/>
      <c r="L364" s="614"/>
      <c r="M364" s="615"/>
      <c r="N364" s="615"/>
      <c r="O364" s="616"/>
      <c r="P364" s="614"/>
      <c r="Q364" s="615"/>
      <c r="R364" s="615"/>
      <c r="S364" s="616"/>
      <c r="T364" s="614"/>
      <c r="U364" s="615"/>
      <c r="V364" s="615"/>
      <c r="W364" s="616"/>
    </row>
    <row r="365" spans="3:24" ht="12.6" customHeight="1">
      <c r="D365" s="601"/>
      <c r="E365" s="601"/>
      <c r="F365" s="601"/>
      <c r="G365" s="601"/>
      <c r="H365" s="601"/>
      <c r="I365" s="794"/>
      <c r="J365" s="793"/>
      <c r="K365" s="650" t="s">
        <v>459</v>
      </c>
      <c r="L365" s="611"/>
      <c r="M365" s="612"/>
      <c r="N365" s="612"/>
      <c r="O365" s="613"/>
      <c r="P365" s="611"/>
      <c r="Q365" s="612"/>
      <c r="R365" s="612"/>
      <c r="S365" s="613"/>
      <c r="T365" s="611"/>
      <c r="U365" s="612"/>
      <c r="V365" s="612"/>
      <c r="W365" s="613"/>
    </row>
    <row r="366" spans="3:24" ht="12.6" customHeight="1">
      <c r="D366" s="601"/>
      <c r="E366" s="601"/>
      <c r="F366" s="601"/>
      <c r="G366" s="601"/>
      <c r="H366" s="601"/>
      <c r="I366" s="794"/>
      <c r="J366" s="793"/>
      <c r="K366" s="651"/>
      <c r="L366" s="614"/>
      <c r="M366" s="615"/>
      <c r="N366" s="615"/>
      <c r="O366" s="616"/>
      <c r="P366" s="614"/>
      <c r="Q366" s="615"/>
      <c r="R366" s="615"/>
      <c r="S366" s="616"/>
      <c r="T366" s="614"/>
      <c r="U366" s="615"/>
      <c r="V366" s="615"/>
      <c r="W366" s="616"/>
    </row>
    <row r="367" spans="3:24" ht="12.6" customHeight="1">
      <c r="D367" s="601"/>
      <c r="E367" s="601"/>
      <c r="F367" s="601"/>
      <c r="G367" s="601"/>
      <c r="H367" s="601"/>
      <c r="I367" s="794"/>
      <c r="J367" s="793"/>
      <c r="K367" s="650" t="s">
        <v>460</v>
      </c>
      <c r="L367" s="611"/>
      <c r="M367" s="612"/>
      <c r="N367" s="612"/>
      <c r="O367" s="613"/>
      <c r="P367" s="611"/>
      <c r="Q367" s="612"/>
      <c r="R367" s="612"/>
      <c r="S367" s="613"/>
      <c r="T367" s="611"/>
      <c r="U367" s="612"/>
      <c r="V367" s="612"/>
      <c r="W367" s="613"/>
    </row>
    <row r="368" spans="3:24" ht="12.6" customHeight="1">
      <c r="D368" s="601"/>
      <c r="E368" s="601"/>
      <c r="F368" s="601"/>
      <c r="G368" s="601"/>
      <c r="H368" s="601"/>
      <c r="I368" s="794"/>
      <c r="J368" s="793"/>
      <c r="K368" s="651"/>
      <c r="L368" s="614"/>
      <c r="M368" s="615"/>
      <c r="N368" s="615"/>
      <c r="O368" s="616"/>
      <c r="P368" s="614"/>
      <c r="Q368" s="615"/>
      <c r="R368" s="615"/>
      <c r="S368" s="616"/>
      <c r="T368" s="614"/>
      <c r="U368" s="615"/>
      <c r="V368" s="615"/>
      <c r="W368" s="616"/>
    </row>
    <row r="369" spans="4:23" ht="12.6" customHeight="1">
      <c r="D369" s="601"/>
      <c r="E369" s="601"/>
      <c r="F369" s="601"/>
      <c r="G369" s="601"/>
      <c r="H369" s="601"/>
      <c r="I369" s="794"/>
      <c r="J369" s="793"/>
      <c r="K369" s="650" t="s">
        <v>630</v>
      </c>
      <c r="L369" s="611"/>
      <c r="M369" s="612"/>
      <c r="N369" s="612"/>
      <c r="O369" s="613"/>
      <c r="P369" s="611"/>
      <c r="Q369" s="612"/>
      <c r="R369" s="612"/>
      <c r="S369" s="613"/>
      <c r="T369" s="611"/>
      <c r="U369" s="612"/>
      <c r="V369" s="612"/>
      <c r="W369" s="613"/>
    </row>
    <row r="370" spans="4:23" ht="12.6" customHeight="1">
      <c r="D370" s="601"/>
      <c r="E370" s="601"/>
      <c r="F370" s="601"/>
      <c r="G370" s="601"/>
      <c r="H370" s="601"/>
      <c r="I370" s="794"/>
      <c r="J370" s="793"/>
      <c r="K370" s="651"/>
      <c r="L370" s="614"/>
      <c r="M370" s="615"/>
      <c r="N370" s="615"/>
      <c r="O370" s="616"/>
      <c r="P370" s="614"/>
      <c r="Q370" s="615"/>
      <c r="R370" s="615"/>
      <c r="S370" s="616"/>
      <c r="T370" s="614"/>
      <c r="U370" s="615"/>
      <c r="V370" s="615"/>
      <c r="W370" s="616"/>
    </row>
    <row r="371" spans="4:23" ht="12.6" customHeight="1">
      <c r="D371" s="601"/>
      <c r="E371" s="601"/>
      <c r="F371" s="601"/>
      <c r="G371" s="601"/>
      <c r="H371" s="601"/>
      <c r="I371" s="794"/>
      <c r="J371" s="793"/>
      <c r="K371" s="650" t="s">
        <v>631</v>
      </c>
      <c r="L371" s="611"/>
      <c r="M371" s="612"/>
      <c r="N371" s="612"/>
      <c r="O371" s="613"/>
      <c r="P371" s="611"/>
      <c r="Q371" s="612"/>
      <c r="R371" s="612"/>
      <c r="S371" s="613"/>
      <c r="T371" s="611"/>
      <c r="U371" s="612"/>
      <c r="V371" s="612"/>
      <c r="W371" s="613"/>
    </row>
    <row r="372" spans="4:23" ht="12.6" customHeight="1">
      <c r="D372" s="601"/>
      <c r="E372" s="601"/>
      <c r="F372" s="601"/>
      <c r="G372" s="601"/>
      <c r="H372" s="601"/>
      <c r="I372" s="794"/>
      <c r="J372" s="793"/>
      <c r="K372" s="651"/>
      <c r="L372" s="614"/>
      <c r="M372" s="615"/>
      <c r="N372" s="615"/>
      <c r="O372" s="616"/>
      <c r="P372" s="614"/>
      <c r="Q372" s="615"/>
      <c r="R372" s="615"/>
      <c r="S372" s="616"/>
      <c r="T372" s="614"/>
      <c r="U372" s="615"/>
      <c r="V372" s="615"/>
      <c r="W372" s="616"/>
    </row>
    <row r="373" spans="4:23" ht="12.6" customHeight="1">
      <c r="D373" s="601"/>
      <c r="E373" s="601"/>
      <c r="F373" s="601"/>
      <c r="G373" s="601"/>
      <c r="H373" s="601"/>
      <c r="I373" s="794"/>
      <c r="J373" s="793"/>
      <c r="K373" s="650" t="s">
        <v>632</v>
      </c>
      <c r="L373" s="611"/>
      <c r="M373" s="612"/>
      <c r="N373" s="612"/>
      <c r="O373" s="613"/>
      <c r="P373" s="611"/>
      <c r="Q373" s="612"/>
      <c r="R373" s="612"/>
      <c r="S373" s="613"/>
      <c r="T373" s="611"/>
      <c r="U373" s="612"/>
      <c r="V373" s="612"/>
      <c r="W373" s="613"/>
    </row>
    <row r="374" spans="4:23" ht="12.6" customHeight="1">
      <c r="D374" s="601"/>
      <c r="E374" s="601"/>
      <c r="F374" s="601"/>
      <c r="G374" s="601"/>
      <c r="H374" s="601"/>
      <c r="I374" s="794"/>
      <c r="J374" s="793"/>
      <c r="K374" s="651"/>
      <c r="L374" s="614"/>
      <c r="M374" s="615"/>
      <c r="N374" s="615"/>
      <c r="O374" s="616"/>
      <c r="P374" s="614"/>
      <c r="Q374" s="615"/>
      <c r="R374" s="615"/>
      <c r="S374" s="616"/>
      <c r="T374" s="614"/>
      <c r="U374" s="615"/>
      <c r="V374" s="615"/>
      <c r="W374" s="616"/>
    </row>
    <row r="375" spans="4:23" ht="12.6" customHeight="1">
      <c r="D375" s="601"/>
      <c r="E375" s="601"/>
      <c r="F375" s="601"/>
      <c r="G375" s="601"/>
      <c r="H375" s="601"/>
      <c r="I375" s="794"/>
      <c r="J375" s="793"/>
      <c r="K375" s="650" t="s">
        <v>633</v>
      </c>
      <c r="L375" s="611"/>
      <c r="M375" s="612"/>
      <c r="N375" s="612"/>
      <c r="O375" s="613"/>
      <c r="P375" s="611"/>
      <c r="Q375" s="612"/>
      <c r="R375" s="612"/>
      <c r="S375" s="613"/>
      <c r="T375" s="611"/>
      <c r="U375" s="612"/>
      <c r="V375" s="612"/>
      <c r="W375" s="613"/>
    </row>
    <row r="376" spans="4:23" ht="12.6" customHeight="1">
      <c r="D376" s="601"/>
      <c r="E376" s="601"/>
      <c r="F376" s="601"/>
      <c r="G376" s="601"/>
      <c r="H376" s="601"/>
      <c r="I376" s="794"/>
      <c r="J376" s="793"/>
      <c r="K376" s="651"/>
      <c r="L376" s="614"/>
      <c r="M376" s="615"/>
      <c r="N376" s="615"/>
      <c r="O376" s="616"/>
      <c r="P376" s="614"/>
      <c r="Q376" s="615"/>
      <c r="R376" s="615"/>
      <c r="S376" s="616"/>
      <c r="T376" s="614"/>
      <c r="U376" s="615"/>
      <c r="V376" s="615"/>
      <c r="W376" s="616"/>
    </row>
    <row r="377" spans="4:23" ht="12.6" customHeight="1">
      <c r="D377" s="601"/>
      <c r="E377" s="601"/>
      <c r="F377" s="601"/>
      <c r="G377" s="601"/>
      <c r="H377" s="601"/>
      <c r="I377" s="794"/>
      <c r="J377" s="793"/>
      <c r="K377" s="650" t="s">
        <v>634</v>
      </c>
      <c r="L377" s="611"/>
      <c r="M377" s="612"/>
      <c r="N377" s="612"/>
      <c r="O377" s="613"/>
      <c r="P377" s="611"/>
      <c r="Q377" s="612"/>
      <c r="R377" s="612"/>
      <c r="S377" s="613"/>
      <c r="T377" s="611"/>
      <c r="U377" s="612"/>
      <c r="V377" s="612"/>
      <c r="W377" s="613"/>
    </row>
    <row r="378" spans="4:23" ht="12.6" customHeight="1">
      <c r="D378" s="601"/>
      <c r="E378" s="601"/>
      <c r="F378" s="601"/>
      <c r="G378" s="601"/>
      <c r="H378" s="601"/>
      <c r="I378" s="794"/>
      <c r="J378" s="793"/>
      <c r="K378" s="651"/>
      <c r="L378" s="614"/>
      <c r="M378" s="615"/>
      <c r="N378" s="615"/>
      <c r="O378" s="616"/>
      <c r="P378" s="614"/>
      <c r="Q378" s="615"/>
      <c r="R378" s="615"/>
      <c r="S378" s="616"/>
      <c r="T378" s="614"/>
      <c r="U378" s="615"/>
      <c r="V378" s="615"/>
      <c r="W378" s="616"/>
    </row>
    <row r="379" spans="4:23" ht="12.6" customHeight="1">
      <c r="D379" s="601"/>
      <c r="E379" s="601"/>
      <c r="F379" s="601"/>
      <c r="G379" s="601"/>
      <c r="H379" s="601"/>
      <c r="I379" s="794"/>
      <c r="J379" s="793"/>
      <c r="K379" s="650" t="s">
        <v>635</v>
      </c>
      <c r="L379" s="611"/>
      <c r="M379" s="612"/>
      <c r="N379" s="612"/>
      <c r="O379" s="613"/>
      <c r="P379" s="611"/>
      <c r="Q379" s="612"/>
      <c r="R379" s="612"/>
      <c r="S379" s="613"/>
      <c r="T379" s="611"/>
      <c r="U379" s="612"/>
      <c r="V379" s="612"/>
      <c r="W379" s="613"/>
    </row>
    <row r="380" spans="4:23" ht="12.6" customHeight="1">
      <c r="D380" s="601"/>
      <c r="E380" s="601"/>
      <c r="F380" s="601"/>
      <c r="G380" s="601"/>
      <c r="H380" s="601"/>
      <c r="I380" s="794"/>
      <c r="J380" s="793"/>
      <c r="K380" s="651"/>
      <c r="L380" s="614"/>
      <c r="M380" s="615"/>
      <c r="N380" s="615"/>
      <c r="O380" s="616"/>
      <c r="P380" s="614"/>
      <c r="Q380" s="615"/>
      <c r="R380" s="615"/>
      <c r="S380" s="616"/>
      <c r="T380" s="614"/>
      <c r="U380" s="615"/>
      <c r="V380" s="615"/>
      <c r="W380" s="616"/>
    </row>
    <row r="381" spans="4:23" ht="12.6" customHeight="1">
      <c r="D381" s="601"/>
      <c r="E381" s="601"/>
      <c r="F381" s="601"/>
      <c r="G381" s="601"/>
      <c r="H381" s="601"/>
      <c r="I381" s="794"/>
      <c r="J381" s="793"/>
      <c r="K381" s="650" t="s">
        <v>636</v>
      </c>
      <c r="L381" s="611"/>
      <c r="M381" s="612"/>
      <c r="N381" s="612"/>
      <c r="O381" s="613"/>
      <c r="P381" s="611"/>
      <c r="Q381" s="612"/>
      <c r="R381" s="612"/>
      <c r="S381" s="613"/>
      <c r="T381" s="611"/>
      <c r="U381" s="612"/>
      <c r="V381" s="612"/>
      <c r="W381" s="613"/>
    </row>
    <row r="382" spans="4:23" ht="12.6" customHeight="1">
      <c r="D382" s="601"/>
      <c r="E382" s="601"/>
      <c r="F382" s="601"/>
      <c r="G382" s="601"/>
      <c r="H382" s="601"/>
      <c r="I382" s="794"/>
      <c r="J382" s="793"/>
      <c r="K382" s="651"/>
      <c r="L382" s="614"/>
      <c r="M382" s="615"/>
      <c r="N382" s="615"/>
      <c r="O382" s="616"/>
      <c r="P382" s="614"/>
      <c r="Q382" s="615"/>
      <c r="R382" s="615"/>
      <c r="S382" s="616"/>
      <c r="T382" s="614"/>
      <c r="U382" s="615"/>
      <c r="V382" s="615"/>
      <c r="W382" s="616"/>
    </row>
    <row r="383" spans="4:23" ht="12.6" customHeight="1">
      <c r="D383" s="601"/>
      <c r="E383" s="601"/>
      <c r="F383" s="601"/>
      <c r="G383" s="601"/>
      <c r="H383" s="601"/>
      <c r="I383" s="794"/>
      <c r="J383" s="793"/>
      <c r="K383" s="650" t="s">
        <v>637</v>
      </c>
      <c r="L383" s="611"/>
      <c r="M383" s="612"/>
      <c r="N383" s="612"/>
      <c r="O383" s="613"/>
      <c r="P383" s="611"/>
      <c r="Q383" s="612"/>
      <c r="R383" s="612"/>
      <c r="S383" s="613"/>
      <c r="T383" s="611"/>
      <c r="U383" s="612"/>
      <c r="V383" s="612"/>
      <c r="W383" s="613"/>
    </row>
    <row r="384" spans="4:23" ht="12.6" customHeight="1">
      <c r="D384" s="601"/>
      <c r="E384" s="601"/>
      <c r="F384" s="601"/>
      <c r="G384" s="601"/>
      <c r="H384" s="601"/>
      <c r="I384" s="794"/>
      <c r="J384" s="793"/>
      <c r="K384" s="651"/>
      <c r="L384" s="614"/>
      <c r="M384" s="615"/>
      <c r="N384" s="615"/>
      <c r="O384" s="616"/>
      <c r="P384" s="614"/>
      <c r="Q384" s="615"/>
      <c r="R384" s="615"/>
      <c r="S384" s="616"/>
      <c r="T384" s="614"/>
      <c r="U384" s="615"/>
      <c r="V384" s="615"/>
      <c r="W384" s="616"/>
    </row>
    <row r="385" spans="4:23" ht="12.6" customHeight="1">
      <c r="D385" s="601"/>
      <c r="E385" s="601"/>
      <c r="F385" s="601"/>
      <c r="G385" s="601"/>
      <c r="H385" s="601"/>
      <c r="I385" s="794"/>
      <c r="J385" s="793"/>
      <c r="K385" s="650" t="s">
        <v>638</v>
      </c>
      <c r="L385" s="611"/>
      <c r="M385" s="612"/>
      <c r="N385" s="612"/>
      <c r="O385" s="613"/>
      <c r="P385" s="611"/>
      <c r="Q385" s="612"/>
      <c r="R385" s="612"/>
      <c r="S385" s="613"/>
      <c r="T385" s="611"/>
      <c r="U385" s="612"/>
      <c r="V385" s="612"/>
      <c r="W385" s="613"/>
    </row>
    <row r="386" spans="4:23" ht="12.6" customHeight="1">
      <c r="D386" s="601"/>
      <c r="E386" s="601"/>
      <c r="F386" s="601"/>
      <c r="G386" s="601"/>
      <c r="H386" s="601"/>
      <c r="I386" s="794"/>
      <c r="J386" s="793"/>
      <c r="K386" s="651"/>
      <c r="L386" s="614"/>
      <c r="M386" s="615"/>
      <c r="N386" s="615"/>
      <c r="O386" s="616"/>
      <c r="P386" s="614"/>
      <c r="Q386" s="615"/>
      <c r="R386" s="615"/>
      <c r="S386" s="616"/>
      <c r="T386" s="614"/>
      <c r="U386" s="615"/>
      <c r="V386" s="615"/>
      <c r="W386" s="616"/>
    </row>
    <row r="387" spans="4:23" ht="12.6" customHeight="1">
      <c r="D387" s="601"/>
      <c r="E387" s="601"/>
      <c r="F387" s="601"/>
      <c r="G387" s="601"/>
      <c r="H387" s="601"/>
      <c r="I387" s="794"/>
      <c r="J387" s="793"/>
      <c r="K387" s="650" t="s">
        <v>639</v>
      </c>
      <c r="L387" s="611"/>
      <c r="M387" s="612"/>
      <c r="N387" s="612"/>
      <c r="O387" s="613"/>
      <c r="P387" s="611"/>
      <c r="Q387" s="612"/>
      <c r="R387" s="612"/>
      <c r="S387" s="613"/>
      <c r="T387" s="611"/>
      <c r="U387" s="612"/>
      <c r="V387" s="612"/>
      <c r="W387" s="613"/>
    </row>
    <row r="388" spans="4:23" ht="12.6" customHeight="1">
      <c r="D388" s="601"/>
      <c r="E388" s="601"/>
      <c r="F388" s="601"/>
      <c r="G388" s="601"/>
      <c r="H388" s="601"/>
      <c r="I388" s="794"/>
      <c r="J388" s="793"/>
      <c r="K388" s="651"/>
      <c r="L388" s="614"/>
      <c r="M388" s="615"/>
      <c r="N388" s="615"/>
      <c r="O388" s="616"/>
      <c r="P388" s="614"/>
      <c r="Q388" s="615"/>
      <c r="R388" s="615"/>
      <c r="S388" s="616"/>
      <c r="T388" s="614"/>
      <c r="U388" s="615"/>
      <c r="V388" s="615"/>
      <c r="W388" s="616"/>
    </row>
    <row r="389" spans="4:23" ht="12.6" customHeight="1">
      <c r="D389" s="601"/>
      <c r="E389" s="601"/>
      <c r="F389" s="601"/>
      <c r="G389" s="601"/>
      <c r="H389" s="601"/>
      <c r="I389" s="794"/>
      <c r="J389" s="793"/>
      <c r="K389" s="650" t="s">
        <v>640</v>
      </c>
      <c r="L389" s="611"/>
      <c r="M389" s="612"/>
      <c r="N389" s="612"/>
      <c r="O389" s="613"/>
      <c r="P389" s="611"/>
      <c r="Q389" s="612"/>
      <c r="R389" s="612"/>
      <c r="S389" s="613"/>
      <c r="T389" s="611"/>
      <c r="U389" s="612"/>
      <c r="V389" s="612"/>
      <c r="W389" s="613"/>
    </row>
    <row r="390" spans="4:23" ht="12.6" customHeight="1">
      <c r="D390" s="601"/>
      <c r="E390" s="601"/>
      <c r="F390" s="601"/>
      <c r="G390" s="601"/>
      <c r="H390" s="601"/>
      <c r="I390" s="794"/>
      <c r="J390" s="793"/>
      <c r="K390" s="651"/>
      <c r="L390" s="614"/>
      <c r="M390" s="615"/>
      <c r="N390" s="615"/>
      <c r="O390" s="616"/>
      <c r="P390" s="614"/>
      <c r="Q390" s="615"/>
      <c r="R390" s="615"/>
      <c r="S390" s="616"/>
      <c r="T390" s="614"/>
      <c r="U390" s="615"/>
      <c r="V390" s="615"/>
      <c r="W390" s="616"/>
    </row>
    <row r="391" spans="4:23" ht="12.6" customHeight="1">
      <c r="D391" s="601"/>
      <c r="E391" s="601"/>
      <c r="F391" s="601"/>
      <c r="G391" s="601"/>
      <c r="H391" s="601"/>
      <c r="I391" s="794"/>
      <c r="J391" s="793"/>
      <c r="K391" s="650" t="s">
        <v>641</v>
      </c>
      <c r="L391" s="611"/>
      <c r="M391" s="612"/>
      <c r="N391" s="612"/>
      <c r="O391" s="613"/>
      <c r="P391" s="611"/>
      <c r="Q391" s="612"/>
      <c r="R391" s="612"/>
      <c r="S391" s="613"/>
      <c r="T391" s="611"/>
      <c r="U391" s="612"/>
      <c r="V391" s="612"/>
      <c r="W391" s="613"/>
    </row>
    <row r="392" spans="4:23" ht="12.6" customHeight="1">
      <c r="D392" s="601"/>
      <c r="E392" s="601"/>
      <c r="F392" s="601"/>
      <c r="G392" s="601"/>
      <c r="H392" s="601"/>
      <c r="I392" s="794"/>
      <c r="J392" s="793"/>
      <c r="K392" s="651"/>
      <c r="L392" s="614"/>
      <c r="M392" s="615"/>
      <c r="N392" s="615"/>
      <c r="O392" s="616"/>
      <c r="P392" s="614"/>
      <c r="Q392" s="615"/>
      <c r="R392" s="615"/>
      <c r="S392" s="616"/>
      <c r="T392" s="614"/>
      <c r="U392" s="615"/>
      <c r="V392" s="615"/>
      <c r="W392" s="616"/>
    </row>
    <row r="393" spans="4:23" ht="12.6" customHeight="1">
      <c r="D393" s="601"/>
      <c r="E393" s="601"/>
      <c r="F393" s="601"/>
      <c r="G393" s="601"/>
      <c r="H393" s="601"/>
      <c r="I393" s="794"/>
      <c r="J393" s="793"/>
      <c r="K393" s="650" t="s">
        <v>1367</v>
      </c>
      <c r="L393" s="611"/>
      <c r="M393" s="612"/>
      <c r="N393" s="612"/>
      <c r="O393" s="613"/>
      <c r="P393" s="611"/>
      <c r="Q393" s="612"/>
      <c r="R393" s="612"/>
      <c r="S393" s="613"/>
      <c r="T393" s="611"/>
      <c r="U393" s="612"/>
      <c r="V393" s="612"/>
      <c r="W393" s="613"/>
    </row>
    <row r="394" spans="4:23" ht="12.6" customHeight="1">
      <c r="D394" s="601"/>
      <c r="E394" s="601"/>
      <c r="F394" s="601"/>
      <c r="G394" s="601"/>
      <c r="H394" s="601"/>
      <c r="I394" s="794"/>
      <c r="J394" s="793"/>
      <c r="K394" s="651"/>
      <c r="L394" s="614"/>
      <c r="M394" s="615"/>
      <c r="N394" s="615"/>
      <c r="O394" s="616"/>
      <c r="P394" s="614"/>
      <c r="Q394" s="615"/>
      <c r="R394" s="615"/>
      <c r="S394" s="616"/>
      <c r="T394" s="614"/>
      <c r="U394" s="615"/>
      <c r="V394" s="615"/>
      <c r="W394" s="616"/>
    </row>
    <row r="395" spans="4:23" ht="12.6" customHeight="1">
      <c r="D395" s="601"/>
      <c r="E395" s="601"/>
      <c r="F395" s="601"/>
      <c r="G395" s="601"/>
      <c r="H395" s="601"/>
      <c r="I395" s="794"/>
      <c r="J395" s="793"/>
      <c r="K395" s="650" t="s">
        <v>1368</v>
      </c>
      <c r="L395" s="611"/>
      <c r="M395" s="612"/>
      <c r="N395" s="612"/>
      <c r="O395" s="613"/>
      <c r="P395" s="611"/>
      <c r="Q395" s="612"/>
      <c r="R395" s="612"/>
      <c r="S395" s="613"/>
      <c r="T395" s="611"/>
      <c r="U395" s="612"/>
      <c r="V395" s="612"/>
      <c r="W395" s="613"/>
    </row>
    <row r="396" spans="4:23" ht="12.6" customHeight="1">
      <c r="D396" s="601"/>
      <c r="E396" s="601"/>
      <c r="F396" s="601"/>
      <c r="G396" s="601"/>
      <c r="H396" s="601"/>
      <c r="I396" s="794"/>
      <c r="J396" s="793"/>
      <c r="K396" s="651"/>
      <c r="L396" s="614"/>
      <c r="M396" s="615"/>
      <c r="N396" s="615"/>
      <c r="O396" s="616"/>
      <c r="P396" s="614"/>
      <c r="Q396" s="615"/>
      <c r="R396" s="615"/>
      <c r="S396" s="616"/>
      <c r="T396" s="614"/>
      <c r="U396" s="615"/>
      <c r="V396" s="615"/>
      <c r="W396" s="616"/>
    </row>
    <row r="397" spans="4:23" ht="12.6" customHeight="1">
      <c r="D397" s="601"/>
      <c r="E397" s="601"/>
      <c r="F397" s="601"/>
      <c r="G397" s="601"/>
      <c r="H397" s="601"/>
      <c r="I397" s="794"/>
      <c r="J397" s="793"/>
      <c r="K397" s="650" t="s">
        <v>1369</v>
      </c>
      <c r="L397" s="611"/>
      <c r="M397" s="612"/>
      <c r="N397" s="612"/>
      <c r="O397" s="613"/>
      <c r="P397" s="611"/>
      <c r="Q397" s="612"/>
      <c r="R397" s="612"/>
      <c r="S397" s="613"/>
      <c r="T397" s="611"/>
      <c r="U397" s="612"/>
      <c r="V397" s="612"/>
      <c r="W397" s="613"/>
    </row>
    <row r="398" spans="4:23" ht="12.6" customHeight="1">
      <c r="D398" s="601"/>
      <c r="E398" s="601"/>
      <c r="F398" s="601"/>
      <c r="G398" s="601"/>
      <c r="H398" s="601"/>
      <c r="I398" s="794"/>
      <c r="J398" s="793"/>
      <c r="K398" s="651"/>
      <c r="L398" s="614"/>
      <c r="M398" s="615"/>
      <c r="N398" s="615"/>
      <c r="O398" s="616"/>
      <c r="P398" s="614"/>
      <c r="Q398" s="615"/>
      <c r="R398" s="615"/>
      <c r="S398" s="616"/>
      <c r="T398" s="614"/>
      <c r="U398" s="615"/>
      <c r="V398" s="615"/>
      <c r="W398" s="616"/>
    </row>
    <row r="399" spans="4:23" ht="12.6" customHeight="1">
      <c r="D399" s="601"/>
      <c r="E399" s="601"/>
      <c r="F399" s="601"/>
      <c r="G399" s="601"/>
      <c r="H399" s="601"/>
      <c r="I399" s="794"/>
      <c r="J399" s="793"/>
      <c r="K399" s="650" t="s">
        <v>1370</v>
      </c>
      <c r="L399" s="611"/>
      <c r="M399" s="612"/>
      <c r="N399" s="612"/>
      <c r="O399" s="613"/>
      <c r="P399" s="611"/>
      <c r="Q399" s="612"/>
      <c r="R399" s="612"/>
      <c r="S399" s="613"/>
      <c r="T399" s="611"/>
      <c r="U399" s="612"/>
      <c r="V399" s="612"/>
      <c r="W399" s="613"/>
    </row>
    <row r="400" spans="4:23" ht="12.6" customHeight="1">
      <c r="D400" s="601"/>
      <c r="E400" s="601"/>
      <c r="F400" s="601"/>
      <c r="G400" s="601"/>
      <c r="H400" s="601"/>
      <c r="I400" s="794"/>
      <c r="J400" s="793"/>
      <c r="K400" s="651"/>
      <c r="L400" s="614"/>
      <c r="M400" s="615"/>
      <c r="N400" s="615"/>
      <c r="O400" s="616"/>
      <c r="P400" s="614"/>
      <c r="Q400" s="615"/>
      <c r="R400" s="615"/>
      <c r="S400" s="616"/>
      <c r="T400" s="614"/>
      <c r="U400" s="615"/>
      <c r="V400" s="615"/>
      <c r="W400" s="616"/>
    </row>
    <row r="401" spans="4:23" ht="12.6" customHeight="1">
      <c r="D401" s="601"/>
      <c r="E401" s="601"/>
      <c r="F401" s="601"/>
      <c r="G401" s="601"/>
      <c r="H401" s="601"/>
      <c r="I401" s="794"/>
      <c r="J401" s="793"/>
      <c r="K401" s="650" t="s">
        <v>1371</v>
      </c>
      <c r="L401" s="611"/>
      <c r="M401" s="612"/>
      <c r="N401" s="612"/>
      <c r="O401" s="613"/>
      <c r="P401" s="611"/>
      <c r="Q401" s="612"/>
      <c r="R401" s="612"/>
      <c r="S401" s="613"/>
      <c r="T401" s="611"/>
      <c r="U401" s="612"/>
      <c r="V401" s="612"/>
      <c r="W401" s="613"/>
    </row>
    <row r="402" spans="4:23" ht="12.6" customHeight="1">
      <c r="D402" s="601"/>
      <c r="E402" s="601"/>
      <c r="F402" s="601"/>
      <c r="G402" s="601"/>
      <c r="H402" s="601"/>
      <c r="I402" s="794"/>
      <c r="J402" s="793"/>
      <c r="K402" s="651"/>
      <c r="L402" s="614"/>
      <c r="M402" s="615"/>
      <c r="N402" s="615"/>
      <c r="O402" s="616"/>
      <c r="P402" s="614"/>
      <c r="Q402" s="615"/>
      <c r="R402" s="615"/>
      <c r="S402" s="616"/>
      <c r="T402" s="614"/>
      <c r="U402" s="615"/>
      <c r="V402" s="615"/>
      <c r="W402" s="616"/>
    </row>
    <row r="403" spans="4:23" ht="12.6" customHeight="1">
      <c r="D403" s="601"/>
      <c r="E403" s="601"/>
      <c r="F403" s="601"/>
      <c r="G403" s="601"/>
      <c r="H403" s="601"/>
      <c r="I403" s="794"/>
      <c r="J403" s="793"/>
      <c r="K403" s="650" t="s">
        <v>1372</v>
      </c>
      <c r="L403" s="611"/>
      <c r="M403" s="612"/>
      <c r="N403" s="612"/>
      <c r="O403" s="613"/>
      <c r="P403" s="611"/>
      <c r="Q403" s="612"/>
      <c r="R403" s="612"/>
      <c r="S403" s="613"/>
      <c r="T403" s="611"/>
      <c r="U403" s="612"/>
      <c r="V403" s="612"/>
      <c r="W403" s="613"/>
    </row>
    <row r="404" spans="4:23" ht="12.6" customHeight="1">
      <c r="D404" s="601"/>
      <c r="E404" s="601"/>
      <c r="F404" s="601"/>
      <c r="G404" s="601"/>
      <c r="H404" s="601"/>
      <c r="I404" s="794"/>
      <c r="J404" s="793"/>
      <c r="K404" s="651"/>
      <c r="L404" s="614"/>
      <c r="M404" s="615"/>
      <c r="N404" s="615"/>
      <c r="O404" s="616"/>
      <c r="P404" s="614"/>
      <c r="Q404" s="615"/>
      <c r="R404" s="615"/>
      <c r="S404" s="616"/>
      <c r="T404" s="614"/>
      <c r="U404" s="615"/>
      <c r="V404" s="615"/>
      <c r="W404" s="616"/>
    </row>
    <row r="405" spans="4:23" ht="12.6" customHeight="1">
      <c r="D405" s="601"/>
      <c r="E405" s="601"/>
      <c r="F405" s="601"/>
      <c r="G405" s="601"/>
      <c r="H405" s="601"/>
      <c r="I405" s="794"/>
      <c r="J405" s="793"/>
      <c r="K405" s="650" t="s">
        <v>1373</v>
      </c>
      <c r="L405" s="611"/>
      <c r="M405" s="612"/>
      <c r="N405" s="612"/>
      <c r="O405" s="613"/>
      <c r="P405" s="611"/>
      <c r="Q405" s="612"/>
      <c r="R405" s="612"/>
      <c r="S405" s="613"/>
      <c r="T405" s="611"/>
      <c r="U405" s="612"/>
      <c r="V405" s="612"/>
      <c r="W405" s="613"/>
    </row>
    <row r="406" spans="4:23" ht="12.6" customHeight="1">
      <c r="D406" s="601"/>
      <c r="E406" s="601"/>
      <c r="F406" s="601"/>
      <c r="G406" s="601"/>
      <c r="H406" s="601"/>
      <c r="I406" s="1128"/>
      <c r="J406" s="1129"/>
      <c r="K406" s="651"/>
      <c r="L406" s="614"/>
      <c r="M406" s="615"/>
      <c r="N406" s="615"/>
      <c r="O406" s="616"/>
      <c r="P406" s="614"/>
      <c r="Q406" s="615"/>
      <c r="R406" s="615"/>
      <c r="S406" s="616"/>
      <c r="T406" s="614"/>
      <c r="U406" s="615"/>
      <c r="V406" s="615"/>
      <c r="W406" s="616"/>
    </row>
    <row r="407" spans="4:23" ht="16.5" customHeight="1">
      <c r="E407" s="119" t="s">
        <v>131</v>
      </c>
    </row>
    <row r="408" spans="4:23" ht="16.5" customHeight="1">
      <c r="E408" s="119" t="s">
        <v>1546</v>
      </c>
    </row>
    <row r="409" spans="4:23" ht="9.6" customHeight="1"/>
    <row r="410" spans="4:23" ht="16.5" customHeight="1">
      <c r="D410" s="222" t="s">
        <v>133</v>
      </c>
    </row>
    <row r="411" spans="4:23" ht="19.5" customHeight="1">
      <c r="D411" s="669" t="s">
        <v>132</v>
      </c>
      <c r="E411" s="637"/>
      <c r="F411" s="637"/>
      <c r="G411" s="637"/>
      <c r="H411" s="637"/>
      <c r="I411" s="637"/>
      <c r="J411" s="637"/>
      <c r="K411" s="637"/>
      <c r="L411" s="637"/>
      <c r="M411" s="637"/>
      <c r="N411" s="610"/>
      <c r="O411" s="837"/>
      <c r="P411" s="645"/>
      <c r="Q411" s="646"/>
    </row>
    <row r="412" spans="4:23" ht="16.5" customHeight="1">
      <c r="E412" s="119" t="s">
        <v>671</v>
      </c>
    </row>
    <row r="413" spans="4:23" ht="16.5" customHeight="1">
      <c r="E413" s="119" t="s">
        <v>1547</v>
      </c>
    </row>
    <row r="414" spans="4:23" ht="16.5" customHeight="1">
      <c r="E414" s="119" t="s">
        <v>1548</v>
      </c>
    </row>
    <row r="415" spans="4:23" ht="16.5" customHeight="1">
      <c r="E415" s="119" t="s">
        <v>134</v>
      </c>
    </row>
    <row r="416" spans="4:23" ht="16.5" customHeight="1">
      <c r="E416" s="119" t="s">
        <v>135</v>
      </c>
    </row>
    <row r="417" spans="3:24" ht="16.5" customHeight="1">
      <c r="E417" s="119" t="s">
        <v>136</v>
      </c>
    </row>
    <row r="418" spans="3:24" ht="16.5" customHeight="1">
      <c r="E418" s="119" t="s">
        <v>137</v>
      </c>
    </row>
    <row r="419" spans="3:24" ht="12" customHeight="1"/>
    <row r="420" spans="3:24" ht="17.45" customHeight="1">
      <c r="P420" s="601" t="s">
        <v>609</v>
      </c>
      <c r="Q420" s="601"/>
      <c r="R420" s="601"/>
      <c r="S420" s="602">
        <f>$Q$11</f>
        <v>0</v>
      </c>
      <c r="T420" s="602"/>
      <c r="U420" s="602"/>
      <c r="V420" s="602"/>
      <c r="W420" s="602"/>
      <c r="X420" s="602"/>
    </row>
    <row r="421" spans="3:24" ht="16.5" customHeight="1">
      <c r="C421" s="24" t="s">
        <v>138</v>
      </c>
    </row>
    <row r="422" spans="3:24" ht="16.5" customHeight="1">
      <c r="D422" s="222" t="s">
        <v>142</v>
      </c>
    </row>
    <row r="423" spans="3:24" ht="16.5" customHeight="1">
      <c r="D423" s="631" t="s">
        <v>120</v>
      </c>
      <c r="E423" s="631"/>
      <c r="F423" s="631"/>
      <c r="G423" s="631"/>
      <c r="H423" s="631"/>
      <c r="I423" s="631"/>
      <c r="J423" s="631"/>
      <c r="K423" s="752" t="s">
        <v>34</v>
      </c>
      <c r="L423" s="752"/>
      <c r="M423" s="752"/>
      <c r="N423" s="680" t="s">
        <v>144</v>
      </c>
      <c r="O423" s="680"/>
      <c r="P423" s="680"/>
      <c r="Q423" s="680"/>
      <c r="R423" s="680"/>
      <c r="S423" s="680"/>
      <c r="T423" s="680"/>
      <c r="U423" s="680"/>
      <c r="V423" s="680"/>
    </row>
    <row r="424" spans="3:24" ht="50.45" customHeight="1">
      <c r="D424" s="713" t="s">
        <v>147</v>
      </c>
      <c r="E424" s="631"/>
      <c r="F424" s="631"/>
      <c r="G424" s="631"/>
      <c r="H424" s="631"/>
      <c r="I424" s="631"/>
      <c r="J424" s="669"/>
      <c r="K424" s="812"/>
      <c r="L424" s="812"/>
      <c r="M424" s="643"/>
      <c r="N424" s="813"/>
      <c r="O424" s="814"/>
      <c r="P424" s="814"/>
      <c r="Q424" s="814"/>
      <c r="R424" s="814"/>
      <c r="S424" s="814"/>
      <c r="T424" s="814"/>
      <c r="U424" s="814"/>
      <c r="V424" s="815"/>
    </row>
    <row r="425" spans="3:24" ht="48.95" customHeight="1">
      <c r="D425" s="713" t="s">
        <v>143</v>
      </c>
      <c r="E425" s="631"/>
      <c r="F425" s="631"/>
      <c r="G425" s="631"/>
      <c r="H425" s="631"/>
      <c r="I425" s="631"/>
      <c r="J425" s="669"/>
      <c r="K425" s="812"/>
      <c r="L425" s="812"/>
      <c r="M425" s="643"/>
      <c r="N425" s="813"/>
      <c r="O425" s="814"/>
      <c r="P425" s="814"/>
      <c r="Q425" s="814"/>
      <c r="R425" s="814"/>
      <c r="S425" s="814"/>
      <c r="T425" s="814"/>
      <c r="U425" s="814"/>
      <c r="V425" s="815"/>
    </row>
    <row r="426" spans="3:24" ht="9.6" customHeight="1"/>
    <row r="427" spans="3:24" ht="16.5" customHeight="1">
      <c r="D427" s="222" t="s">
        <v>145</v>
      </c>
    </row>
    <row r="428" spans="3:24" ht="16.5" customHeight="1">
      <c r="D428" s="631" t="s">
        <v>120</v>
      </c>
      <c r="E428" s="631"/>
      <c r="F428" s="631"/>
      <c r="G428" s="631"/>
      <c r="H428" s="631"/>
      <c r="I428" s="631"/>
      <c r="J428" s="631"/>
      <c r="K428" s="752" t="s">
        <v>34</v>
      </c>
      <c r="L428" s="752"/>
      <c r="M428" s="752"/>
      <c r="N428" s="680" t="s">
        <v>144</v>
      </c>
      <c r="O428" s="680"/>
      <c r="P428" s="680"/>
      <c r="Q428" s="680"/>
      <c r="R428" s="680"/>
      <c r="S428" s="680"/>
      <c r="T428" s="680"/>
      <c r="U428" s="680"/>
      <c r="V428" s="680"/>
    </row>
    <row r="429" spans="3:24" ht="50.45" customHeight="1">
      <c r="D429" s="713" t="s">
        <v>147</v>
      </c>
      <c r="E429" s="631"/>
      <c r="F429" s="631"/>
      <c r="G429" s="631"/>
      <c r="H429" s="631"/>
      <c r="I429" s="631"/>
      <c r="J429" s="669"/>
      <c r="K429" s="812"/>
      <c r="L429" s="812"/>
      <c r="M429" s="643"/>
      <c r="N429" s="813"/>
      <c r="O429" s="814"/>
      <c r="P429" s="814"/>
      <c r="Q429" s="814"/>
      <c r="R429" s="814"/>
      <c r="S429" s="814"/>
      <c r="T429" s="814"/>
      <c r="U429" s="814"/>
      <c r="V429" s="815"/>
    </row>
    <row r="430" spans="3:24" ht="50.45" customHeight="1">
      <c r="D430" s="713" t="s">
        <v>143</v>
      </c>
      <c r="E430" s="631"/>
      <c r="F430" s="631"/>
      <c r="G430" s="631"/>
      <c r="H430" s="631"/>
      <c r="I430" s="631"/>
      <c r="J430" s="669"/>
      <c r="K430" s="812"/>
      <c r="L430" s="812"/>
      <c r="M430" s="643"/>
      <c r="N430" s="813"/>
      <c r="O430" s="814"/>
      <c r="P430" s="814"/>
      <c r="Q430" s="814"/>
      <c r="R430" s="814"/>
      <c r="S430" s="814"/>
      <c r="T430" s="814"/>
      <c r="U430" s="814"/>
      <c r="V430" s="815"/>
    </row>
    <row r="431" spans="3:24" ht="9.6" customHeight="1"/>
    <row r="432" spans="3:24" ht="16.5" customHeight="1">
      <c r="D432" s="222" t="s">
        <v>146</v>
      </c>
    </row>
    <row r="433" spans="1:25" ht="16.5" customHeight="1">
      <c r="D433" s="631" t="s">
        <v>120</v>
      </c>
      <c r="E433" s="631"/>
      <c r="F433" s="631"/>
      <c r="G433" s="631"/>
      <c r="H433" s="631"/>
      <c r="I433" s="631"/>
      <c r="J433" s="631"/>
      <c r="K433" s="752" t="s">
        <v>34</v>
      </c>
      <c r="L433" s="752"/>
      <c r="M433" s="752"/>
      <c r="N433" s="680" t="s">
        <v>144</v>
      </c>
      <c r="O433" s="680"/>
      <c r="P433" s="680"/>
      <c r="Q433" s="680"/>
      <c r="R433" s="680"/>
      <c r="S433" s="680"/>
      <c r="T433" s="680"/>
      <c r="U433" s="680"/>
      <c r="V433" s="680"/>
    </row>
    <row r="434" spans="1:25" ht="50.45" customHeight="1">
      <c r="D434" s="713" t="s">
        <v>147</v>
      </c>
      <c r="E434" s="631"/>
      <c r="F434" s="631"/>
      <c r="G434" s="631"/>
      <c r="H434" s="631"/>
      <c r="I434" s="631"/>
      <c r="J434" s="669"/>
      <c r="K434" s="812"/>
      <c r="L434" s="812"/>
      <c r="M434" s="643"/>
      <c r="N434" s="813"/>
      <c r="O434" s="814"/>
      <c r="P434" s="814"/>
      <c r="Q434" s="814"/>
      <c r="R434" s="814"/>
      <c r="S434" s="814"/>
      <c r="T434" s="814"/>
      <c r="U434" s="814"/>
      <c r="V434" s="815"/>
    </row>
    <row r="435" spans="1:25" ht="50.45" customHeight="1">
      <c r="D435" s="713" t="s">
        <v>143</v>
      </c>
      <c r="E435" s="631"/>
      <c r="F435" s="631"/>
      <c r="G435" s="631"/>
      <c r="H435" s="631"/>
      <c r="I435" s="631"/>
      <c r="J435" s="669"/>
      <c r="K435" s="812"/>
      <c r="L435" s="812"/>
      <c r="M435" s="643"/>
      <c r="N435" s="813"/>
      <c r="O435" s="814"/>
      <c r="P435" s="814"/>
      <c r="Q435" s="814"/>
      <c r="R435" s="814"/>
      <c r="S435" s="814"/>
      <c r="T435" s="814"/>
      <c r="U435" s="814"/>
      <c r="V435" s="815"/>
    </row>
    <row r="436" spans="1:25" ht="16.5" customHeight="1">
      <c r="E436" s="119" t="s">
        <v>148</v>
      </c>
    </row>
    <row r="437" spans="1:25" ht="15.6" customHeight="1">
      <c r="E437" s="119" t="s">
        <v>672</v>
      </c>
    </row>
    <row r="438" spans="1:25" ht="15.6" customHeight="1">
      <c r="E438" s="119" t="s">
        <v>149</v>
      </c>
    </row>
    <row r="439" spans="1:25" ht="15.6" customHeight="1">
      <c r="E439" s="119" t="s">
        <v>1111</v>
      </c>
    </row>
    <row r="440" spans="1:25" ht="15.6" customHeight="1">
      <c r="E440" s="119" t="s">
        <v>150</v>
      </c>
    </row>
    <row r="441" spans="1:25" ht="15.6" customHeight="1">
      <c r="E441" s="119" t="s">
        <v>151</v>
      </c>
      <c r="P441" s="607" t="s">
        <v>1187</v>
      </c>
      <c r="Q441" s="608"/>
      <c r="R441" s="608"/>
      <c r="S441" s="832"/>
      <c r="T441" s="832"/>
      <c r="U441" s="832"/>
      <c r="V441" s="833"/>
      <c r="W441" s="833"/>
      <c r="X441" s="610"/>
    </row>
    <row r="442" spans="1:25" ht="15.6" customHeight="1">
      <c r="E442" s="119" t="s">
        <v>152</v>
      </c>
    </row>
    <row r="443" spans="1:25" ht="15.6" customHeight="1">
      <c r="E443" s="119" t="s">
        <v>153</v>
      </c>
    </row>
    <row r="444" spans="1:25" ht="15.6" customHeight="1">
      <c r="E444" s="119" t="s">
        <v>154</v>
      </c>
    </row>
    <row r="445" spans="1:25" ht="11.1" customHeight="1"/>
    <row r="446" spans="1:25" ht="12" customHeight="1"/>
    <row r="447" spans="1:25" ht="17.45" customHeight="1">
      <c r="P447" s="601" t="s">
        <v>609</v>
      </c>
      <c r="Q447" s="601"/>
      <c r="R447" s="601"/>
      <c r="S447" s="602">
        <f>$Q$11</f>
        <v>0</v>
      </c>
      <c r="T447" s="602"/>
      <c r="U447" s="602"/>
      <c r="V447" s="602"/>
      <c r="W447" s="602"/>
      <c r="X447" s="602"/>
    </row>
    <row r="448" spans="1:25" s="542" customFormat="1" ht="16.5" customHeight="1">
      <c r="A448" s="222"/>
      <c r="B448" s="222"/>
      <c r="C448" s="24" t="s">
        <v>1667</v>
      </c>
      <c r="D448" s="222"/>
      <c r="E448" s="222"/>
      <c r="F448" s="222"/>
      <c r="G448" s="222"/>
      <c r="H448" s="222"/>
      <c r="I448" s="222"/>
      <c r="J448" s="222"/>
      <c r="K448" s="222"/>
      <c r="L448" s="222"/>
      <c r="M448" s="222"/>
      <c r="N448" s="222"/>
      <c r="O448" s="222"/>
      <c r="P448" s="222"/>
      <c r="Q448" s="222"/>
      <c r="R448" s="222"/>
      <c r="S448" s="222"/>
      <c r="T448" s="222"/>
      <c r="U448" s="222"/>
      <c r="V448" s="222"/>
      <c r="W448" s="222"/>
      <c r="X448" s="222"/>
      <c r="Y448" s="222"/>
    </row>
    <row r="449" spans="1:25" s="542" customFormat="1" ht="16.5" customHeight="1">
      <c r="A449" s="222"/>
      <c r="B449" s="222"/>
      <c r="C449" s="222"/>
      <c r="D449" s="222" t="s">
        <v>1652</v>
      </c>
      <c r="E449" s="222"/>
      <c r="F449" s="222"/>
      <c r="G449" s="222"/>
      <c r="H449" s="222"/>
      <c r="I449" s="222"/>
      <c r="J449" s="222"/>
      <c r="K449" s="222"/>
      <c r="L449" s="222"/>
      <c r="M449" s="222"/>
      <c r="N449" s="222"/>
      <c r="O449" s="222"/>
      <c r="P449" s="222"/>
      <c r="Q449" s="222"/>
      <c r="R449" s="222"/>
      <c r="S449" s="222"/>
      <c r="T449" s="222"/>
      <c r="U449" s="222"/>
      <c r="V449" s="222"/>
      <c r="W449" s="222"/>
      <c r="X449" s="222"/>
      <c r="Y449" s="222"/>
    </row>
    <row r="450" spans="1:25" s="542" customFormat="1" ht="16.5" customHeight="1">
      <c r="A450" s="222"/>
      <c r="B450" s="222"/>
      <c r="C450" s="222"/>
      <c r="D450" s="822" t="s">
        <v>1653</v>
      </c>
      <c r="E450" s="823"/>
      <c r="F450" s="823"/>
      <c r="G450" s="823"/>
      <c r="H450" s="823"/>
      <c r="I450" s="823"/>
      <c r="J450" s="823"/>
      <c r="K450" s="823"/>
      <c r="L450" s="823"/>
      <c r="M450" s="823"/>
      <c r="N450" s="823"/>
      <c r="O450" s="823"/>
      <c r="P450" s="824"/>
      <c r="Q450" s="633"/>
      <c r="R450" s="671"/>
      <c r="S450" s="222"/>
      <c r="T450" s="222"/>
      <c r="U450" s="222"/>
      <c r="V450" s="222"/>
      <c r="W450" s="222"/>
      <c r="X450" s="222"/>
      <c r="Y450" s="222"/>
    </row>
    <row r="451" spans="1:25" s="542" customFormat="1" ht="16.5" customHeight="1">
      <c r="A451" s="222"/>
      <c r="B451" s="222"/>
      <c r="C451" s="222"/>
      <c r="D451" s="222"/>
      <c r="E451" s="222"/>
      <c r="F451" s="222"/>
      <c r="G451" s="222"/>
      <c r="H451" s="222"/>
      <c r="I451" s="222"/>
      <c r="J451" s="222"/>
      <c r="K451" s="222"/>
      <c r="L451" s="222"/>
      <c r="M451" s="222"/>
      <c r="N451" s="222"/>
      <c r="O451" s="222"/>
      <c r="P451" s="222"/>
      <c r="Q451" s="222"/>
      <c r="R451" s="222"/>
      <c r="S451" s="222"/>
      <c r="T451" s="222"/>
      <c r="U451" s="222"/>
      <c r="V451" s="222"/>
      <c r="W451" s="222"/>
      <c r="X451" s="222"/>
      <c r="Y451" s="222"/>
    </row>
    <row r="452" spans="1:25" s="542" customFormat="1" ht="16.5" customHeight="1">
      <c r="A452" s="222"/>
      <c r="B452" s="222"/>
      <c r="C452" s="222"/>
      <c r="D452" s="222" t="s">
        <v>1670</v>
      </c>
      <c r="E452" s="222"/>
      <c r="F452" s="222"/>
      <c r="G452" s="222"/>
      <c r="H452" s="222"/>
      <c r="I452" s="222"/>
      <c r="J452" s="222"/>
      <c r="K452" s="222"/>
      <c r="L452" s="222"/>
      <c r="M452" s="222"/>
      <c r="N452" s="222"/>
      <c r="O452" s="222"/>
      <c r="P452" s="222"/>
      <c r="Q452" s="222"/>
      <c r="R452" s="222"/>
      <c r="S452" s="222"/>
      <c r="T452" s="222"/>
      <c r="U452" s="222"/>
      <c r="V452" s="222"/>
      <c r="W452" s="222"/>
      <c r="X452" s="222"/>
      <c r="Y452" s="222"/>
    </row>
    <row r="453" spans="1:25" s="542" customFormat="1" ht="16.5" customHeight="1">
      <c r="A453" s="222"/>
      <c r="B453" s="222"/>
      <c r="C453" s="222"/>
      <c r="D453" s="222" t="str">
        <f>"令和"&amp;$Y$1-1&amp;"年度"</f>
        <v>令和7年度</v>
      </c>
      <c r="E453" s="222"/>
      <c r="F453" s="222"/>
      <c r="G453" s="222"/>
      <c r="H453" s="222"/>
      <c r="I453" s="222"/>
      <c r="J453" s="222"/>
      <c r="K453" s="222"/>
      <c r="L453" s="222"/>
      <c r="M453" s="222"/>
      <c r="N453" s="222"/>
      <c r="O453" s="222"/>
      <c r="P453" s="222"/>
      <c r="Q453" s="222"/>
      <c r="R453" s="222"/>
      <c r="S453" s="222"/>
      <c r="T453" s="222"/>
      <c r="U453" s="222"/>
      <c r="V453" s="222"/>
      <c r="W453" s="222"/>
      <c r="X453" s="222"/>
      <c r="Y453" s="222"/>
    </row>
    <row r="454" spans="1:25" s="542" customFormat="1" ht="16.5" customHeight="1">
      <c r="A454" s="222"/>
      <c r="B454" s="222"/>
      <c r="C454" s="222"/>
      <c r="D454" s="603"/>
      <c r="E454" s="603"/>
      <c r="F454" s="603"/>
      <c r="G454" s="603"/>
      <c r="H454" s="603"/>
      <c r="I454" s="541" t="s">
        <v>1654</v>
      </c>
      <c r="J454" s="541" t="s">
        <v>1655</v>
      </c>
      <c r="K454" s="541" t="s">
        <v>1656</v>
      </c>
      <c r="L454" s="541" t="s">
        <v>1657</v>
      </c>
      <c r="M454" s="541" t="s">
        <v>1658</v>
      </c>
      <c r="N454" s="541" t="s">
        <v>1659</v>
      </c>
      <c r="O454" s="541" t="s">
        <v>1660</v>
      </c>
      <c r="P454" s="541" t="s">
        <v>1661</v>
      </c>
      <c r="Q454" s="541" t="s">
        <v>1662</v>
      </c>
      <c r="R454" s="541" t="s">
        <v>1663</v>
      </c>
      <c r="S454" s="541" t="s">
        <v>1664</v>
      </c>
      <c r="T454" s="541" t="s">
        <v>1665</v>
      </c>
      <c r="U454" s="222"/>
      <c r="V454" s="222"/>
      <c r="W454" s="222"/>
      <c r="X454" s="222"/>
      <c r="Y454" s="222"/>
    </row>
    <row r="455" spans="1:25" s="542" customFormat="1" ht="16.5" customHeight="1">
      <c r="A455" s="222"/>
      <c r="B455" s="222"/>
      <c r="C455" s="222"/>
      <c r="D455" s="603" t="s">
        <v>1666</v>
      </c>
      <c r="E455" s="603"/>
      <c r="F455" s="603"/>
      <c r="G455" s="603"/>
      <c r="H455" s="604"/>
      <c r="I455" s="451"/>
      <c r="J455" s="451"/>
      <c r="K455" s="451"/>
      <c r="L455" s="451"/>
      <c r="M455" s="451"/>
      <c r="N455" s="451"/>
      <c r="O455" s="451"/>
      <c r="P455" s="451"/>
      <c r="Q455" s="451"/>
      <c r="R455" s="451"/>
      <c r="S455" s="451"/>
      <c r="T455" s="451"/>
      <c r="U455" s="222"/>
      <c r="V455" s="222"/>
      <c r="W455" s="222"/>
      <c r="X455" s="222"/>
      <c r="Y455" s="222"/>
    </row>
    <row r="456" spans="1:25" s="542" customFormat="1" ht="16.5" customHeight="1">
      <c r="A456" s="222"/>
      <c r="B456" s="222"/>
      <c r="C456" s="222"/>
      <c r="D456" s="825" t="s">
        <v>1693</v>
      </c>
      <c r="E456" s="825"/>
      <c r="F456" s="825"/>
      <c r="G456" s="825"/>
      <c r="H456" s="826"/>
      <c r="I456" s="451"/>
      <c r="J456" s="451"/>
      <c r="K456" s="451"/>
      <c r="L456" s="451"/>
      <c r="M456" s="451"/>
      <c r="N456" s="451"/>
      <c r="O456" s="451"/>
      <c r="P456" s="451"/>
      <c r="Q456" s="451"/>
      <c r="R456" s="451"/>
      <c r="S456" s="451"/>
      <c r="T456" s="451"/>
      <c r="U456" s="222"/>
      <c r="V456" s="222"/>
      <c r="W456" s="222"/>
      <c r="X456" s="222"/>
      <c r="Y456" s="222"/>
    </row>
    <row r="457" spans="1:25" s="542" customFormat="1" ht="16.5" customHeight="1">
      <c r="A457" s="222"/>
      <c r="B457" s="222"/>
      <c r="C457" s="222"/>
      <c r="D457" s="222" t="str">
        <f>"令和"&amp;$Y$1&amp;"年度"</f>
        <v>令和8年度</v>
      </c>
      <c r="E457" s="222"/>
      <c r="F457" s="222"/>
      <c r="G457" s="222"/>
      <c r="H457" s="222"/>
      <c r="I457" s="222"/>
      <c r="J457" s="222"/>
      <c r="K457" s="222"/>
      <c r="L457" s="222"/>
      <c r="M457" s="222"/>
      <c r="N457" s="222"/>
      <c r="O457" s="222"/>
      <c r="P457" s="222"/>
      <c r="Q457" s="222"/>
      <c r="R457" s="222"/>
      <c r="S457" s="222"/>
      <c r="T457" s="222"/>
      <c r="U457" s="222"/>
      <c r="V457" s="222"/>
      <c r="W457" s="222"/>
      <c r="X457" s="222"/>
      <c r="Y457" s="222"/>
    </row>
    <row r="458" spans="1:25" s="542" customFormat="1" ht="16.5" customHeight="1">
      <c r="A458" s="222"/>
      <c r="B458" s="222"/>
      <c r="C458" s="222"/>
      <c r="D458" s="603"/>
      <c r="E458" s="603"/>
      <c r="F458" s="603"/>
      <c r="G458" s="603"/>
      <c r="H458" s="603"/>
      <c r="I458" s="541" t="s">
        <v>1654</v>
      </c>
      <c r="J458" s="541" t="s">
        <v>1655</v>
      </c>
      <c r="K458" s="541" t="s">
        <v>1656</v>
      </c>
      <c r="L458" s="541" t="s">
        <v>1657</v>
      </c>
      <c r="M458" s="541" t="s">
        <v>1658</v>
      </c>
      <c r="N458" s="541" t="s">
        <v>1659</v>
      </c>
      <c r="O458" s="541" t="s">
        <v>1660</v>
      </c>
      <c r="P458" s="541" t="s">
        <v>1661</v>
      </c>
      <c r="Q458" s="541" t="s">
        <v>1662</v>
      </c>
      <c r="R458" s="541" t="s">
        <v>1663</v>
      </c>
      <c r="S458" s="541" t="s">
        <v>1664</v>
      </c>
      <c r="T458" s="541" t="s">
        <v>1665</v>
      </c>
      <c r="U458" s="222"/>
      <c r="V458" s="222"/>
      <c r="W458" s="222"/>
      <c r="X458" s="222"/>
      <c r="Y458" s="222"/>
    </row>
    <row r="459" spans="1:25" s="542" customFormat="1" ht="16.5" customHeight="1">
      <c r="A459" s="222"/>
      <c r="B459" s="222"/>
      <c r="C459" s="222"/>
      <c r="D459" s="603" t="s">
        <v>1666</v>
      </c>
      <c r="E459" s="603"/>
      <c r="F459" s="603"/>
      <c r="G459" s="603"/>
      <c r="H459" s="604"/>
      <c r="I459" s="451"/>
      <c r="J459" s="451"/>
      <c r="K459" s="451"/>
      <c r="L459" s="451"/>
      <c r="M459" s="451"/>
      <c r="N459" s="451"/>
      <c r="O459" s="451"/>
      <c r="P459" s="451"/>
      <c r="Q459" s="451"/>
      <c r="R459" s="451"/>
      <c r="S459" s="451"/>
      <c r="T459" s="451"/>
      <c r="U459" s="222"/>
      <c r="V459" s="222"/>
      <c r="W459" s="222"/>
      <c r="X459" s="222"/>
      <c r="Y459" s="222"/>
    </row>
    <row r="460" spans="1:25" s="542" customFormat="1" ht="16.5" customHeight="1">
      <c r="A460" s="222"/>
      <c r="B460" s="222"/>
      <c r="C460" s="222"/>
      <c r="D460" s="825" t="s">
        <v>1693</v>
      </c>
      <c r="E460" s="825"/>
      <c r="F460" s="825"/>
      <c r="G460" s="825"/>
      <c r="H460" s="826"/>
      <c r="I460" s="451"/>
      <c r="J460" s="451"/>
      <c r="K460" s="451"/>
      <c r="L460" s="451"/>
      <c r="M460" s="451"/>
      <c r="N460" s="451"/>
      <c r="O460" s="451"/>
      <c r="P460" s="451"/>
      <c r="Q460" s="451"/>
      <c r="R460" s="451"/>
      <c r="S460" s="451"/>
      <c r="T460" s="451"/>
      <c r="U460" s="222"/>
      <c r="V460" s="222"/>
      <c r="W460" s="222"/>
      <c r="X460" s="222"/>
      <c r="Y460" s="222"/>
    </row>
    <row r="461" spans="1:25" s="542" customFormat="1" ht="40.5" customHeight="1">
      <c r="A461" s="222"/>
      <c r="B461" s="222"/>
      <c r="C461" s="222"/>
      <c r="D461" s="1179" t="s">
        <v>1697</v>
      </c>
      <c r="E461" s="1180"/>
      <c r="F461" s="1180"/>
      <c r="G461" s="1180"/>
      <c r="H461" s="1180"/>
      <c r="I461" s="1180"/>
      <c r="J461" s="1180"/>
      <c r="K461" s="1180"/>
      <c r="L461" s="1180"/>
      <c r="M461" s="1180"/>
      <c r="N461" s="1180"/>
      <c r="O461" s="1180"/>
      <c r="P461" s="1180"/>
      <c r="Q461" s="1180"/>
      <c r="R461" s="1180"/>
      <c r="S461" s="1180"/>
      <c r="T461" s="1180"/>
      <c r="U461" s="1180"/>
      <c r="V461" s="1180"/>
      <c r="W461" s="1180"/>
      <c r="X461" s="1180"/>
      <c r="Y461" s="1180"/>
    </row>
    <row r="462" spans="1:25" ht="16.5" customHeight="1">
      <c r="B462" s="275" t="s">
        <v>155</v>
      </c>
    </row>
    <row r="463" spans="1:25" ht="16.5" customHeight="1">
      <c r="C463" s="24" t="s">
        <v>985</v>
      </c>
    </row>
    <row r="464" spans="1:25" ht="16.5" customHeight="1">
      <c r="D464" s="604"/>
      <c r="E464" s="605"/>
      <c r="F464" s="610"/>
      <c r="G464" s="752" t="s">
        <v>161</v>
      </c>
      <c r="H464" s="752"/>
      <c r="I464" s="752"/>
      <c r="J464" s="603"/>
      <c r="K464" s="752" t="s">
        <v>162</v>
      </c>
      <c r="L464" s="752"/>
      <c r="M464" s="752"/>
      <c r="N464" s="603"/>
      <c r="O464" s="752" t="s">
        <v>163</v>
      </c>
      <c r="P464" s="752"/>
      <c r="Q464" s="752"/>
      <c r="R464" s="603"/>
    </row>
    <row r="465" spans="3:24" ht="18.95" customHeight="1">
      <c r="D465" s="604" t="s">
        <v>160</v>
      </c>
      <c r="E465" s="605"/>
      <c r="F465" s="637"/>
      <c r="G465" s="839"/>
      <c r="H465" s="840"/>
      <c r="I465" s="841"/>
      <c r="J465" s="277" t="s">
        <v>158</v>
      </c>
      <c r="K465" s="648">
        <f>IF(K467=1,180,IF(K467&gt;=2,320+100*(K467-2),0))</f>
        <v>0</v>
      </c>
      <c r="L465" s="649"/>
      <c r="M465" s="649"/>
      <c r="N465" s="278" t="s">
        <v>158</v>
      </c>
      <c r="O465" s="842">
        <f>G465-K465</f>
        <v>0</v>
      </c>
      <c r="P465" s="843"/>
      <c r="Q465" s="843"/>
      <c r="R465" s="278" t="s">
        <v>158</v>
      </c>
    </row>
    <row r="466" spans="3:24" ht="18.95" customHeight="1">
      <c r="D466" s="604" t="s">
        <v>156</v>
      </c>
      <c r="E466" s="605"/>
      <c r="F466" s="637"/>
      <c r="G466" s="839"/>
      <c r="H466" s="840"/>
      <c r="I466" s="841"/>
      <c r="J466" s="277" t="s">
        <v>158</v>
      </c>
      <c r="K466" s="648">
        <f>IF(K467=1,330,IF(K467=2,360,IF(K467=3,400,IF(K467&gt;=4,480+80*(K467-4),0))))</f>
        <v>0</v>
      </c>
      <c r="L466" s="649"/>
      <c r="M466" s="649"/>
      <c r="N466" s="278" t="s">
        <v>158</v>
      </c>
      <c r="O466" s="842">
        <f t="shared" ref="O466:O467" si="3">G466-K466</f>
        <v>0</v>
      </c>
      <c r="P466" s="843"/>
      <c r="Q466" s="843"/>
      <c r="R466" s="278" t="s">
        <v>158</v>
      </c>
    </row>
    <row r="467" spans="3:24" ht="18.95" customHeight="1">
      <c r="D467" s="604" t="s">
        <v>157</v>
      </c>
      <c r="E467" s="605"/>
      <c r="F467" s="637"/>
      <c r="G467" s="816"/>
      <c r="H467" s="817"/>
      <c r="I467" s="818"/>
      <c r="J467" s="277" t="s">
        <v>159</v>
      </c>
      <c r="K467" s="1040">
        <f>ROUNDUP(H94/35,0)</f>
        <v>0</v>
      </c>
      <c r="L467" s="1041"/>
      <c r="M467" s="1041"/>
      <c r="N467" s="278" t="s">
        <v>159</v>
      </c>
      <c r="O467" s="1131">
        <f t="shared" si="3"/>
        <v>0</v>
      </c>
      <c r="P467" s="1132"/>
      <c r="Q467" s="1132"/>
      <c r="R467" s="278" t="s">
        <v>159</v>
      </c>
    </row>
    <row r="468" spans="3:24" ht="16.5" customHeight="1">
      <c r="E468" s="119" t="s">
        <v>165</v>
      </c>
    </row>
    <row r="469" spans="3:24" ht="16.5" customHeight="1">
      <c r="E469" s="119" t="s">
        <v>673</v>
      </c>
    </row>
    <row r="470" spans="3:24" ht="16.5" customHeight="1">
      <c r="E470" s="119" t="s">
        <v>194</v>
      </c>
    </row>
    <row r="471" spans="3:24" ht="9.6" customHeight="1"/>
    <row r="472" spans="3:24" ht="16.5" customHeight="1">
      <c r="C472" s="24" t="s">
        <v>1616</v>
      </c>
    </row>
    <row r="473" spans="3:24" ht="16.5" customHeight="1">
      <c r="D473" s="603"/>
      <c r="E473" s="603"/>
      <c r="F473" s="603"/>
      <c r="G473" s="752" t="s">
        <v>166</v>
      </c>
      <c r="H473" s="752"/>
      <c r="I473" s="752"/>
      <c r="J473" s="752"/>
      <c r="K473" s="707" t="s">
        <v>1490</v>
      </c>
      <c r="L473" s="707"/>
      <c r="M473" s="707"/>
      <c r="N473" s="707"/>
      <c r="O473" s="707"/>
      <c r="P473" s="707"/>
      <c r="Q473" s="707"/>
      <c r="R473" s="707"/>
      <c r="S473" s="707"/>
    </row>
    <row r="474" spans="3:24" ht="18.600000000000001" customHeight="1">
      <c r="D474" s="603" t="s">
        <v>181</v>
      </c>
      <c r="E474" s="603"/>
      <c r="F474" s="1115"/>
      <c r="G474" s="632"/>
      <c r="H474" s="632"/>
      <c r="I474" s="632"/>
      <c r="J474" s="633"/>
      <c r="K474" s="634"/>
      <c r="L474" s="635"/>
      <c r="M474" s="635"/>
      <c r="N474" s="635"/>
      <c r="O474" s="635"/>
      <c r="P474" s="635"/>
      <c r="Q474" s="635"/>
      <c r="R474" s="635"/>
      <c r="S474" s="636"/>
    </row>
    <row r="475" spans="3:24" ht="18.600000000000001" customHeight="1">
      <c r="D475" s="603" t="s">
        <v>160</v>
      </c>
      <c r="E475" s="603"/>
      <c r="F475" s="1115"/>
      <c r="G475" s="632"/>
      <c r="H475" s="632"/>
      <c r="I475" s="632"/>
      <c r="J475" s="633"/>
      <c r="K475" s="634"/>
      <c r="L475" s="635"/>
      <c r="M475" s="635"/>
      <c r="N475" s="635"/>
      <c r="O475" s="635"/>
      <c r="P475" s="635"/>
      <c r="Q475" s="635"/>
      <c r="R475" s="635"/>
      <c r="S475" s="636"/>
    </row>
    <row r="476" spans="3:24" ht="24.95" customHeight="1">
      <c r="D476" s="819" t="s">
        <v>167</v>
      </c>
      <c r="E476" s="820"/>
      <c r="F476" s="821"/>
      <c r="G476" s="632"/>
      <c r="H476" s="632"/>
      <c r="I476" s="632"/>
      <c r="J476" s="633"/>
      <c r="K476" s="634"/>
      <c r="L476" s="635"/>
      <c r="M476" s="635"/>
      <c r="N476" s="635"/>
      <c r="O476" s="635"/>
      <c r="P476" s="635"/>
      <c r="Q476" s="635"/>
      <c r="R476" s="635"/>
      <c r="S476" s="636"/>
    </row>
    <row r="477" spans="3:24" ht="16.5" customHeight="1">
      <c r="E477" s="119" t="s">
        <v>168</v>
      </c>
    </row>
    <row r="478" spans="3:24" ht="11.45" customHeight="1"/>
    <row r="479" spans="3:24" ht="17.45" customHeight="1">
      <c r="P479" s="601" t="s">
        <v>609</v>
      </c>
      <c r="Q479" s="601"/>
      <c r="R479" s="601"/>
      <c r="S479" s="602">
        <f>$Q$11</f>
        <v>0</v>
      </c>
      <c r="T479" s="602"/>
      <c r="U479" s="602"/>
      <c r="V479" s="602"/>
      <c r="W479" s="602"/>
      <c r="X479" s="602"/>
    </row>
    <row r="480" spans="3:24" ht="16.5" customHeight="1">
      <c r="C480" s="24" t="s">
        <v>169</v>
      </c>
    </row>
    <row r="481" spans="3:20" ht="19.5" customHeight="1">
      <c r="D481" s="669" t="s">
        <v>170</v>
      </c>
      <c r="E481" s="637"/>
      <c r="F481" s="637"/>
      <c r="G481" s="637"/>
      <c r="H481" s="637"/>
      <c r="I481" s="637"/>
      <c r="J481" s="610"/>
      <c r="K481" s="643"/>
      <c r="L481" s="644"/>
      <c r="M481" s="863"/>
      <c r="N481" s="863"/>
      <c r="O481" s="699"/>
    </row>
    <row r="482" spans="3:20" ht="16.5" customHeight="1">
      <c r="E482" s="476" t="s">
        <v>642</v>
      </c>
    </row>
    <row r="483" spans="3:20" ht="16.5" customHeight="1">
      <c r="D483" s="621" t="s">
        <v>171</v>
      </c>
      <c r="E483" s="621"/>
      <c r="F483" s="621"/>
      <c r="G483" s="631" t="s">
        <v>172</v>
      </c>
      <c r="H483" s="631"/>
      <c r="I483" s="631"/>
      <c r="J483" s="631"/>
      <c r="K483" s="785" t="s">
        <v>173</v>
      </c>
      <c r="L483" s="786"/>
      <c r="M483" s="787"/>
      <c r="N483" s="844" t="s">
        <v>174</v>
      </c>
      <c r="O483" s="845"/>
      <c r="P483" s="845"/>
      <c r="Q483" s="846"/>
      <c r="R483" s="847" t="s">
        <v>175</v>
      </c>
      <c r="S483" s="848"/>
      <c r="T483" s="849"/>
    </row>
    <row r="484" spans="3:20" ht="16.5" customHeight="1">
      <c r="D484" s="707"/>
      <c r="E484" s="707"/>
      <c r="F484" s="707"/>
      <c r="G484" s="707"/>
      <c r="H484" s="707"/>
      <c r="I484" s="707"/>
      <c r="J484" s="707"/>
      <c r="K484" s="860"/>
      <c r="L484" s="861"/>
      <c r="M484" s="862"/>
      <c r="N484" s="850" t="s">
        <v>643</v>
      </c>
      <c r="O484" s="851"/>
      <c r="P484" s="851"/>
      <c r="Q484" s="852"/>
      <c r="R484" s="853" t="s">
        <v>644</v>
      </c>
      <c r="S484" s="854"/>
      <c r="T484" s="855"/>
    </row>
    <row r="485" spans="3:20" ht="15.6" customHeight="1">
      <c r="D485" s="620"/>
      <c r="E485" s="620"/>
      <c r="F485" s="620"/>
      <c r="G485" s="620"/>
      <c r="H485" s="620"/>
      <c r="I485" s="620"/>
      <c r="J485" s="620"/>
      <c r="K485" s="620"/>
      <c r="L485" s="620"/>
      <c r="M485" s="620"/>
      <c r="N485" s="803"/>
      <c r="O485" s="804"/>
      <c r="P485" s="805"/>
      <c r="Q485" s="477" t="s">
        <v>11</v>
      </c>
      <c r="R485" s="806"/>
      <c r="S485" s="807"/>
      <c r="T485" s="808"/>
    </row>
    <row r="486" spans="3:20" ht="15.6" customHeight="1">
      <c r="D486" s="620"/>
      <c r="E486" s="620"/>
      <c r="F486" s="620"/>
      <c r="G486" s="620"/>
      <c r="H486" s="620"/>
      <c r="I486" s="620"/>
      <c r="J486" s="620"/>
      <c r="K486" s="620"/>
      <c r="L486" s="620"/>
      <c r="M486" s="620"/>
      <c r="N486" s="478"/>
      <c r="O486" s="479"/>
      <c r="P486" s="480"/>
      <c r="Q486" s="481"/>
      <c r="R486" s="809"/>
      <c r="S486" s="810"/>
      <c r="T486" s="811"/>
    </row>
    <row r="487" spans="3:20" ht="15.6" customHeight="1">
      <c r="D487" s="620"/>
      <c r="E487" s="620"/>
      <c r="F487" s="620"/>
      <c r="G487" s="620"/>
      <c r="H487" s="620"/>
      <c r="I487" s="620"/>
      <c r="J487" s="620"/>
      <c r="K487" s="620"/>
      <c r="L487" s="620"/>
      <c r="M487" s="620"/>
      <c r="N487" s="803"/>
      <c r="O487" s="804"/>
      <c r="P487" s="805"/>
      <c r="Q487" s="477" t="s">
        <v>11</v>
      </c>
      <c r="R487" s="806"/>
      <c r="S487" s="807"/>
      <c r="T487" s="808"/>
    </row>
    <row r="488" spans="3:20" ht="15.6" customHeight="1">
      <c r="D488" s="620"/>
      <c r="E488" s="620"/>
      <c r="F488" s="620"/>
      <c r="G488" s="620"/>
      <c r="H488" s="620"/>
      <c r="I488" s="620"/>
      <c r="J488" s="620"/>
      <c r="K488" s="620"/>
      <c r="L488" s="620"/>
      <c r="M488" s="620"/>
      <c r="N488" s="478"/>
      <c r="O488" s="479"/>
      <c r="P488" s="480"/>
      <c r="Q488" s="481"/>
      <c r="R488" s="809"/>
      <c r="S488" s="810"/>
      <c r="T488" s="811"/>
    </row>
    <row r="489" spans="3:20" ht="15.6" customHeight="1">
      <c r="D489" s="620"/>
      <c r="E489" s="620"/>
      <c r="F489" s="620"/>
      <c r="G489" s="620"/>
      <c r="H489" s="620"/>
      <c r="I489" s="620"/>
      <c r="J489" s="620"/>
      <c r="K489" s="620"/>
      <c r="L489" s="620"/>
      <c r="M489" s="620"/>
      <c r="N489" s="803"/>
      <c r="O489" s="804"/>
      <c r="P489" s="805"/>
      <c r="Q489" s="477" t="s">
        <v>11</v>
      </c>
      <c r="R489" s="806"/>
      <c r="S489" s="807"/>
      <c r="T489" s="808"/>
    </row>
    <row r="490" spans="3:20" ht="15.6" customHeight="1">
      <c r="D490" s="620"/>
      <c r="E490" s="620"/>
      <c r="F490" s="620"/>
      <c r="G490" s="620"/>
      <c r="H490" s="620"/>
      <c r="I490" s="620"/>
      <c r="J490" s="620"/>
      <c r="K490" s="620"/>
      <c r="L490" s="620"/>
      <c r="M490" s="620"/>
      <c r="N490" s="478"/>
      <c r="O490" s="479"/>
      <c r="P490" s="480"/>
      <c r="Q490" s="481"/>
      <c r="R490" s="809"/>
      <c r="S490" s="810"/>
      <c r="T490" s="811"/>
    </row>
    <row r="491" spans="3:20" ht="16.5" customHeight="1">
      <c r="E491" s="119" t="s">
        <v>1612</v>
      </c>
    </row>
    <row r="492" spans="3:20" ht="9.6" customHeight="1"/>
    <row r="493" spans="3:20" ht="16.5" customHeight="1">
      <c r="C493" s="24" t="s">
        <v>177</v>
      </c>
    </row>
    <row r="494" spans="3:20" ht="18.600000000000001" customHeight="1">
      <c r="D494" s="621" t="s">
        <v>176</v>
      </c>
      <c r="E494" s="621"/>
      <c r="F494" s="621"/>
      <c r="G494" s="621"/>
      <c r="H494" s="621"/>
      <c r="I494" s="482" t="s">
        <v>1</v>
      </c>
      <c r="J494" s="451"/>
      <c r="K494" s="277" t="s">
        <v>2</v>
      </c>
      <c r="L494" s="451"/>
      <c r="M494" s="277" t="s">
        <v>3</v>
      </c>
      <c r="N494" s="451"/>
      <c r="O494" s="278" t="s">
        <v>4</v>
      </c>
    </row>
    <row r="495" spans="3:20" ht="18.600000000000001" customHeight="1">
      <c r="D495" s="22" t="s">
        <v>178</v>
      </c>
      <c r="E495" s="23"/>
      <c r="F495" s="23"/>
      <c r="G495" s="23"/>
      <c r="H495" s="23"/>
      <c r="I495" s="837"/>
      <c r="J495" s="838"/>
      <c r="K495" s="645"/>
      <c r="L495" s="645"/>
      <c r="M495" s="646"/>
    </row>
    <row r="496" spans="3:20" ht="16.5" customHeight="1">
      <c r="E496" s="476" t="s">
        <v>182</v>
      </c>
    </row>
    <row r="497" spans="3:17" ht="16.5" customHeight="1">
      <c r="D497" s="22"/>
      <c r="E497" s="23"/>
      <c r="F497" s="785" t="s">
        <v>179</v>
      </c>
      <c r="G497" s="676"/>
      <c r="H497" s="676"/>
      <c r="I497" s="676"/>
      <c r="J497" s="676"/>
      <c r="K497" s="677"/>
      <c r="L497" s="834" t="s">
        <v>180</v>
      </c>
      <c r="M497" s="835"/>
      <c r="N497" s="835"/>
      <c r="O497" s="835"/>
      <c r="P497" s="835"/>
      <c r="Q497" s="836"/>
    </row>
    <row r="498" spans="3:17" ht="18.600000000000001" customHeight="1">
      <c r="D498" s="604" t="s">
        <v>181</v>
      </c>
      <c r="E498" s="605"/>
      <c r="F498" s="563"/>
      <c r="G498" s="277" t="s">
        <v>2</v>
      </c>
      <c r="H498" s="563"/>
      <c r="I498" s="277" t="s">
        <v>3</v>
      </c>
      <c r="J498" s="563"/>
      <c r="K498" s="277" t="s">
        <v>4</v>
      </c>
      <c r="L498" s="563"/>
      <c r="M498" s="277" t="s">
        <v>2</v>
      </c>
      <c r="N498" s="563"/>
      <c r="O498" s="277" t="s">
        <v>3</v>
      </c>
      <c r="P498" s="563"/>
      <c r="Q498" s="278" t="s">
        <v>4</v>
      </c>
    </row>
    <row r="499" spans="3:17" ht="18.600000000000001" customHeight="1">
      <c r="D499" s="604" t="s">
        <v>160</v>
      </c>
      <c r="E499" s="605"/>
      <c r="F499" s="563"/>
      <c r="G499" s="277" t="s">
        <v>2</v>
      </c>
      <c r="H499" s="563"/>
      <c r="I499" s="277" t="s">
        <v>3</v>
      </c>
      <c r="J499" s="563"/>
      <c r="K499" s="277" t="s">
        <v>4</v>
      </c>
      <c r="L499" s="563"/>
      <c r="M499" s="277" t="s">
        <v>2</v>
      </c>
      <c r="N499" s="563"/>
      <c r="O499" s="277" t="s">
        <v>3</v>
      </c>
      <c r="P499" s="563"/>
      <c r="Q499" s="278" t="s">
        <v>4</v>
      </c>
    </row>
    <row r="500" spans="3:17" ht="16.5" customHeight="1">
      <c r="E500" s="119" t="s">
        <v>183</v>
      </c>
    </row>
    <row r="501" spans="3:17" ht="9.6" customHeight="1"/>
    <row r="502" spans="3:17" ht="16.5" customHeight="1">
      <c r="C502" s="24" t="s">
        <v>936</v>
      </c>
    </row>
    <row r="503" spans="3:17" ht="29.45" customHeight="1">
      <c r="D503" s="707" t="s">
        <v>184</v>
      </c>
      <c r="E503" s="707"/>
      <c r="F503" s="707"/>
      <c r="G503" s="707"/>
      <c r="H503" s="707"/>
      <c r="I503" s="864" t="s">
        <v>185</v>
      </c>
      <c r="J503" s="864"/>
      <c r="K503" s="866" t="s">
        <v>186</v>
      </c>
      <c r="L503" s="866"/>
      <c r="M503" s="867"/>
      <c r="N503" s="866" t="s">
        <v>1549</v>
      </c>
      <c r="O503" s="866"/>
      <c r="P503" s="867"/>
      <c r="Q503" s="707"/>
    </row>
    <row r="504" spans="3:17" ht="18.600000000000001" customHeight="1">
      <c r="D504" s="830"/>
      <c r="E504" s="830"/>
      <c r="F504" s="830"/>
      <c r="G504" s="830"/>
      <c r="H504" s="830"/>
      <c r="I504" s="831"/>
      <c r="J504" s="827"/>
      <c r="K504" s="827"/>
      <c r="L504" s="827"/>
      <c r="M504" s="828"/>
      <c r="N504" s="829"/>
      <c r="O504" s="829"/>
      <c r="P504" s="830"/>
      <c r="Q504" s="776"/>
    </row>
    <row r="505" spans="3:17" ht="18.600000000000001" customHeight="1">
      <c r="D505" s="830"/>
      <c r="E505" s="830"/>
      <c r="F505" s="830"/>
      <c r="G505" s="830"/>
      <c r="H505" s="830"/>
      <c r="I505" s="831"/>
      <c r="J505" s="827"/>
      <c r="K505" s="827"/>
      <c r="L505" s="827"/>
      <c r="M505" s="828"/>
      <c r="N505" s="829"/>
      <c r="O505" s="829"/>
      <c r="P505" s="830"/>
      <c r="Q505" s="776"/>
    </row>
    <row r="506" spans="3:17" ht="18.600000000000001" customHeight="1">
      <c r="D506" s="830"/>
      <c r="E506" s="830"/>
      <c r="F506" s="830"/>
      <c r="G506" s="830"/>
      <c r="H506" s="830"/>
      <c r="I506" s="831"/>
      <c r="J506" s="827"/>
      <c r="K506" s="827"/>
      <c r="L506" s="827"/>
      <c r="M506" s="828"/>
      <c r="N506" s="829"/>
      <c r="O506" s="829"/>
      <c r="P506" s="830"/>
      <c r="Q506" s="776"/>
    </row>
    <row r="507" spans="3:17" ht="18.600000000000001" customHeight="1">
      <c r="D507" s="830"/>
      <c r="E507" s="830"/>
      <c r="F507" s="830"/>
      <c r="G507" s="830"/>
      <c r="H507" s="830"/>
      <c r="I507" s="831"/>
      <c r="J507" s="827"/>
      <c r="K507" s="827"/>
      <c r="L507" s="827"/>
      <c r="M507" s="828"/>
      <c r="N507" s="829"/>
      <c r="O507" s="829"/>
      <c r="P507" s="830"/>
      <c r="Q507" s="776"/>
    </row>
    <row r="508" spans="3:17" ht="18.600000000000001" customHeight="1">
      <c r="D508" s="830"/>
      <c r="E508" s="830"/>
      <c r="F508" s="830"/>
      <c r="G508" s="830"/>
      <c r="H508" s="830"/>
      <c r="I508" s="831"/>
      <c r="J508" s="827"/>
      <c r="K508" s="827"/>
      <c r="L508" s="827"/>
      <c r="M508" s="828"/>
      <c r="N508" s="829"/>
      <c r="O508" s="829"/>
      <c r="P508" s="830"/>
      <c r="Q508" s="776"/>
    </row>
    <row r="509" spans="3:17" ht="18.600000000000001" customHeight="1">
      <c r="D509" s="830"/>
      <c r="E509" s="830"/>
      <c r="F509" s="830"/>
      <c r="G509" s="830"/>
      <c r="H509" s="830"/>
      <c r="I509" s="831"/>
      <c r="J509" s="827"/>
      <c r="K509" s="827"/>
      <c r="L509" s="827"/>
      <c r="M509" s="828"/>
      <c r="N509" s="829"/>
      <c r="O509" s="829"/>
      <c r="P509" s="830"/>
      <c r="Q509" s="776"/>
    </row>
    <row r="510" spans="3:17" ht="16.5" customHeight="1">
      <c r="E510" s="119" t="s">
        <v>188</v>
      </c>
    </row>
    <row r="511" spans="3:17" ht="16.5" customHeight="1">
      <c r="E511" s="119" t="s">
        <v>1550</v>
      </c>
    </row>
    <row r="512" spans="3:17" ht="16.5" customHeight="1">
      <c r="E512" s="119" t="s">
        <v>1551</v>
      </c>
    </row>
    <row r="513" spans="3:17" ht="9.6" customHeight="1">
      <c r="E513" s="119"/>
    </row>
    <row r="514" spans="3:17" ht="16.5" customHeight="1">
      <c r="C514" s="24" t="s">
        <v>876</v>
      </c>
    </row>
    <row r="515" spans="3:17" ht="30.95" customHeight="1">
      <c r="D515" s="864" t="s">
        <v>189</v>
      </c>
      <c r="E515" s="752"/>
      <c r="F515" s="752"/>
      <c r="G515" s="752"/>
      <c r="H515" s="864" t="s">
        <v>1552</v>
      </c>
      <c r="I515" s="752"/>
      <c r="J515" s="752"/>
      <c r="K515" s="752"/>
      <c r="L515" s="865" t="s">
        <v>185</v>
      </c>
      <c r="M515" s="603"/>
      <c r="N515" s="819" t="s">
        <v>191</v>
      </c>
      <c r="O515" s="820"/>
      <c r="P515" s="820"/>
      <c r="Q515" s="820"/>
    </row>
    <row r="516" spans="3:17" ht="18.95" customHeight="1">
      <c r="D516" s="856"/>
      <c r="E516" s="856"/>
      <c r="F516" s="856"/>
      <c r="G516" s="856"/>
      <c r="H516" s="856"/>
      <c r="I516" s="856"/>
      <c r="J516" s="856"/>
      <c r="K516" s="856"/>
      <c r="L516" s="857"/>
      <c r="M516" s="858"/>
      <c r="N516" s="859"/>
      <c r="O516" s="625"/>
      <c r="P516" s="625"/>
      <c r="Q516" s="625"/>
    </row>
    <row r="517" spans="3:17" ht="18.95" customHeight="1">
      <c r="D517" s="856"/>
      <c r="E517" s="856"/>
      <c r="F517" s="856"/>
      <c r="G517" s="856"/>
      <c r="H517" s="856"/>
      <c r="I517" s="856"/>
      <c r="J517" s="856"/>
      <c r="K517" s="856"/>
      <c r="L517" s="857"/>
      <c r="M517" s="858"/>
      <c r="N517" s="859"/>
      <c r="O517" s="625"/>
      <c r="P517" s="625"/>
      <c r="Q517" s="625"/>
    </row>
    <row r="518" spans="3:17" ht="18.95" customHeight="1">
      <c r="D518" s="856"/>
      <c r="E518" s="856"/>
      <c r="F518" s="856"/>
      <c r="G518" s="856"/>
      <c r="H518" s="856"/>
      <c r="I518" s="856"/>
      <c r="J518" s="856"/>
      <c r="K518" s="856"/>
      <c r="L518" s="857"/>
      <c r="M518" s="858"/>
      <c r="N518" s="859"/>
      <c r="O518" s="625"/>
      <c r="P518" s="625"/>
      <c r="Q518" s="625"/>
    </row>
    <row r="519" spans="3:17" ht="18.95" customHeight="1">
      <c r="D519" s="856"/>
      <c r="E519" s="856"/>
      <c r="F519" s="856"/>
      <c r="G519" s="856"/>
      <c r="H519" s="856"/>
      <c r="I519" s="856"/>
      <c r="J519" s="856"/>
      <c r="K519" s="856"/>
      <c r="L519" s="857"/>
      <c r="M519" s="858"/>
      <c r="N519" s="859"/>
      <c r="O519" s="625"/>
      <c r="P519" s="625"/>
      <c r="Q519" s="625"/>
    </row>
    <row r="520" spans="3:17" ht="18.95" customHeight="1">
      <c r="D520" s="856"/>
      <c r="E520" s="856"/>
      <c r="F520" s="856"/>
      <c r="G520" s="856"/>
      <c r="H520" s="856"/>
      <c r="I520" s="856"/>
      <c r="J520" s="856"/>
      <c r="K520" s="856"/>
      <c r="L520" s="857"/>
      <c r="M520" s="858"/>
      <c r="N520" s="859"/>
      <c r="O520" s="625"/>
      <c r="P520" s="625"/>
      <c r="Q520" s="625"/>
    </row>
    <row r="521" spans="3:17" ht="18.95" customHeight="1">
      <c r="D521" s="856"/>
      <c r="E521" s="856"/>
      <c r="F521" s="856"/>
      <c r="G521" s="856"/>
      <c r="H521" s="856"/>
      <c r="I521" s="856"/>
      <c r="J521" s="856"/>
      <c r="K521" s="856"/>
      <c r="L521" s="857"/>
      <c r="M521" s="858"/>
      <c r="N521" s="859"/>
      <c r="O521" s="625"/>
      <c r="P521" s="625"/>
      <c r="Q521" s="625"/>
    </row>
    <row r="522" spans="3:17" ht="18.95" customHeight="1">
      <c r="D522" s="856"/>
      <c r="E522" s="856"/>
      <c r="F522" s="856"/>
      <c r="G522" s="856"/>
      <c r="H522" s="856"/>
      <c r="I522" s="856"/>
      <c r="J522" s="856"/>
      <c r="K522" s="856"/>
      <c r="L522" s="857"/>
      <c r="M522" s="858"/>
      <c r="N522" s="859"/>
      <c r="O522" s="625"/>
      <c r="P522" s="625"/>
      <c r="Q522" s="625"/>
    </row>
    <row r="523" spans="3:17" ht="18.95" customHeight="1">
      <c r="D523" s="856"/>
      <c r="E523" s="856"/>
      <c r="F523" s="856"/>
      <c r="G523" s="856"/>
      <c r="H523" s="856"/>
      <c r="I523" s="856"/>
      <c r="J523" s="856"/>
      <c r="K523" s="856"/>
      <c r="L523" s="857"/>
      <c r="M523" s="858"/>
      <c r="N523" s="859"/>
      <c r="O523" s="625"/>
      <c r="P523" s="625"/>
      <c r="Q523" s="625"/>
    </row>
    <row r="524" spans="3:17" ht="18.95" customHeight="1">
      <c r="D524" s="856"/>
      <c r="E524" s="856"/>
      <c r="F524" s="856"/>
      <c r="G524" s="856"/>
      <c r="H524" s="856"/>
      <c r="I524" s="856"/>
      <c r="J524" s="856"/>
      <c r="K524" s="856"/>
      <c r="L524" s="857"/>
      <c r="M524" s="858"/>
      <c r="N524" s="859"/>
      <c r="O524" s="625"/>
      <c r="P524" s="625"/>
      <c r="Q524" s="625"/>
    </row>
    <row r="525" spans="3:17" ht="18.95" customHeight="1">
      <c r="D525" s="856"/>
      <c r="E525" s="856"/>
      <c r="F525" s="856"/>
      <c r="G525" s="856"/>
      <c r="H525" s="856"/>
      <c r="I525" s="856"/>
      <c r="J525" s="856"/>
      <c r="K525" s="856"/>
      <c r="L525" s="857"/>
      <c r="M525" s="858"/>
      <c r="N525" s="859"/>
      <c r="O525" s="625"/>
      <c r="P525" s="625"/>
      <c r="Q525" s="625"/>
    </row>
    <row r="526" spans="3:17" ht="18.95" customHeight="1">
      <c r="D526" s="856"/>
      <c r="E526" s="856"/>
      <c r="F526" s="856"/>
      <c r="G526" s="856"/>
      <c r="H526" s="856"/>
      <c r="I526" s="856"/>
      <c r="J526" s="856"/>
      <c r="K526" s="856"/>
      <c r="L526" s="857"/>
      <c r="M526" s="858"/>
      <c r="N526" s="859"/>
      <c r="O526" s="625"/>
      <c r="P526" s="625"/>
      <c r="Q526" s="625"/>
    </row>
    <row r="527" spans="3:17" ht="16.5" customHeight="1">
      <c r="E527" s="119" t="s">
        <v>192</v>
      </c>
    </row>
    <row r="528" spans="3:17" ht="16.5" customHeight="1">
      <c r="E528" s="119" t="s">
        <v>1553</v>
      </c>
    </row>
    <row r="529" spans="2:24" ht="16.5" customHeight="1">
      <c r="E529" s="119" t="s">
        <v>193</v>
      </c>
    </row>
    <row r="530" spans="2:24" ht="17.45" customHeight="1">
      <c r="P530" s="601" t="s">
        <v>609</v>
      </c>
      <c r="Q530" s="601"/>
      <c r="R530" s="601"/>
      <c r="S530" s="602">
        <f>$Q$11</f>
        <v>0</v>
      </c>
      <c r="T530" s="602"/>
      <c r="U530" s="602"/>
      <c r="V530" s="602"/>
      <c r="W530" s="602"/>
      <c r="X530" s="602"/>
    </row>
    <row r="531" spans="2:24" ht="16.5" customHeight="1">
      <c r="B531" s="275" t="s">
        <v>195</v>
      </c>
    </row>
    <row r="532" spans="2:24" ht="16.5" customHeight="1">
      <c r="B532" s="275"/>
      <c r="C532" s="24" t="s">
        <v>196</v>
      </c>
    </row>
    <row r="533" spans="2:24" ht="31.5" customHeight="1">
      <c r="D533" s="799" t="s">
        <v>200</v>
      </c>
      <c r="E533" s="1211"/>
      <c r="F533" s="1211"/>
      <c r="G533" s="800"/>
      <c r="H533" s="984" t="s">
        <v>1554</v>
      </c>
      <c r="I533" s="825"/>
      <c r="J533" s="825"/>
      <c r="K533" s="603" t="s">
        <v>198</v>
      </c>
      <c r="L533" s="752"/>
      <c r="M533" s="603"/>
      <c r="N533" s="752"/>
      <c r="O533" s="603"/>
      <c r="P533" s="752"/>
      <c r="Q533" s="603"/>
      <c r="R533" s="865" t="s">
        <v>199</v>
      </c>
      <c r="S533" s="752"/>
      <c r="T533" s="603"/>
      <c r="U533" s="752"/>
      <c r="V533" s="603"/>
      <c r="W533" s="752"/>
      <c r="X533" s="603"/>
    </row>
    <row r="534" spans="2:24" ht="18.95" customHeight="1">
      <c r="D534" s="689"/>
      <c r="E534" s="784"/>
      <c r="F534" s="784"/>
      <c r="G534" s="691"/>
      <c r="H534" s="674"/>
      <c r="I534" s="625"/>
      <c r="J534" s="625"/>
      <c r="K534" s="559"/>
      <c r="L534" s="563"/>
      <c r="M534" s="277" t="s">
        <v>2</v>
      </c>
      <c r="N534" s="563"/>
      <c r="O534" s="277" t="s">
        <v>3</v>
      </c>
      <c r="P534" s="563"/>
      <c r="Q534" s="278" t="s">
        <v>4</v>
      </c>
      <c r="R534" s="558"/>
      <c r="S534" s="563"/>
      <c r="T534" s="277" t="s">
        <v>2</v>
      </c>
      <c r="U534" s="563"/>
      <c r="V534" s="277" t="s">
        <v>3</v>
      </c>
      <c r="W534" s="563"/>
      <c r="X534" s="278" t="s">
        <v>4</v>
      </c>
    </row>
    <row r="535" spans="2:24" ht="18.95" customHeight="1">
      <c r="D535" s="689"/>
      <c r="E535" s="784"/>
      <c r="F535" s="784"/>
      <c r="G535" s="691"/>
      <c r="H535" s="674"/>
      <c r="I535" s="625"/>
      <c r="J535" s="625"/>
      <c r="K535" s="559"/>
      <c r="L535" s="563"/>
      <c r="M535" s="277" t="s">
        <v>2</v>
      </c>
      <c r="N535" s="563"/>
      <c r="O535" s="277" t="s">
        <v>3</v>
      </c>
      <c r="P535" s="563"/>
      <c r="Q535" s="278" t="s">
        <v>4</v>
      </c>
      <c r="R535" s="558"/>
      <c r="S535" s="563"/>
      <c r="T535" s="277" t="s">
        <v>2</v>
      </c>
      <c r="U535" s="563"/>
      <c r="V535" s="277" t="s">
        <v>3</v>
      </c>
      <c r="W535" s="563"/>
      <c r="X535" s="278" t="s">
        <v>4</v>
      </c>
    </row>
    <row r="536" spans="2:24" ht="18.95" customHeight="1">
      <c r="D536" s="689"/>
      <c r="E536" s="784"/>
      <c r="F536" s="784"/>
      <c r="G536" s="691"/>
      <c r="H536" s="674"/>
      <c r="I536" s="625"/>
      <c r="J536" s="625"/>
      <c r="K536" s="559"/>
      <c r="L536" s="563"/>
      <c r="M536" s="277" t="s">
        <v>2</v>
      </c>
      <c r="N536" s="563"/>
      <c r="O536" s="277" t="s">
        <v>3</v>
      </c>
      <c r="P536" s="563"/>
      <c r="Q536" s="278" t="s">
        <v>4</v>
      </c>
      <c r="R536" s="558"/>
      <c r="S536" s="563"/>
      <c r="T536" s="277" t="s">
        <v>2</v>
      </c>
      <c r="U536" s="563"/>
      <c r="V536" s="277" t="s">
        <v>3</v>
      </c>
      <c r="W536" s="563"/>
      <c r="X536" s="278" t="s">
        <v>4</v>
      </c>
    </row>
    <row r="537" spans="2:24" ht="18.95" customHeight="1">
      <c r="D537" s="689"/>
      <c r="E537" s="784"/>
      <c r="F537" s="784"/>
      <c r="G537" s="691"/>
      <c r="H537" s="674"/>
      <c r="I537" s="625"/>
      <c r="J537" s="625"/>
      <c r="K537" s="559"/>
      <c r="L537" s="563"/>
      <c r="M537" s="277" t="s">
        <v>2</v>
      </c>
      <c r="N537" s="563"/>
      <c r="O537" s="277" t="s">
        <v>3</v>
      </c>
      <c r="P537" s="563"/>
      <c r="Q537" s="278" t="s">
        <v>4</v>
      </c>
      <c r="R537" s="558"/>
      <c r="S537" s="563"/>
      <c r="T537" s="277" t="s">
        <v>2</v>
      </c>
      <c r="U537" s="563"/>
      <c r="V537" s="277" t="s">
        <v>3</v>
      </c>
      <c r="W537" s="563"/>
      <c r="X537" s="278" t="s">
        <v>4</v>
      </c>
    </row>
    <row r="538" spans="2:24" ht="18.95" customHeight="1">
      <c r="D538" s="689"/>
      <c r="E538" s="784"/>
      <c r="F538" s="784"/>
      <c r="G538" s="691"/>
      <c r="H538" s="674"/>
      <c r="I538" s="625"/>
      <c r="J538" s="625"/>
      <c r="K538" s="559"/>
      <c r="L538" s="563"/>
      <c r="M538" s="277" t="s">
        <v>2</v>
      </c>
      <c r="N538" s="563"/>
      <c r="O538" s="277" t="s">
        <v>3</v>
      </c>
      <c r="P538" s="563"/>
      <c r="Q538" s="278" t="s">
        <v>4</v>
      </c>
      <c r="R538" s="558"/>
      <c r="S538" s="563"/>
      <c r="T538" s="277" t="s">
        <v>2</v>
      </c>
      <c r="U538" s="563"/>
      <c r="V538" s="277" t="s">
        <v>3</v>
      </c>
      <c r="W538" s="563"/>
      <c r="X538" s="278" t="s">
        <v>4</v>
      </c>
    </row>
    <row r="539" spans="2:24" ht="18.95" customHeight="1">
      <c r="D539" s="689"/>
      <c r="E539" s="784"/>
      <c r="F539" s="784"/>
      <c r="G539" s="691"/>
      <c r="H539" s="674"/>
      <c r="I539" s="625"/>
      <c r="J539" s="625"/>
      <c r="K539" s="559"/>
      <c r="L539" s="563"/>
      <c r="M539" s="277" t="s">
        <v>2</v>
      </c>
      <c r="N539" s="563"/>
      <c r="O539" s="277" t="s">
        <v>3</v>
      </c>
      <c r="P539" s="563"/>
      <c r="Q539" s="278" t="s">
        <v>4</v>
      </c>
      <c r="R539" s="558"/>
      <c r="S539" s="563"/>
      <c r="T539" s="277" t="s">
        <v>2</v>
      </c>
      <c r="U539" s="563"/>
      <c r="V539" s="277" t="s">
        <v>3</v>
      </c>
      <c r="W539" s="563"/>
      <c r="X539" s="278" t="s">
        <v>4</v>
      </c>
    </row>
    <row r="540" spans="2:24" ht="18.95" customHeight="1">
      <c r="D540" s="689"/>
      <c r="E540" s="784"/>
      <c r="F540" s="784"/>
      <c r="G540" s="691"/>
      <c r="H540" s="674"/>
      <c r="I540" s="625"/>
      <c r="J540" s="625"/>
      <c r="K540" s="559"/>
      <c r="L540" s="563"/>
      <c r="M540" s="277" t="s">
        <v>2</v>
      </c>
      <c r="N540" s="563"/>
      <c r="O540" s="277" t="s">
        <v>3</v>
      </c>
      <c r="P540" s="563"/>
      <c r="Q540" s="278" t="s">
        <v>4</v>
      </c>
      <c r="R540" s="558"/>
      <c r="S540" s="563"/>
      <c r="T540" s="277" t="s">
        <v>2</v>
      </c>
      <c r="U540" s="563"/>
      <c r="V540" s="277" t="s">
        <v>3</v>
      </c>
      <c r="W540" s="563"/>
      <c r="X540" s="278" t="s">
        <v>4</v>
      </c>
    </row>
    <row r="541" spans="2:24" ht="16.5" customHeight="1">
      <c r="E541" s="119" t="s">
        <v>201</v>
      </c>
    </row>
    <row r="542" spans="2:24" ht="16.5" customHeight="1">
      <c r="E542" s="119" t="s">
        <v>675</v>
      </c>
    </row>
    <row r="543" spans="2:24" ht="9.6" customHeight="1"/>
    <row r="544" spans="2:24" ht="16.5" customHeight="1">
      <c r="C544" s="24" t="s">
        <v>1306</v>
      </c>
    </row>
    <row r="545" spans="3:18" ht="16.5" customHeight="1">
      <c r="D545" s="222" t="s">
        <v>1307</v>
      </c>
    </row>
    <row r="546" spans="3:18" ht="18.600000000000001" customHeight="1">
      <c r="D546" s="22" t="s">
        <v>825</v>
      </c>
      <c r="E546" s="23"/>
      <c r="F546" s="23"/>
      <c r="G546" s="23"/>
      <c r="H546" s="348"/>
      <c r="I546" s="1198"/>
      <c r="J546" s="1199"/>
      <c r="K546" s="1200"/>
      <c r="L546" s="1200"/>
      <c r="M546" s="1200"/>
      <c r="N546" s="1200"/>
      <c r="O546" s="1200"/>
      <c r="P546" s="1200"/>
      <c r="Q546" s="1200"/>
      <c r="R546" s="1201"/>
    </row>
    <row r="547" spans="3:18" ht="39" customHeight="1">
      <c r="D547" s="1003" t="s">
        <v>1237</v>
      </c>
      <c r="E547" s="1202"/>
      <c r="F547" s="1202"/>
      <c r="G547" s="1202"/>
      <c r="H547" s="1202"/>
      <c r="I547" s="965"/>
      <c r="J547" s="967"/>
      <c r="K547" s="278" t="s">
        <v>202</v>
      </c>
    </row>
    <row r="548" spans="3:18" ht="16.5" customHeight="1">
      <c r="E548" s="119" t="s">
        <v>203</v>
      </c>
    </row>
    <row r="549" spans="3:18" ht="16.5" customHeight="1">
      <c r="E549" s="119" t="s">
        <v>676</v>
      </c>
    </row>
    <row r="550" spans="3:18" ht="16.5" customHeight="1">
      <c r="E550" s="119" t="s">
        <v>205</v>
      </c>
    </row>
    <row r="551" spans="3:18" ht="16.5" customHeight="1">
      <c r="E551" s="119" t="s">
        <v>204</v>
      </c>
    </row>
    <row r="552" spans="3:18" ht="9.6" customHeight="1"/>
    <row r="553" spans="3:18" ht="16.5" customHeight="1">
      <c r="D553" s="222" t="s">
        <v>1308</v>
      </c>
    </row>
    <row r="554" spans="3:18" ht="19.5" customHeight="1">
      <c r="D554" s="822" t="s">
        <v>1309</v>
      </c>
      <c r="E554" s="823"/>
      <c r="F554" s="823"/>
      <c r="G554" s="823"/>
      <c r="H554" s="823"/>
      <c r="I554" s="824"/>
      <c r="J554" s="1214"/>
      <c r="K554" s="1215"/>
      <c r="L554" s="1215"/>
      <c r="M554" s="1215"/>
      <c r="N554" s="1215"/>
      <c r="O554" s="1216"/>
    </row>
    <row r="555" spans="3:18" ht="16.5" customHeight="1">
      <c r="E555" s="119" t="s">
        <v>1311</v>
      </c>
    </row>
    <row r="556" spans="3:18" ht="16.5" customHeight="1">
      <c r="E556" s="119" t="s">
        <v>1349</v>
      </c>
    </row>
    <row r="557" spans="3:18" ht="16.5" customHeight="1">
      <c r="E557" s="222" t="s">
        <v>1350</v>
      </c>
    </row>
    <row r="558" spans="3:18" ht="9.6" customHeight="1"/>
    <row r="559" spans="3:18" ht="16.5" customHeight="1">
      <c r="C559" s="24" t="s">
        <v>862</v>
      </c>
    </row>
    <row r="560" spans="3:18" ht="16.5" customHeight="1">
      <c r="D560" s="222" t="s">
        <v>206</v>
      </c>
    </row>
    <row r="561" spans="4:24" ht="19.5" customHeight="1">
      <c r="D561" s="22" t="s">
        <v>207</v>
      </c>
      <c r="E561" s="23"/>
      <c r="F561" s="23"/>
      <c r="G561" s="23"/>
      <c r="H561" s="23"/>
      <c r="I561" s="23"/>
      <c r="J561" s="23"/>
      <c r="K561" s="23"/>
      <c r="L561" s="348"/>
      <c r="M561" s="1048"/>
      <c r="N561" s="1200"/>
      <c r="O561" s="1200"/>
      <c r="P561" s="645"/>
      <c r="Q561" s="645"/>
      <c r="R561" s="645"/>
      <c r="S561" s="645"/>
      <c r="T561" s="645"/>
      <c r="U561" s="699"/>
    </row>
    <row r="562" spans="4:24" ht="19.5" customHeight="1">
      <c r="D562" s="22" t="s">
        <v>208</v>
      </c>
      <c r="E562" s="23"/>
      <c r="F562" s="23"/>
      <c r="G562" s="23"/>
      <c r="H562" s="23"/>
      <c r="I562" s="23"/>
      <c r="J562" s="23"/>
      <c r="K562" s="23"/>
      <c r="L562" s="348"/>
      <c r="M562" s="1048"/>
      <c r="N562" s="1200"/>
      <c r="O562" s="1200"/>
      <c r="P562" s="645"/>
      <c r="Q562" s="645"/>
      <c r="R562" s="645"/>
      <c r="S562" s="645"/>
      <c r="T562" s="645"/>
      <c r="U562" s="699"/>
    </row>
    <row r="563" spans="4:24" ht="16.5" customHeight="1">
      <c r="E563" s="119" t="s">
        <v>1190</v>
      </c>
    </row>
    <row r="564" spans="4:24" ht="16.5" customHeight="1">
      <c r="E564" s="119" t="s">
        <v>1189</v>
      </c>
    </row>
    <row r="565" spans="4:24" ht="16.5" customHeight="1">
      <c r="F565" s="1212" t="s">
        <v>1188</v>
      </c>
      <c r="G565" s="1213"/>
      <c r="H565" s="1213"/>
      <c r="I565" s="1213"/>
      <c r="J565" s="1213"/>
      <c r="K565" s="1213"/>
      <c r="L565" s="1213"/>
      <c r="M565" s="1213"/>
      <c r="N565" s="637"/>
      <c r="O565" s="610"/>
      <c r="S565" s="1203" t="s">
        <v>1222</v>
      </c>
      <c r="T565" s="1204"/>
      <c r="U565" s="1204"/>
      <c r="V565" s="710"/>
      <c r="W565" s="710"/>
      <c r="X565" s="610"/>
    </row>
    <row r="566" spans="4:24" ht="9.6" customHeight="1"/>
    <row r="567" spans="4:24" ht="16.5" customHeight="1">
      <c r="D567" s="222" t="str">
        <f>"イ　安全装置（ブザーその他の車内の園児の見落とし防止装置）の設置（令和"&amp;Y1&amp;"年度）"</f>
        <v>イ　安全装置（ブザーその他の車内の園児の見落とし防止装置）の設置（令和8年度）</v>
      </c>
    </row>
    <row r="568" spans="4:24" ht="19.5" customHeight="1">
      <c r="D568" s="631" t="s">
        <v>209</v>
      </c>
      <c r="E568" s="631"/>
      <c r="F568" s="631"/>
      <c r="G568" s="631"/>
      <c r="H568" s="631"/>
      <c r="I568" s="603" t="s">
        <v>210</v>
      </c>
      <c r="J568" s="601"/>
      <c r="K568" s="601"/>
      <c r="L568" s="601"/>
      <c r="M568" s="601"/>
      <c r="N568" s="601"/>
      <c r="O568" s="601"/>
    </row>
    <row r="569" spans="4:24" ht="19.5" customHeight="1">
      <c r="D569" s="602" t="str">
        <f>IF(D534="","",D534)</f>
        <v/>
      </c>
      <c r="E569" s="602"/>
      <c r="F569" s="602"/>
      <c r="G569" s="602"/>
      <c r="H569" s="602"/>
      <c r="I569" s="858"/>
      <c r="J569" s="696"/>
      <c r="K569" s="696"/>
      <c r="L569" s="696"/>
      <c r="M569" s="696"/>
      <c r="N569" s="696"/>
      <c r="O569" s="696"/>
    </row>
    <row r="570" spans="4:24" ht="19.5" customHeight="1">
      <c r="D570" s="602" t="str">
        <f t="shared" ref="D570:D575" si="4">IF(D535="","",D535)</f>
        <v/>
      </c>
      <c r="E570" s="602"/>
      <c r="F570" s="602"/>
      <c r="G570" s="602"/>
      <c r="H570" s="602"/>
      <c r="I570" s="858"/>
      <c r="J570" s="696"/>
      <c r="K570" s="696"/>
      <c r="L570" s="696"/>
      <c r="M570" s="696"/>
      <c r="N570" s="696"/>
      <c r="O570" s="696"/>
    </row>
    <row r="571" spans="4:24" ht="19.5" customHeight="1">
      <c r="D571" s="602" t="str">
        <f t="shared" si="4"/>
        <v/>
      </c>
      <c r="E571" s="602"/>
      <c r="F571" s="602"/>
      <c r="G571" s="602"/>
      <c r="H571" s="602"/>
      <c r="I571" s="858"/>
      <c r="J571" s="696"/>
      <c r="K571" s="696"/>
      <c r="L571" s="696"/>
      <c r="M571" s="696"/>
      <c r="N571" s="696"/>
      <c r="O571" s="696"/>
    </row>
    <row r="572" spans="4:24" ht="19.5" customHeight="1">
      <c r="D572" s="602" t="str">
        <f t="shared" si="4"/>
        <v/>
      </c>
      <c r="E572" s="602"/>
      <c r="F572" s="602"/>
      <c r="G572" s="602"/>
      <c r="H572" s="602"/>
      <c r="I572" s="858"/>
      <c r="J572" s="696"/>
      <c r="K572" s="696"/>
      <c r="L572" s="696"/>
      <c r="M572" s="696"/>
      <c r="N572" s="696"/>
      <c r="O572" s="696"/>
    </row>
    <row r="573" spans="4:24" ht="19.5" customHeight="1">
      <c r="D573" s="602" t="str">
        <f t="shared" si="4"/>
        <v/>
      </c>
      <c r="E573" s="602"/>
      <c r="F573" s="602"/>
      <c r="G573" s="602"/>
      <c r="H573" s="602"/>
      <c r="I573" s="858"/>
      <c r="J573" s="696"/>
      <c r="K573" s="696"/>
      <c r="L573" s="696"/>
      <c r="M573" s="696"/>
      <c r="N573" s="696"/>
      <c r="O573" s="696"/>
    </row>
    <row r="574" spans="4:24" ht="19.5" customHeight="1">
      <c r="D574" s="602" t="str">
        <f t="shared" si="4"/>
        <v/>
      </c>
      <c r="E574" s="602"/>
      <c r="F574" s="602"/>
      <c r="G574" s="602"/>
      <c r="H574" s="602"/>
      <c r="I574" s="858"/>
      <c r="J574" s="696"/>
      <c r="K574" s="696"/>
      <c r="L574" s="696"/>
      <c r="M574" s="696"/>
      <c r="N574" s="696"/>
      <c r="O574" s="696"/>
    </row>
    <row r="575" spans="4:24" ht="19.5" customHeight="1">
      <c r="D575" s="602" t="str">
        <f t="shared" si="4"/>
        <v/>
      </c>
      <c r="E575" s="602"/>
      <c r="F575" s="602"/>
      <c r="G575" s="602"/>
      <c r="H575" s="602"/>
      <c r="I575" s="858"/>
      <c r="J575" s="696"/>
      <c r="K575" s="696"/>
      <c r="L575" s="696"/>
      <c r="M575" s="696"/>
      <c r="N575" s="696"/>
      <c r="O575" s="696"/>
    </row>
    <row r="576" spans="4:24" ht="16.5" customHeight="1">
      <c r="E576" s="119" t="s">
        <v>1555</v>
      </c>
    </row>
    <row r="577" spans="1:24" ht="16.5" customHeight="1">
      <c r="E577" s="119" t="s">
        <v>211</v>
      </c>
    </row>
    <row r="578" spans="1:24" ht="16.5" customHeight="1">
      <c r="E578" s="119" t="s">
        <v>212</v>
      </c>
    </row>
    <row r="579" spans="1:24" ht="16.5" customHeight="1">
      <c r="E579" s="119" t="s">
        <v>213</v>
      </c>
    </row>
    <row r="580" spans="1:24" ht="12" customHeight="1">
      <c r="E580" s="119"/>
    </row>
    <row r="581" spans="1:24" ht="16.5" customHeight="1">
      <c r="Q581" s="222" t="s">
        <v>907</v>
      </c>
      <c r="S581" s="753">
        <f>Q$11</f>
        <v>0</v>
      </c>
      <c r="T581" s="754"/>
      <c r="U581" s="754"/>
      <c r="V581" s="754"/>
      <c r="W581" s="754"/>
      <c r="X581" s="930"/>
    </row>
    <row r="582" spans="1:24" ht="16.5" customHeight="1">
      <c r="A582" s="450" t="s">
        <v>922</v>
      </c>
    </row>
    <row r="583" spans="1:24" ht="16.5" customHeight="1">
      <c r="B583" s="275" t="s">
        <v>214</v>
      </c>
    </row>
    <row r="584" spans="1:24" ht="16.5" customHeight="1">
      <c r="C584" s="24" t="s">
        <v>860</v>
      </c>
    </row>
    <row r="585" spans="1:24" ht="16.5" customHeight="1">
      <c r="C585" s="24"/>
      <c r="D585" s="799" t="s">
        <v>923</v>
      </c>
      <c r="E585" s="875"/>
      <c r="F585" s="875"/>
      <c r="G585" s="875"/>
      <c r="H585" s="875"/>
      <c r="I585" s="707" t="s">
        <v>924</v>
      </c>
      <c r="J585" s="871"/>
      <c r="K585" s="871"/>
      <c r="L585" s="871"/>
      <c r="M585" s="872" t="s">
        <v>6</v>
      </c>
      <c r="N585" s="873"/>
      <c r="O585" s="873"/>
      <c r="P585" s="874"/>
    </row>
    <row r="586" spans="1:24" ht="18.95" customHeight="1">
      <c r="D586" s="876"/>
      <c r="E586" s="877"/>
      <c r="F586" s="877"/>
      <c r="G586" s="877"/>
      <c r="H586" s="877"/>
      <c r="I586" s="816"/>
      <c r="J586" s="784"/>
      <c r="K586" s="784"/>
      <c r="L586" s="691"/>
      <c r="M586" s="903"/>
      <c r="N586" s="904"/>
      <c r="O586" s="904"/>
      <c r="P586" s="905"/>
    </row>
    <row r="587" spans="1:24" ht="16.5" customHeight="1">
      <c r="E587" s="119" t="s">
        <v>215</v>
      </c>
    </row>
    <row r="588" spans="1:24" ht="6.6" customHeight="1"/>
    <row r="589" spans="1:24" ht="16.5" customHeight="1">
      <c r="C589" s="24" t="s">
        <v>861</v>
      </c>
    </row>
    <row r="590" spans="1:24" ht="30.95" customHeight="1">
      <c r="D590" s="654" t="s">
        <v>216</v>
      </c>
      <c r="E590" s="655"/>
      <c r="F590" s="655"/>
      <c r="G590" s="655"/>
      <c r="H590" s="655"/>
      <c r="I590" s="865" t="s">
        <v>217</v>
      </c>
      <c r="J590" s="603"/>
      <c r="K590" s="603"/>
      <c r="L590" s="603"/>
      <c r="M590" s="865" t="s">
        <v>218</v>
      </c>
      <c r="N590" s="603"/>
      <c r="O590" s="603"/>
      <c r="P590" s="601"/>
    </row>
    <row r="591" spans="1:24" ht="13.5" customHeight="1">
      <c r="D591" s="898" t="s">
        <v>219</v>
      </c>
      <c r="E591" s="899"/>
      <c r="F591" s="899"/>
      <c r="G591" s="899"/>
      <c r="H591" s="900"/>
      <c r="I591" s="871"/>
      <c r="J591" s="871"/>
      <c r="K591" s="871"/>
      <c r="L591" s="871"/>
      <c r="M591" s="871"/>
      <c r="N591" s="871"/>
      <c r="O591" s="871"/>
      <c r="P591" s="871"/>
    </row>
    <row r="592" spans="1:24" ht="24.95" customHeight="1">
      <c r="D592" s="901"/>
      <c r="E592" s="902"/>
      <c r="F592" s="902"/>
      <c r="G592" s="902"/>
      <c r="H592" s="902"/>
      <c r="I592" s="1194"/>
      <c r="J592" s="1195"/>
      <c r="K592" s="1195"/>
      <c r="L592" s="1196"/>
      <c r="M592" s="1197"/>
      <c r="N592" s="784"/>
      <c r="O592" s="784"/>
      <c r="P592" s="691"/>
    </row>
    <row r="593" spans="2:18" ht="16.5" customHeight="1">
      <c r="E593" s="119" t="s">
        <v>215</v>
      </c>
    </row>
    <row r="594" spans="2:18" ht="6.6" customHeight="1"/>
    <row r="595" spans="2:18" ht="16.5" customHeight="1">
      <c r="C595" s="24" t="s">
        <v>220</v>
      </c>
    </row>
    <row r="596" spans="2:18" ht="16.5" customHeight="1">
      <c r="D596" s="222" t="s">
        <v>221</v>
      </c>
    </row>
    <row r="597" spans="2:18" ht="33" customHeight="1">
      <c r="D597" s="865" t="s">
        <v>222</v>
      </c>
      <c r="E597" s="603"/>
      <c r="F597" s="603"/>
      <c r="G597" s="603"/>
      <c r="H597" s="603"/>
      <c r="I597" s="893" t="s">
        <v>223</v>
      </c>
      <c r="J597" s="894"/>
      <c r="K597" s="894"/>
      <c r="L597" s="894"/>
      <c r="M597" s="894"/>
      <c r="N597" s="865" t="s">
        <v>1182</v>
      </c>
      <c r="O597" s="603"/>
      <c r="P597" s="603"/>
      <c r="Q597" s="603"/>
      <c r="R597" s="603"/>
    </row>
    <row r="598" spans="2:18" ht="12.6" customHeight="1">
      <c r="D598" s="1107"/>
      <c r="E598" s="1107"/>
      <c r="F598" s="1107"/>
      <c r="G598" s="1107"/>
      <c r="H598" s="1107"/>
      <c r="I598" s="895" t="s">
        <v>224</v>
      </c>
      <c r="J598" s="896"/>
      <c r="K598" s="896"/>
      <c r="L598" s="896"/>
      <c r="M598" s="896"/>
      <c r="N598" s="1107"/>
      <c r="O598" s="1107"/>
      <c r="P598" s="1107"/>
      <c r="Q598" s="1107"/>
      <c r="R598" s="1123"/>
    </row>
    <row r="599" spans="2:18" ht="24.6" customHeight="1">
      <c r="D599" s="632"/>
      <c r="E599" s="1189"/>
      <c r="F599" s="1189"/>
      <c r="G599" s="1189"/>
      <c r="H599" s="1189"/>
      <c r="I599" s="897"/>
      <c r="J599" s="897"/>
      <c r="K599" s="897"/>
      <c r="L599" s="897"/>
      <c r="M599" s="897"/>
      <c r="N599" s="1190"/>
      <c r="O599" s="1191"/>
      <c r="P599" s="1191"/>
      <c r="Q599" s="1191"/>
      <c r="R599" s="547" t="s">
        <v>799</v>
      </c>
    </row>
    <row r="600" spans="2:18" ht="16.5" customHeight="1">
      <c r="E600" s="119" t="s">
        <v>225</v>
      </c>
    </row>
    <row r="601" spans="2:18" ht="6.95" customHeight="1"/>
    <row r="602" spans="2:18" ht="16.5" customHeight="1">
      <c r="D602" s="222" t="str">
        <f>"イ　代表者等個人による一時的な現金立て替えの有無（令和"&amp;Y1-1&amp;"年度）"</f>
        <v>イ　代表者等個人による一時的な現金立て替えの有無（令和7年度）</v>
      </c>
    </row>
    <row r="603" spans="2:18" ht="30.95" customHeight="1">
      <c r="D603" s="887" t="s">
        <v>229</v>
      </c>
      <c r="E603" s="888"/>
      <c r="F603" s="888"/>
      <c r="G603" s="889"/>
      <c r="H603" s="1205" t="s">
        <v>226</v>
      </c>
      <c r="I603" s="1206"/>
      <c r="J603" s="1206"/>
      <c r="K603" s="1207"/>
      <c r="L603" s="887" t="s">
        <v>227</v>
      </c>
      <c r="M603" s="888"/>
      <c r="N603" s="889"/>
      <c r="O603" s="1208" t="s">
        <v>228</v>
      </c>
      <c r="P603" s="1209"/>
      <c r="Q603" s="1209"/>
      <c r="R603" s="1210"/>
    </row>
    <row r="604" spans="2:18" ht="14.1" customHeight="1">
      <c r="D604" s="890"/>
      <c r="E604" s="891"/>
      <c r="F604" s="891"/>
      <c r="G604" s="892"/>
      <c r="H604" s="1181" t="s">
        <v>230</v>
      </c>
      <c r="I604" s="1182"/>
      <c r="J604" s="1182"/>
      <c r="K604" s="1183"/>
      <c r="L604" s="890"/>
      <c r="M604" s="891"/>
      <c r="N604" s="892"/>
      <c r="O604" s="1184" t="str">
        <f>"（令和"&amp;Y1-1&amp;"年度末）"</f>
        <v>（令和7年度末）</v>
      </c>
      <c r="P604" s="1184"/>
      <c r="Q604" s="1184"/>
      <c r="R604" s="1185"/>
    </row>
    <row r="605" spans="2:18" ht="24.95" customHeight="1">
      <c r="D605" s="1192"/>
      <c r="E605" s="1189"/>
      <c r="F605" s="1189"/>
      <c r="G605" s="1189"/>
      <c r="H605" s="1186"/>
      <c r="I605" s="829"/>
      <c r="J605" s="829"/>
      <c r="K605" s="1187"/>
      <c r="L605" s="1193"/>
      <c r="M605" s="1189"/>
      <c r="N605" s="1189"/>
      <c r="O605" s="1188"/>
      <c r="P605" s="1097"/>
      <c r="Q605" s="1097"/>
      <c r="R605" s="350" t="s">
        <v>11</v>
      </c>
    </row>
    <row r="606" spans="2:18" ht="16.5" customHeight="1">
      <c r="E606" s="119" t="s">
        <v>231</v>
      </c>
    </row>
    <row r="607" spans="2:18" ht="12" customHeight="1"/>
    <row r="608" spans="2:18" ht="16.5" customHeight="1">
      <c r="B608" s="275" t="s">
        <v>232</v>
      </c>
    </row>
    <row r="609" spans="3:21" ht="16.5" customHeight="1">
      <c r="C609" s="24" t="str">
        <f>"（１）令和"&amp;Y1-1&amp;"年度の納付金額 (園則で定めるものに限る。法定代理受領するものも含む。)"</f>
        <v>（１）令和7年度の納付金額 (園則で定めるものに限る。法定代理受領するものも含む。)</v>
      </c>
    </row>
    <row r="610" spans="3:21" ht="18.95" customHeight="1" thickBot="1">
      <c r="D610" s="351" t="s">
        <v>233</v>
      </c>
      <c r="E610" s="351"/>
      <c r="F610" s="351"/>
      <c r="G610" s="1220" t="s">
        <v>239</v>
      </c>
      <c r="H610" s="1220"/>
      <c r="I610" s="1220"/>
      <c r="J610" s="1220"/>
      <c r="K610" s="1221"/>
      <c r="L610" s="1220" t="s">
        <v>238</v>
      </c>
      <c r="M610" s="1220"/>
      <c r="N610" s="1220"/>
      <c r="O610" s="1220"/>
      <c r="P610" s="1221"/>
      <c r="Q610" s="1220" t="s">
        <v>240</v>
      </c>
      <c r="R610" s="1220"/>
      <c r="S610" s="1220"/>
      <c r="T610" s="1220"/>
      <c r="U610" s="1221"/>
    </row>
    <row r="611" spans="3:21" ht="18.95" customHeight="1" thickTop="1">
      <c r="D611" s="868" t="s">
        <v>1159</v>
      </c>
      <c r="E611" s="869"/>
      <c r="F611" s="870"/>
      <c r="G611" s="884"/>
      <c r="H611" s="885"/>
      <c r="I611" s="886"/>
      <c r="J611" s="352" t="s">
        <v>11</v>
      </c>
      <c r="K611" s="353"/>
      <c r="L611" s="884"/>
      <c r="M611" s="885"/>
      <c r="N611" s="886"/>
      <c r="O611" s="352" t="s">
        <v>11</v>
      </c>
      <c r="P611" s="353"/>
      <c r="Q611" s="884"/>
      <c r="R611" s="885"/>
      <c r="S611" s="886"/>
      <c r="T611" s="352" t="s">
        <v>11</v>
      </c>
      <c r="U611" s="353"/>
    </row>
    <row r="612" spans="3:21" ht="18.95" customHeight="1">
      <c r="D612" s="878" t="s">
        <v>241</v>
      </c>
      <c r="E612" s="879" t="s">
        <v>234</v>
      </c>
      <c r="F612" s="880"/>
      <c r="G612" s="881"/>
      <c r="H612" s="882"/>
      <c r="I612" s="883"/>
      <c r="J612" s="354" t="s">
        <v>11</v>
      </c>
      <c r="K612" s="279"/>
      <c r="L612" s="881"/>
      <c r="M612" s="882"/>
      <c r="N612" s="883"/>
      <c r="O612" s="354" t="s">
        <v>11</v>
      </c>
      <c r="P612" s="279"/>
      <c r="Q612" s="881"/>
      <c r="R612" s="882"/>
      <c r="S612" s="883"/>
      <c r="T612" s="354" t="s">
        <v>11</v>
      </c>
      <c r="U612" s="279"/>
    </row>
    <row r="613" spans="3:21" ht="18.95" customHeight="1">
      <c r="D613" s="878"/>
      <c r="E613" s="906" t="s">
        <v>235</v>
      </c>
      <c r="F613" s="907"/>
      <c r="G613" s="908"/>
      <c r="H613" s="909"/>
      <c r="I613" s="910"/>
      <c r="J613" s="355" t="s">
        <v>11</v>
      </c>
      <c r="K613" s="282"/>
      <c r="L613" s="908"/>
      <c r="M613" s="909"/>
      <c r="N613" s="910"/>
      <c r="O613" s="355" t="s">
        <v>11</v>
      </c>
      <c r="P613" s="282"/>
      <c r="Q613" s="908"/>
      <c r="R613" s="909"/>
      <c r="S613" s="910"/>
      <c r="T613" s="355" t="s">
        <v>11</v>
      </c>
      <c r="U613" s="282"/>
    </row>
    <row r="614" spans="3:21" ht="18.95" customHeight="1">
      <c r="D614" s="878"/>
      <c r="E614" s="906" t="s">
        <v>236</v>
      </c>
      <c r="F614" s="907"/>
      <c r="G614" s="908"/>
      <c r="H614" s="909"/>
      <c r="I614" s="910"/>
      <c r="J614" s="355" t="s">
        <v>11</v>
      </c>
      <c r="K614" s="282"/>
      <c r="L614" s="908"/>
      <c r="M614" s="909"/>
      <c r="N614" s="910"/>
      <c r="O614" s="355" t="s">
        <v>11</v>
      </c>
      <c r="P614" s="282"/>
      <c r="Q614" s="908"/>
      <c r="R614" s="909"/>
      <c r="S614" s="910"/>
      <c r="T614" s="355" t="s">
        <v>11</v>
      </c>
      <c r="U614" s="282"/>
    </row>
    <row r="615" spans="3:21" ht="18.95" customHeight="1">
      <c r="D615" s="878"/>
      <c r="E615" s="911" t="s">
        <v>237</v>
      </c>
      <c r="F615" s="704"/>
      <c r="G615" s="912"/>
      <c r="H615" s="913"/>
      <c r="I615" s="914"/>
      <c r="J615" s="356" t="s">
        <v>11</v>
      </c>
      <c r="K615" s="285"/>
      <c r="L615" s="912"/>
      <c r="M615" s="913"/>
      <c r="N615" s="914"/>
      <c r="O615" s="356" t="s">
        <v>11</v>
      </c>
      <c r="P615" s="285"/>
      <c r="Q615" s="912"/>
      <c r="R615" s="913"/>
      <c r="S615" s="914"/>
      <c r="T615" s="356" t="s">
        <v>11</v>
      </c>
      <c r="U615" s="285"/>
    </row>
    <row r="616" spans="3:21" ht="18.95" customHeight="1">
      <c r="D616" s="878" t="s">
        <v>242</v>
      </c>
      <c r="E616" s="879" t="s">
        <v>234</v>
      </c>
      <c r="F616" s="880"/>
      <c r="G616" s="881"/>
      <c r="H616" s="882"/>
      <c r="I616" s="883"/>
      <c r="J616" s="483" t="s">
        <v>243</v>
      </c>
      <c r="K616" s="279" t="s">
        <v>7</v>
      </c>
      <c r="L616" s="881"/>
      <c r="M616" s="882"/>
      <c r="N616" s="883"/>
      <c r="O616" s="483" t="s">
        <v>243</v>
      </c>
      <c r="P616" s="279" t="s">
        <v>7</v>
      </c>
      <c r="Q616" s="881"/>
      <c r="R616" s="882"/>
      <c r="S616" s="883"/>
      <c r="T616" s="483" t="s">
        <v>243</v>
      </c>
      <c r="U616" s="279" t="s">
        <v>7</v>
      </c>
    </row>
    <row r="617" spans="3:21" ht="18.95" customHeight="1">
      <c r="D617" s="878"/>
      <c r="E617" s="906" t="s">
        <v>235</v>
      </c>
      <c r="F617" s="907"/>
      <c r="G617" s="908"/>
      <c r="H617" s="909"/>
      <c r="I617" s="910"/>
      <c r="J617" s="484" t="s">
        <v>243</v>
      </c>
      <c r="K617" s="282" t="s">
        <v>7</v>
      </c>
      <c r="L617" s="908"/>
      <c r="M617" s="909"/>
      <c r="N617" s="910"/>
      <c r="O617" s="484" t="s">
        <v>243</v>
      </c>
      <c r="P617" s="282" t="s">
        <v>7</v>
      </c>
      <c r="Q617" s="908"/>
      <c r="R617" s="909"/>
      <c r="S617" s="910"/>
      <c r="T617" s="484" t="s">
        <v>243</v>
      </c>
      <c r="U617" s="282" t="s">
        <v>7</v>
      </c>
    </row>
    <row r="618" spans="3:21" ht="18.95" customHeight="1">
      <c r="D618" s="878"/>
      <c r="E618" s="906" t="s">
        <v>236</v>
      </c>
      <c r="F618" s="907"/>
      <c r="G618" s="908"/>
      <c r="H618" s="909"/>
      <c r="I618" s="910"/>
      <c r="J618" s="484" t="s">
        <v>243</v>
      </c>
      <c r="K618" s="282" t="s">
        <v>7</v>
      </c>
      <c r="L618" s="908"/>
      <c r="M618" s="909"/>
      <c r="N618" s="910"/>
      <c r="O618" s="484" t="s">
        <v>243</v>
      </c>
      <c r="P618" s="282" t="s">
        <v>7</v>
      </c>
      <c r="Q618" s="908"/>
      <c r="R618" s="909"/>
      <c r="S618" s="910"/>
      <c r="T618" s="484" t="s">
        <v>243</v>
      </c>
      <c r="U618" s="282" t="s">
        <v>7</v>
      </c>
    </row>
    <row r="619" spans="3:21" ht="18.95" customHeight="1">
      <c r="D619" s="878"/>
      <c r="E619" s="911" t="s">
        <v>237</v>
      </c>
      <c r="F619" s="704"/>
      <c r="G619" s="1217"/>
      <c r="H619" s="1218"/>
      <c r="I619" s="1219"/>
      <c r="J619" s="485" t="s">
        <v>243</v>
      </c>
      <c r="K619" s="571" t="s">
        <v>7</v>
      </c>
      <c r="L619" s="1217"/>
      <c r="M619" s="1218"/>
      <c r="N619" s="1219"/>
      <c r="O619" s="485" t="s">
        <v>243</v>
      </c>
      <c r="P619" s="571" t="s">
        <v>7</v>
      </c>
      <c r="Q619" s="1217"/>
      <c r="R619" s="1218"/>
      <c r="S619" s="1219"/>
      <c r="T619" s="485" t="s">
        <v>243</v>
      </c>
      <c r="U619" s="571" t="s">
        <v>7</v>
      </c>
    </row>
    <row r="620" spans="3:21" ht="18.95" customHeight="1">
      <c r="D620" s="878" t="s">
        <v>245</v>
      </c>
      <c r="E620" s="621" t="s">
        <v>246</v>
      </c>
      <c r="F620" s="622"/>
      <c r="G620" s="932"/>
      <c r="H620" s="933"/>
      <c r="I620" s="934"/>
      <c r="J620" s="546" t="s">
        <v>243</v>
      </c>
      <c r="K620" s="563"/>
      <c r="L620" s="932"/>
      <c r="M620" s="933"/>
      <c r="N620" s="934"/>
      <c r="O620" s="546" t="s">
        <v>243</v>
      </c>
      <c r="P620" s="563"/>
      <c r="Q620" s="932"/>
      <c r="R620" s="933"/>
      <c r="S620" s="934"/>
      <c r="T620" s="546" t="s">
        <v>243</v>
      </c>
      <c r="U620" s="563"/>
    </row>
    <row r="621" spans="3:21" ht="18.95" customHeight="1">
      <c r="D621" s="878"/>
      <c r="E621" s="621" t="s">
        <v>247</v>
      </c>
      <c r="F621" s="622"/>
      <c r="G621" s="922"/>
      <c r="H621" s="923"/>
      <c r="I621" s="924"/>
      <c r="J621" s="546" t="s">
        <v>243</v>
      </c>
      <c r="K621" s="563"/>
      <c r="L621" s="922"/>
      <c r="M621" s="923"/>
      <c r="N621" s="924"/>
      <c r="O621" s="546" t="s">
        <v>243</v>
      </c>
      <c r="P621" s="563"/>
      <c r="Q621" s="922"/>
      <c r="R621" s="923"/>
      <c r="S621" s="924"/>
      <c r="T621" s="546" t="s">
        <v>243</v>
      </c>
      <c r="U621" s="563"/>
    </row>
    <row r="622" spans="3:21" ht="18.95" customHeight="1">
      <c r="D622" s="878"/>
      <c r="E622" s="621" t="s">
        <v>248</v>
      </c>
      <c r="F622" s="622"/>
      <c r="G622" s="922"/>
      <c r="H622" s="923"/>
      <c r="I622" s="924"/>
      <c r="J622" s="546" t="s">
        <v>243</v>
      </c>
      <c r="K622" s="563"/>
      <c r="L622" s="922"/>
      <c r="M622" s="923"/>
      <c r="N622" s="924"/>
      <c r="O622" s="546" t="s">
        <v>243</v>
      </c>
      <c r="P622" s="563"/>
      <c r="Q622" s="922"/>
      <c r="R622" s="923"/>
      <c r="S622" s="924"/>
      <c r="T622" s="546" t="s">
        <v>243</v>
      </c>
      <c r="U622" s="563"/>
    </row>
    <row r="623" spans="3:21" ht="18.95" customHeight="1">
      <c r="D623" s="878"/>
      <c r="E623" s="941" t="s">
        <v>249</v>
      </c>
      <c r="F623" s="834"/>
      <c r="G623" s="922"/>
      <c r="H623" s="923"/>
      <c r="I623" s="924"/>
      <c r="J623" s="546" t="s">
        <v>243</v>
      </c>
      <c r="K623" s="563"/>
      <c r="L623" s="922"/>
      <c r="M623" s="923"/>
      <c r="N623" s="924"/>
      <c r="O623" s="546" t="s">
        <v>243</v>
      </c>
      <c r="P623" s="563"/>
      <c r="Q623" s="922"/>
      <c r="R623" s="923"/>
      <c r="S623" s="924"/>
      <c r="T623" s="546" t="s">
        <v>243</v>
      </c>
      <c r="U623" s="563"/>
    </row>
    <row r="624" spans="3:21" ht="18.95" customHeight="1">
      <c r="D624" s="931"/>
      <c r="E624" s="920"/>
      <c r="F624" s="921"/>
      <c r="G624" s="922"/>
      <c r="H624" s="923"/>
      <c r="I624" s="924"/>
      <c r="J624" s="546" t="s">
        <v>243</v>
      </c>
      <c r="K624" s="563"/>
      <c r="L624" s="922"/>
      <c r="M624" s="923"/>
      <c r="N624" s="924"/>
      <c r="O624" s="546" t="s">
        <v>243</v>
      </c>
      <c r="P624" s="563"/>
      <c r="Q624" s="922"/>
      <c r="R624" s="923"/>
      <c r="S624" s="924"/>
      <c r="T624" s="546" t="s">
        <v>243</v>
      </c>
      <c r="U624" s="563"/>
    </row>
    <row r="625" spans="3:24" ht="18.95" customHeight="1">
      <c r="D625" s="931"/>
      <c r="E625" s="920"/>
      <c r="F625" s="921"/>
      <c r="G625" s="922"/>
      <c r="H625" s="923"/>
      <c r="I625" s="924"/>
      <c r="J625" s="546" t="s">
        <v>243</v>
      </c>
      <c r="K625" s="563"/>
      <c r="L625" s="922"/>
      <c r="M625" s="923"/>
      <c r="N625" s="924"/>
      <c r="O625" s="546" t="s">
        <v>243</v>
      </c>
      <c r="P625" s="563"/>
      <c r="Q625" s="922"/>
      <c r="R625" s="923"/>
      <c r="S625" s="924"/>
      <c r="T625" s="546" t="s">
        <v>243</v>
      </c>
      <c r="U625" s="563"/>
    </row>
    <row r="626" spans="3:24" ht="18.95" customHeight="1">
      <c r="D626" s="931"/>
      <c r="E626" s="920"/>
      <c r="F626" s="921"/>
      <c r="G626" s="922"/>
      <c r="H626" s="923"/>
      <c r="I626" s="924"/>
      <c r="J626" s="546" t="s">
        <v>243</v>
      </c>
      <c r="K626" s="563"/>
      <c r="L626" s="922"/>
      <c r="M626" s="923"/>
      <c r="N626" s="924"/>
      <c r="O626" s="546" t="s">
        <v>243</v>
      </c>
      <c r="P626" s="563"/>
      <c r="Q626" s="922"/>
      <c r="R626" s="923"/>
      <c r="S626" s="924"/>
      <c r="T626" s="546" t="s">
        <v>243</v>
      </c>
      <c r="U626" s="563"/>
    </row>
    <row r="627" spans="3:24" ht="18.95" customHeight="1">
      <c r="D627" s="669"/>
      <c r="E627" s="920"/>
      <c r="F627" s="921"/>
      <c r="G627" s="922"/>
      <c r="H627" s="923"/>
      <c r="I627" s="924"/>
      <c r="J627" s="546" t="s">
        <v>243</v>
      </c>
      <c r="K627" s="563"/>
      <c r="L627" s="922"/>
      <c r="M627" s="923"/>
      <c r="N627" s="924"/>
      <c r="O627" s="546" t="s">
        <v>243</v>
      </c>
      <c r="P627" s="563"/>
      <c r="Q627" s="922"/>
      <c r="R627" s="923"/>
      <c r="S627" s="924"/>
      <c r="T627" s="546" t="s">
        <v>243</v>
      </c>
      <c r="U627" s="563"/>
    </row>
    <row r="628" spans="3:24" ht="16.5" customHeight="1">
      <c r="E628" s="119" t="s">
        <v>250</v>
      </c>
    </row>
    <row r="629" spans="3:24" ht="11.45" customHeight="1"/>
    <row r="630" spans="3:24" ht="16.5" customHeight="1">
      <c r="Q630" s="222" t="s">
        <v>907</v>
      </c>
      <c r="S630" s="753">
        <f>Q$11</f>
        <v>0</v>
      </c>
      <c r="T630" s="754"/>
      <c r="U630" s="754"/>
      <c r="V630" s="754"/>
      <c r="W630" s="754"/>
      <c r="X630" s="930"/>
    </row>
    <row r="631" spans="3:24" ht="16.5" customHeight="1">
      <c r="C631" s="24" t="s">
        <v>251</v>
      </c>
    </row>
    <row r="632" spans="3:24" ht="18.95" customHeight="1">
      <c r="D632" s="631"/>
      <c r="E632" s="631"/>
      <c r="F632" s="631"/>
      <c r="G632" s="799" t="s">
        <v>252</v>
      </c>
      <c r="H632" s="795"/>
      <c r="I632" s="799" t="s">
        <v>253</v>
      </c>
      <c r="J632" s="795"/>
      <c r="K632" s="604" t="s">
        <v>317</v>
      </c>
      <c r="L632" s="606"/>
      <c r="M632" s="644"/>
      <c r="N632" s="927"/>
      <c r="O632" s="927"/>
      <c r="P632" s="927"/>
      <c r="Q632" s="927"/>
      <c r="R632" s="927"/>
      <c r="S632" s="928"/>
    </row>
    <row r="633" spans="3:24" ht="16.5" customHeight="1">
      <c r="D633" s="631"/>
      <c r="E633" s="631"/>
      <c r="F633" s="631"/>
      <c r="G633" s="925"/>
      <c r="H633" s="926"/>
      <c r="I633" s="925"/>
      <c r="J633" s="926"/>
      <c r="K633" s="929" t="s">
        <v>254</v>
      </c>
      <c r="L633" s="915"/>
      <c r="M633" s="915"/>
      <c r="N633" s="915" t="s">
        <v>255</v>
      </c>
      <c r="O633" s="915"/>
      <c r="P633" s="915"/>
      <c r="Q633" s="915" t="s">
        <v>1239</v>
      </c>
      <c r="R633" s="915"/>
      <c r="S633" s="916"/>
    </row>
    <row r="634" spans="3:24" ht="18.95" customHeight="1">
      <c r="D634" s="603" t="s">
        <v>321</v>
      </c>
      <c r="E634" s="603"/>
      <c r="F634" s="603"/>
      <c r="G634" s="632"/>
      <c r="H634" s="632"/>
      <c r="I634" s="632"/>
      <c r="J634" s="632"/>
      <c r="K634" s="917"/>
      <c r="L634" s="918"/>
      <c r="M634" s="918"/>
      <c r="N634" s="918"/>
      <c r="O634" s="918"/>
      <c r="P634" s="918"/>
      <c r="Q634" s="918"/>
      <c r="R634" s="918"/>
      <c r="S634" s="919"/>
    </row>
    <row r="635" spans="3:24" ht="16.5" customHeight="1">
      <c r="E635" s="119" t="s">
        <v>256</v>
      </c>
    </row>
    <row r="636" spans="3:24" ht="9.6" customHeight="1"/>
    <row r="637" spans="3:24" ht="16.5" customHeight="1">
      <c r="C637" s="24" t="s">
        <v>826</v>
      </c>
    </row>
    <row r="638" spans="3:24" ht="19.5" customHeight="1">
      <c r="D638" s="631"/>
      <c r="E638" s="631"/>
      <c r="F638" s="631"/>
      <c r="G638" s="799" t="s">
        <v>252</v>
      </c>
      <c r="H638" s="795"/>
      <c r="I638" s="799" t="s">
        <v>253</v>
      </c>
      <c r="J638" s="795"/>
      <c r="K638" s="604" t="s">
        <v>317</v>
      </c>
      <c r="L638" s="606"/>
      <c r="M638" s="644"/>
      <c r="N638" s="927"/>
      <c r="O638" s="927"/>
      <c r="P638" s="927"/>
      <c r="Q638" s="927"/>
      <c r="R638" s="927"/>
      <c r="S638" s="928"/>
    </row>
    <row r="639" spans="3:24" ht="16.5" customHeight="1">
      <c r="D639" s="631"/>
      <c r="E639" s="631"/>
      <c r="F639" s="631"/>
      <c r="G639" s="925"/>
      <c r="H639" s="926"/>
      <c r="I639" s="925"/>
      <c r="J639" s="926"/>
      <c r="K639" s="929" t="s">
        <v>254</v>
      </c>
      <c r="L639" s="915"/>
      <c r="M639" s="915"/>
      <c r="N639" s="915" t="s">
        <v>255</v>
      </c>
      <c r="O639" s="915"/>
      <c r="P639" s="915"/>
      <c r="Q639" s="915" t="s">
        <v>1239</v>
      </c>
      <c r="R639" s="915"/>
      <c r="S639" s="916"/>
    </row>
    <row r="640" spans="3:24" ht="18.600000000000001" customHeight="1">
      <c r="D640" s="603" t="s">
        <v>322</v>
      </c>
      <c r="E640" s="603"/>
      <c r="F640" s="603"/>
      <c r="G640" s="632"/>
      <c r="H640" s="632"/>
      <c r="I640" s="632"/>
      <c r="J640" s="632"/>
      <c r="K640" s="917"/>
      <c r="L640" s="918"/>
      <c r="M640" s="918"/>
      <c r="N640" s="918"/>
      <c r="O640" s="918"/>
      <c r="P640" s="918"/>
      <c r="Q640" s="918"/>
      <c r="R640" s="918"/>
      <c r="S640" s="919"/>
    </row>
    <row r="641" spans="2:20" ht="16.5" customHeight="1">
      <c r="E641" s="119" t="s">
        <v>1112</v>
      </c>
    </row>
    <row r="642" spans="2:20" ht="9.6" customHeight="1"/>
    <row r="643" spans="2:20" ht="16.5" customHeight="1">
      <c r="C643" s="24" t="s">
        <v>257</v>
      </c>
      <c r="P643" s="486"/>
    </row>
    <row r="644" spans="2:20" ht="18.95" customHeight="1">
      <c r="D644" s="708" t="s">
        <v>1556</v>
      </c>
      <c r="E644" s="637"/>
      <c r="F644" s="637"/>
      <c r="G644" s="637"/>
      <c r="H644" s="637"/>
      <c r="I644" s="637"/>
      <c r="J644" s="610"/>
      <c r="K644" s="486" t="s">
        <v>645</v>
      </c>
      <c r="L644" s="935" t="s">
        <v>926</v>
      </c>
      <c r="M644" s="936"/>
    </row>
    <row r="645" spans="2:20" ht="9.6" customHeight="1"/>
    <row r="646" spans="2:20" ht="16.5" customHeight="1">
      <c r="B646" s="275" t="s">
        <v>310</v>
      </c>
    </row>
    <row r="647" spans="2:20" ht="16.5" customHeight="1">
      <c r="C647" s="24" t="s">
        <v>311</v>
      </c>
    </row>
    <row r="648" spans="2:20" ht="24" customHeight="1">
      <c r="D648" s="603"/>
      <c r="E648" s="603"/>
      <c r="F648" s="603"/>
      <c r="G648" s="937" t="s">
        <v>315</v>
      </c>
      <c r="H648" s="938"/>
      <c r="I648" s="754"/>
      <c r="J648" s="930"/>
      <c r="K648" s="939" t="s">
        <v>735</v>
      </c>
      <c r="L648" s="940"/>
      <c r="M648" s="941" t="s">
        <v>316</v>
      </c>
      <c r="N648" s="941"/>
      <c r="O648" s="941"/>
      <c r="P648" s="941"/>
      <c r="Q648" s="941"/>
      <c r="R648" s="941"/>
      <c r="S648" s="941"/>
      <c r="T648" s="941"/>
    </row>
    <row r="649" spans="2:20" ht="18.600000000000001" customHeight="1">
      <c r="D649" s="603" t="s">
        <v>312</v>
      </c>
      <c r="E649" s="603"/>
      <c r="F649" s="603"/>
      <c r="G649" s="643"/>
      <c r="H649" s="644"/>
      <c r="I649" s="927"/>
      <c r="J649" s="928"/>
      <c r="K649" s="625"/>
      <c r="L649" s="672"/>
      <c r="M649" s="920"/>
      <c r="N649" s="946"/>
      <c r="O649" s="946"/>
      <c r="P649" s="946"/>
      <c r="Q649" s="946"/>
      <c r="R649" s="946"/>
      <c r="S649" s="946"/>
      <c r="T649" s="947"/>
    </row>
    <row r="650" spans="2:20" ht="18.600000000000001" customHeight="1">
      <c r="D650" s="603" t="s">
        <v>313</v>
      </c>
      <c r="E650" s="603"/>
      <c r="F650" s="603"/>
      <c r="G650" s="643"/>
      <c r="H650" s="644"/>
      <c r="I650" s="927"/>
      <c r="J650" s="928"/>
      <c r="K650" s="625"/>
      <c r="L650" s="672"/>
      <c r="M650" s="920"/>
      <c r="N650" s="946"/>
      <c r="O650" s="946"/>
      <c r="P650" s="946"/>
      <c r="Q650" s="946"/>
      <c r="R650" s="946"/>
      <c r="S650" s="946"/>
      <c r="T650" s="947"/>
    </row>
    <row r="651" spans="2:20" ht="18.600000000000001" customHeight="1">
      <c r="D651" s="603" t="s">
        <v>314</v>
      </c>
      <c r="E651" s="603"/>
      <c r="F651" s="603"/>
      <c r="G651" s="643"/>
      <c r="H651" s="644"/>
      <c r="I651" s="927"/>
      <c r="J651" s="928"/>
      <c r="K651" s="625"/>
      <c r="L651" s="672"/>
      <c r="M651" s="920"/>
      <c r="N651" s="946"/>
      <c r="O651" s="946"/>
      <c r="P651" s="946"/>
      <c r="Q651" s="946"/>
      <c r="R651" s="946"/>
      <c r="S651" s="946"/>
      <c r="T651" s="947"/>
    </row>
    <row r="652" spans="2:20" ht="16.5" customHeight="1">
      <c r="E652" s="119" t="s">
        <v>1113</v>
      </c>
    </row>
    <row r="653" spans="2:20" ht="16.5" customHeight="1">
      <c r="E653" s="119" t="s">
        <v>678</v>
      </c>
    </row>
    <row r="654" spans="2:20" ht="16.5" customHeight="1">
      <c r="E654" s="119" t="s">
        <v>318</v>
      </c>
    </row>
    <row r="655" spans="2:20" ht="9.6" customHeight="1"/>
    <row r="656" spans="2:20" ht="16.5" customHeight="1">
      <c r="B656" s="275" t="s">
        <v>319</v>
      </c>
    </row>
    <row r="657" spans="2:18" ht="16.5" customHeight="1">
      <c r="C657" s="24" t="s">
        <v>320</v>
      </c>
    </row>
    <row r="658" spans="2:18" ht="18.600000000000001" customHeight="1">
      <c r="D658" s="621"/>
      <c r="E658" s="621"/>
      <c r="F658" s="621"/>
      <c r="G658" s="362" t="str">
        <f>"令和"&amp;Y1-1&amp;"年度決算額"</f>
        <v>令和7年度決算額</v>
      </c>
      <c r="H658" s="362"/>
      <c r="I658" s="362"/>
      <c r="J658" s="487"/>
      <c r="K658" s="631" t="s">
        <v>330</v>
      </c>
      <c r="L658" s="631"/>
      <c r="M658" s="631"/>
      <c r="N658" s="631"/>
      <c r="O658" s="631"/>
      <c r="P658" s="631"/>
      <c r="Q658" s="631"/>
      <c r="R658" s="631"/>
    </row>
    <row r="659" spans="2:18" ht="18.600000000000001" customHeight="1">
      <c r="D659" s="621" t="s">
        <v>323</v>
      </c>
      <c r="E659" s="621"/>
      <c r="F659" s="622"/>
      <c r="G659" s="942"/>
      <c r="H659" s="943"/>
      <c r="I659" s="944"/>
      <c r="J659" s="278" t="s">
        <v>11</v>
      </c>
      <c r="K659" s="945"/>
      <c r="L659" s="945"/>
      <c r="M659" s="945"/>
      <c r="N659" s="945"/>
      <c r="O659" s="945"/>
      <c r="P659" s="945"/>
      <c r="Q659" s="945"/>
      <c r="R659" s="945"/>
    </row>
    <row r="660" spans="2:18" ht="18.600000000000001" customHeight="1">
      <c r="D660" s="621" t="s">
        <v>324</v>
      </c>
      <c r="E660" s="621"/>
      <c r="F660" s="622"/>
      <c r="G660" s="942"/>
      <c r="H660" s="943"/>
      <c r="I660" s="944"/>
      <c r="J660" s="277" t="s">
        <v>11</v>
      </c>
      <c r="K660" s="920"/>
      <c r="L660" s="946"/>
      <c r="M660" s="946"/>
      <c r="N660" s="946"/>
      <c r="O660" s="946"/>
      <c r="P660" s="946"/>
      <c r="Q660" s="946"/>
      <c r="R660" s="947"/>
    </row>
    <row r="661" spans="2:18" ht="18.600000000000001" customHeight="1">
      <c r="D661" s="621" t="s">
        <v>325</v>
      </c>
      <c r="E661" s="621"/>
      <c r="F661" s="622"/>
      <c r="G661" s="942"/>
      <c r="H661" s="943"/>
      <c r="I661" s="944"/>
      <c r="J661" s="277" t="s">
        <v>11</v>
      </c>
      <c r="K661" s="920"/>
      <c r="L661" s="946"/>
      <c r="M661" s="946"/>
      <c r="N661" s="946"/>
      <c r="O661" s="946"/>
      <c r="P661" s="946"/>
      <c r="Q661" s="946"/>
      <c r="R661" s="947"/>
    </row>
    <row r="662" spans="2:18" ht="18.600000000000001" customHeight="1">
      <c r="D662" s="621" t="s">
        <v>326</v>
      </c>
      <c r="E662" s="621"/>
      <c r="F662" s="622"/>
      <c r="G662" s="942"/>
      <c r="H662" s="943"/>
      <c r="I662" s="944"/>
      <c r="J662" s="277" t="s">
        <v>11</v>
      </c>
      <c r="K662" s="920"/>
      <c r="L662" s="946"/>
      <c r="M662" s="946"/>
      <c r="N662" s="946"/>
      <c r="O662" s="946"/>
      <c r="P662" s="946"/>
      <c r="Q662" s="946"/>
      <c r="R662" s="947"/>
    </row>
    <row r="663" spans="2:18" ht="18.600000000000001" customHeight="1">
      <c r="D663" s="621" t="s">
        <v>327</v>
      </c>
      <c r="E663" s="621"/>
      <c r="F663" s="622"/>
      <c r="G663" s="942"/>
      <c r="H663" s="943"/>
      <c r="I663" s="944"/>
      <c r="J663" s="277" t="s">
        <v>11</v>
      </c>
      <c r="K663" s="920"/>
      <c r="L663" s="946"/>
      <c r="M663" s="946"/>
      <c r="N663" s="946"/>
      <c r="O663" s="946"/>
      <c r="P663" s="946"/>
      <c r="Q663" s="946"/>
      <c r="R663" s="947"/>
    </row>
    <row r="664" spans="2:18" ht="18.600000000000001" customHeight="1">
      <c r="D664" s="621" t="s">
        <v>328</v>
      </c>
      <c r="E664" s="621"/>
      <c r="F664" s="622"/>
      <c r="G664" s="942"/>
      <c r="H664" s="943"/>
      <c r="I664" s="944"/>
      <c r="J664" s="277" t="s">
        <v>11</v>
      </c>
      <c r="K664" s="920"/>
      <c r="L664" s="946"/>
      <c r="M664" s="946"/>
      <c r="N664" s="946"/>
      <c r="O664" s="946"/>
      <c r="P664" s="946"/>
      <c r="Q664" s="946"/>
      <c r="R664" s="947"/>
    </row>
    <row r="665" spans="2:18" ht="18.600000000000001" customHeight="1">
      <c r="D665" s="621" t="s">
        <v>329</v>
      </c>
      <c r="E665" s="621"/>
      <c r="F665" s="622"/>
      <c r="G665" s="942"/>
      <c r="H665" s="943"/>
      <c r="I665" s="944"/>
      <c r="J665" s="277" t="s">
        <v>11</v>
      </c>
      <c r="K665" s="920"/>
      <c r="L665" s="946"/>
      <c r="M665" s="946"/>
      <c r="N665" s="946"/>
      <c r="O665" s="946"/>
      <c r="P665" s="946"/>
      <c r="Q665" s="946"/>
      <c r="R665" s="947"/>
    </row>
    <row r="666" spans="2:18" ht="16.5" customHeight="1">
      <c r="E666" s="119" t="s">
        <v>1114</v>
      </c>
    </row>
    <row r="667" spans="2:18" ht="16.5" customHeight="1">
      <c r="E667" s="119" t="s">
        <v>879</v>
      </c>
    </row>
    <row r="668" spans="2:18" ht="17.100000000000001" customHeight="1"/>
    <row r="669" spans="2:18" ht="16.5" customHeight="1">
      <c r="B669" s="24" t="str">
        <f>"５　源泉税及び私学共済掛金の滞納(㊟)状況（令和"&amp;Y1-1&amp;"年度）"</f>
        <v>５　源泉税及び私学共済掛金の滞納(㊟)状況（令和7年度）</v>
      </c>
      <c r="C669" s="24"/>
    </row>
    <row r="670" spans="2:18" ht="16.5" customHeight="1">
      <c r="C670" s="24" t="s">
        <v>937</v>
      </c>
    </row>
    <row r="671" spans="2:18" ht="33.950000000000003" customHeight="1">
      <c r="D671" s="631"/>
      <c r="E671" s="631"/>
      <c r="F671" s="631"/>
      <c r="G671" s="948" t="s">
        <v>334</v>
      </c>
      <c r="H671" s="949"/>
      <c r="I671" s="680" t="s">
        <v>332</v>
      </c>
      <c r="J671" s="707"/>
      <c r="K671" s="707"/>
      <c r="L671" s="631"/>
      <c r="M671" s="680" t="s">
        <v>333</v>
      </c>
      <c r="N671" s="707"/>
      <c r="O671" s="707"/>
      <c r="P671" s="631"/>
    </row>
    <row r="672" spans="2:18" ht="19.5" customHeight="1">
      <c r="D672" s="669" t="s">
        <v>331</v>
      </c>
      <c r="E672" s="706"/>
      <c r="F672" s="756"/>
      <c r="G672" s="632"/>
      <c r="H672" s="633"/>
      <c r="I672" s="922"/>
      <c r="J672" s="923"/>
      <c r="K672" s="924"/>
      <c r="L672" s="277" t="s">
        <v>11</v>
      </c>
      <c r="M672" s="922"/>
      <c r="N672" s="923"/>
      <c r="O672" s="924"/>
      <c r="P672" s="278" t="s">
        <v>11</v>
      </c>
    </row>
    <row r="673" spans="1:24" ht="19.5" customHeight="1">
      <c r="D673" s="669" t="s">
        <v>1115</v>
      </c>
      <c r="E673" s="706"/>
      <c r="F673" s="756"/>
      <c r="G673" s="632"/>
      <c r="H673" s="633"/>
      <c r="I673" s="922"/>
      <c r="J673" s="923"/>
      <c r="K673" s="924"/>
      <c r="L673" s="277" t="s">
        <v>11</v>
      </c>
      <c r="M673" s="922"/>
      <c r="N673" s="923"/>
      <c r="O673" s="924"/>
      <c r="P673" s="278" t="s">
        <v>11</v>
      </c>
    </row>
    <row r="674" spans="1:24" ht="16.5" customHeight="1">
      <c r="E674" s="119" t="s">
        <v>335</v>
      </c>
    </row>
    <row r="675" spans="1:24" ht="16.5" customHeight="1">
      <c r="E675" s="119" t="s">
        <v>1491</v>
      </c>
    </row>
    <row r="676" spans="1:24" ht="12" customHeight="1"/>
    <row r="677" spans="1:24" ht="17.45" customHeight="1">
      <c r="Q677" s="222" t="s">
        <v>907</v>
      </c>
      <c r="S677" s="753">
        <f>Q$11</f>
        <v>0</v>
      </c>
      <c r="T677" s="754"/>
      <c r="U677" s="754"/>
      <c r="V677" s="754"/>
      <c r="W677" s="754"/>
      <c r="X677" s="930"/>
    </row>
    <row r="678" spans="1:24" ht="16.5" customHeight="1">
      <c r="A678" s="450" t="s">
        <v>1226</v>
      </c>
    </row>
    <row r="679" spans="1:24" ht="16.5" customHeight="1">
      <c r="B679" s="275" t="s">
        <v>336</v>
      </c>
    </row>
    <row r="680" spans="1:24" ht="16.5" customHeight="1">
      <c r="C680" s="24" t="s">
        <v>337</v>
      </c>
    </row>
    <row r="681" spans="1:24" ht="32.450000000000003" customHeight="1">
      <c r="D681" s="631"/>
      <c r="E681" s="631"/>
      <c r="F681" s="631"/>
      <c r="G681" s="707" t="s">
        <v>341</v>
      </c>
      <c r="H681" s="707"/>
      <c r="I681" s="707"/>
      <c r="J681" s="707"/>
      <c r="K681" s="631" t="s">
        <v>342</v>
      </c>
      <c r="L681" s="707"/>
      <c r="M681" s="631"/>
      <c r="N681" s="707"/>
      <c r="O681" s="631"/>
      <c r="P681" s="707"/>
      <c r="Q681" s="631"/>
      <c r="R681" s="713" t="s">
        <v>343</v>
      </c>
      <c r="S681" s="713"/>
      <c r="T681" s="713" t="s">
        <v>344</v>
      </c>
      <c r="U681" s="713"/>
    </row>
    <row r="682" spans="1:24" ht="18.95" customHeight="1">
      <c r="D682" s="631" t="s">
        <v>338</v>
      </c>
      <c r="E682" s="631"/>
      <c r="F682" s="669"/>
      <c r="G682" s="952"/>
      <c r="H682" s="953"/>
      <c r="I682" s="953"/>
      <c r="J682" s="954"/>
      <c r="K682" s="488"/>
      <c r="L682" s="451"/>
      <c r="M682" s="548" t="s">
        <v>2</v>
      </c>
      <c r="N682" s="451"/>
      <c r="O682" s="548" t="s">
        <v>3</v>
      </c>
      <c r="P682" s="451"/>
      <c r="Q682" s="549" t="s">
        <v>4</v>
      </c>
      <c r="R682" s="632"/>
      <c r="S682" s="632"/>
      <c r="T682" s="632"/>
      <c r="U682" s="632"/>
    </row>
    <row r="683" spans="1:24" ht="18.95" customHeight="1">
      <c r="D683" s="631" t="s">
        <v>339</v>
      </c>
      <c r="E683" s="631"/>
      <c r="F683" s="669"/>
      <c r="G683" s="952"/>
      <c r="H683" s="953"/>
      <c r="I683" s="953"/>
      <c r="J683" s="954"/>
      <c r="K683" s="488"/>
      <c r="L683" s="451"/>
      <c r="M683" s="277" t="s">
        <v>2</v>
      </c>
      <c r="N683" s="451"/>
      <c r="O683" s="277" t="s">
        <v>3</v>
      </c>
      <c r="P683" s="451"/>
      <c r="Q683" s="278" t="s">
        <v>4</v>
      </c>
      <c r="R683" s="632"/>
      <c r="S683" s="632"/>
      <c r="T683" s="632"/>
      <c r="U683" s="632"/>
    </row>
    <row r="684" spans="1:24" ht="18.95" customHeight="1">
      <c r="D684" s="631" t="s">
        <v>340</v>
      </c>
      <c r="E684" s="631"/>
      <c r="F684" s="669"/>
      <c r="G684" s="952"/>
      <c r="H684" s="953"/>
      <c r="I684" s="953"/>
      <c r="J684" s="954"/>
      <c r="K684" s="572"/>
      <c r="L684" s="451"/>
      <c r="M684" s="277" t="s">
        <v>2</v>
      </c>
      <c r="N684" s="451"/>
      <c r="O684" s="277" t="s">
        <v>3</v>
      </c>
      <c r="P684" s="451"/>
      <c r="Q684" s="278" t="s">
        <v>4</v>
      </c>
      <c r="R684" s="632"/>
      <c r="S684" s="632"/>
      <c r="T684" s="632"/>
      <c r="U684" s="632"/>
    </row>
    <row r="685" spans="1:24" ht="16.5" customHeight="1">
      <c r="E685" s="119" t="s">
        <v>345</v>
      </c>
    </row>
    <row r="686" spans="1:24" ht="9.6" customHeight="1"/>
    <row r="687" spans="1:24" ht="16.5" customHeight="1">
      <c r="B687" s="275" t="s">
        <v>346</v>
      </c>
    </row>
    <row r="688" spans="1:24" ht="16.5" customHeight="1">
      <c r="C688" s="24" t="s">
        <v>347</v>
      </c>
    </row>
    <row r="689" spans="2:24" ht="16.5" customHeight="1">
      <c r="D689" s="785"/>
      <c r="E689" s="786"/>
      <c r="F689" s="787"/>
      <c r="G689" s="603" t="s">
        <v>1352</v>
      </c>
      <c r="H689" s="603"/>
      <c r="I689" s="603"/>
      <c r="J689" s="603"/>
      <c r="K689" s="603"/>
      <c r="L689" s="603"/>
      <c r="M689" s="603" t="s">
        <v>357</v>
      </c>
      <c r="N689" s="603"/>
      <c r="O689" s="603"/>
      <c r="P689" s="603"/>
      <c r="Q689" s="603"/>
      <c r="R689" s="603"/>
      <c r="S689" s="603" t="s">
        <v>351</v>
      </c>
      <c r="T689" s="603"/>
      <c r="U689" s="603"/>
      <c r="V689" s="603"/>
      <c r="W689" s="603"/>
      <c r="X689" s="603"/>
    </row>
    <row r="690" spans="2:24" ht="42.95" customHeight="1">
      <c r="D690" s="959"/>
      <c r="E690" s="960"/>
      <c r="F690" s="961"/>
      <c r="G690" s="752"/>
      <c r="H690" s="603"/>
      <c r="I690" s="752"/>
      <c r="J690" s="603"/>
      <c r="K690" s="752"/>
      <c r="L690" s="603"/>
      <c r="M690" s="962" t="s">
        <v>352</v>
      </c>
      <c r="N690" s="963"/>
      <c r="O690" s="963" t="s">
        <v>353</v>
      </c>
      <c r="P690" s="963"/>
      <c r="Q690" s="963" t="s">
        <v>1557</v>
      </c>
      <c r="R690" s="964"/>
      <c r="S690" s="962" t="s">
        <v>355</v>
      </c>
      <c r="T690" s="963"/>
      <c r="U690" s="963" t="s">
        <v>339</v>
      </c>
      <c r="V690" s="963"/>
      <c r="W690" s="963" t="s">
        <v>356</v>
      </c>
      <c r="X690" s="964"/>
    </row>
    <row r="691" spans="2:24" ht="19.5" customHeight="1">
      <c r="D691" s="713" t="s">
        <v>348</v>
      </c>
      <c r="E691" s="713"/>
      <c r="F691" s="681"/>
      <c r="G691" s="451"/>
      <c r="H691" s="277" t="s">
        <v>2</v>
      </c>
      <c r="I691" s="451"/>
      <c r="J691" s="277" t="s">
        <v>3</v>
      </c>
      <c r="K691" s="451"/>
      <c r="L691" s="278" t="s">
        <v>4</v>
      </c>
      <c r="M691" s="950"/>
      <c r="N691" s="951"/>
      <c r="O691" s="951"/>
      <c r="P691" s="951"/>
      <c r="Q691" s="951"/>
      <c r="R691" s="958"/>
      <c r="S691" s="950"/>
      <c r="T691" s="951"/>
      <c r="U691" s="951"/>
      <c r="V691" s="951"/>
      <c r="W691" s="951"/>
      <c r="X691" s="958"/>
    </row>
    <row r="692" spans="2:24" ht="5.45" customHeight="1">
      <c r="D692" s="380"/>
      <c r="E692" s="380"/>
      <c r="F692" s="380"/>
      <c r="M692" s="486"/>
      <c r="N692" s="486"/>
      <c r="O692" s="486"/>
      <c r="P692" s="486"/>
      <c r="Q692" s="486"/>
      <c r="R692" s="486"/>
      <c r="S692" s="486"/>
      <c r="T692" s="486"/>
      <c r="U692" s="486"/>
      <c r="V692" s="486"/>
      <c r="W692" s="486"/>
      <c r="X692" s="486"/>
    </row>
    <row r="693" spans="2:24" ht="44.1" customHeight="1">
      <c r="D693" s="551"/>
      <c r="E693" s="551"/>
      <c r="F693" s="551"/>
      <c r="H693" s="352"/>
      <c r="J693" s="352"/>
      <c r="L693" s="353"/>
      <c r="M693" s="962" t="s">
        <v>804</v>
      </c>
      <c r="N693" s="963"/>
      <c r="O693" s="963" t="s">
        <v>805</v>
      </c>
      <c r="P693" s="963"/>
      <c r="Q693" s="963" t="s">
        <v>1557</v>
      </c>
      <c r="R693" s="964"/>
      <c r="S693" s="962" t="s">
        <v>355</v>
      </c>
      <c r="T693" s="963"/>
      <c r="U693" s="963" t="s">
        <v>339</v>
      </c>
      <c r="V693" s="963"/>
      <c r="W693" s="963" t="s">
        <v>356</v>
      </c>
      <c r="X693" s="964"/>
    </row>
    <row r="694" spans="2:24" ht="19.5" customHeight="1">
      <c r="D694" s="713" t="s">
        <v>349</v>
      </c>
      <c r="E694" s="713"/>
      <c r="F694" s="681"/>
      <c r="G694" s="451"/>
      <c r="H694" s="277" t="s">
        <v>2</v>
      </c>
      <c r="I694" s="451"/>
      <c r="J694" s="277" t="s">
        <v>3</v>
      </c>
      <c r="K694" s="451"/>
      <c r="L694" s="278" t="s">
        <v>4</v>
      </c>
      <c r="M694" s="950"/>
      <c r="N694" s="951"/>
      <c r="O694" s="951"/>
      <c r="P694" s="951"/>
      <c r="Q694" s="951"/>
      <c r="R694" s="958"/>
      <c r="S694" s="950"/>
      <c r="T694" s="951"/>
      <c r="U694" s="951"/>
      <c r="V694" s="951"/>
      <c r="W694" s="951"/>
      <c r="X694" s="958"/>
    </row>
    <row r="695" spans="2:24" ht="5.45" customHeight="1">
      <c r="D695" s="380"/>
      <c r="E695" s="380"/>
      <c r="F695" s="380"/>
      <c r="M695" s="486"/>
      <c r="N695" s="486"/>
      <c r="O695" s="486"/>
      <c r="P695" s="486"/>
      <c r="Q695" s="486"/>
      <c r="R695" s="486"/>
      <c r="S695" s="486"/>
      <c r="T695" s="486"/>
      <c r="U695" s="486"/>
      <c r="V695" s="486"/>
      <c r="W695" s="486"/>
      <c r="X695" s="486"/>
    </row>
    <row r="696" spans="2:24" ht="26.45" customHeight="1">
      <c r="M696" s="955" t="s">
        <v>596</v>
      </c>
      <c r="N696" s="956"/>
      <c r="O696" s="956" t="s">
        <v>597</v>
      </c>
      <c r="P696" s="956"/>
      <c r="Q696" s="956" t="s">
        <v>362</v>
      </c>
      <c r="R696" s="957"/>
    </row>
    <row r="697" spans="2:24" ht="29.45" customHeight="1">
      <c r="D697" s="713" t="s">
        <v>350</v>
      </c>
      <c r="E697" s="713"/>
      <c r="F697" s="681"/>
      <c r="G697" s="451"/>
      <c r="H697" s="277" t="s">
        <v>2</v>
      </c>
      <c r="I697" s="451"/>
      <c r="J697" s="277" t="s">
        <v>3</v>
      </c>
      <c r="K697" s="451"/>
      <c r="L697" s="278" t="s">
        <v>4</v>
      </c>
      <c r="M697" s="950"/>
      <c r="N697" s="951"/>
      <c r="O697" s="951"/>
      <c r="P697" s="951"/>
      <c r="Q697" s="951"/>
      <c r="R697" s="958"/>
    </row>
    <row r="698" spans="2:24" ht="16.5" customHeight="1">
      <c r="E698" s="119" t="s">
        <v>358</v>
      </c>
    </row>
    <row r="699" spans="2:24" ht="16.5" customHeight="1">
      <c r="E699" s="119" t="s">
        <v>880</v>
      </c>
    </row>
    <row r="700" spans="2:24" ht="16.5" customHeight="1">
      <c r="E700" s="119"/>
      <c r="T700" s="617" t="s">
        <v>1296</v>
      </c>
      <c r="U700" s="618"/>
      <c r="V700" s="618"/>
      <c r="W700" s="618"/>
      <c r="X700" s="619"/>
    </row>
    <row r="701" spans="2:24" ht="11.45" customHeight="1"/>
    <row r="702" spans="2:24" ht="16.5" customHeight="1">
      <c r="Q702" s="222" t="s">
        <v>907</v>
      </c>
      <c r="S702" s="753">
        <f>Q$11</f>
        <v>0</v>
      </c>
      <c r="T702" s="754"/>
      <c r="U702" s="754"/>
      <c r="V702" s="754"/>
      <c r="W702" s="754"/>
      <c r="X702" s="930"/>
    </row>
    <row r="703" spans="2:24" ht="16.5" customHeight="1">
      <c r="B703" s="275" t="s">
        <v>827</v>
      </c>
    </row>
    <row r="704" spans="2:24" ht="16.5" customHeight="1">
      <c r="C704" s="24" t="s">
        <v>359</v>
      </c>
    </row>
    <row r="705" spans="3:20" ht="31.5" customHeight="1">
      <c r="D705" s="603"/>
      <c r="E705" s="603"/>
      <c r="F705" s="752" t="s">
        <v>1353</v>
      </c>
      <c r="G705" s="603"/>
      <c r="H705" s="752"/>
      <c r="I705" s="603"/>
      <c r="J705" s="752"/>
      <c r="K705" s="603"/>
      <c r="L705" s="752" t="s">
        <v>363</v>
      </c>
      <c r="M705" s="752"/>
      <c r="N705" s="752"/>
      <c r="O705" s="752"/>
      <c r="P705" s="752"/>
      <c r="Q705" s="713" t="s">
        <v>1116</v>
      </c>
      <c r="R705" s="713"/>
      <c r="S705" s="680" t="s">
        <v>364</v>
      </c>
      <c r="T705" s="713"/>
    </row>
    <row r="706" spans="3:20" ht="18.95" customHeight="1">
      <c r="D706" s="603" t="s">
        <v>360</v>
      </c>
      <c r="E706" s="604"/>
      <c r="F706" s="451"/>
      <c r="G706" s="352" t="s">
        <v>2</v>
      </c>
      <c r="H706" s="451"/>
      <c r="I706" s="352" t="s">
        <v>3</v>
      </c>
      <c r="J706" s="451"/>
      <c r="K706" s="352" t="s">
        <v>4</v>
      </c>
      <c r="L706" s="952"/>
      <c r="M706" s="953"/>
      <c r="N706" s="953"/>
      <c r="O706" s="953"/>
      <c r="P706" s="954"/>
      <c r="Q706" s="632"/>
      <c r="R706" s="632"/>
      <c r="S706" s="563"/>
      <c r="T706" s="278" t="s">
        <v>5</v>
      </c>
    </row>
    <row r="707" spans="3:20" ht="18.95" customHeight="1">
      <c r="D707" s="603" t="s">
        <v>361</v>
      </c>
      <c r="E707" s="604"/>
      <c r="F707" s="451"/>
      <c r="G707" s="277" t="s">
        <v>2</v>
      </c>
      <c r="H707" s="451"/>
      <c r="I707" s="277" t="s">
        <v>3</v>
      </c>
      <c r="J707" s="451"/>
      <c r="K707" s="277" t="s">
        <v>4</v>
      </c>
      <c r="L707" s="952"/>
      <c r="M707" s="953"/>
      <c r="N707" s="953"/>
      <c r="O707" s="953"/>
      <c r="P707" s="954"/>
      <c r="Q707" s="632"/>
      <c r="R707" s="632"/>
      <c r="S707" s="563"/>
      <c r="T707" s="278" t="s">
        <v>5</v>
      </c>
    </row>
    <row r="708" spans="3:20" ht="18.95" customHeight="1">
      <c r="D708" s="603" t="s">
        <v>362</v>
      </c>
      <c r="E708" s="604"/>
      <c r="F708" s="563"/>
      <c r="G708" s="277" t="s">
        <v>2</v>
      </c>
      <c r="H708" s="563"/>
      <c r="I708" s="277" t="s">
        <v>3</v>
      </c>
      <c r="J708" s="563"/>
      <c r="K708" s="277" t="s">
        <v>4</v>
      </c>
      <c r="L708" s="920"/>
      <c r="M708" s="946"/>
      <c r="N708" s="946"/>
      <c r="O708" s="946"/>
      <c r="P708" s="947"/>
      <c r="Q708" s="625"/>
      <c r="R708" s="625"/>
      <c r="S708" s="563"/>
      <c r="T708" s="278" t="s">
        <v>5</v>
      </c>
    </row>
    <row r="709" spans="3:20" ht="16.5" customHeight="1">
      <c r="D709" s="476" t="s">
        <v>365</v>
      </c>
    </row>
    <row r="710" spans="3:20" ht="18.600000000000001" customHeight="1">
      <c r="D710" s="603"/>
      <c r="E710" s="603"/>
      <c r="F710" s="968" t="s">
        <v>366</v>
      </c>
      <c r="G710" s="969"/>
      <c r="H710" s="969"/>
      <c r="I710" s="970"/>
      <c r="J710" s="971" t="s">
        <v>367</v>
      </c>
      <c r="K710" s="972"/>
      <c r="L710" s="752" t="s">
        <v>368</v>
      </c>
      <c r="M710" s="603"/>
    </row>
    <row r="711" spans="3:20" ht="18.600000000000001" customHeight="1">
      <c r="D711" s="603" t="s">
        <v>360</v>
      </c>
      <c r="E711" s="604"/>
      <c r="F711" s="965"/>
      <c r="G711" s="966"/>
      <c r="H711" s="967"/>
      <c r="I711" s="489" t="s">
        <v>5</v>
      </c>
      <c r="J711" s="625"/>
      <c r="K711" s="625"/>
      <c r="L711" s="553">
        <f>S706-F711</f>
        <v>0</v>
      </c>
      <c r="M711" s="278" t="s">
        <v>5</v>
      </c>
    </row>
    <row r="712" spans="3:20" ht="18.600000000000001" customHeight="1">
      <c r="D712" s="603" t="s">
        <v>361</v>
      </c>
      <c r="E712" s="604"/>
      <c r="F712" s="965"/>
      <c r="G712" s="966"/>
      <c r="H712" s="967"/>
      <c r="I712" s="489" t="s">
        <v>5</v>
      </c>
      <c r="J712" s="625"/>
      <c r="K712" s="625"/>
      <c r="L712" s="553">
        <f t="shared" ref="L712:L713" si="5">S707-F712</f>
        <v>0</v>
      </c>
      <c r="M712" s="278" t="s">
        <v>5</v>
      </c>
    </row>
    <row r="713" spans="3:20" ht="18.600000000000001" customHeight="1">
      <c r="D713" s="603" t="s">
        <v>362</v>
      </c>
      <c r="E713" s="604"/>
      <c r="F713" s="965"/>
      <c r="G713" s="966"/>
      <c r="H713" s="967"/>
      <c r="I713" s="489" t="s">
        <v>5</v>
      </c>
      <c r="J713" s="625"/>
      <c r="K713" s="625"/>
      <c r="L713" s="553">
        <f t="shared" si="5"/>
        <v>0</v>
      </c>
      <c r="M713" s="278" t="s">
        <v>5</v>
      </c>
    </row>
    <row r="714" spans="3:20" ht="16.5" customHeight="1">
      <c r="E714" s="119" t="s">
        <v>369</v>
      </c>
    </row>
    <row r="715" spans="3:20" ht="16.5" customHeight="1">
      <c r="E715" s="119" t="s">
        <v>1354</v>
      </c>
    </row>
    <row r="716" spans="3:20" ht="9.6" customHeight="1"/>
    <row r="717" spans="3:20" ht="16.5" customHeight="1">
      <c r="C717" s="24" t="s">
        <v>1492</v>
      </c>
    </row>
    <row r="718" spans="3:20" ht="16.5" customHeight="1">
      <c r="D718" s="603" t="s">
        <v>386</v>
      </c>
      <c r="E718" s="603"/>
      <c r="F718" s="603"/>
      <c r="G718" s="603"/>
      <c r="H718" s="603"/>
      <c r="I718" s="603" t="s">
        <v>383</v>
      </c>
      <c r="J718" s="603"/>
      <c r="K718" s="603"/>
      <c r="L718" s="603"/>
      <c r="M718" s="603"/>
      <c r="N718" s="603"/>
      <c r="O718" s="603" t="s">
        <v>384</v>
      </c>
      <c r="P718" s="603"/>
      <c r="Q718" s="603"/>
      <c r="R718" s="603"/>
      <c r="S718" s="603"/>
      <c r="T718" s="603"/>
    </row>
    <row r="719" spans="3:20" ht="16.5" customHeight="1">
      <c r="D719" s="603"/>
      <c r="E719" s="603"/>
      <c r="F719" s="603"/>
      <c r="G719" s="603"/>
      <c r="H719" s="603"/>
      <c r="I719" s="973" t="s">
        <v>236</v>
      </c>
      <c r="J719" s="970"/>
      <c r="K719" s="970" t="s">
        <v>235</v>
      </c>
      <c r="L719" s="970"/>
      <c r="M719" s="970" t="s">
        <v>234</v>
      </c>
      <c r="N719" s="974"/>
      <c r="O719" s="973" t="s">
        <v>236</v>
      </c>
      <c r="P719" s="970"/>
      <c r="Q719" s="970" t="s">
        <v>235</v>
      </c>
      <c r="R719" s="970"/>
      <c r="S719" s="970" t="s">
        <v>234</v>
      </c>
      <c r="T719" s="974"/>
    </row>
    <row r="720" spans="3:20" ht="18.95" customHeight="1">
      <c r="D720" s="621" t="s">
        <v>370</v>
      </c>
      <c r="E720" s="621"/>
      <c r="F720" s="621"/>
      <c r="G720" s="621"/>
      <c r="H720" s="621"/>
      <c r="I720" s="950"/>
      <c r="J720" s="951"/>
      <c r="K720" s="951"/>
      <c r="L720" s="951"/>
      <c r="M720" s="951"/>
      <c r="N720" s="958"/>
      <c r="O720" s="950"/>
      <c r="P720" s="951"/>
      <c r="Q720" s="951"/>
      <c r="R720" s="951"/>
      <c r="S720" s="951"/>
      <c r="T720" s="958"/>
    </row>
    <row r="721" spans="3:20" ht="18.95" customHeight="1">
      <c r="D721" s="621" t="s">
        <v>371</v>
      </c>
      <c r="E721" s="621"/>
      <c r="F721" s="621"/>
      <c r="G721" s="621"/>
      <c r="H721" s="621"/>
      <c r="I721" s="950"/>
      <c r="J721" s="951"/>
      <c r="K721" s="951"/>
      <c r="L721" s="951"/>
      <c r="M721" s="951"/>
      <c r="N721" s="958"/>
      <c r="O721" s="950"/>
      <c r="P721" s="951"/>
      <c r="Q721" s="951"/>
      <c r="R721" s="951"/>
      <c r="S721" s="951"/>
      <c r="T721" s="958"/>
    </row>
    <row r="722" spans="3:20" ht="18.95" customHeight="1">
      <c r="D722" s="621" t="s">
        <v>372</v>
      </c>
      <c r="E722" s="621"/>
      <c r="F722" s="621"/>
      <c r="G722" s="621"/>
      <c r="H722" s="621"/>
      <c r="I722" s="950"/>
      <c r="J722" s="951"/>
      <c r="K722" s="951"/>
      <c r="L722" s="951"/>
      <c r="M722" s="951"/>
      <c r="N722" s="958"/>
      <c r="O722" s="950"/>
      <c r="P722" s="951"/>
      <c r="Q722" s="951"/>
      <c r="R722" s="951"/>
      <c r="S722" s="951"/>
      <c r="T722" s="958"/>
    </row>
    <row r="723" spans="3:20" ht="18.95" customHeight="1">
      <c r="D723" s="621" t="s">
        <v>373</v>
      </c>
      <c r="E723" s="621"/>
      <c r="F723" s="621"/>
      <c r="G723" s="621"/>
      <c r="H723" s="621"/>
      <c r="I723" s="950"/>
      <c r="J723" s="951"/>
      <c r="K723" s="951"/>
      <c r="L723" s="951"/>
      <c r="M723" s="951"/>
      <c r="N723" s="958"/>
      <c r="O723" s="950"/>
      <c r="P723" s="951"/>
      <c r="Q723" s="951"/>
      <c r="R723" s="951"/>
      <c r="S723" s="951"/>
      <c r="T723" s="958"/>
    </row>
    <row r="724" spans="3:20" ht="18.95" customHeight="1">
      <c r="D724" s="621" t="s">
        <v>374</v>
      </c>
      <c r="E724" s="621"/>
      <c r="F724" s="621"/>
      <c r="G724" s="621"/>
      <c r="H724" s="621"/>
      <c r="I724" s="950"/>
      <c r="J724" s="951"/>
      <c r="K724" s="951"/>
      <c r="L724" s="951"/>
      <c r="M724" s="951"/>
      <c r="N724" s="958"/>
      <c r="O724" s="950"/>
      <c r="P724" s="951"/>
      <c r="Q724" s="951"/>
      <c r="R724" s="951"/>
      <c r="S724" s="951"/>
      <c r="T724" s="958"/>
    </row>
    <row r="725" spans="3:20" ht="18.95" customHeight="1">
      <c r="D725" s="621" t="s">
        <v>375</v>
      </c>
      <c r="E725" s="621"/>
      <c r="F725" s="621"/>
      <c r="G725" s="621"/>
      <c r="H725" s="621"/>
      <c r="I725" s="950"/>
      <c r="J725" s="951"/>
      <c r="K725" s="951"/>
      <c r="L725" s="951"/>
      <c r="M725" s="951"/>
      <c r="N725" s="958"/>
      <c r="O725" s="950"/>
      <c r="P725" s="951"/>
      <c r="Q725" s="951"/>
      <c r="R725" s="951"/>
      <c r="S725" s="951"/>
      <c r="T725" s="958"/>
    </row>
    <row r="726" spans="3:20" ht="18.95" customHeight="1">
      <c r="D726" s="621" t="s">
        <v>376</v>
      </c>
      <c r="E726" s="621"/>
      <c r="F726" s="621"/>
      <c r="G726" s="621"/>
      <c r="H726" s="621"/>
      <c r="I726" s="950"/>
      <c r="J726" s="951"/>
      <c r="K726" s="951"/>
      <c r="L726" s="951"/>
      <c r="M726" s="951"/>
      <c r="N726" s="958"/>
      <c r="O726" s="950"/>
      <c r="P726" s="951"/>
      <c r="Q726" s="951"/>
      <c r="R726" s="951"/>
      <c r="S726" s="951"/>
      <c r="T726" s="958"/>
    </row>
    <row r="727" spans="3:20" ht="18.95" customHeight="1">
      <c r="D727" s="621" t="s">
        <v>377</v>
      </c>
      <c r="E727" s="621"/>
      <c r="F727" s="621"/>
      <c r="G727" s="621"/>
      <c r="H727" s="621"/>
      <c r="I727" s="950"/>
      <c r="J727" s="951"/>
      <c r="K727" s="951"/>
      <c r="L727" s="951"/>
      <c r="M727" s="951"/>
      <c r="N727" s="958"/>
      <c r="O727" s="950"/>
      <c r="P727" s="951"/>
      <c r="Q727" s="951"/>
      <c r="R727" s="951"/>
      <c r="S727" s="951"/>
      <c r="T727" s="958"/>
    </row>
    <row r="728" spans="3:20" ht="18.95" customHeight="1">
      <c r="D728" s="621" t="s">
        <v>378</v>
      </c>
      <c r="E728" s="621"/>
      <c r="F728" s="621"/>
      <c r="G728" s="621"/>
      <c r="H728" s="621"/>
      <c r="I728" s="950"/>
      <c r="J728" s="951"/>
      <c r="K728" s="951"/>
      <c r="L728" s="951"/>
      <c r="M728" s="951"/>
      <c r="N728" s="958"/>
      <c r="O728" s="950"/>
      <c r="P728" s="951"/>
      <c r="Q728" s="951"/>
      <c r="R728" s="951"/>
      <c r="S728" s="951"/>
      <c r="T728" s="958"/>
    </row>
    <row r="729" spans="3:20" ht="18" customHeight="1">
      <c r="D729" s="621" t="s">
        <v>379</v>
      </c>
      <c r="E729" s="621"/>
      <c r="F729" s="621"/>
      <c r="G729" s="621"/>
      <c r="H729" s="621"/>
      <c r="I729" s="950"/>
      <c r="J729" s="951"/>
      <c r="K729" s="951"/>
      <c r="L729" s="951"/>
      <c r="M729" s="951"/>
      <c r="N729" s="958"/>
      <c r="O729" s="950"/>
      <c r="P729" s="951"/>
      <c r="Q729" s="951"/>
      <c r="R729" s="951"/>
      <c r="S729" s="951"/>
      <c r="T729" s="958"/>
    </row>
    <row r="730" spans="3:20" ht="18.95" customHeight="1">
      <c r="D730" s="621" t="s">
        <v>380</v>
      </c>
      <c r="E730" s="621"/>
      <c r="F730" s="621"/>
      <c r="G730" s="621"/>
      <c r="H730" s="621"/>
      <c r="I730" s="950"/>
      <c r="J730" s="951"/>
      <c r="K730" s="951"/>
      <c r="L730" s="951"/>
      <c r="M730" s="951"/>
      <c r="N730" s="958"/>
      <c r="O730" s="950"/>
      <c r="P730" s="951"/>
      <c r="Q730" s="951"/>
      <c r="R730" s="951"/>
      <c r="S730" s="951"/>
      <c r="T730" s="958"/>
    </row>
    <row r="731" spans="3:20" ht="18.95" customHeight="1">
      <c r="D731" s="621" t="s">
        <v>381</v>
      </c>
      <c r="E731" s="621"/>
      <c r="F731" s="621"/>
      <c r="G731" s="621"/>
      <c r="H731" s="621"/>
      <c r="I731" s="950"/>
      <c r="J731" s="951"/>
      <c r="K731" s="951"/>
      <c r="L731" s="951"/>
      <c r="M731" s="951"/>
      <c r="N731" s="958"/>
      <c r="O731" s="950"/>
      <c r="P731" s="951"/>
      <c r="Q731" s="951"/>
      <c r="R731" s="951"/>
      <c r="S731" s="951"/>
      <c r="T731" s="958"/>
    </row>
    <row r="732" spans="3:20" ht="18.95" customHeight="1">
      <c r="D732" s="621" t="s">
        <v>382</v>
      </c>
      <c r="E732" s="621"/>
      <c r="F732" s="621"/>
      <c r="G732" s="621"/>
      <c r="H732" s="621"/>
      <c r="I732" s="950"/>
      <c r="J732" s="951"/>
      <c r="K732" s="951"/>
      <c r="L732" s="951"/>
      <c r="M732" s="951"/>
      <c r="N732" s="958"/>
      <c r="O732" s="950"/>
      <c r="P732" s="951"/>
      <c r="Q732" s="951"/>
      <c r="R732" s="951"/>
      <c r="S732" s="951"/>
      <c r="T732" s="958"/>
    </row>
    <row r="733" spans="3:20" ht="16.5" customHeight="1">
      <c r="E733" s="119" t="s">
        <v>385</v>
      </c>
    </row>
    <row r="734" spans="3:20" ht="16.5" customHeight="1">
      <c r="E734" s="119" t="s">
        <v>1558</v>
      </c>
    </row>
    <row r="735" spans="3:20" ht="9.6" customHeight="1"/>
    <row r="736" spans="3:20" ht="16.5" customHeight="1">
      <c r="C736" s="24" t="s">
        <v>828</v>
      </c>
    </row>
    <row r="737" spans="2:24" ht="18.95" customHeight="1">
      <c r="D737" s="631" t="s">
        <v>829</v>
      </c>
      <c r="E737" s="631"/>
      <c r="F737" s="631"/>
      <c r="G737" s="631"/>
      <c r="H737" s="975"/>
      <c r="I737" s="975"/>
      <c r="J737" s="975"/>
      <c r="K737" s="975"/>
    </row>
    <row r="738" spans="2:24" ht="18.95" customHeight="1">
      <c r="D738" s="631" t="s">
        <v>401</v>
      </c>
      <c r="E738" s="631"/>
      <c r="F738" s="631"/>
      <c r="G738" s="631"/>
      <c r="H738" s="975"/>
      <c r="I738" s="975"/>
      <c r="J738" s="975"/>
      <c r="K738" s="975"/>
    </row>
    <row r="739" spans="2:24" ht="16.5" customHeight="1">
      <c r="E739" s="222" t="s">
        <v>387</v>
      </c>
    </row>
    <row r="740" spans="2:24" ht="9.6" customHeight="1"/>
    <row r="741" spans="2:24" ht="16.5" customHeight="1">
      <c r="C741" s="24" t="str">
        <f>"（４）満３歳児入園時の健康診断の実施状況（令和"&amp;Y1&amp;"年度）"</f>
        <v>（４）満３歳児入園時の健康診断の実施状況（令和8年度）</v>
      </c>
    </row>
    <row r="742" spans="2:24" ht="16.5" customHeight="1">
      <c r="D742" s="707" t="s">
        <v>388</v>
      </c>
      <c r="E742" s="707"/>
      <c r="F742" s="631"/>
      <c r="G742" s="707" t="s">
        <v>389</v>
      </c>
      <c r="H742" s="707"/>
      <c r="I742" s="631"/>
      <c r="J742" s="680" t="s">
        <v>882</v>
      </c>
      <c r="K742" s="680"/>
      <c r="L742" s="680"/>
      <c r="M742" s="680"/>
      <c r="N742" s="680"/>
      <c r="O742" s="680"/>
      <c r="P742" s="680"/>
      <c r="Q742" s="680"/>
      <c r="R742" s="680"/>
      <c r="S742" s="680"/>
      <c r="T742" s="680"/>
    </row>
    <row r="743" spans="2:24" ht="30.6" customHeight="1">
      <c r="D743" s="979"/>
      <c r="E743" s="980"/>
      <c r="F743" s="277" t="s">
        <v>5</v>
      </c>
      <c r="G743" s="979"/>
      <c r="H743" s="980"/>
      <c r="I743" s="277" t="s">
        <v>5</v>
      </c>
      <c r="J743" s="981"/>
      <c r="K743" s="641"/>
      <c r="L743" s="641"/>
      <c r="M743" s="641"/>
      <c r="N743" s="641"/>
      <c r="O743" s="641"/>
      <c r="P743" s="641"/>
      <c r="Q743" s="641"/>
      <c r="R743" s="641"/>
      <c r="S743" s="641"/>
      <c r="T743" s="982"/>
    </row>
    <row r="744" spans="2:24" ht="16.5" customHeight="1">
      <c r="E744" s="119" t="s">
        <v>385</v>
      </c>
    </row>
    <row r="745" spans="2:24" ht="16.5" customHeight="1">
      <c r="E745" s="119" t="s">
        <v>680</v>
      </c>
    </row>
    <row r="746" spans="2:24" ht="16.5" customHeight="1">
      <c r="F746" s="119" t="s">
        <v>390</v>
      </c>
    </row>
    <row r="747" spans="2:24" ht="16.5" customHeight="1">
      <c r="E747" s="119"/>
      <c r="T747" s="617" t="s">
        <v>1296</v>
      </c>
      <c r="U747" s="618"/>
      <c r="V747" s="618"/>
      <c r="W747" s="618"/>
      <c r="X747" s="619"/>
    </row>
    <row r="748" spans="2:24" ht="12" customHeight="1"/>
    <row r="749" spans="2:24" ht="16.5" customHeight="1">
      <c r="Q749" s="222" t="s">
        <v>907</v>
      </c>
      <c r="S749" s="753">
        <f>Q$11</f>
        <v>0</v>
      </c>
      <c r="T749" s="754"/>
      <c r="U749" s="754"/>
      <c r="V749" s="754"/>
      <c r="W749" s="754"/>
      <c r="X749" s="930"/>
    </row>
    <row r="750" spans="2:24" ht="16.5" customHeight="1">
      <c r="B750" s="275" t="s">
        <v>830</v>
      </c>
    </row>
    <row r="751" spans="2:24" ht="16.5" customHeight="1">
      <c r="C751" s="24" t="s">
        <v>391</v>
      </c>
    </row>
    <row r="752" spans="2:24" ht="55.5" customHeight="1">
      <c r="D752" s="603"/>
      <c r="E752" s="603"/>
      <c r="F752" s="752" t="s">
        <v>1353</v>
      </c>
      <c r="G752" s="603"/>
      <c r="H752" s="752"/>
      <c r="I752" s="603"/>
      <c r="J752" s="752"/>
      <c r="K752" s="603"/>
      <c r="L752" s="603" t="s">
        <v>363</v>
      </c>
      <c r="M752" s="603"/>
      <c r="N752" s="603"/>
      <c r="O752" s="603"/>
      <c r="P752" s="603"/>
      <c r="Q752" s="983" t="s">
        <v>1559</v>
      </c>
      <c r="R752" s="713"/>
      <c r="S752" s="866" t="s">
        <v>1117</v>
      </c>
      <c r="T752" s="984"/>
    </row>
    <row r="753" spans="3:20" ht="18.600000000000001" customHeight="1">
      <c r="D753" s="603" t="s">
        <v>360</v>
      </c>
      <c r="E753" s="604"/>
      <c r="F753" s="451"/>
      <c r="G753" s="352" t="s">
        <v>2</v>
      </c>
      <c r="H753" s="451"/>
      <c r="I753" s="352" t="s">
        <v>3</v>
      </c>
      <c r="J753" s="451"/>
      <c r="K753" s="353" t="s">
        <v>4</v>
      </c>
      <c r="L753" s="623"/>
      <c r="M753" s="623"/>
      <c r="N753" s="623"/>
      <c r="O753" s="623"/>
      <c r="P753" s="623"/>
      <c r="Q753" s="951"/>
      <c r="R753" s="978"/>
      <c r="S753" s="563"/>
      <c r="T753" s="278" t="s">
        <v>5</v>
      </c>
    </row>
    <row r="754" spans="3:20" ht="5.45" customHeight="1">
      <c r="D754" s="486"/>
      <c r="E754" s="486"/>
      <c r="L754" s="468"/>
      <c r="M754" s="468"/>
      <c r="N754" s="468"/>
      <c r="O754" s="468"/>
      <c r="P754" s="468"/>
      <c r="Q754" s="486"/>
      <c r="R754" s="486"/>
    </row>
    <row r="755" spans="3:20" ht="16.5" customHeight="1">
      <c r="D755" s="476" t="s">
        <v>392</v>
      </c>
    </row>
    <row r="756" spans="3:20" ht="16.5" customHeight="1">
      <c r="D756" s="603"/>
      <c r="E756" s="603"/>
      <c r="F756" s="968" t="s">
        <v>366</v>
      </c>
      <c r="G756" s="969"/>
      <c r="H756" s="969"/>
      <c r="I756" s="970"/>
      <c r="J756" s="971" t="s">
        <v>367</v>
      </c>
      <c r="K756" s="972"/>
      <c r="L756" s="752" t="s">
        <v>368</v>
      </c>
      <c r="M756" s="603"/>
    </row>
    <row r="757" spans="3:20" ht="18.95" customHeight="1">
      <c r="D757" s="603" t="s">
        <v>360</v>
      </c>
      <c r="E757" s="604"/>
      <c r="F757" s="965"/>
      <c r="G757" s="966"/>
      <c r="H757" s="967"/>
      <c r="I757" s="246" t="s">
        <v>5</v>
      </c>
      <c r="J757" s="976"/>
      <c r="K757" s="977"/>
      <c r="L757" s="553">
        <f>S753-F757</f>
        <v>0</v>
      </c>
      <c r="M757" s="278" t="s">
        <v>5</v>
      </c>
    </row>
    <row r="758" spans="3:20" ht="16.5" customHeight="1">
      <c r="E758" s="119" t="s">
        <v>385</v>
      </c>
    </row>
    <row r="759" spans="3:20" ht="16.5" customHeight="1">
      <c r="E759" s="119" t="s">
        <v>1493</v>
      </c>
    </row>
    <row r="760" spans="3:20" ht="9.6" customHeight="1">
      <c r="E760" s="119"/>
    </row>
    <row r="761" spans="3:20" ht="16.5" customHeight="1">
      <c r="C761" s="24" t="s">
        <v>1492</v>
      </c>
    </row>
    <row r="762" spans="3:20" ht="16.5" customHeight="1">
      <c r="D762" s="603" t="s">
        <v>386</v>
      </c>
      <c r="E762" s="603"/>
      <c r="F762" s="603"/>
      <c r="G762" s="603"/>
      <c r="H762" s="603"/>
      <c r="I762" s="603"/>
      <c r="J762" s="603" t="s">
        <v>34</v>
      </c>
      <c r="K762" s="603"/>
      <c r="L762" s="603"/>
      <c r="M762" s="603" t="s">
        <v>399</v>
      </c>
      <c r="N762" s="603"/>
      <c r="O762" s="603"/>
    </row>
    <row r="763" spans="3:20" ht="18.600000000000001" customHeight="1">
      <c r="D763" s="631" t="s">
        <v>883</v>
      </c>
      <c r="E763" s="631"/>
      <c r="F763" s="631"/>
      <c r="G763" s="631"/>
      <c r="H763" s="631"/>
      <c r="I763" s="631"/>
      <c r="J763" s="633"/>
      <c r="K763" s="670"/>
      <c r="L763" s="671"/>
      <c r="M763" s="633"/>
      <c r="N763" s="670"/>
      <c r="O763" s="671"/>
    </row>
    <row r="764" spans="3:20" ht="18.600000000000001" customHeight="1">
      <c r="D764" s="631" t="s">
        <v>371</v>
      </c>
      <c r="E764" s="631"/>
      <c r="F764" s="631"/>
      <c r="G764" s="631"/>
      <c r="H764" s="631"/>
      <c r="I764" s="631"/>
      <c r="J764" s="633"/>
      <c r="K764" s="670"/>
      <c r="L764" s="671"/>
      <c r="M764" s="633"/>
      <c r="N764" s="670"/>
      <c r="O764" s="671"/>
    </row>
    <row r="765" spans="3:20" ht="18.600000000000001" customHeight="1">
      <c r="D765" s="631" t="s">
        <v>884</v>
      </c>
      <c r="E765" s="631"/>
      <c r="F765" s="631"/>
      <c r="G765" s="631"/>
      <c r="H765" s="631"/>
      <c r="I765" s="631"/>
      <c r="J765" s="633"/>
      <c r="K765" s="670"/>
      <c r="L765" s="671"/>
      <c r="M765" s="633"/>
      <c r="N765" s="670"/>
      <c r="O765" s="671"/>
    </row>
    <row r="766" spans="3:20" ht="18.600000000000001" customHeight="1">
      <c r="D766" s="631" t="s">
        <v>393</v>
      </c>
      <c r="E766" s="631"/>
      <c r="F766" s="631"/>
      <c r="G766" s="631"/>
      <c r="H766" s="631"/>
      <c r="I766" s="631"/>
      <c r="J766" s="633"/>
      <c r="K766" s="670"/>
      <c r="L766" s="671"/>
      <c r="M766" s="633"/>
      <c r="N766" s="670"/>
      <c r="O766" s="671"/>
    </row>
    <row r="767" spans="3:20" ht="18.600000000000001" customHeight="1">
      <c r="D767" s="631" t="s">
        <v>394</v>
      </c>
      <c r="E767" s="631"/>
      <c r="F767" s="631"/>
      <c r="G767" s="631"/>
      <c r="H767" s="631"/>
      <c r="I767" s="631"/>
      <c r="J767" s="633"/>
      <c r="K767" s="670"/>
      <c r="L767" s="671"/>
      <c r="M767" s="633"/>
      <c r="N767" s="670"/>
      <c r="O767" s="671"/>
    </row>
    <row r="768" spans="3:20" ht="18.600000000000001" customHeight="1">
      <c r="D768" s="631" t="s">
        <v>395</v>
      </c>
      <c r="E768" s="631"/>
      <c r="F768" s="631"/>
      <c r="G768" s="631"/>
      <c r="H768" s="631"/>
      <c r="I768" s="631"/>
      <c r="J768" s="633"/>
      <c r="K768" s="670"/>
      <c r="L768" s="671"/>
      <c r="M768" s="633"/>
      <c r="N768" s="670"/>
      <c r="O768" s="671"/>
    </row>
    <row r="769" spans="4:15" ht="18.600000000000001" customHeight="1">
      <c r="D769" s="631" t="s">
        <v>396</v>
      </c>
      <c r="E769" s="631"/>
      <c r="F769" s="631"/>
      <c r="G769" s="631"/>
      <c r="H769" s="631"/>
      <c r="I769" s="631"/>
      <c r="J769" s="633"/>
      <c r="K769" s="670"/>
      <c r="L769" s="671"/>
      <c r="M769" s="633"/>
      <c r="N769" s="670"/>
      <c r="O769" s="671"/>
    </row>
    <row r="770" spans="4:15" ht="18.600000000000001" customHeight="1">
      <c r="D770" s="631" t="s">
        <v>397</v>
      </c>
      <c r="E770" s="631"/>
      <c r="F770" s="631"/>
      <c r="G770" s="631"/>
      <c r="H770" s="631"/>
      <c r="I770" s="631"/>
      <c r="J770" s="633"/>
      <c r="K770" s="670"/>
      <c r="L770" s="671"/>
      <c r="M770" s="633"/>
      <c r="N770" s="670"/>
      <c r="O770" s="671"/>
    </row>
    <row r="771" spans="4:15" ht="18.600000000000001" customHeight="1">
      <c r="D771" s="631" t="s">
        <v>885</v>
      </c>
      <c r="E771" s="631"/>
      <c r="F771" s="631"/>
      <c r="G771" s="631"/>
      <c r="H771" s="631"/>
      <c r="I771" s="631"/>
      <c r="J771" s="633"/>
      <c r="K771" s="670"/>
      <c r="L771" s="671"/>
      <c r="M771" s="633"/>
      <c r="N771" s="670"/>
      <c r="O771" s="671"/>
    </row>
    <row r="772" spans="4:15" ht="18.600000000000001" customHeight="1">
      <c r="D772" s="631" t="s">
        <v>886</v>
      </c>
      <c r="E772" s="631"/>
      <c r="F772" s="631"/>
      <c r="G772" s="631"/>
      <c r="H772" s="631"/>
      <c r="I772" s="631"/>
      <c r="J772" s="633"/>
      <c r="K772" s="670"/>
      <c r="L772" s="671"/>
      <c r="M772" s="633"/>
      <c r="N772" s="670"/>
      <c r="O772" s="671"/>
    </row>
    <row r="773" spans="4:15" ht="18.600000000000001" customHeight="1">
      <c r="D773" s="631" t="s">
        <v>887</v>
      </c>
      <c r="E773" s="631"/>
      <c r="F773" s="631"/>
      <c r="G773" s="631"/>
      <c r="H773" s="631"/>
      <c r="I773" s="631"/>
      <c r="J773" s="633"/>
      <c r="K773" s="670"/>
      <c r="L773" s="671"/>
      <c r="M773" s="633"/>
      <c r="N773" s="670"/>
      <c r="O773" s="671"/>
    </row>
    <row r="774" spans="4:15" ht="18.600000000000001" customHeight="1">
      <c r="D774" s="631" t="s">
        <v>888</v>
      </c>
      <c r="E774" s="631"/>
      <c r="F774" s="631"/>
      <c r="G774" s="631"/>
      <c r="H774" s="631"/>
      <c r="I774" s="631"/>
      <c r="J774" s="633"/>
      <c r="K774" s="670"/>
      <c r="L774" s="671"/>
      <c r="M774" s="633"/>
      <c r="N774" s="670"/>
      <c r="O774" s="671"/>
    </row>
    <row r="775" spans="4:15" ht="18.600000000000001" customHeight="1">
      <c r="D775" s="631" t="s">
        <v>889</v>
      </c>
      <c r="E775" s="631"/>
      <c r="F775" s="631"/>
      <c r="G775" s="631"/>
      <c r="H775" s="631"/>
      <c r="I775" s="631"/>
      <c r="J775" s="633"/>
      <c r="K775" s="670"/>
      <c r="L775" s="671"/>
      <c r="M775" s="633"/>
      <c r="N775" s="670"/>
      <c r="O775" s="671"/>
    </row>
    <row r="776" spans="4:15" ht="18.600000000000001" customHeight="1">
      <c r="D776" s="631" t="s">
        <v>890</v>
      </c>
      <c r="E776" s="631"/>
      <c r="F776" s="631"/>
      <c r="G776" s="631"/>
      <c r="H776" s="631"/>
      <c r="I776" s="631"/>
      <c r="J776" s="633"/>
      <c r="K776" s="670"/>
      <c r="L776" s="671"/>
      <c r="M776" s="633"/>
      <c r="N776" s="670"/>
      <c r="O776" s="671"/>
    </row>
    <row r="777" spans="4:15" ht="18.600000000000001" customHeight="1">
      <c r="D777" s="631" t="s">
        <v>398</v>
      </c>
      <c r="E777" s="631"/>
      <c r="F777" s="631"/>
      <c r="G777" s="631"/>
      <c r="H777" s="631"/>
      <c r="I777" s="631"/>
      <c r="J777" s="633"/>
      <c r="K777" s="670"/>
      <c r="L777" s="671"/>
      <c r="M777" s="633"/>
      <c r="N777" s="670"/>
      <c r="O777" s="671"/>
    </row>
    <row r="778" spans="4:15" ht="16.5" customHeight="1">
      <c r="E778" s="119" t="s">
        <v>400</v>
      </c>
    </row>
    <row r="779" spans="4:15" ht="16.5" customHeight="1">
      <c r="E779" s="119" t="s">
        <v>681</v>
      </c>
    </row>
    <row r="780" spans="4:15" ht="16.5" customHeight="1">
      <c r="E780" s="119" t="s">
        <v>682</v>
      </c>
    </row>
    <row r="781" spans="4:15" ht="16.5" customHeight="1">
      <c r="E781" s="119" t="s">
        <v>1478</v>
      </c>
    </row>
    <row r="782" spans="4:15" ht="16.5" customHeight="1">
      <c r="E782" s="119" t="s">
        <v>1479</v>
      </c>
    </row>
    <row r="783" spans="4:15" ht="16.5" customHeight="1">
      <c r="E783" s="119" t="s">
        <v>683</v>
      </c>
    </row>
    <row r="784" spans="4:15" ht="16.5" customHeight="1">
      <c r="E784" s="119" t="s">
        <v>938</v>
      </c>
    </row>
    <row r="785" spans="3:24" ht="16.5" customHeight="1">
      <c r="E785" s="119" t="s">
        <v>684</v>
      </c>
    </row>
    <row r="786" spans="3:24" ht="9.6" customHeight="1"/>
    <row r="787" spans="3:24" ht="16.5" customHeight="1">
      <c r="C787" s="24" t="s">
        <v>831</v>
      </c>
    </row>
    <row r="788" spans="3:24" ht="18.95" customHeight="1">
      <c r="D788" s="22" t="s">
        <v>401</v>
      </c>
      <c r="E788" s="23"/>
      <c r="F788" s="23"/>
      <c r="G788" s="348"/>
      <c r="H788" s="975"/>
      <c r="I788" s="975"/>
      <c r="J788" s="975"/>
      <c r="K788" s="975"/>
    </row>
    <row r="789" spans="3:24" ht="9.6" customHeight="1"/>
    <row r="790" spans="3:24" ht="16.5" customHeight="1">
      <c r="C790" s="24" t="str">
        <f>"（４）雇入時健康診断の実施状況（令和"&amp;Y1&amp;"年度）"</f>
        <v>（４）雇入時健康診断の実施状況（令和8年度）</v>
      </c>
    </row>
    <row r="791" spans="3:24" ht="39.950000000000003" customHeight="1">
      <c r="D791" s="785" t="s">
        <v>402</v>
      </c>
      <c r="E791" s="756"/>
      <c r="F791" s="680" t="s">
        <v>1560</v>
      </c>
      <c r="G791" s="680"/>
      <c r="H791" s="680"/>
      <c r="I791" s="713"/>
      <c r="J791" s="680" t="s">
        <v>809</v>
      </c>
      <c r="K791" s="680"/>
      <c r="L791" s="680"/>
      <c r="M791" s="680"/>
      <c r="N791" s="680"/>
      <c r="O791" s="680"/>
      <c r="P791" s="680"/>
      <c r="Q791" s="680"/>
      <c r="R791" s="680"/>
      <c r="S791" s="707"/>
      <c r="T791" s="707"/>
    </row>
    <row r="792" spans="3:24" ht="30" customHeight="1">
      <c r="D792" s="451"/>
      <c r="E792" s="277" t="s">
        <v>5</v>
      </c>
      <c r="F792" s="979"/>
      <c r="G792" s="1000"/>
      <c r="H792" s="980"/>
      <c r="I792" s="277" t="s">
        <v>5</v>
      </c>
      <c r="J792" s="1001"/>
      <c r="K792" s="1002"/>
      <c r="L792" s="1002"/>
      <c r="M792" s="1002"/>
      <c r="N792" s="1002"/>
      <c r="O792" s="1002"/>
      <c r="P792" s="1002"/>
      <c r="Q792" s="1002"/>
      <c r="R792" s="1002"/>
      <c r="S792" s="1000"/>
      <c r="T792" s="980"/>
    </row>
    <row r="793" spans="3:24" ht="16.5" customHeight="1">
      <c r="E793" s="119" t="s">
        <v>403</v>
      </c>
    </row>
    <row r="794" spans="3:24" ht="16.5" customHeight="1">
      <c r="E794" s="119" t="s">
        <v>385</v>
      </c>
      <c r="T794" s="617" t="s">
        <v>1296</v>
      </c>
      <c r="U794" s="618"/>
      <c r="V794" s="618"/>
      <c r="W794" s="618"/>
      <c r="X794" s="619"/>
    </row>
    <row r="795" spans="3:24" ht="11.45" customHeight="1"/>
    <row r="796" spans="3:24" ht="16.5" customHeight="1">
      <c r="Q796" s="222" t="s">
        <v>907</v>
      </c>
      <c r="S796" s="753">
        <f>Q$11</f>
        <v>0</v>
      </c>
      <c r="T796" s="754"/>
      <c r="U796" s="754"/>
      <c r="V796" s="754"/>
      <c r="W796" s="754"/>
      <c r="X796" s="930"/>
    </row>
    <row r="797" spans="3:24" ht="16.5" customHeight="1">
      <c r="C797" s="24" t="s">
        <v>832</v>
      </c>
    </row>
    <row r="798" spans="3:24" ht="16.5" customHeight="1">
      <c r="D798" s="631" t="s">
        <v>404</v>
      </c>
      <c r="E798" s="631"/>
      <c r="F798" s="631"/>
      <c r="G798" s="631"/>
      <c r="H798" s="603" t="s">
        <v>408</v>
      </c>
      <c r="I798" s="603"/>
      <c r="J798" s="603"/>
      <c r="K798" s="603"/>
      <c r="L798" s="631" t="s">
        <v>409</v>
      </c>
      <c r="M798" s="631"/>
      <c r="N798" s="631"/>
      <c r="O798" s="631"/>
      <c r="P798" s="631"/>
      <c r="Q798" s="631"/>
      <c r="R798" s="631"/>
    </row>
    <row r="799" spans="3:24" ht="18.95" customHeight="1">
      <c r="D799" s="631" t="s">
        <v>405</v>
      </c>
      <c r="E799" s="631"/>
      <c r="F799" s="631"/>
      <c r="G799" s="631"/>
      <c r="H799" s="1014"/>
      <c r="I799" s="1014"/>
      <c r="J799" s="1014"/>
      <c r="K799" s="1014"/>
      <c r="L799" s="975"/>
      <c r="M799" s="975"/>
      <c r="N799" s="975"/>
      <c r="O799" s="975"/>
      <c r="P799" s="975"/>
      <c r="Q799" s="975"/>
      <c r="R799" s="975"/>
    </row>
    <row r="800" spans="3:24" ht="18.95" customHeight="1">
      <c r="D800" s="631" t="s">
        <v>406</v>
      </c>
      <c r="E800" s="631"/>
      <c r="F800" s="631"/>
      <c r="G800" s="669"/>
      <c r="H800" s="993"/>
      <c r="I800" s="994"/>
      <c r="J800" s="994"/>
      <c r="K800" s="995"/>
      <c r="L800" s="996"/>
      <c r="M800" s="997"/>
      <c r="N800" s="997"/>
      <c r="O800" s="997"/>
      <c r="P800" s="997"/>
      <c r="Q800" s="997"/>
      <c r="R800" s="997"/>
    </row>
    <row r="801" spans="4:18" ht="18.95" customHeight="1">
      <c r="D801" s="631"/>
      <c r="E801" s="631"/>
      <c r="F801" s="631"/>
      <c r="G801" s="669"/>
      <c r="H801" s="985"/>
      <c r="I801" s="986"/>
      <c r="J801" s="986"/>
      <c r="K801" s="987"/>
      <c r="L801" s="988"/>
      <c r="M801" s="989"/>
      <c r="N801" s="989"/>
      <c r="O801" s="989"/>
      <c r="P801" s="989"/>
      <c r="Q801" s="989"/>
      <c r="R801" s="989"/>
    </row>
    <row r="802" spans="4:18" ht="18.95" customHeight="1">
      <c r="D802" s="631"/>
      <c r="E802" s="631"/>
      <c r="F802" s="631"/>
      <c r="G802" s="669"/>
      <c r="H802" s="985"/>
      <c r="I802" s="986"/>
      <c r="J802" s="986"/>
      <c r="K802" s="987"/>
      <c r="L802" s="988"/>
      <c r="M802" s="989"/>
      <c r="N802" s="989"/>
      <c r="O802" s="989"/>
      <c r="P802" s="989"/>
      <c r="Q802" s="989"/>
      <c r="R802" s="989"/>
    </row>
    <row r="803" spans="4:18" ht="18.95" customHeight="1">
      <c r="D803" s="631"/>
      <c r="E803" s="631"/>
      <c r="F803" s="631"/>
      <c r="G803" s="669"/>
      <c r="H803" s="985"/>
      <c r="I803" s="986"/>
      <c r="J803" s="986"/>
      <c r="K803" s="987"/>
      <c r="L803" s="988"/>
      <c r="M803" s="989"/>
      <c r="N803" s="989"/>
      <c r="O803" s="989"/>
      <c r="P803" s="989"/>
      <c r="Q803" s="989"/>
      <c r="R803" s="989"/>
    </row>
    <row r="804" spans="4:18" ht="18.95" customHeight="1">
      <c r="D804" s="631"/>
      <c r="E804" s="631"/>
      <c r="F804" s="631"/>
      <c r="G804" s="669"/>
      <c r="H804" s="985"/>
      <c r="I804" s="986"/>
      <c r="J804" s="986"/>
      <c r="K804" s="987"/>
      <c r="L804" s="988"/>
      <c r="M804" s="989"/>
      <c r="N804" s="989"/>
      <c r="O804" s="989"/>
      <c r="P804" s="989"/>
      <c r="Q804" s="989"/>
      <c r="R804" s="989"/>
    </row>
    <row r="805" spans="4:18" ht="18.95" customHeight="1">
      <c r="D805" s="631"/>
      <c r="E805" s="631"/>
      <c r="F805" s="631"/>
      <c r="G805" s="669"/>
      <c r="H805" s="985"/>
      <c r="I805" s="986"/>
      <c r="J805" s="986"/>
      <c r="K805" s="987"/>
      <c r="L805" s="988"/>
      <c r="M805" s="989"/>
      <c r="N805" s="989"/>
      <c r="O805" s="989"/>
      <c r="P805" s="989"/>
      <c r="Q805" s="989"/>
      <c r="R805" s="989"/>
    </row>
    <row r="806" spans="4:18" ht="18.95" customHeight="1">
      <c r="D806" s="631"/>
      <c r="E806" s="631"/>
      <c r="F806" s="631"/>
      <c r="G806" s="669"/>
      <c r="H806" s="985"/>
      <c r="I806" s="986"/>
      <c r="J806" s="986"/>
      <c r="K806" s="987"/>
      <c r="L806" s="988"/>
      <c r="M806" s="989"/>
      <c r="N806" s="989"/>
      <c r="O806" s="989"/>
      <c r="P806" s="989"/>
      <c r="Q806" s="989"/>
      <c r="R806" s="989"/>
    </row>
    <row r="807" spans="4:18" ht="18.95" customHeight="1">
      <c r="D807" s="631"/>
      <c r="E807" s="631"/>
      <c r="F807" s="631"/>
      <c r="G807" s="669"/>
      <c r="H807" s="990"/>
      <c r="I807" s="991"/>
      <c r="J807" s="991"/>
      <c r="K807" s="992"/>
      <c r="L807" s="998"/>
      <c r="M807" s="999"/>
      <c r="N807" s="999"/>
      <c r="O807" s="999"/>
      <c r="P807" s="999"/>
      <c r="Q807" s="999"/>
      <c r="R807" s="999"/>
    </row>
    <row r="808" spans="4:18" ht="18.95" customHeight="1">
      <c r="D808" s="631" t="s">
        <v>407</v>
      </c>
      <c r="E808" s="631"/>
      <c r="F808" s="631"/>
      <c r="G808" s="669"/>
      <c r="H808" s="993"/>
      <c r="I808" s="994"/>
      <c r="J808" s="994"/>
      <c r="K808" s="995"/>
      <c r="L808" s="996"/>
      <c r="M808" s="997"/>
      <c r="N808" s="997"/>
      <c r="O808" s="997"/>
      <c r="P808" s="997"/>
      <c r="Q808" s="997"/>
      <c r="R808" s="997"/>
    </row>
    <row r="809" spans="4:18" ht="18.95" customHeight="1">
      <c r="D809" s="631"/>
      <c r="E809" s="631"/>
      <c r="F809" s="631"/>
      <c r="G809" s="669"/>
      <c r="H809" s="985"/>
      <c r="I809" s="986"/>
      <c r="J809" s="986"/>
      <c r="K809" s="987"/>
      <c r="L809" s="988"/>
      <c r="M809" s="989"/>
      <c r="N809" s="989"/>
      <c r="O809" s="989"/>
      <c r="P809" s="989"/>
      <c r="Q809" s="989"/>
      <c r="R809" s="989"/>
    </row>
    <row r="810" spans="4:18" ht="18.95" customHeight="1">
      <c r="D810" s="631"/>
      <c r="E810" s="631"/>
      <c r="F810" s="631"/>
      <c r="G810" s="669"/>
      <c r="H810" s="985"/>
      <c r="I810" s="986"/>
      <c r="J810" s="986"/>
      <c r="K810" s="987"/>
      <c r="L810" s="988"/>
      <c r="M810" s="989"/>
      <c r="N810" s="989"/>
      <c r="O810" s="989"/>
      <c r="P810" s="989"/>
      <c r="Q810" s="989"/>
      <c r="R810" s="989"/>
    </row>
    <row r="811" spans="4:18" ht="18.95" customHeight="1">
      <c r="D811" s="631"/>
      <c r="E811" s="631"/>
      <c r="F811" s="631"/>
      <c r="G811" s="669"/>
      <c r="H811" s="985"/>
      <c r="I811" s="986"/>
      <c r="J811" s="986"/>
      <c r="K811" s="987"/>
      <c r="L811" s="988"/>
      <c r="M811" s="989"/>
      <c r="N811" s="989"/>
      <c r="O811" s="989"/>
      <c r="P811" s="989"/>
      <c r="Q811" s="989"/>
      <c r="R811" s="989"/>
    </row>
    <row r="812" spans="4:18" ht="18.95" customHeight="1">
      <c r="D812" s="631"/>
      <c r="E812" s="631"/>
      <c r="F812" s="631"/>
      <c r="G812" s="669"/>
      <c r="H812" s="985"/>
      <c r="I812" s="986"/>
      <c r="J812" s="986"/>
      <c r="K812" s="987"/>
      <c r="L812" s="988"/>
      <c r="M812" s="989"/>
      <c r="N812" s="989"/>
      <c r="O812" s="989"/>
      <c r="P812" s="989"/>
      <c r="Q812" s="989"/>
      <c r="R812" s="989"/>
    </row>
    <row r="813" spans="4:18" ht="18.95" customHeight="1">
      <c r="D813" s="631"/>
      <c r="E813" s="631"/>
      <c r="F813" s="631"/>
      <c r="G813" s="669"/>
      <c r="H813" s="985"/>
      <c r="I813" s="986"/>
      <c r="J813" s="986"/>
      <c r="K813" s="987"/>
      <c r="L813" s="988"/>
      <c r="M813" s="989"/>
      <c r="N813" s="989"/>
      <c r="O813" s="989"/>
      <c r="P813" s="989"/>
      <c r="Q813" s="989"/>
      <c r="R813" s="989"/>
    </row>
    <row r="814" spans="4:18" ht="18.95" customHeight="1">
      <c r="D814" s="631"/>
      <c r="E814" s="631"/>
      <c r="F814" s="631"/>
      <c r="G814" s="669"/>
      <c r="H814" s="985"/>
      <c r="I814" s="986"/>
      <c r="J814" s="986"/>
      <c r="K814" s="987"/>
      <c r="L814" s="988"/>
      <c r="M814" s="989"/>
      <c r="N814" s="989"/>
      <c r="O814" s="989"/>
      <c r="P814" s="989"/>
      <c r="Q814" s="989"/>
      <c r="R814" s="989"/>
    </row>
    <row r="815" spans="4:18" ht="18.95" customHeight="1">
      <c r="D815" s="631"/>
      <c r="E815" s="631"/>
      <c r="F815" s="631"/>
      <c r="G815" s="669"/>
      <c r="H815" s="985"/>
      <c r="I815" s="986"/>
      <c r="J815" s="986"/>
      <c r="K815" s="987"/>
      <c r="L815" s="988"/>
      <c r="M815" s="989"/>
      <c r="N815" s="989"/>
      <c r="O815" s="989"/>
      <c r="P815" s="989"/>
      <c r="Q815" s="989"/>
      <c r="R815" s="989"/>
    </row>
    <row r="816" spans="4:18" ht="18.95" customHeight="1">
      <c r="D816" s="631"/>
      <c r="E816" s="631"/>
      <c r="F816" s="631"/>
      <c r="G816" s="669"/>
      <c r="H816" s="985"/>
      <c r="I816" s="986"/>
      <c r="J816" s="986"/>
      <c r="K816" s="987"/>
      <c r="L816" s="988"/>
      <c r="M816" s="989"/>
      <c r="N816" s="989"/>
      <c r="O816" s="989"/>
      <c r="P816" s="989"/>
      <c r="Q816" s="989"/>
      <c r="R816" s="989"/>
    </row>
    <row r="817" spans="2:24" ht="18.95" customHeight="1">
      <c r="D817" s="631"/>
      <c r="E817" s="631"/>
      <c r="F817" s="631"/>
      <c r="G817" s="669"/>
      <c r="H817" s="990"/>
      <c r="I817" s="991"/>
      <c r="J817" s="991"/>
      <c r="K817" s="992"/>
      <c r="L817" s="998"/>
      <c r="M817" s="999"/>
      <c r="N817" s="999"/>
      <c r="O817" s="999"/>
      <c r="P817" s="999"/>
      <c r="Q817" s="999"/>
      <c r="R817" s="999"/>
    </row>
    <row r="818" spans="2:24" ht="16.5" customHeight="1">
      <c r="E818" s="119" t="s">
        <v>981</v>
      </c>
    </row>
    <row r="819" spans="2:24" ht="16.5" customHeight="1">
      <c r="E819" s="119" t="s">
        <v>1494</v>
      </c>
    </row>
    <row r="820" spans="2:24" ht="12" customHeight="1"/>
    <row r="821" spans="2:24" ht="16.5" customHeight="1">
      <c r="Q821" s="222" t="s">
        <v>907</v>
      </c>
      <c r="S821" s="753">
        <f>Q$11</f>
        <v>0</v>
      </c>
      <c r="T821" s="754"/>
      <c r="U821" s="754"/>
      <c r="V821" s="754"/>
      <c r="W821" s="754"/>
      <c r="X821" s="930"/>
    </row>
    <row r="822" spans="2:24" ht="16.5" customHeight="1">
      <c r="B822" s="275" t="s">
        <v>410</v>
      </c>
    </row>
    <row r="823" spans="2:24" ht="16.5" customHeight="1">
      <c r="D823" s="222" t="s">
        <v>1355</v>
      </c>
      <c r="T823" s="617" t="s">
        <v>1296</v>
      </c>
      <c r="U823" s="618"/>
      <c r="V823" s="618"/>
      <c r="W823" s="618"/>
      <c r="X823" s="619"/>
    </row>
    <row r="824" spans="2:24" ht="16.5" customHeight="1">
      <c r="C824" s="24" t="s">
        <v>411</v>
      </c>
    </row>
    <row r="825" spans="2:24" ht="16.5" customHeight="1">
      <c r="D825" s="222" t="s">
        <v>1671</v>
      </c>
    </row>
    <row r="826" spans="2:24" ht="16.5" customHeight="1">
      <c r="D826" s="713" t="s">
        <v>412</v>
      </c>
      <c r="E826" s="631"/>
      <c r="F826" s="631"/>
      <c r="G826" s="949" t="str">
        <f>"令和"&amp;$Y$1&amp;"年度（予定含む）"</f>
        <v>令和8年度（予定含む）</v>
      </c>
      <c r="H826" s="949"/>
      <c r="I826" s="949"/>
      <c r="J826" s="949"/>
      <c r="K826" s="949"/>
      <c r="L826" s="949"/>
      <c r="M826" s="603" t="str">
        <f>"令和"&amp;$Y$1-1&amp;"年度"</f>
        <v>令和7年度</v>
      </c>
      <c r="N826" s="603"/>
      <c r="O826" s="603"/>
      <c r="P826" s="603"/>
      <c r="Q826" s="603"/>
      <c r="R826" s="603"/>
    </row>
    <row r="827" spans="2:24" ht="16.5" customHeight="1">
      <c r="D827" s="631"/>
      <c r="E827" s="631"/>
      <c r="F827" s="631"/>
      <c r="G827" s="752" t="s">
        <v>598</v>
      </c>
      <c r="H827" s="752"/>
      <c r="I827" s="752"/>
      <c r="J827" s="752" t="s">
        <v>599</v>
      </c>
      <c r="K827" s="752"/>
      <c r="L827" s="752"/>
      <c r="M827" s="752" t="s">
        <v>598</v>
      </c>
      <c r="N827" s="752"/>
      <c r="O827" s="752"/>
      <c r="P827" s="752" t="s">
        <v>599</v>
      </c>
      <c r="Q827" s="752"/>
      <c r="R827" s="752"/>
    </row>
    <row r="828" spans="2:24" ht="18.95" customHeight="1">
      <c r="D828" s="622" t="s">
        <v>413</v>
      </c>
      <c r="E828" s="609"/>
      <c r="F828" s="609"/>
      <c r="G828" s="242"/>
      <c r="H828" s="243"/>
      <c r="I828" s="244"/>
      <c r="J828" s="242"/>
      <c r="K828" s="243"/>
      <c r="L828" s="244"/>
      <c r="M828" s="242"/>
      <c r="N828" s="243"/>
      <c r="O828" s="244"/>
      <c r="P828" s="242"/>
      <c r="Q828" s="243"/>
      <c r="R828" s="245"/>
    </row>
    <row r="829" spans="2:24" ht="18.95" customHeight="1">
      <c r="D829" s="681" t="s">
        <v>414</v>
      </c>
      <c r="E829" s="637"/>
      <c r="F829" s="637"/>
      <c r="G829" s="242"/>
      <c r="H829" s="243"/>
      <c r="I829" s="244"/>
      <c r="J829" s="242"/>
      <c r="K829" s="243"/>
      <c r="L829" s="244"/>
      <c r="M829" s="242"/>
      <c r="N829" s="243"/>
      <c r="O829" s="244"/>
      <c r="P829" s="242"/>
      <c r="Q829" s="243"/>
      <c r="R829" s="245"/>
    </row>
    <row r="830" spans="2:24" ht="18.95" customHeight="1">
      <c r="D830" s="681" t="s">
        <v>415</v>
      </c>
      <c r="E830" s="637"/>
      <c r="F830" s="637"/>
      <c r="G830" s="242"/>
      <c r="H830" s="243"/>
      <c r="I830" s="244"/>
      <c r="J830" s="242"/>
      <c r="K830" s="243"/>
      <c r="L830" s="244"/>
      <c r="M830" s="242"/>
      <c r="N830" s="243"/>
      <c r="O830" s="244"/>
      <c r="P830" s="242"/>
      <c r="Q830" s="243"/>
      <c r="R830" s="245"/>
    </row>
    <row r="831" spans="2:24" ht="6.6" customHeight="1"/>
    <row r="832" spans="2:24" ht="18.95" customHeight="1">
      <c r="C832" s="222" t="s">
        <v>600</v>
      </c>
      <c r="E832" s="669" t="s">
        <v>1495</v>
      </c>
      <c r="F832" s="706"/>
      <c r="G832" s="706"/>
      <c r="H832" s="706"/>
      <c r="I832" s="756"/>
      <c r="J832" s="643"/>
      <c r="K832" s="644"/>
      <c r="L832" s="645"/>
      <c r="M832" s="645"/>
      <c r="N832" s="645"/>
      <c r="O832" s="645"/>
      <c r="P832" s="646"/>
    </row>
    <row r="833" spans="4:23" ht="13.5" customHeight="1">
      <c r="G833" s="949" t="str">
        <f>"令和"&amp;$Y$1&amp;"年度（予定含む）"</f>
        <v>令和8年度（予定含む）</v>
      </c>
      <c r="H833" s="949"/>
      <c r="I833" s="949"/>
      <c r="J833" s="949"/>
      <c r="K833" s="949"/>
      <c r="L833" s="949"/>
      <c r="M833" s="603" t="str">
        <f>"令和"&amp;$Y$1-1&amp;"年度"</f>
        <v>令和7年度</v>
      </c>
      <c r="N833" s="603"/>
      <c r="O833" s="603"/>
      <c r="P833" s="603"/>
      <c r="Q833" s="603"/>
      <c r="R833" s="603"/>
      <c r="S833" s="1008" t="s">
        <v>897</v>
      </c>
      <c r="T833" s="1009"/>
      <c r="U833" s="1009"/>
      <c r="V833" s="1009"/>
      <c r="W833" s="1010"/>
    </row>
    <row r="834" spans="4:23" ht="16.5" customHeight="1">
      <c r="G834" s="752" t="s">
        <v>598</v>
      </c>
      <c r="H834" s="752"/>
      <c r="I834" s="752"/>
      <c r="J834" s="752" t="s">
        <v>599</v>
      </c>
      <c r="K834" s="752"/>
      <c r="L834" s="752"/>
      <c r="M834" s="752" t="s">
        <v>598</v>
      </c>
      <c r="N834" s="752"/>
      <c r="O834" s="752"/>
      <c r="P834" s="752" t="s">
        <v>599</v>
      </c>
      <c r="Q834" s="752"/>
      <c r="R834" s="752"/>
      <c r="S834" s="1011"/>
      <c r="T834" s="1012"/>
      <c r="U834" s="1012"/>
      <c r="V834" s="1012"/>
      <c r="W834" s="1013"/>
    </row>
    <row r="835" spans="4:23" ht="16.5" customHeight="1">
      <c r="D835" s="1025" t="s">
        <v>941</v>
      </c>
      <c r="E835" s="1026"/>
      <c r="F835" s="637"/>
      <c r="G835" s="1018"/>
      <c r="H835" s="1006"/>
      <c r="I835" s="1020"/>
      <c r="J835" s="1018"/>
      <c r="K835" s="1006"/>
      <c r="L835" s="1020"/>
      <c r="M835" s="1018"/>
      <c r="N835" s="1006"/>
      <c r="O835" s="1020"/>
      <c r="P835" s="1018"/>
      <c r="Q835" s="1006"/>
      <c r="R835" s="1020"/>
      <c r="S835" s="246" t="s">
        <v>417</v>
      </c>
      <c r="T835" s="247"/>
      <c r="U835" s="563"/>
      <c r="V835" s="563"/>
      <c r="W835" s="563"/>
    </row>
    <row r="836" spans="4:23" ht="16.5" customHeight="1">
      <c r="D836" s="1027"/>
      <c r="E836" s="1026"/>
      <c r="F836" s="637"/>
      <c r="G836" s="1019"/>
      <c r="H836" s="1007"/>
      <c r="I836" s="1021"/>
      <c r="J836" s="1019"/>
      <c r="K836" s="1007"/>
      <c r="L836" s="1021"/>
      <c r="M836" s="1019"/>
      <c r="N836" s="1007"/>
      <c r="O836" s="1021"/>
      <c r="P836" s="1019"/>
      <c r="Q836" s="1007"/>
      <c r="R836" s="1021"/>
      <c r="S836" s="246" t="s">
        <v>418</v>
      </c>
      <c r="T836" s="247"/>
      <c r="U836" s="563"/>
      <c r="V836" s="563"/>
      <c r="W836" s="563"/>
    </row>
    <row r="837" spans="4:23" ht="18.95" customHeight="1">
      <c r="D837" s="681" t="s">
        <v>416</v>
      </c>
      <c r="E837" s="637"/>
      <c r="F837" s="637"/>
      <c r="G837" s="469"/>
      <c r="H837" s="490"/>
      <c r="I837" s="491"/>
      <c r="J837" s="469"/>
      <c r="K837" s="490"/>
      <c r="L837" s="491"/>
      <c r="M837" s="469"/>
      <c r="N837" s="490"/>
      <c r="O837" s="491"/>
      <c r="P837" s="469"/>
      <c r="Q837" s="490"/>
      <c r="R837" s="471"/>
    </row>
    <row r="838" spans="4:23" ht="6.6" customHeight="1"/>
    <row r="839" spans="4:23" ht="27.6" customHeight="1">
      <c r="D839" s="380"/>
      <c r="E839" s="1003" t="s">
        <v>1561</v>
      </c>
      <c r="F839" s="1004"/>
      <c r="G839" s="1004"/>
      <c r="H839" s="1004"/>
      <c r="I839" s="1005"/>
      <c r="J839" s="643"/>
      <c r="K839" s="644"/>
      <c r="L839" s="645"/>
      <c r="M839" s="645"/>
      <c r="N839" s="645"/>
      <c r="O839" s="645"/>
      <c r="P839" s="646"/>
    </row>
    <row r="840" spans="4:23" ht="15.6" customHeight="1">
      <c r="D840" s="380"/>
      <c r="G840" s="949" t="str">
        <f>"令和"&amp;$Y$1&amp;"年度（予定含む）"</f>
        <v>令和8年度（予定含む）</v>
      </c>
      <c r="H840" s="949"/>
      <c r="I840" s="949"/>
      <c r="J840" s="949"/>
      <c r="K840" s="949"/>
      <c r="L840" s="949"/>
      <c r="M840" s="603" t="str">
        <f>"令和"&amp;$Y$1-1&amp;"年度"</f>
        <v>令和7年度</v>
      </c>
      <c r="N840" s="603"/>
      <c r="O840" s="603"/>
      <c r="P840" s="603"/>
      <c r="Q840" s="603"/>
      <c r="R840" s="603"/>
    </row>
    <row r="841" spans="4:23" ht="15.6" customHeight="1">
      <c r="G841" s="752" t="s">
        <v>598</v>
      </c>
      <c r="H841" s="752"/>
      <c r="I841" s="752"/>
      <c r="J841" s="752" t="s">
        <v>599</v>
      </c>
      <c r="K841" s="752"/>
      <c r="L841" s="752"/>
      <c r="M841" s="752" t="s">
        <v>598</v>
      </c>
      <c r="N841" s="752"/>
      <c r="O841" s="752"/>
      <c r="P841" s="752" t="s">
        <v>599</v>
      </c>
      <c r="Q841" s="752"/>
      <c r="R841" s="752"/>
    </row>
    <row r="842" spans="4:23" ht="18.95" customHeight="1">
      <c r="D842" s="622" t="s">
        <v>419</v>
      </c>
      <c r="E842" s="609"/>
      <c r="F842" s="609"/>
      <c r="G842" s="469"/>
      <c r="H842" s="490"/>
      <c r="I842" s="491"/>
      <c r="J842" s="469"/>
      <c r="K842" s="490"/>
      <c r="L842" s="491"/>
      <c r="M842" s="469"/>
      <c r="N842" s="490"/>
      <c r="O842" s="491"/>
      <c r="P842" s="469"/>
      <c r="Q842" s="490"/>
      <c r="R842" s="471"/>
    </row>
    <row r="843" spans="4:23" ht="18.95" customHeight="1">
      <c r="D843" s="622" t="s">
        <v>420</v>
      </c>
      <c r="E843" s="609"/>
      <c r="F843" s="609"/>
      <c r="G843" s="469"/>
      <c r="H843" s="490"/>
      <c r="I843" s="491"/>
      <c r="J843" s="469"/>
      <c r="K843" s="490"/>
      <c r="L843" s="491"/>
      <c r="M843" s="469"/>
      <c r="N843" s="490"/>
      <c r="O843" s="491"/>
      <c r="P843" s="469"/>
      <c r="Q843" s="490"/>
      <c r="R843" s="471"/>
    </row>
    <row r="844" spans="4:23" ht="6.6" customHeight="1"/>
    <row r="845" spans="4:23" ht="31.5" customHeight="1">
      <c r="D845" s="1003" t="s">
        <v>1356</v>
      </c>
      <c r="E845" s="1022"/>
      <c r="F845" s="1022"/>
      <c r="G845" s="1022"/>
      <c r="H845" s="1022"/>
      <c r="I845" s="981"/>
      <c r="J845" s="1023"/>
      <c r="K845" s="1023"/>
      <c r="L845" s="1023"/>
      <c r="M845" s="1023"/>
      <c r="N845" s="1023"/>
      <c r="O845" s="1023"/>
      <c r="P845" s="1023"/>
      <c r="Q845" s="1023"/>
      <c r="R845" s="1023"/>
      <c r="S845" s="1023"/>
      <c r="T845" s="1024"/>
    </row>
    <row r="846" spans="4:23" ht="15.6" customHeight="1">
      <c r="D846" s="119" t="s">
        <v>1496</v>
      </c>
    </row>
    <row r="847" spans="4:23" ht="9.6" customHeight="1"/>
    <row r="848" spans="4:23" ht="16.5" customHeight="1">
      <c r="D848" s="222" t="s">
        <v>1672</v>
      </c>
    </row>
    <row r="849" spans="4:20" ht="15" customHeight="1">
      <c r="D849" s="713" t="s">
        <v>412</v>
      </c>
      <c r="E849" s="631"/>
      <c r="F849" s="631"/>
      <c r="G849" s="887" t="str">
        <f>"令和"&amp;Y1&amp;"年度
（予定含む）"</f>
        <v>令和8年度
（予定含む）</v>
      </c>
      <c r="H849" s="1224"/>
      <c r="I849" s="1225"/>
      <c r="J849" s="1133" t="str">
        <f>"令和"&amp;Y1-1&amp;"年度"</f>
        <v>令和7年度</v>
      </c>
      <c r="K849" s="1154"/>
      <c r="L849" s="1134"/>
      <c r="M849" s="1008" t="s">
        <v>897</v>
      </c>
      <c r="N849" s="1009"/>
      <c r="O849" s="1009"/>
      <c r="P849" s="1009"/>
      <c r="Q849" s="1010"/>
    </row>
    <row r="850" spans="4:20" ht="15" customHeight="1">
      <c r="D850" s="631"/>
      <c r="E850" s="631"/>
      <c r="F850" s="631"/>
      <c r="G850" s="1226"/>
      <c r="H850" s="1227"/>
      <c r="I850" s="1228"/>
      <c r="J850" s="1229"/>
      <c r="K850" s="1230"/>
      <c r="L850" s="1231"/>
      <c r="M850" s="1011"/>
      <c r="N850" s="1012"/>
      <c r="O850" s="1012"/>
      <c r="P850" s="1012"/>
      <c r="Q850" s="1013"/>
    </row>
    <row r="851" spans="4:20" ht="16.5" customHeight="1">
      <c r="D851" s="675" t="s">
        <v>939</v>
      </c>
      <c r="E851" s="1015"/>
      <c r="F851" s="1015"/>
      <c r="G851" s="1018"/>
      <c r="H851" s="1006"/>
      <c r="I851" s="1020"/>
      <c r="J851" s="1018"/>
      <c r="K851" s="1006"/>
      <c r="L851" s="1020"/>
      <c r="M851" s="246" t="s">
        <v>417</v>
      </c>
      <c r="N851" s="247"/>
      <c r="O851" s="563"/>
      <c r="P851" s="563"/>
      <c r="Q851" s="563"/>
    </row>
    <row r="852" spans="4:20" ht="16.5" customHeight="1">
      <c r="D852" s="1016"/>
      <c r="E852" s="1017"/>
      <c r="F852" s="1017"/>
      <c r="G852" s="1019"/>
      <c r="H852" s="1007"/>
      <c r="I852" s="1021"/>
      <c r="J852" s="1019"/>
      <c r="K852" s="1007"/>
      <c r="L852" s="1021"/>
      <c r="M852" s="246" t="s">
        <v>418</v>
      </c>
      <c r="N852" s="247"/>
      <c r="O852" s="563"/>
      <c r="P852" s="563"/>
      <c r="Q852" s="563"/>
    </row>
    <row r="853" spans="4:20" ht="16.5" customHeight="1">
      <c r="D853" s="675" t="s">
        <v>940</v>
      </c>
      <c r="E853" s="1015"/>
      <c r="F853" s="1015"/>
      <c r="G853" s="1018"/>
      <c r="H853" s="1006"/>
      <c r="I853" s="1020"/>
      <c r="J853" s="1018"/>
      <c r="K853" s="1006"/>
      <c r="L853" s="1020"/>
      <c r="M853" s="246" t="s">
        <v>417</v>
      </c>
      <c r="N853" s="247"/>
      <c r="O853" s="563"/>
      <c r="P853" s="563"/>
      <c r="Q853" s="563"/>
    </row>
    <row r="854" spans="4:20" ht="16.5" customHeight="1">
      <c r="D854" s="1016"/>
      <c r="E854" s="1017"/>
      <c r="F854" s="1017"/>
      <c r="G854" s="1019"/>
      <c r="H854" s="1007"/>
      <c r="I854" s="1021"/>
      <c r="J854" s="1019"/>
      <c r="K854" s="1007"/>
      <c r="L854" s="1021"/>
      <c r="M854" s="246" t="s">
        <v>418</v>
      </c>
      <c r="N854" s="247"/>
      <c r="O854" s="563"/>
      <c r="P854" s="563"/>
      <c r="Q854" s="563"/>
    </row>
    <row r="855" spans="4:20" ht="29.1" customHeight="1">
      <c r="D855" s="681" t="s">
        <v>421</v>
      </c>
      <c r="E855" s="1022"/>
      <c r="F855" s="1022"/>
      <c r="G855" s="242"/>
      <c r="H855" s="243"/>
      <c r="I855" s="244"/>
      <c r="J855" s="242"/>
      <c r="K855" s="243"/>
      <c r="L855" s="492"/>
    </row>
    <row r="856" spans="4:20" ht="30.6" customHeight="1">
      <c r="D856" s="1035" t="s">
        <v>1357</v>
      </c>
      <c r="E856" s="1017"/>
      <c r="F856" s="1017"/>
      <c r="G856" s="1017"/>
      <c r="H856" s="1017"/>
      <c r="I856" s="981"/>
      <c r="J856" s="1036"/>
      <c r="K856" s="1036"/>
      <c r="L856" s="1036"/>
      <c r="M856" s="1036"/>
      <c r="N856" s="1036"/>
      <c r="O856" s="1036"/>
      <c r="P856" s="1036"/>
      <c r="Q856" s="1036"/>
      <c r="R856" s="1036"/>
      <c r="S856" s="1036"/>
      <c r="T856" s="1037"/>
    </row>
    <row r="857" spans="4:20" ht="15.6" customHeight="1">
      <c r="D857" s="119" t="s">
        <v>1497</v>
      </c>
    </row>
    <row r="858" spans="4:20" ht="15.6" customHeight="1">
      <c r="D858" s="119" t="s">
        <v>685</v>
      </c>
    </row>
    <row r="859" spans="4:20" ht="15.6" customHeight="1">
      <c r="D859" s="119"/>
      <c r="E859" s="119" t="s">
        <v>601</v>
      </c>
    </row>
    <row r="860" spans="4:20" ht="15.6" customHeight="1">
      <c r="D860" s="119"/>
      <c r="E860" s="119" t="s">
        <v>1498</v>
      </c>
    </row>
    <row r="861" spans="4:20" ht="15.6" customHeight="1">
      <c r="D861" s="119" t="s">
        <v>686</v>
      </c>
    </row>
    <row r="862" spans="4:20" ht="15.6" customHeight="1">
      <c r="E862" s="119" t="s">
        <v>602</v>
      </c>
    </row>
    <row r="863" spans="4:20" ht="22.5" customHeight="1">
      <c r="E863" s="607" t="s">
        <v>1191</v>
      </c>
      <c r="F863" s="608"/>
      <c r="G863" s="608"/>
      <c r="H863" s="608"/>
      <c r="I863" s="608"/>
      <c r="J863" s="637"/>
      <c r="K863" s="637"/>
      <c r="L863" s="637"/>
      <c r="M863" s="610"/>
      <c r="N863" s="493" t="s">
        <v>1192</v>
      </c>
    </row>
    <row r="864" spans="4:20" ht="11.45" customHeight="1">
      <c r="E864" s="119"/>
    </row>
    <row r="865" spans="3:24" ht="16.5" customHeight="1">
      <c r="Q865" s="222" t="s">
        <v>907</v>
      </c>
      <c r="S865" s="753">
        <f>Q$11</f>
        <v>0</v>
      </c>
      <c r="T865" s="754"/>
      <c r="U865" s="754"/>
      <c r="V865" s="754"/>
      <c r="W865" s="754"/>
      <c r="X865" s="930"/>
    </row>
    <row r="866" spans="3:24" ht="16.5" customHeight="1">
      <c r="C866" s="24" t="s">
        <v>1673</v>
      </c>
    </row>
    <row r="867" spans="3:24" ht="16.5" customHeight="1">
      <c r="D867" s="713" t="s">
        <v>412</v>
      </c>
      <c r="E867" s="631"/>
      <c r="F867" s="631"/>
      <c r="G867" s="949" t="str">
        <f>"令和"&amp;$Y$1&amp;"年度（予定含む）"</f>
        <v>令和8年度（予定含む）</v>
      </c>
      <c r="H867" s="949"/>
      <c r="I867" s="949"/>
      <c r="J867" s="949"/>
      <c r="K867" s="949"/>
      <c r="L867" s="949"/>
      <c r="M867" s="603" t="str">
        <f>"令和"&amp;$Y$1-1&amp;"年度"</f>
        <v>令和7年度</v>
      </c>
      <c r="N867" s="603"/>
      <c r="O867" s="603"/>
      <c r="P867" s="603"/>
      <c r="Q867" s="603"/>
      <c r="R867" s="603"/>
    </row>
    <row r="868" spans="3:24" ht="15.95" customHeight="1">
      <c r="D868" s="631"/>
      <c r="E868" s="631"/>
      <c r="F868" s="631"/>
      <c r="G868" s="752" t="s">
        <v>598</v>
      </c>
      <c r="H868" s="752"/>
      <c r="I868" s="752"/>
      <c r="J868" s="752" t="s">
        <v>599</v>
      </c>
      <c r="K868" s="752"/>
      <c r="L868" s="752"/>
      <c r="M868" s="752" t="s">
        <v>598</v>
      </c>
      <c r="N868" s="752"/>
      <c r="O868" s="752"/>
      <c r="P868" s="752" t="s">
        <v>599</v>
      </c>
      <c r="Q868" s="752"/>
      <c r="R868" s="752"/>
    </row>
    <row r="869" spans="3:24" ht="24.6" customHeight="1">
      <c r="D869" s="983" t="s">
        <v>422</v>
      </c>
      <c r="E869" s="1028"/>
      <c r="F869" s="1029"/>
      <c r="G869" s="242"/>
      <c r="H869" s="243"/>
      <c r="I869" s="244"/>
      <c r="J869" s="242"/>
      <c r="K869" s="243"/>
      <c r="L869" s="244"/>
      <c r="M869" s="242"/>
      <c r="N869" s="243"/>
      <c r="O869" s="244"/>
      <c r="P869" s="242"/>
      <c r="Q869" s="243"/>
      <c r="R869" s="245"/>
    </row>
    <row r="870" spans="3:24" ht="30" customHeight="1">
      <c r="D870" s="1003" t="s">
        <v>423</v>
      </c>
      <c r="E870" s="1022"/>
      <c r="F870" s="1022"/>
      <c r="G870" s="1017"/>
      <c r="H870" s="1017"/>
      <c r="I870" s="981"/>
      <c r="J870" s="1030"/>
      <c r="K870" s="1030"/>
      <c r="L870" s="1030"/>
      <c r="M870" s="1030"/>
      <c r="N870" s="1030"/>
      <c r="O870" s="1030"/>
      <c r="P870" s="1030"/>
      <c r="Q870" s="1030"/>
      <c r="R870" s="1030"/>
      <c r="S870" s="1030"/>
      <c r="T870" s="642"/>
    </row>
    <row r="871" spans="3:24" ht="16.5" customHeight="1">
      <c r="E871" s="119" t="s">
        <v>424</v>
      </c>
    </row>
    <row r="872" spans="3:24" ht="9.6" customHeight="1">
      <c r="E872" s="119"/>
    </row>
    <row r="873" spans="3:24" ht="16.5" customHeight="1">
      <c r="C873" s="24" t="s">
        <v>1674</v>
      </c>
    </row>
    <row r="874" spans="3:24" ht="16.5" customHeight="1">
      <c r="D874" s="1031" t="s">
        <v>412</v>
      </c>
      <c r="E874" s="1032"/>
      <c r="F874" s="949" t="str">
        <f>"令和"&amp;$Y$1&amp;"年度（予定含む）"</f>
        <v>令和8年度（予定含む）</v>
      </c>
      <c r="G874" s="949"/>
      <c r="H874" s="949"/>
      <c r="I874" s="949"/>
      <c r="J874" s="949"/>
      <c r="K874" s="949"/>
      <c r="L874" s="603" t="str">
        <f>"令和"&amp;$Y$1-1&amp;"年度"</f>
        <v>令和7年度</v>
      </c>
      <c r="M874" s="603"/>
      <c r="N874" s="603"/>
      <c r="O874" s="603"/>
      <c r="P874" s="603"/>
      <c r="Q874" s="603"/>
      <c r="R874" s="1008" t="s">
        <v>897</v>
      </c>
      <c r="S874" s="1009"/>
      <c r="T874" s="1009"/>
      <c r="U874" s="1009"/>
      <c r="V874" s="1010"/>
    </row>
    <row r="875" spans="3:24" ht="16.5" customHeight="1">
      <c r="D875" s="1033"/>
      <c r="E875" s="1034"/>
      <c r="F875" s="752" t="s">
        <v>598</v>
      </c>
      <c r="G875" s="752"/>
      <c r="H875" s="752"/>
      <c r="I875" s="752" t="s">
        <v>599</v>
      </c>
      <c r="J875" s="752"/>
      <c r="K875" s="752"/>
      <c r="L875" s="752" t="s">
        <v>598</v>
      </c>
      <c r="M875" s="752"/>
      <c r="N875" s="752"/>
      <c r="O875" s="752" t="s">
        <v>599</v>
      </c>
      <c r="P875" s="752"/>
      <c r="Q875" s="752"/>
      <c r="R875" s="1011"/>
      <c r="S875" s="1012"/>
      <c r="T875" s="1012"/>
      <c r="U875" s="1012"/>
      <c r="V875" s="1013"/>
    </row>
    <row r="876" spans="3:24" ht="18.600000000000001" customHeight="1">
      <c r="D876" s="675" t="s">
        <v>595</v>
      </c>
      <c r="E876" s="676"/>
      <c r="F876" s="1018"/>
      <c r="G876" s="1006"/>
      <c r="H876" s="1020"/>
      <c r="I876" s="1018"/>
      <c r="J876" s="1006"/>
      <c r="K876" s="1020"/>
      <c r="L876" s="1018"/>
      <c r="M876" s="1006"/>
      <c r="N876" s="1020"/>
      <c r="O876" s="1018"/>
      <c r="P876" s="1006"/>
      <c r="Q876" s="1020"/>
      <c r="R876" s="246" t="s">
        <v>417</v>
      </c>
      <c r="S876" s="247"/>
      <c r="T876" s="563"/>
      <c r="U876" s="563"/>
      <c r="V876" s="563"/>
    </row>
    <row r="877" spans="3:24" ht="18.600000000000001" customHeight="1">
      <c r="D877" s="1040"/>
      <c r="E877" s="1041"/>
      <c r="F877" s="1019"/>
      <c r="G877" s="1007"/>
      <c r="H877" s="1021"/>
      <c r="I877" s="1019"/>
      <c r="J877" s="1007"/>
      <c r="K877" s="1021"/>
      <c r="L877" s="1019"/>
      <c r="M877" s="1007"/>
      <c r="N877" s="1021"/>
      <c r="O877" s="1019"/>
      <c r="P877" s="1007"/>
      <c r="Q877" s="1021"/>
      <c r="R877" s="246" t="s">
        <v>418</v>
      </c>
      <c r="S877" s="247"/>
      <c r="T877" s="563"/>
      <c r="U877" s="563"/>
      <c r="V877" s="563"/>
    </row>
    <row r="878" spans="3:24" ht="30" customHeight="1">
      <c r="D878" s="1035" t="s">
        <v>425</v>
      </c>
      <c r="E878" s="1017"/>
      <c r="F878" s="1017"/>
      <c r="G878" s="1017"/>
      <c r="H878" s="1017"/>
      <c r="I878" s="981"/>
      <c r="J878" s="641"/>
      <c r="K878" s="641"/>
      <c r="L878" s="641"/>
      <c r="M878" s="641"/>
      <c r="N878" s="641"/>
      <c r="O878" s="641"/>
      <c r="P878" s="641"/>
      <c r="Q878" s="641"/>
      <c r="R878" s="641"/>
      <c r="S878" s="641"/>
      <c r="T878" s="982"/>
    </row>
    <row r="879" spans="3:24" ht="16.5" customHeight="1">
      <c r="E879" s="119" t="s">
        <v>1496</v>
      </c>
    </row>
    <row r="880" spans="3:24" ht="16.5" customHeight="1">
      <c r="E880" s="119" t="s">
        <v>687</v>
      </c>
    </row>
    <row r="881" spans="3:19" ht="16.5" customHeight="1">
      <c r="E881" s="119" t="s">
        <v>1470</v>
      </c>
    </row>
    <row r="882" spans="3:19" ht="16.5" customHeight="1">
      <c r="E882" s="119" t="s">
        <v>1562</v>
      </c>
    </row>
    <row r="883" spans="3:19" ht="9.6" customHeight="1">
      <c r="F883" s="119"/>
    </row>
    <row r="884" spans="3:19" ht="16.5" customHeight="1">
      <c r="C884" s="24" t="s">
        <v>833</v>
      </c>
    </row>
    <row r="885" spans="3:19" ht="18.95" customHeight="1">
      <c r="D885" s="669" t="s">
        <v>514</v>
      </c>
      <c r="E885" s="706"/>
      <c r="F885" s="706"/>
      <c r="G885" s="706"/>
      <c r="H885" s="756"/>
      <c r="I885" s="837"/>
      <c r="J885" s="838"/>
      <c r="K885" s="838"/>
      <c r="L885" s="838"/>
      <c r="M885" s="645"/>
      <c r="N885" s="645"/>
      <c r="O885" s="645"/>
      <c r="P885" s="646"/>
    </row>
    <row r="886" spans="3:19" ht="18.95" customHeight="1">
      <c r="E886" s="1038" t="s">
        <v>942</v>
      </c>
      <c r="F886" s="1039"/>
      <c r="G886" s="1039"/>
      <c r="H886" s="1039"/>
      <c r="I886" s="1039"/>
      <c r="J886" s="961"/>
      <c r="K886" s="1042" t="s">
        <v>1563</v>
      </c>
      <c r="L886" s="1043"/>
      <c r="M886" s="1043"/>
      <c r="N886" s="1043"/>
      <c r="O886" s="1043"/>
      <c r="P886" s="1044"/>
      <c r="Q886" s="486" t="s">
        <v>645</v>
      </c>
      <c r="R886" s="935" t="s">
        <v>927</v>
      </c>
      <c r="S886" s="936"/>
    </row>
    <row r="887" spans="3:19" ht="18.95" customHeight="1">
      <c r="E887" s="1045" t="s">
        <v>943</v>
      </c>
      <c r="F887" s="1046"/>
      <c r="G887" s="1046"/>
      <c r="H887" s="1046"/>
      <c r="I887" s="1046"/>
      <c r="J887" s="756"/>
      <c r="K887" s="1042" t="s">
        <v>1564</v>
      </c>
      <c r="L887" s="1043"/>
      <c r="M887" s="1043"/>
      <c r="N887" s="1043"/>
      <c r="O887" s="1043"/>
      <c r="P887" s="1044"/>
      <c r="Q887" s="486" t="s">
        <v>645</v>
      </c>
      <c r="R887" s="935" t="s">
        <v>928</v>
      </c>
      <c r="S887" s="936"/>
    </row>
    <row r="888" spans="3:19" ht="9.9499999999999993" customHeight="1">
      <c r="E888" s="494"/>
      <c r="F888" s="494"/>
      <c r="G888" s="494"/>
      <c r="H888" s="494"/>
      <c r="I888" s="494"/>
    </row>
    <row r="889" spans="3:19" ht="16.5" customHeight="1">
      <c r="C889" s="24" t="s">
        <v>1499</v>
      </c>
    </row>
    <row r="890" spans="3:19" ht="18.95" customHeight="1">
      <c r="D890" s="669" t="s">
        <v>514</v>
      </c>
      <c r="E890" s="706"/>
      <c r="F890" s="706"/>
      <c r="G890" s="706"/>
      <c r="H890" s="756"/>
      <c r="I890" s="837"/>
      <c r="J890" s="838"/>
      <c r="K890" s="838"/>
      <c r="L890" s="838"/>
      <c r="M890" s="645"/>
      <c r="N890" s="645"/>
      <c r="O890" s="645"/>
      <c r="P890" s="646"/>
    </row>
    <row r="891" spans="3:19" ht="18.95" customHeight="1">
      <c r="E891" s="1045" t="s">
        <v>944</v>
      </c>
      <c r="F891" s="1046"/>
      <c r="G891" s="1046"/>
      <c r="H891" s="1046"/>
      <c r="I891" s="1046"/>
      <c r="J891" s="756"/>
      <c r="K891" s="1042" t="s">
        <v>1565</v>
      </c>
      <c r="L891" s="1043"/>
      <c r="M891" s="1043"/>
      <c r="N891" s="1043"/>
      <c r="O891" s="1043"/>
      <c r="P891" s="1044"/>
      <c r="Q891" s="486" t="s">
        <v>645</v>
      </c>
      <c r="R891" s="935" t="s">
        <v>905</v>
      </c>
      <c r="S891" s="936"/>
    </row>
    <row r="892" spans="3:19" ht="16.5" customHeight="1">
      <c r="E892" s="119" t="s">
        <v>648</v>
      </c>
    </row>
    <row r="893" spans="3:19" ht="9.9499999999999993" customHeight="1">
      <c r="E893" s="494"/>
      <c r="F893" s="494"/>
      <c r="G893" s="494"/>
      <c r="H893" s="494"/>
      <c r="I893" s="494"/>
    </row>
    <row r="894" spans="3:19" ht="16.5" customHeight="1">
      <c r="C894" s="24" t="s">
        <v>834</v>
      </c>
    </row>
    <row r="895" spans="3:19" ht="18" customHeight="1">
      <c r="D895" s="669" t="s">
        <v>514</v>
      </c>
      <c r="E895" s="706"/>
      <c r="F895" s="706"/>
      <c r="G895" s="706"/>
      <c r="H895" s="756"/>
      <c r="I895" s="837"/>
      <c r="J895" s="838"/>
      <c r="K895" s="838"/>
      <c r="L895" s="838"/>
      <c r="M895" s="645"/>
      <c r="N895" s="645"/>
      <c r="O895" s="645"/>
      <c r="P895" s="646"/>
    </row>
    <row r="896" spans="3:19" ht="18" customHeight="1">
      <c r="E896" s="1045" t="s">
        <v>945</v>
      </c>
      <c r="F896" s="1046"/>
      <c r="G896" s="1046"/>
      <c r="H896" s="1046"/>
      <c r="I896" s="1046"/>
      <c r="J896" s="756"/>
      <c r="K896" s="1042" t="s">
        <v>1566</v>
      </c>
      <c r="L896" s="1043"/>
      <c r="M896" s="1043"/>
      <c r="N896" s="1043"/>
      <c r="O896" s="1043"/>
      <c r="P896" s="1044"/>
      <c r="Q896" s="486" t="s">
        <v>645</v>
      </c>
      <c r="R896" s="935" t="s">
        <v>904</v>
      </c>
      <c r="S896" s="936"/>
    </row>
    <row r="897" spans="3:24" ht="16.5" customHeight="1">
      <c r="E897" s="119" t="s">
        <v>431</v>
      </c>
    </row>
    <row r="898" spans="3:24" ht="16.5" customHeight="1">
      <c r="E898" s="119" t="s">
        <v>688</v>
      </c>
    </row>
    <row r="899" spans="3:24" ht="9.6" customHeight="1">
      <c r="E899" s="119" t="s">
        <v>432</v>
      </c>
    </row>
    <row r="900" spans="3:24" ht="11.45" customHeight="1">
      <c r="E900" s="119"/>
    </row>
    <row r="901" spans="3:24" ht="16.5" customHeight="1">
      <c r="Q901" s="222" t="s">
        <v>907</v>
      </c>
      <c r="S901" s="753">
        <f>Q$11</f>
        <v>0</v>
      </c>
      <c r="T901" s="754"/>
      <c r="U901" s="754"/>
      <c r="V901" s="754"/>
      <c r="W901" s="754"/>
      <c r="X901" s="930"/>
    </row>
    <row r="902" spans="3:24" ht="16.5" customHeight="1">
      <c r="C902" s="24" t="s">
        <v>839</v>
      </c>
    </row>
    <row r="903" spans="3:24" ht="16.5" customHeight="1">
      <c r="D903" s="222" t="s">
        <v>433</v>
      </c>
    </row>
    <row r="904" spans="3:24" ht="18.600000000000001" customHeight="1">
      <c r="D904" s="669" t="s">
        <v>514</v>
      </c>
      <c r="E904" s="706"/>
      <c r="F904" s="706"/>
      <c r="G904" s="706"/>
      <c r="H904" s="756"/>
      <c r="I904" s="1047"/>
      <c r="J904" s="1047"/>
      <c r="K904" s="1047"/>
      <c r="L904" s="1047"/>
      <c r="M904" s="1047"/>
      <c r="N904" s="1047"/>
      <c r="O904" s="1047"/>
      <c r="P904" s="1047"/>
      <c r="Q904" s="1047"/>
      <c r="R904" s="1047"/>
      <c r="S904" s="1047"/>
      <c r="T904" s="1047"/>
      <c r="U904" s="1047"/>
    </row>
    <row r="905" spans="3:24" ht="18.600000000000001" customHeight="1">
      <c r="E905" s="622" t="s">
        <v>946</v>
      </c>
      <c r="F905" s="778"/>
      <c r="G905" s="778"/>
      <c r="H905" s="778"/>
      <c r="I905" s="960"/>
      <c r="J905" s="960"/>
      <c r="K905" s="960"/>
      <c r="L905" s="960"/>
      <c r="M905" s="495"/>
      <c r="N905" s="222" t="s">
        <v>434</v>
      </c>
      <c r="P905" s="495"/>
      <c r="Q905" s="222" t="s">
        <v>515</v>
      </c>
      <c r="S905" s="567"/>
    </row>
    <row r="906" spans="3:24" ht="18.600000000000001" customHeight="1">
      <c r="E906" s="622" t="s">
        <v>898</v>
      </c>
      <c r="F906" s="778"/>
      <c r="G906" s="778"/>
      <c r="H906" s="778"/>
      <c r="I906" s="706"/>
      <c r="J906" s="706"/>
      <c r="K906" s="706"/>
      <c r="L906" s="706"/>
      <c r="M906" s="563"/>
      <c r="N906" s="277" t="s">
        <v>3</v>
      </c>
      <c r="O906" s="563"/>
      <c r="P906" s="352" t="s">
        <v>435</v>
      </c>
      <c r="Q906" s="277"/>
      <c r="R906" s="563"/>
      <c r="S906" s="277" t="s">
        <v>3</v>
      </c>
      <c r="T906" s="563"/>
      <c r="U906" s="277" t="s">
        <v>516</v>
      </c>
      <c r="V906" s="278"/>
    </row>
    <row r="907" spans="3:24" ht="6.95" customHeight="1"/>
    <row r="908" spans="3:24" ht="16.5" customHeight="1">
      <c r="D908" s="222" t="s">
        <v>835</v>
      </c>
    </row>
    <row r="909" spans="3:24" ht="18.600000000000001" customHeight="1">
      <c r="D909" s="669" t="s">
        <v>514</v>
      </c>
      <c r="E909" s="706"/>
      <c r="F909" s="706"/>
      <c r="G909" s="706"/>
      <c r="H909" s="706"/>
      <c r="I909" s="637"/>
      <c r="J909" s="610"/>
      <c r="K909" s="1048"/>
      <c r="L909" s="863"/>
      <c r="M909" s="863"/>
      <c r="N909" s="863"/>
      <c r="O909" s="863"/>
      <c r="P909" s="863"/>
      <c r="Q909" s="863"/>
      <c r="R909" s="863"/>
      <c r="S909" s="699"/>
    </row>
    <row r="910" spans="3:24" ht="18.600000000000001" customHeight="1">
      <c r="E910" s="1045" t="s">
        <v>1312</v>
      </c>
      <c r="F910" s="778"/>
      <c r="G910" s="778"/>
      <c r="H910" s="778"/>
      <c r="I910" s="609"/>
      <c r="J910" s="609"/>
      <c r="K910" s="755"/>
      <c r="L910" s="496" t="s">
        <v>1567</v>
      </c>
      <c r="M910" s="497"/>
      <c r="N910" s="497"/>
      <c r="O910" s="497"/>
      <c r="P910" s="497"/>
      <c r="Q910" s="497"/>
      <c r="R910" s="497"/>
      <c r="S910" s="498"/>
      <c r="T910" s="486" t="s">
        <v>645</v>
      </c>
      <c r="U910" s="1049" t="s">
        <v>1317</v>
      </c>
      <c r="V910" s="1050"/>
      <c r="W910" s="1050"/>
      <c r="X910" s="1051"/>
    </row>
    <row r="911" spans="3:24" ht="6.95" customHeight="1"/>
    <row r="912" spans="3:24" ht="16.5" customHeight="1">
      <c r="D912" s="222" t="s">
        <v>436</v>
      </c>
      <c r="R912" s="617" t="s">
        <v>1297</v>
      </c>
      <c r="S912" s="618"/>
      <c r="T912" s="618"/>
      <c r="U912" s="618"/>
      <c r="V912" s="618"/>
      <c r="W912" s="1222"/>
      <c r="X912" s="1223"/>
    </row>
    <row r="913" spans="4:23" ht="16.5" customHeight="1">
      <c r="E913" s="476" t="s">
        <v>1568</v>
      </c>
    </row>
    <row r="914" spans="4:23" ht="18.95" customHeight="1">
      <c r="D914" s="631" t="s">
        <v>440</v>
      </c>
      <c r="E914" s="631"/>
      <c r="F914" s="631"/>
      <c r="G914" s="631"/>
      <c r="H914" s="672"/>
      <c r="I914" s="674"/>
      <c r="K914" s="631" t="s">
        <v>442</v>
      </c>
      <c r="L914" s="631"/>
      <c r="M914" s="631"/>
      <c r="N914" s="631"/>
      <c r="O914" s="672"/>
      <c r="P914" s="674"/>
    </row>
    <row r="915" spans="4:23" ht="18.95" customHeight="1">
      <c r="D915" s="631" t="s">
        <v>1374</v>
      </c>
      <c r="E915" s="631"/>
      <c r="F915" s="631"/>
      <c r="G915" s="631"/>
      <c r="H915" s="672"/>
      <c r="I915" s="674"/>
      <c r="K915" s="631" t="s">
        <v>443</v>
      </c>
      <c r="L915" s="631"/>
      <c r="M915" s="631"/>
      <c r="N915" s="631"/>
      <c r="O915" s="672"/>
      <c r="P915" s="674"/>
    </row>
    <row r="916" spans="4:23" ht="18.95" customHeight="1">
      <c r="D916" s="631" t="s">
        <v>441</v>
      </c>
      <c r="E916" s="631"/>
      <c r="F916" s="631"/>
      <c r="G916" s="631"/>
      <c r="H916" s="672"/>
      <c r="I916" s="674"/>
      <c r="K916" s="631" t="s">
        <v>444</v>
      </c>
      <c r="L916" s="631"/>
      <c r="M916" s="631"/>
      <c r="N916" s="631"/>
      <c r="O916" s="672"/>
      <c r="P916" s="674"/>
    </row>
    <row r="917" spans="4:23" ht="7.5" customHeight="1"/>
    <row r="918" spans="4:23" ht="16.5" customHeight="1">
      <c r="E918" s="222" t="s">
        <v>437</v>
      </c>
    </row>
    <row r="919" spans="4:23" ht="13.5" customHeight="1">
      <c r="D919" s="603" t="str">
        <f>"令和"&amp;Y1-1&amp;"年度"</f>
        <v>令和7年度</v>
      </c>
      <c r="E919" s="603"/>
      <c r="F919" s="603"/>
      <c r="G919" s="604"/>
      <c r="H919" s="469"/>
      <c r="I919" s="499" t="s">
        <v>3</v>
      </c>
      <c r="J919" s="470"/>
      <c r="K919" s="500" t="s">
        <v>4</v>
      </c>
      <c r="L919" s="469"/>
      <c r="M919" s="499" t="s">
        <v>3</v>
      </c>
      <c r="N919" s="470"/>
      <c r="O919" s="501" t="s">
        <v>4</v>
      </c>
      <c r="P919" s="490"/>
      <c r="Q919" s="499" t="s">
        <v>3</v>
      </c>
      <c r="R919" s="470"/>
      <c r="S919" s="501" t="s">
        <v>4</v>
      </c>
      <c r="T919" s="490"/>
      <c r="U919" s="499" t="s">
        <v>3</v>
      </c>
      <c r="V919" s="470"/>
      <c r="W919" s="502" t="s">
        <v>4</v>
      </c>
    </row>
    <row r="920" spans="4:23" ht="13.5" customHeight="1">
      <c r="D920" s="603"/>
      <c r="E920" s="603"/>
      <c r="F920" s="603"/>
      <c r="G920" s="604"/>
      <c r="H920" s="469"/>
      <c r="I920" s="499" t="s">
        <v>3</v>
      </c>
      <c r="J920" s="470"/>
      <c r="K920" s="500" t="s">
        <v>4</v>
      </c>
      <c r="L920" s="469"/>
      <c r="M920" s="499" t="s">
        <v>3</v>
      </c>
      <c r="N920" s="470"/>
      <c r="O920" s="501" t="s">
        <v>4</v>
      </c>
      <c r="P920" s="490"/>
      <c r="Q920" s="499" t="s">
        <v>3</v>
      </c>
      <c r="R920" s="470"/>
      <c r="S920" s="501" t="s">
        <v>4</v>
      </c>
      <c r="T920" s="490"/>
      <c r="U920" s="499" t="s">
        <v>3</v>
      </c>
      <c r="V920" s="470"/>
      <c r="W920" s="502" t="s">
        <v>4</v>
      </c>
    </row>
    <row r="921" spans="4:23" ht="13.5" customHeight="1">
      <c r="D921" s="603"/>
      <c r="E921" s="603"/>
      <c r="F921" s="603"/>
      <c r="G921" s="604"/>
      <c r="H921" s="503"/>
      <c r="I921" s="499" t="s">
        <v>3</v>
      </c>
      <c r="J921" s="504"/>
      <c r="K921" s="500" t="s">
        <v>4</v>
      </c>
      <c r="L921" s="503"/>
      <c r="M921" s="499" t="s">
        <v>3</v>
      </c>
      <c r="N921" s="504"/>
      <c r="O921" s="501" t="s">
        <v>4</v>
      </c>
      <c r="P921" s="505"/>
      <c r="Q921" s="499" t="s">
        <v>3</v>
      </c>
      <c r="R921" s="504"/>
      <c r="S921" s="501" t="s">
        <v>4</v>
      </c>
      <c r="T921" s="505"/>
      <c r="U921" s="499" t="s">
        <v>3</v>
      </c>
      <c r="V921" s="504"/>
      <c r="W921" s="502" t="s">
        <v>4</v>
      </c>
    </row>
    <row r="922" spans="4:23" ht="13.5" customHeight="1">
      <c r="D922" s="949" t="str">
        <f>"令和"&amp;Y1&amp;"年度"</f>
        <v>令和8年度</v>
      </c>
      <c r="E922" s="949"/>
      <c r="F922" s="949"/>
      <c r="G922" s="937"/>
      <c r="H922" s="506"/>
      <c r="I922" s="499" t="s">
        <v>3</v>
      </c>
      <c r="J922" s="507"/>
      <c r="K922" s="500" t="s">
        <v>4</v>
      </c>
      <c r="L922" s="506"/>
      <c r="M922" s="499" t="s">
        <v>3</v>
      </c>
      <c r="N922" s="507"/>
      <c r="O922" s="501" t="s">
        <v>4</v>
      </c>
      <c r="P922" s="508"/>
      <c r="Q922" s="499" t="s">
        <v>3</v>
      </c>
      <c r="R922" s="507"/>
      <c r="S922" s="501" t="s">
        <v>4</v>
      </c>
      <c r="T922" s="508"/>
      <c r="U922" s="499" t="s">
        <v>3</v>
      </c>
      <c r="V922" s="507"/>
      <c r="W922" s="502" t="s">
        <v>4</v>
      </c>
    </row>
    <row r="923" spans="4:23" ht="13.5" customHeight="1">
      <c r="D923" s="949"/>
      <c r="E923" s="949"/>
      <c r="F923" s="949"/>
      <c r="G923" s="937"/>
      <c r="H923" s="469"/>
      <c r="I923" s="499" t="s">
        <v>3</v>
      </c>
      <c r="J923" s="470"/>
      <c r="K923" s="500" t="s">
        <v>4</v>
      </c>
      <c r="L923" s="469"/>
      <c r="M923" s="499" t="s">
        <v>3</v>
      </c>
      <c r="N923" s="470"/>
      <c r="O923" s="501" t="s">
        <v>4</v>
      </c>
      <c r="P923" s="490"/>
      <c r="Q923" s="499" t="s">
        <v>3</v>
      </c>
      <c r="R923" s="470"/>
      <c r="S923" s="501" t="s">
        <v>4</v>
      </c>
      <c r="T923" s="490"/>
      <c r="U923" s="499" t="s">
        <v>3</v>
      </c>
      <c r="V923" s="470"/>
      <c r="W923" s="502" t="s">
        <v>4</v>
      </c>
    </row>
    <row r="924" spans="4:23" ht="13.5" customHeight="1">
      <c r="D924" s="949"/>
      <c r="E924" s="949"/>
      <c r="F924" s="949"/>
      <c r="G924" s="937"/>
      <c r="H924" s="469"/>
      <c r="I924" s="499" t="s">
        <v>3</v>
      </c>
      <c r="J924" s="470"/>
      <c r="K924" s="500" t="s">
        <v>4</v>
      </c>
      <c r="L924" s="469"/>
      <c r="M924" s="499" t="s">
        <v>3</v>
      </c>
      <c r="N924" s="470"/>
      <c r="O924" s="501" t="s">
        <v>4</v>
      </c>
      <c r="P924" s="490"/>
      <c r="Q924" s="499" t="s">
        <v>3</v>
      </c>
      <c r="R924" s="470"/>
      <c r="S924" s="501" t="s">
        <v>4</v>
      </c>
      <c r="T924" s="490"/>
      <c r="U924" s="499" t="s">
        <v>3</v>
      </c>
      <c r="V924" s="470"/>
      <c r="W924" s="502" t="s">
        <v>4</v>
      </c>
    </row>
    <row r="925" spans="4:23" ht="6" customHeight="1"/>
    <row r="926" spans="4:23" ht="16.5" customHeight="1">
      <c r="D926" s="222" t="s">
        <v>438</v>
      </c>
    </row>
    <row r="927" spans="4:23" ht="16.5" customHeight="1">
      <c r="E927" s="222" t="s">
        <v>439</v>
      </c>
    </row>
    <row r="928" spans="4:23" ht="29.1" customHeight="1">
      <c r="D928" s="669"/>
      <c r="E928" s="706"/>
      <c r="F928" s="706"/>
      <c r="G928" s="706"/>
      <c r="H928" s="1153" t="str">
        <f>"令和"&amp;$Y$1&amp;"年度検査月日
（予定を含む）"</f>
        <v>令和8年度検査月日
（予定を含む）</v>
      </c>
      <c r="I928" s="938"/>
      <c r="J928" s="1154"/>
      <c r="K928" s="1155"/>
      <c r="L928" s="1156" t="str">
        <f>"令和"&amp;$Y$1-1&amp;"年度検査月日"</f>
        <v>令和7年度検査月日</v>
      </c>
      <c r="M928" s="938"/>
      <c r="N928" s="1154"/>
      <c r="O928" s="1155"/>
    </row>
    <row r="929" spans="4:22" ht="18.600000000000001" customHeight="1">
      <c r="D929" s="959" t="s">
        <v>445</v>
      </c>
      <c r="E929" s="960"/>
      <c r="F929" s="960"/>
      <c r="G929" s="960"/>
      <c r="H929" s="563"/>
      <c r="I929" s="352" t="s">
        <v>3</v>
      </c>
      <c r="J929" s="563"/>
      <c r="K929" s="352" t="s">
        <v>446</v>
      </c>
      <c r="L929" s="563"/>
      <c r="M929" s="352" t="s">
        <v>3</v>
      </c>
      <c r="N929" s="563"/>
      <c r="O929" s="353" t="s">
        <v>4</v>
      </c>
    </row>
    <row r="930" spans="4:22" ht="18.600000000000001" customHeight="1">
      <c r="D930" s="669" t="s">
        <v>607</v>
      </c>
      <c r="E930" s="706"/>
      <c r="F930" s="706"/>
      <c r="G930" s="706"/>
      <c r="H930" s="960"/>
      <c r="I930" s="706"/>
      <c r="J930" s="563"/>
      <c r="K930" s="277" t="s">
        <v>446</v>
      </c>
      <c r="L930" s="563"/>
      <c r="M930" s="278" t="s">
        <v>8</v>
      </c>
    </row>
    <row r="931" spans="4:22" ht="16.5" customHeight="1">
      <c r="E931" s="222" t="s">
        <v>689</v>
      </c>
    </row>
    <row r="932" spans="4:22" ht="7.5" customHeight="1"/>
    <row r="933" spans="4:22" ht="15.6" customHeight="1">
      <c r="D933" s="222" t="s">
        <v>1617</v>
      </c>
    </row>
    <row r="934" spans="4:22" ht="27.6" customHeight="1">
      <c r="D934" s="604" t="s">
        <v>386</v>
      </c>
      <c r="E934" s="773"/>
      <c r="F934" s="773"/>
      <c r="G934" s="1062"/>
      <c r="H934" s="865" t="s">
        <v>447</v>
      </c>
      <c r="I934" s="865"/>
      <c r="J934" s="1163"/>
      <c r="K934" s="1153" t="str">
        <f>"令和"&amp;$Y$1&amp;"年度検査月日
（予定を含む）"</f>
        <v>令和8年度検査月日
（予定を含む）</v>
      </c>
      <c r="L934" s="938"/>
      <c r="M934" s="1154"/>
      <c r="N934" s="1155"/>
      <c r="O934" s="1156" t="str">
        <f>"令和"&amp;$Y$1-1&amp;"年度検査月日"</f>
        <v>令和7年度検査月日</v>
      </c>
      <c r="P934" s="938"/>
      <c r="Q934" s="1154"/>
      <c r="R934" s="1155"/>
    </row>
    <row r="935" spans="4:22" ht="29.1" customHeight="1">
      <c r="D935" s="681" t="s">
        <v>836</v>
      </c>
      <c r="E935" s="1060"/>
      <c r="F935" s="1060"/>
      <c r="G935" s="1061"/>
      <c r="H935" s="858"/>
      <c r="I935" s="858"/>
      <c r="J935" s="1164"/>
      <c r="K935" s="563"/>
      <c r="L935" s="352" t="s">
        <v>3</v>
      </c>
      <c r="M935" s="563"/>
      <c r="N935" s="352" t="s">
        <v>4</v>
      </c>
      <c r="O935" s="563"/>
      <c r="P935" s="352" t="s">
        <v>3</v>
      </c>
      <c r="Q935" s="563"/>
      <c r="R935" s="353" t="s">
        <v>4</v>
      </c>
    </row>
    <row r="936" spans="4:22" ht="7.5" customHeight="1"/>
    <row r="937" spans="4:22" ht="15.6" customHeight="1">
      <c r="D937" s="222" t="s">
        <v>453</v>
      </c>
    </row>
    <row r="938" spans="4:22" ht="27.95" customHeight="1">
      <c r="D938" s="604" t="s">
        <v>386</v>
      </c>
      <c r="E938" s="773"/>
      <c r="F938" s="773"/>
      <c r="G938" s="1062"/>
      <c r="H938" s="865" t="s">
        <v>447</v>
      </c>
      <c r="I938" s="865"/>
      <c r="J938" s="1163"/>
      <c r="K938" s="1153" t="str">
        <f>"令和"&amp;$Y$1&amp;"年度検査月日
（予定を含む）"</f>
        <v>令和8年度検査月日
（予定を含む）</v>
      </c>
      <c r="L938" s="938"/>
      <c r="M938" s="1154"/>
      <c r="N938" s="1155"/>
      <c r="O938" s="1156" t="str">
        <f>"令和"&amp;$Y$1-1&amp;"年度検査月日"</f>
        <v>令和7年度検査月日</v>
      </c>
      <c r="P938" s="938"/>
      <c r="Q938" s="1154"/>
      <c r="R938" s="1155"/>
    </row>
    <row r="939" spans="4:22" ht="27.95" customHeight="1">
      <c r="D939" s="681" t="s">
        <v>448</v>
      </c>
      <c r="E939" s="1060"/>
      <c r="F939" s="1060"/>
      <c r="G939" s="1061"/>
      <c r="H939" s="1128"/>
      <c r="I939" s="1165"/>
      <c r="J939" s="1165"/>
      <c r="K939" s="563"/>
      <c r="L939" s="352" t="s">
        <v>3</v>
      </c>
      <c r="M939" s="563"/>
      <c r="N939" s="352" t="s">
        <v>4</v>
      </c>
      <c r="O939" s="563"/>
      <c r="P939" s="352" t="s">
        <v>3</v>
      </c>
      <c r="Q939" s="563"/>
      <c r="R939" s="353" t="s">
        <v>4</v>
      </c>
    </row>
    <row r="940" spans="4:22" ht="27.95" customHeight="1">
      <c r="D940" s="681" t="s">
        <v>449</v>
      </c>
      <c r="E940" s="1060"/>
      <c r="F940" s="1060"/>
      <c r="G940" s="1061"/>
      <c r="H940" s="858"/>
      <c r="I940" s="858"/>
      <c r="J940" s="1164"/>
      <c r="K940" s="563"/>
      <c r="L940" s="352" t="s">
        <v>3</v>
      </c>
      <c r="M940" s="563"/>
      <c r="N940" s="352" t="s">
        <v>4</v>
      </c>
      <c r="O940" s="563"/>
      <c r="P940" s="352" t="s">
        <v>3</v>
      </c>
      <c r="Q940" s="563"/>
      <c r="R940" s="353" t="s">
        <v>4</v>
      </c>
      <c r="U940" s="222" t="s">
        <v>600</v>
      </c>
    </row>
    <row r="941" spans="4:22" ht="27.95" customHeight="1">
      <c r="D941" s="681" t="s">
        <v>450</v>
      </c>
      <c r="E941" s="1060"/>
      <c r="F941" s="1060"/>
      <c r="G941" s="1061"/>
      <c r="H941" s="858"/>
      <c r="I941" s="858"/>
      <c r="J941" s="1164"/>
      <c r="K941" s="563"/>
      <c r="L941" s="352" t="s">
        <v>3</v>
      </c>
      <c r="M941" s="563"/>
      <c r="N941" s="352" t="s">
        <v>4</v>
      </c>
      <c r="O941" s="563"/>
      <c r="P941" s="352" t="s">
        <v>3</v>
      </c>
      <c r="Q941" s="563"/>
      <c r="R941" s="353" t="s">
        <v>4</v>
      </c>
    </row>
    <row r="942" spans="4:22" ht="27.95" customHeight="1">
      <c r="D942" s="681" t="s">
        <v>451</v>
      </c>
      <c r="E942" s="1060"/>
      <c r="F942" s="1060"/>
      <c r="G942" s="1061"/>
      <c r="H942" s="858"/>
      <c r="I942" s="858"/>
      <c r="J942" s="1164"/>
      <c r="K942" s="563"/>
      <c r="L942" s="352" t="s">
        <v>3</v>
      </c>
      <c r="M942" s="563"/>
      <c r="N942" s="352" t="s">
        <v>4</v>
      </c>
      <c r="O942" s="563"/>
      <c r="P942" s="352" t="s">
        <v>3</v>
      </c>
      <c r="Q942" s="563"/>
      <c r="R942" s="353" t="s">
        <v>4</v>
      </c>
    </row>
    <row r="943" spans="4:22" ht="11.1" customHeight="1"/>
    <row r="944" spans="4:22" ht="30.95" customHeight="1">
      <c r="D944" s="713" t="s">
        <v>1375</v>
      </c>
      <c r="E944" s="601"/>
      <c r="F944" s="601"/>
      <c r="G944" s="601"/>
      <c r="H944" s="638"/>
      <c r="I944" s="981"/>
      <c r="J944" s="641"/>
      <c r="K944" s="641"/>
      <c r="L944" s="641"/>
      <c r="M944" s="641"/>
      <c r="N944" s="641"/>
      <c r="O944" s="641"/>
      <c r="P944" s="641"/>
      <c r="Q944" s="641"/>
      <c r="R944" s="1030"/>
      <c r="S944" s="1030"/>
      <c r="T944" s="1030"/>
      <c r="U944" s="1030"/>
      <c r="V944" s="642"/>
    </row>
    <row r="945" spans="3:24" ht="16.5" customHeight="1">
      <c r="E945" s="119" t="s">
        <v>690</v>
      </c>
    </row>
    <row r="946" spans="3:24" ht="9.6" customHeight="1">
      <c r="E946" s="119" t="s">
        <v>452</v>
      </c>
    </row>
    <row r="947" spans="3:24" ht="6.95" customHeight="1"/>
    <row r="948" spans="3:24" ht="16.5" customHeight="1">
      <c r="D948" s="222" t="s">
        <v>837</v>
      </c>
    </row>
    <row r="949" spans="3:24" ht="18" customHeight="1">
      <c r="D949" s="669" t="s">
        <v>517</v>
      </c>
      <c r="E949" s="706"/>
      <c r="F949" s="706"/>
      <c r="G949" s="706"/>
      <c r="H949" s="756"/>
      <c r="I949" s="697"/>
      <c r="J949" s="698"/>
      <c r="K949" s="698"/>
      <c r="L949" s="698"/>
      <c r="M949" s="699"/>
    </row>
    <row r="950" spans="3:24" ht="6.6" customHeight="1"/>
    <row r="951" spans="3:24" ht="16.5" customHeight="1">
      <c r="D951" s="222" t="s">
        <v>838</v>
      </c>
    </row>
    <row r="952" spans="3:24" ht="18.95" customHeight="1">
      <c r="D952" s="669" t="s">
        <v>518</v>
      </c>
      <c r="E952" s="706"/>
      <c r="F952" s="706"/>
      <c r="G952" s="706"/>
      <c r="H952" s="756"/>
      <c r="I952" s="697"/>
      <c r="J952" s="698"/>
      <c r="K952" s="698"/>
      <c r="L952" s="698"/>
      <c r="M952" s="699"/>
    </row>
    <row r="953" spans="3:24" ht="16.5" customHeight="1">
      <c r="E953" s="119" t="s">
        <v>454</v>
      </c>
    </row>
    <row r="954" spans="3:24" ht="16.5" customHeight="1">
      <c r="E954" s="119" t="s">
        <v>1376</v>
      </c>
    </row>
    <row r="955" spans="3:24" ht="12" customHeight="1">
      <c r="E955" s="119"/>
    </row>
    <row r="956" spans="3:24" ht="16.5" customHeight="1">
      <c r="Q956" s="222" t="s">
        <v>907</v>
      </c>
      <c r="S956" s="753">
        <f>Q$11</f>
        <v>0</v>
      </c>
      <c r="T956" s="754"/>
      <c r="U956" s="754"/>
      <c r="V956" s="754"/>
      <c r="W956" s="754"/>
      <c r="X956" s="930"/>
    </row>
    <row r="957" spans="3:24" ht="16.5" customHeight="1">
      <c r="C957" s="24" t="s">
        <v>455</v>
      </c>
    </row>
    <row r="958" spans="3:24" ht="18.600000000000001" customHeight="1">
      <c r="D958" s="222" t="s">
        <v>456</v>
      </c>
    </row>
    <row r="959" spans="3:24" ht="25.5" customHeight="1">
      <c r="D959" s="603" t="s">
        <v>457</v>
      </c>
      <c r="E959" s="603"/>
      <c r="F959" s="603"/>
      <c r="G959" s="631"/>
      <c r="H959" s="631"/>
      <c r="I959" s="1153" t="str">
        <f>"令和"&amp;$Y$1&amp;"年度検査月日
（予定を含む）"</f>
        <v>令和8年度検査月日
（予定を含む）</v>
      </c>
      <c r="J959" s="938"/>
      <c r="K959" s="1154"/>
      <c r="L959" s="1155"/>
      <c r="M959" s="1156" t="str">
        <f>"令和"&amp;$Y$1-1&amp;"年度検査月日"</f>
        <v>令和7年度検査月日</v>
      </c>
      <c r="N959" s="938"/>
      <c r="O959" s="1154"/>
      <c r="P959" s="1155"/>
      <c r="Q959" s="865" t="s">
        <v>462</v>
      </c>
      <c r="R959" s="603"/>
    </row>
    <row r="960" spans="3:24" ht="17.100000000000001" customHeight="1">
      <c r="D960" s="1142" t="s">
        <v>1675</v>
      </c>
      <c r="E960" s="1142"/>
      <c r="F960" s="1142"/>
      <c r="G960" s="1142"/>
      <c r="H960" s="509" t="s">
        <v>458</v>
      </c>
      <c r="I960" s="451"/>
      <c r="J960" s="354" t="s">
        <v>3</v>
      </c>
      <c r="K960" s="451"/>
      <c r="L960" s="354" t="s">
        <v>4</v>
      </c>
      <c r="M960" s="451"/>
      <c r="N960" s="354" t="s">
        <v>3</v>
      </c>
      <c r="O960" s="451"/>
      <c r="P960" s="279" t="s">
        <v>4</v>
      </c>
      <c r="Q960" s="632"/>
      <c r="R960" s="632"/>
    </row>
    <row r="961" spans="4:18" ht="17.100000000000001" customHeight="1">
      <c r="D961" s="713"/>
      <c r="E961" s="713"/>
      <c r="F961" s="713"/>
      <c r="G961" s="713"/>
      <c r="H961" s="510" t="s">
        <v>459</v>
      </c>
      <c r="I961" s="451"/>
      <c r="J961" s="355" t="s">
        <v>3</v>
      </c>
      <c r="K961" s="451"/>
      <c r="L961" s="355" t="s">
        <v>4</v>
      </c>
      <c r="M961" s="451"/>
      <c r="N961" s="355" t="s">
        <v>3</v>
      </c>
      <c r="O961" s="451"/>
      <c r="P961" s="282" t="s">
        <v>4</v>
      </c>
      <c r="Q961" s="632"/>
      <c r="R961" s="632"/>
    </row>
    <row r="962" spans="4:18" ht="17.100000000000001" customHeight="1">
      <c r="D962" s="713"/>
      <c r="E962" s="713"/>
      <c r="F962" s="713"/>
      <c r="G962" s="713"/>
      <c r="H962" s="511" t="s">
        <v>460</v>
      </c>
      <c r="I962" s="451"/>
      <c r="J962" s="356" t="s">
        <v>3</v>
      </c>
      <c r="K962" s="451"/>
      <c r="L962" s="356" t="s">
        <v>4</v>
      </c>
      <c r="M962" s="451"/>
      <c r="N962" s="356" t="s">
        <v>3</v>
      </c>
      <c r="O962" s="451"/>
      <c r="P962" s="285" t="s">
        <v>4</v>
      </c>
      <c r="Q962" s="632"/>
      <c r="R962" s="632"/>
    </row>
    <row r="963" spans="4:18" ht="39.950000000000003" customHeight="1">
      <c r="D963" s="713" t="s">
        <v>1676</v>
      </c>
      <c r="E963" s="713"/>
      <c r="F963" s="713"/>
      <c r="G963" s="713"/>
      <c r="H963" s="669"/>
      <c r="I963" s="451"/>
      <c r="J963" s="352" t="s">
        <v>3</v>
      </c>
      <c r="K963" s="451"/>
      <c r="L963" s="352" t="s">
        <v>4</v>
      </c>
      <c r="M963" s="451"/>
      <c r="N963" s="352" t="s">
        <v>3</v>
      </c>
      <c r="O963" s="451"/>
      <c r="P963" s="353" t="s">
        <v>4</v>
      </c>
      <c r="Q963" s="632"/>
      <c r="R963" s="632"/>
    </row>
    <row r="964" spans="4:18" ht="39.950000000000003" customHeight="1">
      <c r="D964" s="713" t="s">
        <v>1677</v>
      </c>
      <c r="E964" s="713"/>
      <c r="F964" s="713"/>
      <c r="G964" s="713"/>
      <c r="H964" s="669"/>
      <c r="I964" s="451"/>
      <c r="J964" s="352" t="s">
        <v>3</v>
      </c>
      <c r="K964" s="451"/>
      <c r="L964" s="352" t="s">
        <v>461</v>
      </c>
      <c r="M964" s="451"/>
      <c r="N964" s="352" t="s">
        <v>3</v>
      </c>
      <c r="O964" s="451"/>
      <c r="P964" s="353" t="s">
        <v>461</v>
      </c>
      <c r="Q964" s="632"/>
      <c r="R964" s="632"/>
    </row>
    <row r="965" spans="4:18" ht="27" customHeight="1">
      <c r="D965" s="675" t="s">
        <v>1678</v>
      </c>
      <c r="E965" s="1161"/>
      <c r="F965" s="1161"/>
      <c r="G965" s="1161"/>
      <c r="H965" s="787"/>
      <c r="I965" s="1162"/>
      <c r="J965" s="645"/>
      <c r="K965" s="1078"/>
      <c r="L965" s="646"/>
      <c r="M965" s="1162"/>
      <c r="N965" s="645"/>
      <c r="O965" s="1078"/>
      <c r="P965" s="646"/>
      <c r="Q965" s="1130"/>
      <c r="R965" s="1130"/>
    </row>
    <row r="966" spans="4:18" ht="18.95" customHeight="1">
      <c r="D966" s="1040"/>
      <c r="E966" s="1041"/>
      <c r="F966" s="1041"/>
      <c r="G966" s="1041"/>
      <c r="H966" s="1041"/>
      <c r="I966" s="563"/>
      <c r="J966" s="352" t="s">
        <v>244</v>
      </c>
      <c r="K966" s="563"/>
      <c r="L966" s="352" t="s">
        <v>461</v>
      </c>
      <c r="M966" s="563"/>
      <c r="N966" s="352" t="s">
        <v>244</v>
      </c>
      <c r="O966" s="563"/>
      <c r="P966" s="353" t="s">
        <v>461</v>
      </c>
      <c r="Q966" s="625"/>
      <c r="R966" s="625"/>
    </row>
    <row r="967" spans="4:18" ht="15.6" customHeight="1">
      <c r="E967" s="119" t="s">
        <v>463</v>
      </c>
    </row>
    <row r="968" spans="4:18" ht="9.6" customHeight="1"/>
    <row r="969" spans="4:18" ht="18.95" customHeight="1">
      <c r="D969" s="222" t="s">
        <v>464</v>
      </c>
    </row>
    <row r="970" spans="4:18" ht="26.45" customHeight="1">
      <c r="D970" s="604" t="s">
        <v>457</v>
      </c>
      <c r="E970" s="605"/>
      <c r="F970" s="605"/>
      <c r="G970" s="606"/>
      <c r="H970" s="1059" t="s">
        <v>34</v>
      </c>
      <c r="I970" s="938"/>
      <c r="J970" s="754"/>
      <c r="K970" s="930"/>
      <c r="L970" s="603" t="s">
        <v>465</v>
      </c>
      <c r="M970" s="603"/>
      <c r="N970" s="603"/>
      <c r="O970" s="603"/>
      <c r="P970" s="865" t="s">
        <v>462</v>
      </c>
      <c r="Q970" s="603"/>
    </row>
    <row r="971" spans="4:18" ht="18.600000000000001" customHeight="1">
      <c r="D971" s="785" t="s">
        <v>840</v>
      </c>
      <c r="E971" s="786"/>
      <c r="F971" s="786"/>
      <c r="G971" s="787"/>
      <c r="H971" s="1053"/>
      <c r="I971" s="1054"/>
      <c r="J971" s="1055"/>
      <c r="K971" s="1055"/>
      <c r="L971" s="692"/>
      <c r="M971" s="692"/>
      <c r="N971" s="692"/>
      <c r="O971" s="692"/>
      <c r="P971" s="625"/>
      <c r="Q971" s="625"/>
    </row>
    <row r="972" spans="4:18" ht="18.600000000000001" customHeight="1">
      <c r="D972" s="959"/>
      <c r="E972" s="960"/>
      <c r="F972" s="960"/>
      <c r="G972" s="961"/>
      <c r="H972" s="1056"/>
      <c r="I972" s="1057"/>
      <c r="J972" s="1058"/>
      <c r="K972" s="1058"/>
      <c r="L972" s="920"/>
      <c r="M972" s="946"/>
      <c r="N972" s="946"/>
      <c r="O972" s="947"/>
      <c r="P972" s="674"/>
      <c r="Q972" s="625"/>
    </row>
    <row r="973" spans="4:18" ht="18.600000000000001" customHeight="1">
      <c r="D973" s="675" t="s">
        <v>466</v>
      </c>
      <c r="E973" s="786"/>
      <c r="F973" s="786"/>
      <c r="G973" s="787"/>
      <c r="H973" s="1053"/>
      <c r="I973" s="1054"/>
      <c r="J973" s="1055"/>
      <c r="K973" s="1055"/>
      <c r="L973" s="1052"/>
      <c r="M973" s="1052"/>
      <c r="N973" s="1052"/>
      <c r="O973" s="1052"/>
      <c r="P973" s="625"/>
      <c r="Q973" s="625"/>
    </row>
    <row r="974" spans="4:18" ht="18.600000000000001" customHeight="1">
      <c r="D974" s="959"/>
      <c r="E974" s="960"/>
      <c r="F974" s="960"/>
      <c r="G974" s="961"/>
      <c r="H974" s="1056"/>
      <c r="I974" s="1057"/>
      <c r="J974" s="1058"/>
      <c r="K974" s="1058"/>
      <c r="L974" s="920"/>
      <c r="M974" s="946"/>
      <c r="N974" s="946"/>
      <c r="O974" s="947"/>
      <c r="P974" s="674"/>
      <c r="Q974" s="625"/>
    </row>
    <row r="975" spans="4:18" ht="18.600000000000001" customHeight="1">
      <c r="D975" s="713" t="s">
        <v>467</v>
      </c>
      <c r="E975" s="631"/>
      <c r="F975" s="631"/>
      <c r="G975" s="631"/>
      <c r="H975" s="1053"/>
      <c r="I975" s="1054"/>
      <c r="J975" s="1055"/>
      <c r="K975" s="1055"/>
      <c r="L975" s="1052"/>
      <c r="M975" s="1052"/>
      <c r="N975" s="1052"/>
      <c r="O975" s="1052"/>
      <c r="P975" s="625"/>
      <c r="Q975" s="625"/>
    </row>
    <row r="976" spans="4:18" ht="18.600000000000001" customHeight="1">
      <c r="D976" s="631"/>
      <c r="E976" s="631"/>
      <c r="F976" s="631"/>
      <c r="G976" s="631"/>
      <c r="H976" s="1116"/>
      <c r="I976" s="1117"/>
      <c r="J976" s="1118"/>
      <c r="K976" s="1118"/>
      <c r="L976" s="920"/>
      <c r="M976" s="946"/>
      <c r="N976" s="946"/>
      <c r="O976" s="947"/>
      <c r="P976" s="674"/>
      <c r="Q976" s="625"/>
    </row>
    <row r="977" spans="2:27" ht="15.6" customHeight="1">
      <c r="E977" s="119" t="s">
        <v>463</v>
      </c>
    </row>
    <row r="978" spans="2:27" ht="16.5" customHeight="1">
      <c r="E978" s="119"/>
      <c r="T978" s="617" t="s">
        <v>1296</v>
      </c>
      <c r="U978" s="618"/>
      <c r="V978" s="618"/>
      <c r="W978" s="618"/>
      <c r="X978" s="619"/>
    </row>
    <row r="979" spans="2:27" ht="15.6" customHeight="1">
      <c r="E979" s="119"/>
    </row>
    <row r="980" spans="2:27" ht="16.5" customHeight="1">
      <c r="B980" s="275" t="s">
        <v>468</v>
      </c>
    </row>
    <row r="981" spans="2:27" ht="16.5" customHeight="1">
      <c r="C981" s="24" t="s">
        <v>469</v>
      </c>
    </row>
    <row r="982" spans="2:27" ht="18.95" customHeight="1">
      <c r="D982" s="222" t="s">
        <v>470</v>
      </c>
    </row>
    <row r="983" spans="2:27" ht="26.45" customHeight="1">
      <c r="D983" s="604" t="s">
        <v>457</v>
      </c>
      <c r="E983" s="637"/>
      <c r="F983" s="637"/>
      <c r="G983" s="610"/>
      <c r="H983" s="740" t="s">
        <v>471</v>
      </c>
      <c r="I983" s="875"/>
      <c r="J983" s="875"/>
      <c r="K983" s="875"/>
      <c r="L983" s="1160"/>
      <c r="M983" s="865" t="str">
        <f>"令和"&amp;Y1&amp;"年度実施日
（予定含む）"</f>
        <v>令和8年度実施日
（予定含む）</v>
      </c>
      <c r="N983" s="752"/>
      <c r="O983" s="603"/>
      <c r="P983" s="752"/>
      <c r="Q983" s="601"/>
      <c r="R983" s="799" t="str">
        <f>"令和"&amp;Y1-1&amp;"年度実施日"</f>
        <v>令和7年度実施日</v>
      </c>
      <c r="S983" s="676"/>
      <c r="T983" s="676"/>
      <c r="U983" s="676"/>
      <c r="V983" s="677"/>
      <c r="W983" s="865" t="s">
        <v>462</v>
      </c>
      <c r="X983" s="603"/>
    </row>
    <row r="984" spans="2:27" ht="16.5" customHeight="1">
      <c r="D984" s="1142" t="s">
        <v>472</v>
      </c>
      <c r="E984" s="1142"/>
      <c r="F984" s="1142"/>
      <c r="G984" s="1079"/>
      <c r="H984" s="1143"/>
      <c r="I984" s="1144"/>
      <c r="J984" s="1144"/>
      <c r="K984" s="1144"/>
      <c r="L984" s="1145"/>
      <c r="M984" s="554" t="s">
        <v>458</v>
      </c>
      <c r="N984" s="560"/>
      <c r="O984" s="354" t="s">
        <v>3</v>
      </c>
      <c r="P984" s="560"/>
      <c r="Q984" s="279" t="s">
        <v>4</v>
      </c>
      <c r="R984" s="512" t="s">
        <v>458</v>
      </c>
      <c r="S984" s="560"/>
      <c r="T984" s="354" t="s">
        <v>3</v>
      </c>
      <c r="U984" s="560"/>
      <c r="V984" s="279" t="s">
        <v>4</v>
      </c>
      <c r="W984" s="632"/>
      <c r="X984" s="632"/>
    </row>
    <row r="985" spans="2:27" ht="16.5" customHeight="1">
      <c r="D985" s="713"/>
      <c r="E985" s="713"/>
      <c r="F985" s="713"/>
      <c r="G985" s="681"/>
      <c r="H985" s="1143"/>
      <c r="I985" s="1144"/>
      <c r="J985" s="1144"/>
      <c r="K985" s="1144"/>
      <c r="L985" s="1145"/>
      <c r="M985" s="555" t="s">
        <v>459</v>
      </c>
      <c r="N985" s="513"/>
      <c r="O985" s="355" t="s">
        <v>3</v>
      </c>
      <c r="P985" s="513"/>
      <c r="Q985" s="282" t="s">
        <v>4</v>
      </c>
      <c r="R985" s="514" t="s">
        <v>459</v>
      </c>
      <c r="S985" s="513"/>
      <c r="T985" s="355" t="s">
        <v>3</v>
      </c>
      <c r="U985" s="513"/>
      <c r="V985" s="282" t="s">
        <v>4</v>
      </c>
      <c r="W985" s="632"/>
      <c r="X985" s="632"/>
    </row>
    <row r="986" spans="2:27" ht="16.5" customHeight="1">
      <c r="D986" s="713"/>
      <c r="E986" s="713"/>
      <c r="F986" s="713"/>
      <c r="G986" s="681"/>
      <c r="H986" s="1143"/>
      <c r="I986" s="1144"/>
      <c r="J986" s="1144"/>
      <c r="K986" s="1144"/>
      <c r="L986" s="1145"/>
      <c r="M986" s="556" t="s">
        <v>460</v>
      </c>
      <c r="N986" s="515"/>
      <c r="O986" s="356" t="s">
        <v>3</v>
      </c>
      <c r="P986" s="515"/>
      <c r="Q986" s="285" t="s">
        <v>4</v>
      </c>
      <c r="R986" s="516" t="s">
        <v>460</v>
      </c>
      <c r="S986" s="515"/>
      <c r="T986" s="356" t="s">
        <v>3</v>
      </c>
      <c r="U986" s="515"/>
      <c r="V986" s="285" t="s">
        <v>4</v>
      </c>
      <c r="W986" s="632"/>
      <c r="X986" s="632"/>
    </row>
    <row r="987" spans="2:27" ht="16.5" customHeight="1">
      <c r="D987" s="1142" t="s">
        <v>1529</v>
      </c>
      <c r="E987" s="1142"/>
      <c r="F987" s="1142"/>
      <c r="G987" s="1079"/>
      <c r="H987" s="1143"/>
      <c r="I987" s="1144"/>
      <c r="J987" s="1144"/>
      <c r="K987" s="1144"/>
      <c r="L987" s="1145"/>
      <c r="M987" s="554" t="s">
        <v>458</v>
      </c>
      <c r="N987" s="560"/>
      <c r="O987" s="354" t="s">
        <v>3</v>
      </c>
      <c r="P987" s="560"/>
      <c r="Q987" s="279" t="s">
        <v>4</v>
      </c>
      <c r="R987" s="512" t="s">
        <v>458</v>
      </c>
      <c r="S987" s="560"/>
      <c r="T987" s="354" t="s">
        <v>3</v>
      </c>
      <c r="U987" s="560"/>
      <c r="V987" s="279" t="s">
        <v>4</v>
      </c>
      <c r="W987" s="632"/>
      <c r="X987" s="632"/>
    </row>
    <row r="988" spans="2:27" ht="16.5" customHeight="1">
      <c r="D988" s="713"/>
      <c r="E988" s="713"/>
      <c r="F988" s="713"/>
      <c r="G988" s="681"/>
      <c r="H988" s="1143"/>
      <c r="I988" s="1144"/>
      <c r="J988" s="1144"/>
      <c r="K988" s="1144"/>
      <c r="L988" s="1145"/>
      <c r="M988" s="555" t="s">
        <v>459</v>
      </c>
      <c r="N988" s="513"/>
      <c r="O988" s="355" t="s">
        <v>3</v>
      </c>
      <c r="P988" s="513"/>
      <c r="Q988" s="282" t="s">
        <v>4</v>
      </c>
      <c r="R988" s="514" t="s">
        <v>459</v>
      </c>
      <c r="S988" s="513"/>
      <c r="T988" s="355" t="s">
        <v>3</v>
      </c>
      <c r="U988" s="513"/>
      <c r="V988" s="282" t="s">
        <v>4</v>
      </c>
      <c r="W988" s="632"/>
      <c r="X988" s="632"/>
      <c r="AA988" s="222" t="s">
        <v>899</v>
      </c>
    </row>
    <row r="989" spans="2:27" ht="16.5" customHeight="1">
      <c r="D989" s="713"/>
      <c r="E989" s="713"/>
      <c r="F989" s="713"/>
      <c r="G989" s="681"/>
      <c r="H989" s="1143"/>
      <c r="I989" s="1144"/>
      <c r="J989" s="1144"/>
      <c r="K989" s="1144"/>
      <c r="L989" s="1145"/>
      <c r="M989" s="556" t="s">
        <v>460</v>
      </c>
      <c r="N989" s="515"/>
      <c r="O989" s="356" t="s">
        <v>3</v>
      </c>
      <c r="P989" s="515"/>
      <c r="Q989" s="285" t="s">
        <v>4</v>
      </c>
      <c r="R989" s="516" t="s">
        <v>460</v>
      </c>
      <c r="S989" s="515"/>
      <c r="T989" s="356" t="s">
        <v>3</v>
      </c>
      <c r="U989" s="515"/>
      <c r="V989" s="285" t="s">
        <v>4</v>
      </c>
      <c r="W989" s="632"/>
      <c r="X989" s="632"/>
    </row>
    <row r="990" spans="2:27" ht="16.5" customHeight="1">
      <c r="D990" s="1142" t="s">
        <v>473</v>
      </c>
      <c r="E990" s="1142"/>
      <c r="F990" s="1142"/>
      <c r="G990" s="1079"/>
      <c r="H990" s="1143"/>
      <c r="I990" s="1144"/>
      <c r="J990" s="1144"/>
      <c r="K990" s="1144"/>
      <c r="L990" s="1145"/>
      <c r="M990" s="554" t="s">
        <v>458</v>
      </c>
      <c r="N990" s="560"/>
      <c r="O990" s="354" t="s">
        <v>3</v>
      </c>
      <c r="P990" s="560"/>
      <c r="Q990" s="279" t="s">
        <v>4</v>
      </c>
      <c r="R990" s="512" t="s">
        <v>458</v>
      </c>
      <c r="S990" s="560"/>
      <c r="T990" s="354" t="s">
        <v>3</v>
      </c>
      <c r="U990" s="560"/>
      <c r="V990" s="279" t="s">
        <v>4</v>
      </c>
      <c r="W990" s="632"/>
      <c r="X990" s="632"/>
    </row>
    <row r="991" spans="2:27" ht="16.5" customHeight="1">
      <c r="D991" s="713"/>
      <c r="E991" s="713"/>
      <c r="F991" s="713"/>
      <c r="G991" s="681"/>
      <c r="H991" s="1143"/>
      <c r="I991" s="1144"/>
      <c r="J991" s="1144"/>
      <c r="K991" s="1144"/>
      <c r="L991" s="1145"/>
      <c r="M991" s="555" t="s">
        <v>459</v>
      </c>
      <c r="N991" s="513"/>
      <c r="O991" s="355" t="s">
        <v>3</v>
      </c>
      <c r="P991" s="513"/>
      <c r="Q991" s="282" t="s">
        <v>4</v>
      </c>
      <c r="R991" s="514" t="s">
        <v>459</v>
      </c>
      <c r="S991" s="513"/>
      <c r="T991" s="355" t="s">
        <v>3</v>
      </c>
      <c r="U991" s="513"/>
      <c r="V991" s="282" t="s">
        <v>4</v>
      </c>
      <c r="W991" s="632"/>
      <c r="X991" s="632"/>
    </row>
    <row r="992" spans="2:27" ht="16.5" customHeight="1">
      <c r="D992" s="713"/>
      <c r="E992" s="713"/>
      <c r="F992" s="713"/>
      <c r="G992" s="681"/>
      <c r="H992" s="1143"/>
      <c r="I992" s="1144"/>
      <c r="J992" s="1144"/>
      <c r="K992" s="1144"/>
      <c r="L992" s="1145"/>
      <c r="M992" s="556" t="s">
        <v>460</v>
      </c>
      <c r="N992" s="515"/>
      <c r="O992" s="356" t="s">
        <v>3</v>
      </c>
      <c r="P992" s="515"/>
      <c r="Q992" s="285" t="s">
        <v>4</v>
      </c>
      <c r="R992" s="516" t="s">
        <v>460</v>
      </c>
      <c r="S992" s="515"/>
      <c r="T992" s="356" t="s">
        <v>3</v>
      </c>
      <c r="U992" s="515"/>
      <c r="V992" s="285" t="s">
        <v>4</v>
      </c>
      <c r="W992" s="632"/>
      <c r="X992" s="632"/>
    </row>
    <row r="993" spans="3:24" ht="16.5" customHeight="1">
      <c r="D993" s="1142" t="s">
        <v>474</v>
      </c>
      <c r="E993" s="1142"/>
      <c r="F993" s="1142"/>
      <c r="G993" s="1079"/>
      <c r="H993" s="1143"/>
      <c r="I993" s="1144"/>
      <c r="J993" s="1144"/>
      <c r="K993" s="1144"/>
      <c r="L993" s="1145"/>
      <c r="M993" s="554" t="s">
        <v>458</v>
      </c>
      <c r="N993" s="560"/>
      <c r="O993" s="354" t="s">
        <v>3</v>
      </c>
      <c r="P993" s="560"/>
      <c r="Q993" s="279" t="s">
        <v>4</v>
      </c>
      <c r="R993" s="512" t="s">
        <v>458</v>
      </c>
      <c r="S993" s="560"/>
      <c r="T993" s="354" t="s">
        <v>3</v>
      </c>
      <c r="U993" s="560"/>
      <c r="V993" s="279" t="s">
        <v>4</v>
      </c>
      <c r="W993" s="632"/>
      <c r="X993" s="632"/>
    </row>
    <row r="994" spans="3:24" ht="16.5" customHeight="1">
      <c r="D994" s="713"/>
      <c r="E994" s="713"/>
      <c r="F994" s="713"/>
      <c r="G994" s="681"/>
      <c r="H994" s="1143"/>
      <c r="I994" s="1144"/>
      <c r="J994" s="1144"/>
      <c r="K994" s="1144"/>
      <c r="L994" s="1145"/>
      <c r="M994" s="555" t="s">
        <v>459</v>
      </c>
      <c r="N994" s="513"/>
      <c r="O994" s="355" t="s">
        <v>3</v>
      </c>
      <c r="P994" s="513"/>
      <c r="Q994" s="282" t="s">
        <v>4</v>
      </c>
      <c r="R994" s="514" t="s">
        <v>459</v>
      </c>
      <c r="S994" s="513"/>
      <c r="T994" s="355" t="s">
        <v>3</v>
      </c>
      <c r="U994" s="513"/>
      <c r="V994" s="282" t="s">
        <v>4</v>
      </c>
      <c r="W994" s="632"/>
      <c r="X994" s="632"/>
    </row>
    <row r="995" spans="3:24" ht="16.5" customHeight="1">
      <c r="D995" s="713"/>
      <c r="E995" s="713"/>
      <c r="F995" s="713"/>
      <c r="G995" s="681"/>
      <c r="H995" s="1143"/>
      <c r="I995" s="1144"/>
      <c r="J995" s="1144"/>
      <c r="K995" s="1144"/>
      <c r="L995" s="1145"/>
      <c r="M995" s="556" t="s">
        <v>460</v>
      </c>
      <c r="N995" s="515"/>
      <c r="O995" s="356" t="s">
        <v>3</v>
      </c>
      <c r="P995" s="515"/>
      <c r="Q995" s="285" t="s">
        <v>4</v>
      </c>
      <c r="R995" s="516" t="s">
        <v>460</v>
      </c>
      <c r="S995" s="515"/>
      <c r="T995" s="356" t="s">
        <v>3</v>
      </c>
      <c r="U995" s="515"/>
      <c r="V995" s="285" t="s">
        <v>4</v>
      </c>
      <c r="W995" s="632"/>
      <c r="X995" s="632"/>
    </row>
    <row r="996" spans="3:24" ht="16.5" customHeight="1">
      <c r="E996" s="119" t="s">
        <v>463</v>
      </c>
    </row>
    <row r="997" spans="3:24" ht="16.5" customHeight="1">
      <c r="E997" s="119" t="s">
        <v>982</v>
      </c>
    </row>
    <row r="998" spans="3:24" ht="16.5" customHeight="1">
      <c r="E998" s="119" t="s">
        <v>1471</v>
      </c>
    </row>
    <row r="999" spans="3:24" ht="16.5" customHeight="1">
      <c r="E999" s="119" t="s">
        <v>1472</v>
      </c>
    </row>
    <row r="1000" spans="3:24" ht="9.6" customHeight="1">
      <c r="E1000" s="415"/>
    </row>
    <row r="1001" spans="3:24" ht="16.5" customHeight="1">
      <c r="D1001" s="222" t="s">
        <v>475</v>
      </c>
    </row>
    <row r="1002" spans="3:24" ht="21" customHeight="1">
      <c r="D1002" s="669" t="s">
        <v>476</v>
      </c>
      <c r="E1002" s="706"/>
      <c r="F1002" s="706"/>
      <c r="G1002" s="756"/>
      <c r="H1002" s="1119"/>
      <c r="I1002" s="1120"/>
      <c r="J1002" s="1120"/>
      <c r="K1002" s="1120"/>
      <c r="L1002" s="1120"/>
      <c r="M1002" s="1121"/>
    </row>
    <row r="1003" spans="3:24" ht="16.5" customHeight="1">
      <c r="E1003" s="119" t="s">
        <v>463</v>
      </c>
    </row>
    <row r="1004" spans="3:24" ht="16.5" customHeight="1">
      <c r="Q1004" s="222" t="s">
        <v>907</v>
      </c>
      <c r="S1004" s="753">
        <f>Q$11</f>
        <v>0</v>
      </c>
      <c r="T1004" s="754"/>
      <c r="U1004" s="754"/>
      <c r="V1004" s="754"/>
      <c r="W1004" s="754"/>
      <c r="X1004" s="930"/>
    </row>
    <row r="1005" spans="3:24" ht="16.5" customHeight="1">
      <c r="C1005" s="24" t="s">
        <v>841</v>
      </c>
    </row>
    <row r="1006" spans="3:24" ht="16.5" customHeight="1">
      <c r="D1006" s="222" t="s">
        <v>477</v>
      </c>
    </row>
    <row r="1007" spans="3:24" ht="16.5" customHeight="1">
      <c r="D1007" s="941" t="s">
        <v>932</v>
      </c>
      <c r="E1007" s="941"/>
      <c r="F1007" s="752" t="s">
        <v>478</v>
      </c>
      <c r="G1007" s="752"/>
      <c r="H1007" s="752"/>
      <c r="I1007" s="752"/>
      <c r="J1007" s="604" t="s">
        <v>479</v>
      </c>
      <c r="K1007" s="741"/>
      <c r="L1007" s="605"/>
      <c r="M1007" s="741"/>
      <c r="N1007" s="605"/>
      <c r="O1007" s="741"/>
      <c r="P1007" s="606"/>
    </row>
    <row r="1008" spans="3:24" ht="18.95" customHeight="1">
      <c r="D1008" s="816"/>
      <c r="E1008" s="818"/>
      <c r="F1008" s="1139"/>
      <c r="G1008" s="1140"/>
      <c r="H1008" s="1140"/>
      <c r="I1008" s="1141"/>
      <c r="J1008" s="572"/>
      <c r="K1008" s="451"/>
      <c r="L1008" s="277" t="s">
        <v>2</v>
      </c>
      <c r="M1008" s="451"/>
      <c r="N1008" s="277" t="s">
        <v>3</v>
      </c>
      <c r="O1008" s="451"/>
      <c r="P1008" s="278" t="s">
        <v>4</v>
      </c>
    </row>
    <row r="1009" spans="4:24" ht="15.6" customHeight="1">
      <c r="E1009" s="119" t="s">
        <v>480</v>
      </c>
    </row>
    <row r="1010" spans="4:24" ht="6.6" customHeight="1"/>
    <row r="1011" spans="4:24" ht="18.95" customHeight="1">
      <c r="D1011" s="222" t="s">
        <v>1569</v>
      </c>
    </row>
    <row r="1012" spans="4:24" ht="24" customHeight="1">
      <c r="D1012" s="740" t="s">
        <v>1379</v>
      </c>
      <c r="E1012" s="741"/>
      <c r="F1012" s="741"/>
      <c r="G1012" s="741"/>
      <c r="H1012" s="741"/>
      <c r="I1012" s="795"/>
      <c r="J1012" s="752" t="s">
        <v>481</v>
      </c>
      <c r="K1012" s="752"/>
      <c r="L1012" s="752"/>
      <c r="M1012" s="752"/>
      <c r="N1012" s="752"/>
      <c r="O1012" s="887" t="s">
        <v>482</v>
      </c>
      <c r="P1012" s="888"/>
      <c r="Q1012" s="677"/>
      <c r="R1012" s="1083" t="s">
        <v>483</v>
      </c>
      <c r="S1012" s="1084"/>
      <c r="T1012" s="1084"/>
      <c r="U1012" s="1084"/>
      <c r="V1012" s="1084"/>
      <c r="W1012" s="1084"/>
      <c r="X1012" s="1085"/>
    </row>
    <row r="1013" spans="4:24" ht="29.1" customHeight="1">
      <c r="D1013" s="451"/>
      <c r="E1013" s="277" t="s">
        <v>2</v>
      </c>
      <c r="F1013" s="451"/>
      <c r="G1013" s="277" t="s">
        <v>3</v>
      </c>
      <c r="H1013" s="451"/>
      <c r="I1013" s="277" t="s">
        <v>4</v>
      </c>
      <c r="J1013" s="1094"/>
      <c r="K1013" s="1095"/>
      <c r="L1013" s="1095"/>
      <c r="M1013" s="1095"/>
      <c r="N1013" s="1096"/>
      <c r="O1013" s="812"/>
      <c r="P1013" s="812"/>
      <c r="Q1013" s="696"/>
      <c r="R1013" s="981"/>
      <c r="S1013" s="1086"/>
      <c r="T1013" s="1086"/>
      <c r="U1013" s="1086"/>
      <c r="V1013" s="1086"/>
      <c r="W1013" s="1086"/>
      <c r="X1013" s="1087"/>
    </row>
    <row r="1014" spans="4:24" ht="29.1" customHeight="1">
      <c r="D1014" s="451"/>
      <c r="E1014" s="277" t="s">
        <v>2</v>
      </c>
      <c r="F1014" s="451"/>
      <c r="G1014" s="277" t="s">
        <v>3</v>
      </c>
      <c r="H1014" s="451"/>
      <c r="I1014" s="277" t="s">
        <v>4</v>
      </c>
      <c r="J1014" s="1094"/>
      <c r="K1014" s="1095"/>
      <c r="L1014" s="1095"/>
      <c r="M1014" s="1095"/>
      <c r="N1014" s="1096"/>
      <c r="O1014" s="812"/>
      <c r="P1014" s="812"/>
      <c r="Q1014" s="696"/>
      <c r="R1014" s="981"/>
      <c r="S1014" s="1086"/>
      <c r="T1014" s="1086"/>
      <c r="U1014" s="1086"/>
      <c r="V1014" s="1086"/>
      <c r="W1014" s="1086"/>
      <c r="X1014" s="1087"/>
    </row>
    <row r="1015" spans="4:24" ht="29.1" customHeight="1">
      <c r="D1015" s="1079" t="s">
        <v>604</v>
      </c>
      <c r="E1015" s="637"/>
      <c r="F1015" s="1041"/>
      <c r="G1015" s="637"/>
      <c r="H1015" s="1041"/>
      <c r="I1015" s="637"/>
      <c r="J1015" s="981"/>
      <c r="K1015" s="1036"/>
      <c r="L1015" s="1036"/>
      <c r="M1015" s="1036"/>
      <c r="N1015" s="1036"/>
      <c r="O1015" s="1075"/>
      <c r="P1015" s="1075"/>
      <c r="Q1015" s="1075"/>
      <c r="R1015" s="1036"/>
      <c r="S1015" s="1036"/>
      <c r="T1015" s="1036"/>
      <c r="U1015" s="1036"/>
      <c r="V1015" s="1036"/>
      <c r="W1015" s="1036"/>
      <c r="X1015" s="1037"/>
    </row>
    <row r="1016" spans="4:24" ht="9.6" customHeight="1">
      <c r="E1016" s="119" t="s">
        <v>484</v>
      </c>
    </row>
    <row r="1017" spans="4:24" ht="6.6" customHeight="1"/>
    <row r="1018" spans="4:24" ht="17.45" customHeight="1">
      <c r="D1018" s="222" t="s">
        <v>485</v>
      </c>
    </row>
    <row r="1019" spans="4:24" ht="16.5" customHeight="1">
      <c r="D1019" s="631"/>
      <c r="E1019" s="631"/>
      <c r="F1019" s="631"/>
      <c r="G1019" s="865" t="s">
        <v>489</v>
      </c>
      <c r="H1019" s="603"/>
      <c r="I1019" s="603"/>
      <c r="J1019" s="603"/>
      <c r="K1019" s="604" t="s">
        <v>1570</v>
      </c>
      <c r="L1019" s="605"/>
      <c r="M1019" s="605"/>
      <c r="N1019" s="605"/>
      <c r="O1019" s="605"/>
      <c r="P1019" s="605"/>
      <c r="Q1019" s="605"/>
      <c r="R1019" s="605"/>
      <c r="S1019" s="606"/>
    </row>
    <row r="1020" spans="4:24" ht="16.5" customHeight="1">
      <c r="D1020" s="631"/>
      <c r="E1020" s="631"/>
      <c r="F1020" s="631"/>
      <c r="G1020" s="752"/>
      <c r="H1020" s="603"/>
      <c r="I1020" s="752"/>
      <c r="J1020" s="603"/>
      <c r="K1020" s="604" t="s">
        <v>486</v>
      </c>
      <c r="L1020" s="605"/>
      <c r="M1020" s="606"/>
      <c r="N1020" s="604" t="s">
        <v>487</v>
      </c>
      <c r="O1020" s="605"/>
      <c r="P1020" s="606"/>
      <c r="Q1020" s="604" t="s">
        <v>488</v>
      </c>
      <c r="R1020" s="605"/>
      <c r="S1020" s="606"/>
    </row>
    <row r="1021" spans="4:24" ht="15.95" customHeight="1">
      <c r="D1021" s="1133" t="str">
        <f>"令和"&amp;Y1-1&amp;"年度"</f>
        <v>令和7年度</v>
      </c>
      <c r="E1021" s="1134"/>
      <c r="F1021" s="416" t="s">
        <v>458</v>
      </c>
      <c r="G1021" s="560"/>
      <c r="H1021" s="354" t="s">
        <v>3</v>
      </c>
      <c r="I1021" s="560"/>
      <c r="J1021" s="279" t="s">
        <v>4</v>
      </c>
      <c r="K1021" s="1088"/>
      <c r="L1021" s="1089"/>
      <c r="M1021" s="1090"/>
      <c r="N1021" s="1088"/>
      <c r="O1021" s="1089"/>
      <c r="P1021" s="1090"/>
      <c r="Q1021" s="1088"/>
      <c r="R1021" s="1089"/>
      <c r="S1021" s="1090"/>
    </row>
    <row r="1022" spans="4:24" ht="15.95" customHeight="1">
      <c r="D1022" s="1135"/>
      <c r="E1022" s="1136"/>
      <c r="F1022" s="417" t="s">
        <v>459</v>
      </c>
      <c r="G1022" s="513"/>
      <c r="H1022" s="517" t="s">
        <v>3</v>
      </c>
      <c r="I1022" s="513"/>
      <c r="J1022" s="518" t="s">
        <v>4</v>
      </c>
      <c r="K1022" s="1091"/>
      <c r="L1022" s="1092"/>
      <c r="M1022" s="1093"/>
      <c r="N1022" s="1091"/>
      <c r="O1022" s="1092"/>
      <c r="P1022" s="1093"/>
      <c r="Q1022" s="1091"/>
      <c r="R1022" s="1092"/>
      <c r="S1022" s="1093"/>
    </row>
    <row r="1023" spans="4:24" ht="15.95" customHeight="1">
      <c r="D1023" s="1137"/>
      <c r="E1023" s="1138"/>
      <c r="F1023" s="420" t="s">
        <v>460</v>
      </c>
      <c r="G1023" s="515"/>
      <c r="H1023" s="519" t="s">
        <v>3</v>
      </c>
      <c r="I1023" s="515"/>
      <c r="J1023" s="466" t="s">
        <v>4</v>
      </c>
      <c r="K1023" s="1080"/>
      <c r="L1023" s="1081"/>
      <c r="M1023" s="1082"/>
      <c r="N1023" s="1080"/>
      <c r="O1023" s="1081"/>
      <c r="P1023" s="1082"/>
      <c r="Q1023" s="1080"/>
      <c r="R1023" s="1081"/>
      <c r="S1023" s="1082"/>
    </row>
    <row r="1024" spans="4:24" ht="15.95" customHeight="1">
      <c r="D1024" s="1133" t="str">
        <f>"令和"&amp;Y1&amp;"年度"</f>
        <v>令和8年度</v>
      </c>
      <c r="E1024" s="1134"/>
      <c r="F1024" s="416" t="s">
        <v>458</v>
      </c>
      <c r="G1024" s="560"/>
      <c r="H1024" s="354" t="s">
        <v>3</v>
      </c>
      <c r="I1024" s="560"/>
      <c r="J1024" s="279" t="s">
        <v>4</v>
      </c>
      <c r="K1024" s="1088"/>
      <c r="L1024" s="1089"/>
      <c r="M1024" s="1090"/>
      <c r="N1024" s="1088"/>
      <c r="O1024" s="1089"/>
      <c r="P1024" s="1090"/>
      <c r="Q1024" s="1088"/>
      <c r="R1024" s="1089"/>
      <c r="S1024" s="1090"/>
    </row>
    <row r="1025" spans="2:22" ht="15.95" customHeight="1">
      <c r="D1025" s="1135"/>
      <c r="E1025" s="1136"/>
      <c r="F1025" s="417" t="s">
        <v>459</v>
      </c>
      <c r="G1025" s="513"/>
      <c r="H1025" s="517" t="s">
        <v>3</v>
      </c>
      <c r="I1025" s="513"/>
      <c r="J1025" s="518" t="s">
        <v>4</v>
      </c>
      <c r="K1025" s="1091"/>
      <c r="L1025" s="1092"/>
      <c r="M1025" s="1093"/>
      <c r="N1025" s="1091"/>
      <c r="O1025" s="1092"/>
      <c r="P1025" s="1093"/>
      <c r="Q1025" s="1091"/>
      <c r="R1025" s="1092"/>
      <c r="S1025" s="1093"/>
    </row>
    <row r="1026" spans="2:22" ht="15.95" customHeight="1">
      <c r="D1026" s="1137"/>
      <c r="E1026" s="1138"/>
      <c r="F1026" s="420" t="s">
        <v>460</v>
      </c>
      <c r="G1026" s="515"/>
      <c r="H1026" s="519" t="s">
        <v>3</v>
      </c>
      <c r="I1026" s="515"/>
      <c r="J1026" s="466" t="s">
        <v>4</v>
      </c>
      <c r="K1026" s="1091"/>
      <c r="L1026" s="1092"/>
      <c r="M1026" s="1093"/>
      <c r="N1026" s="1091"/>
      <c r="O1026" s="1092"/>
      <c r="P1026" s="1093"/>
      <c r="Q1026" s="1091"/>
      <c r="R1026" s="1092"/>
      <c r="S1026" s="1093"/>
    </row>
    <row r="1027" spans="2:22" ht="15.6" customHeight="1">
      <c r="E1027" s="119" t="s">
        <v>490</v>
      </c>
    </row>
    <row r="1028" spans="2:22" ht="15.6" customHeight="1">
      <c r="E1028" s="119" t="s">
        <v>1571</v>
      </c>
    </row>
    <row r="1029" spans="2:22" ht="7.5" customHeight="1">
      <c r="E1029" s="119"/>
    </row>
    <row r="1030" spans="2:22" ht="16.5" customHeight="1">
      <c r="B1030" s="275" t="s">
        <v>491</v>
      </c>
    </row>
    <row r="1031" spans="2:22" ht="16.5" customHeight="1">
      <c r="C1031" s="24" t="s">
        <v>842</v>
      </c>
    </row>
    <row r="1032" spans="2:22" ht="18.95" customHeight="1">
      <c r="D1032" s="631" t="s">
        <v>520</v>
      </c>
      <c r="E1032" s="631"/>
      <c r="F1032" s="631"/>
      <c r="G1032" s="631"/>
      <c r="H1032" s="975"/>
      <c r="I1032" s="975"/>
      <c r="J1032" s="975"/>
      <c r="K1032" s="975"/>
      <c r="L1032" s="975"/>
      <c r="M1032" s="975"/>
      <c r="N1032" s="975"/>
      <c r="O1032" s="696"/>
      <c r="P1032" s="696"/>
      <c r="Q1032" s="696"/>
      <c r="R1032" s="696"/>
    </row>
    <row r="1033" spans="2:22" ht="18.95" customHeight="1">
      <c r="E1033" s="669" t="s">
        <v>605</v>
      </c>
      <c r="F1033" s="706"/>
      <c r="G1033" s="706"/>
      <c r="H1033" s="960"/>
      <c r="I1033" s="960"/>
      <c r="J1033" s="960"/>
      <c r="K1033" s="960"/>
      <c r="L1033" s="960"/>
      <c r="M1033" s="861"/>
      <c r="N1033" s="861"/>
      <c r="O1033" s="861"/>
      <c r="P1033" s="1077"/>
      <c r="Q1033" s="1078"/>
      <c r="R1033" s="1078"/>
      <c r="S1033" s="784"/>
      <c r="T1033" s="784"/>
      <c r="U1033" s="784"/>
      <c r="V1033" s="691"/>
    </row>
    <row r="1034" spans="2:22" ht="18.95" customHeight="1">
      <c r="E1034" s="631" t="s">
        <v>606</v>
      </c>
      <c r="F1034" s="631"/>
      <c r="G1034" s="631"/>
      <c r="H1034" s="631"/>
      <c r="I1034" s="631"/>
      <c r="J1034" s="631"/>
      <c r="K1034" s="631"/>
      <c r="L1034" s="631"/>
      <c r="M1034" s="1042" t="s">
        <v>1572</v>
      </c>
      <c r="N1034" s="1043"/>
      <c r="O1034" s="1043"/>
      <c r="P1034" s="1043"/>
      <c r="Q1034" s="1043"/>
      <c r="R1034" s="1044"/>
      <c r="S1034" s="486" t="s">
        <v>645</v>
      </c>
      <c r="T1034" s="935" t="s">
        <v>647</v>
      </c>
      <c r="U1034" s="936"/>
    </row>
    <row r="1035" spans="2:22" ht="15" customHeight="1">
      <c r="E1035" s="119" t="s">
        <v>521</v>
      </c>
    </row>
    <row r="1036" spans="2:22" ht="15" customHeight="1">
      <c r="E1036" s="119" t="s">
        <v>650</v>
      </c>
      <c r="F1036" s="119"/>
    </row>
    <row r="1037" spans="2:22" ht="15" customHeight="1">
      <c r="E1037" s="119" t="s">
        <v>651</v>
      </c>
    </row>
    <row r="1038" spans="2:22" ht="9.9499999999999993" customHeight="1">
      <c r="E1038" s="119"/>
    </row>
    <row r="1039" spans="2:22" ht="16.5" customHeight="1">
      <c r="B1039" s="275" t="str">
        <f>"８　幼稚園における重大事故発生時の対応状況等（令和"&amp;Y1-2&amp;"年度～令和"&amp;Y1&amp;"年度）"</f>
        <v>８　幼稚園における重大事故発生時の対応状況等（令和6年度～令和8年度）</v>
      </c>
    </row>
    <row r="1040" spans="2:22" ht="16.5" customHeight="1">
      <c r="C1040" s="24" t="s">
        <v>492</v>
      </c>
    </row>
    <row r="1041" spans="2:24" ht="16.5" customHeight="1">
      <c r="D1041" s="222" t="s">
        <v>1241</v>
      </c>
    </row>
    <row r="1042" spans="2:24" ht="16.5" customHeight="1">
      <c r="D1042" s="713" t="s">
        <v>493</v>
      </c>
      <c r="E1042" s="713"/>
      <c r="F1042" s="713"/>
      <c r="G1042" s="779" t="s">
        <v>494</v>
      </c>
      <c r="H1042" s="1063"/>
      <c r="I1042" s="1063"/>
      <c r="J1042" s="1063"/>
      <c r="K1042" s="1063"/>
      <c r="L1042" s="1063"/>
      <c r="M1042" s="1063"/>
      <c r="N1042" s="1063"/>
      <c r="O1042" s="1063"/>
      <c r="P1042" s="1063"/>
      <c r="Q1042" s="1063"/>
      <c r="R1042" s="1063"/>
      <c r="S1042" s="1063"/>
      <c r="T1042" s="1063"/>
      <c r="U1042" s="1063"/>
      <c r="V1042" s="1063"/>
      <c r="W1042" s="1063"/>
      <c r="X1042" s="1064"/>
    </row>
    <row r="1043" spans="2:24" ht="16.5" customHeight="1">
      <c r="D1043" s="713"/>
      <c r="E1043" s="713"/>
      <c r="F1043" s="713"/>
      <c r="G1043" s="1065" t="s">
        <v>1380</v>
      </c>
      <c r="H1043" s="1066"/>
      <c r="I1043" s="1065"/>
      <c r="J1043" s="1066"/>
      <c r="K1043" s="1065"/>
      <c r="L1043" s="1066"/>
      <c r="M1043" s="911" t="s">
        <v>496</v>
      </c>
      <c r="N1043" s="911"/>
      <c r="O1043" s="1067" t="s">
        <v>495</v>
      </c>
      <c r="P1043" s="1068"/>
      <c r="Q1043" s="1068"/>
      <c r="R1043" s="1068"/>
      <c r="S1043" s="1068"/>
      <c r="T1043" s="1068"/>
      <c r="U1043" s="1068"/>
      <c r="V1043" s="1068"/>
      <c r="W1043" s="1068"/>
      <c r="X1043" s="1069"/>
    </row>
    <row r="1044" spans="2:24" ht="16.5" customHeight="1">
      <c r="D1044" s="812"/>
      <c r="E1044" s="812"/>
      <c r="F1044" s="643"/>
      <c r="G1044" s="563"/>
      <c r="H1044" s="352" t="s">
        <v>2</v>
      </c>
      <c r="I1044" s="563"/>
      <c r="J1044" s="352" t="s">
        <v>3</v>
      </c>
      <c r="K1044" s="563"/>
      <c r="L1044" s="353" t="s">
        <v>4</v>
      </c>
      <c r="M1044" s="1070"/>
      <c r="N1044" s="1071"/>
      <c r="O1044" s="682"/>
      <c r="P1044" s="1072"/>
      <c r="Q1044" s="1072"/>
      <c r="R1044" s="1072"/>
      <c r="S1044" s="1072"/>
      <c r="T1044" s="1072"/>
      <c r="U1044" s="1072"/>
      <c r="V1044" s="1072"/>
      <c r="W1044" s="1072"/>
      <c r="X1044" s="1073"/>
    </row>
    <row r="1045" spans="2:24" ht="26.45" customHeight="1">
      <c r="E1045" s="520" t="s">
        <v>497</v>
      </c>
      <c r="O1045" s="1074"/>
      <c r="P1045" s="1075"/>
      <c r="Q1045" s="1075"/>
      <c r="R1045" s="1075"/>
      <c r="S1045" s="1075"/>
      <c r="T1045" s="1075"/>
      <c r="U1045" s="1075"/>
      <c r="V1045" s="1075"/>
      <c r="W1045" s="1075"/>
      <c r="X1045" s="1076"/>
    </row>
    <row r="1046" spans="2:24" ht="16.5" customHeight="1">
      <c r="B1046" s="275" t="s">
        <v>498</v>
      </c>
    </row>
    <row r="1047" spans="2:24" ht="16.5" customHeight="1">
      <c r="C1047" s="24" t="s">
        <v>499</v>
      </c>
    </row>
    <row r="1048" spans="2:24" ht="16.5" customHeight="1">
      <c r="D1048" s="603" t="s">
        <v>500</v>
      </c>
      <c r="E1048" s="603"/>
      <c r="F1048" s="603"/>
      <c r="G1048" s="603"/>
      <c r="H1048" s="603" t="s">
        <v>501</v>
      </c>
      <c r="I1048" s="603"/>
      <c r="J1048" s="603"/>
      <c r="K1048" s="603"/>
      <c r="L1048" s="603"/>
    </row>
    <row r="1049" spans="2:24" ht="18.600000000000001" customHeight="1">
      <c r="D1049" s="632"/>
      <c r="E1049" s="632"/>
      <c r="F1049" s="632"/>
      <c r="G1049" s="632"/>
      <c r="H1049" s="632"/>
      <c r="I1049" s="632"/>
      <c r="J1049" s="632"/>
      <c r="K1049" s="632"/>
      <c r="L1049" s="632"/>
    </row>
    <row r="1050" spans="2:24" ht="9.6" customHeight="1">
      <c r="D1050" s="486"/>
      <c r="E1050" s="486"/>
      <c r="F1050" s="486"/>
      <c r="G1050" s="486"/>
      <c r="H1050" s="486"/>
      <c r="I1050" s="486"/>
      <c r="J1050" s="486"/>
      <c r="K1050" s="486"/>
      <c r="L1050" s="486"/>
    </row>
    <row r="1051" spans="2:24" ht="16.5" customHeight="1">
      <c r="C1051" s="24" t="str">
        <f>"（２）園児の傷害保険等への加入状況（令和"&amp;Y1-1&amp;"年度）"</f>
        <v>（２）園児の傷害保険等への加入状況（令和7年度）</v>
      </c>
    </row>
    <row r="1052" spans="2:24" ht="18.600000000000001" customHeight="1">
      <c r="D1052" s="604" t="s">
        <v>502</v>
      </c>
      <c r="E1052" s="605"/>
      <c r="F1052" s="605"/>
      <c r="G1052" s="1062"/>
      <c r="H1052" s="632"/>
      <c r="I1052" s="632"/>
      <c r="J1052" s="632"/>
      <c r="K1052" s="632"/>
    </row>
    <row r="1053" spans="2:24" ht="3.6" customHeight="1"/>
    <row r="1054" spans="2:24" ht="29.45" customHeight="1">
      <c r="D1054" s="752" t="s">
        <v>503</v>
      </c>
      <c r="E1054" s="752"/>
      <c r="F1054" s="752"/>
      <c r="G1054" s="752"/>
      <c r="H1054" s="707"/>
      <c r="I1054" s="752" t="s">
        <v>504</v>
      </c>
      <c r="J1054" s="752"/>
      <c r="K1054" s="752"/>
      <c r="L1054" s="752"/>
      <c r="M1054" s="864" t="s">
        <v>506</v>
      </c>
      <c r="N1054" s="864"/>
      <c r="O1054" s="631"/>
      <c r="P1054" s="752" t="s">
        <v>505</v>
      </c>
      <c r="Q1054" s="752"/>
      <c r="R1054" s="603"/>
    </row>
    <row r="1055" spans="2:24" ht="18.95" customHeight="1">
      <c r="D1055" s="856"/>
      <c r="E1055" s="856"/>
      <c r="F1055" s="856"/>
      <c r="G1055" s="856"/>
      <c r="H1055" s="776"/>
      <c r="I1055" s="856"/>
      <c r="J1055" s="856"/>
      <c r="K1055" s="856"/>
      <c r="L1055" s="856"/>
      <c r="M1055" s="776"/>
      <c r="N1055" s="776"/>
      <c r="O1055" s="277" t="s">
        <v>5</v>
      </c>
      <c r="P1055" s="1097"/>
      <c r="Q1055" s="1097"/>
      <c r="R1055" s="278" t="s">
        <v>11</v>
      </c>
    </row>
    <row r="1056" spans="2:24" ht="18.95" customHeight="1">
      <c r="D1056" s="856"/>
      <c r="E1056" s="856"/>
      <c r="F1056" s="856"/>
      <c r="G1056" s="856"/>
      <c r="H1056" s="776"/>
      <c r="I1056" s="856"/>
      <c r="J1056" s="856"/>
      <c r="K1056" s="856"/>
      <c r="L1056" s="856"/>
      <c r="M1056" s="776"/>
      <c r="N1056" s="776"/>
      <c r="O1056" s="277" t="s">
        <v>5</v>
      </c>
      <c r="P1056" s="1097"/>
      <c r="Q1056" s="1097"/>
      <c r="R1056" s="278" t="s">
        <v>11</v>
      </c>
    </row>
    <row r="1057" spans="1:24" ht="15.6" customHeight="1">
      <c r="E1057" s="119" t="s">
        <v>507</v>
      </c>
    </row>
    <row r="1058" spans="1:24" ht="12" customHeight="1">
      <c r="E1058" s="119"/>
    </row>
    <row r="1059" spans="1:24" ht="16.5" customHeight="1">
      <c r="Q1059" s="222" t="s">
        <v>907</v>
      </c>
      <c r="S1059" s="753">
        <f>Q$11</f>
        <v>0</v>
      </c>
      <c r="T1059" s="754"/>
      <c r="U1059" s="754"/>
      <c r="V1059" s="754"/>
      <c r="W1059" s="754"/>
      <c r="X1059" s="930"/>
    </row>
    <row r="1060" spans="1:24" ht="16.5" customHeight="1">
      <c r="A1060" s="450" t="s">
        <v>654</v>
      </c>
    </row>
    <row r="1061" spans="1:24" ht="16.5" customHeight="1">
      <c r="B1061" s="275" t="s">
        <v>844</v>
      </c>
    </row>
    <row r="1062" spans="1:24" ht="36.950000000000003" customHeight="1">
      <c r="D1062" s="865" t="s">
        <v>536</v>
      </c>
      <c r="E1062" s="865"/>
      <c r="F1062" s="865"/>
      <c r="G1062" s="865"/>
      <c r="H1062" s="865"/>
      <c r="I1062" s="865"/>
      <c r="J1062" s="631"/>
      <c r="K1062" s="631"/>
      <c r="L1062" s="631"/>
      <c r="M1062" s="1098" t="s">
        <v>845</v>
      </c>
      <c r="N1062" s="1099"/>
      <c r="O1062" s="1099"/>
      <c r="P1062" s="864" t="str">
        <f>"令和"&amp;Y1-1&amp;"年度売電収入額
(１又は２に該当の場合記入)"</f>
        <v>令和7年度売電収入額
(１又は２に該当の場合記入)</v>
      </c>
      <c r="Q1062" s="752"/>
      <c r="R1062" s="752"/>
      <c r="S1062" s="603"/>
      <c r="T1062" s="603"/>
    </row>
    <row r="1063" spans="1:24" ht="18.95" customHeight="1">
      <c r="D1063" s="812"/>
      <c r="E1063" s="812"/>
      <c r="F1063" s="812"/>
      <c r="G1063" s="812"/>
      <c r="H1063" s="812"/>
      <c r="I1063" s="812"/>
      <c r="J1063" s="623"/>
      <c r="K1063" s="623"/>
      <c r="L1063" s="623"/>
      <c r="M1063" s="1157"/>
      <c r="N1063" s="1158"/>
      <c r="O1063" s="1159"/>
      <c r="P1063" s="922"/>
      <c r="Q1063" s="923"/>
      <c r="R1063" s="924"/>
      <c r="S1063" s="637" t="s">
        <v>537</v>
      </c>
      <c r="T1063" s="610"/>
    </row>
    <row r="1064" spans="1:24" ht="16.5" customHeight="1">
      <c r="E1064" s="119" t="s">
        <v>526</v>
      </c>
    </row>
    <row r="1065" spans="1:24" ht="12" customHeight="1">
      <c r="E1065" s="119"/>
    </row>
    <row r="1066" spans="1:24" ht="16.5" customHeight="1">
      <c r="B1066" s="275" t="s">
        <v>553</v>
      </c>
    </row>
    <row r="1067" spans="1:24" ht="16.5" customHeight="1">
      <c r="C1067" s="24" t="s">
        <v>538</v>
      </c>
    </row>
    <row r="1068" spans="1:24" ht="29.45" customHeight="1">
      <c r="D1068" s="631" t="s">
        <v>539</v>
      </c>
      <c r="E1068" s="631"/>
      <c r="F1068" s="631"/>
      <c r="G1068" s="631"/>
      <c r="H1068" s="631"/>
      <c r="I1068" s="1150"/>
      <c r="J1068" s="1151"/>
      <c r="K1068" s="1151"/>
      <c r="L1068" s="1151"/>
      <c r="M1068" s="1151"/>
      <c r="N1068" s="1151"/>
      <c r="O1068" s="1151"/>
      <c r="P1068" s="1151"/>
      <c r="Q1068" s="1151"/>
      <c r="R1068" s="1151"/>
      <c r="S1068" s="1151"/>
      <c r="T1068" s="1152"/>
    </row>
    <row r="1069" spans="1:24" ht="16.5" customHeight="1">
      <c r="E1069" s="119" t="s">
        <v>527</v>
      </c>
    </row>
    <row r="1070" spans="1:24" ht="9.6" customHeight="1">
      <c r="E1070" s="119"/>
    </row>
    <row r="1071" spans="1:24" ht="16.5" customHeight="1">
      <c r="C1071" s="24" t="s">
        <v>528</v>
      </c>
    </row>
    <row r="1072" spans="1:24" ht="16.5" customHeight="1">
      <c r="D1072" s="222" t="s">
        <v>541</v>
      </c>
    </row>
    <row r="1073" spans="2:21" ht="16.5" customHeight="1">
      <c r="D1073" s="222" t="s">
        <v>540</v>
      </c>
    </row>
    <row r="1074" spans="2:21" ht="16.5" customHeight="1">
      <c r="D1074" s="603" t="s">
        <v>544</v>
      </c>
      <c r="E1074" s="603"/>
      <c r="F1074" s="603"/>
      <c r="G1074" s="603"/>
      <c r="H1074" s="603"/>
      <c r="I1074" s="603"/>
      <c r="J1074" s="603"/>
      <c r="K1074" s="603"/>
      <c r="L1074" s="603"/>
      <c r="M1074" s="603" t="s">
        <v>34</v>
      </c>
      <c r="N1074" s="1123"/>
      <c r="O1074" s="1123"/>
      <c r="P1074" s="1123"/>
      <c r="Q1074" s="795" t="s">
        <v>543</v>
      </c>
      <c r="R1074" s="603"/>
      <c r="S1074" s="752"/>
      <c r="T1074" s="603"/>
      <c r="U1074" s="603"/>
    </row>
    <row r="1075" spans="2:21" ht="18.95" customHeight="1">
      <c r="D1075" s="631" t="s">
        <v>846</v>
      </c>
      <c r="E1075" s="631"/>
      <c r="F1075" s="631"/>
      <c r="G1075" s="631"/>
      <c r="H1075" s="631"/>
      <c r="I1075" s="631"/>
      <c r="J1075" s="631"/>
      <c r="K1075" s="631"/>
      <c r="L1075" s="631"/>
      <c r="M1075" s="812"/>
      <c r="N1075" s="812"/>
      <c r="O1075" s="812"/>
      <c r="P1075" s="1122"/>
      <c r="Q1075" s="563"/>
      <c r="R1075" s="277" t="s">
        <v>2</v>
      </c>
      <c r="S1075" s="563"/>
      <c r="T1075" s="278" t="s">
        <v>542</v>
      </c>
      <c r="U1075" s="550"/>
    </row>
    <row r="1076" spans="2:21" ht="18.95" customHeight="1">
      <c r="D1076" s="631" t="s">
        <v>847</v>
      </c>
      <c r="E1076" s="631"/>
      <c r="F1076" s="631"/>
      <c r="G1076" s="631"/>
      <c r="H1076" s="631"/>
      <c r="I1076" s="631"/>
      <c r="J1076" s="631"/>
      <c r="K1076" s="631"/>
      <c r="L1076" s="631"/>
      <c r="M1076" s="812"/>
      <c r="N1076" s="812"/>
      <c r="O1076" s="812"/>
      <c r="P1076" s="1122"/>
      <c r="Q1076" s="563"/>
      <c r="R1076" s="277" t="s">
        <v>2</v>
      </c>
      <c r="S1076" s="563"/>
      <c r="T1076" s="278" t="s">
        <v>542</v>
      </c>
      <c r="U1076" s="550"/>
    </row>
    <row r="1077" spans="2:21" ht="16.5" customHeight="1">
      <c r="E1077" s="119" t="s">
        <v>545</v>
      </c>
      <c r="F1077" s="119"/>
    </row>
    <row r="1078" spans="2:21" ht="16.5" customHeight="1">
      <c r="E1078" s="119" t="s">
        <v>546</v>
      </c>
    </row>
    <row r="1079" spans="2:21" ht="16.5" customHeight="1">
      <c r="E1079" s="119" t="s">
        <v>547</v>
      </c>
    </row>
    <row r="1080" spans="2:21" ht="16.5" customHeight="1">
      <c r="E1080" s="119" t="s">
        <v>653</v>
      </c>
    </row>
    <row r="1081" spans="2:21" ht="16.5" customHeight="1">
      <c r="E1081" s="119" t="s">
        <v>652</v>
      </c>
    </row>
    <row r="1082" spans="2:21" ht="16.5" customHeight="1">
      <c r="E1082" s="607" t="s">
        <v>1193</v>
      </c>
      <c r="F1082" s="608"/>
      <c r="G1082" s="608"/>
      <c r="H1082" s="608"/>
      <c r="I1082" s="608"/>
      <c r="J1082" s="608"/>
      <c r="K1082" s="608"/>
      <c r="L1082" s="608"/>
      <c r="M1082" s="608"/>
      <c r="N1082" s="609"/>
      <c r="O1082" s="610"/>
      <c r="P1082" s="222" t="s">
        <v>1194</v>
      </c>
    </row>
    <row r="1083" spans="2:21" ht="12.6" customHeight="1">
      <c r="E1083" s="119"/>
    </row>
    <row r="1084" spans="2:21" ht="16.5" customHeight="1">
      <c r="B1084" s="275" t="s">
        <v>848</v>
      </c>
    </row>
    <row r="1085" spans="2:21" ht="16.5" customHeight="1">
      <c r="D1085" s="603" t="s">
        <v>548</v>
      </c>
      <c r="E1085" s="603"/>
      <c r="F1085" s="603"/>
      <c r="G1085" s="603"/>
      <c r="H1085" s="603" t="s">
        <v>549</v>
      </c>
      <c r="I1085" s="603"/>
      <c r="J1085" s="603"/>
      <c r="K1085" s="603"/>
      <c r="L1085" s="1149" t="s">
        <v>821</v>
      </c>
      <c r="M1085" s="1149"/>
      <c r="N1085" s="1149"/>
      <c r="O1085" s="1149"/>
    </row>
    <row r="1086" spans="2:21" ht="18.95" customHeight="1">
      <c r="D1086" s="631" t="s">
        <v>849</v>
      </c>
      <c r="E1086" s="631"/>
      <c r="F1086" s="631"/>
      <c r="G1086" s="631"/>
      <c r="H1086" s="812"/>
      <c r="I1086" s="812"/>
      <c r="J1086" s="812"/>
      <c r="K1086" s="643"/>
      <c r="L1086" s="521"/>
      <c r="M1086" s="522"/>
      <c r="N1086" s="523"/>
      <c r="O1086" s="524"/>
    </row>
    <row r="1087" spans="2:21" ht="18.95" customHeight="1">
      <c r="D1087" s="631" t="s">
        <v>850</v>
      </c>
      <c r="E1087" s="631"/>
      <c r="F1087" s="631"/>
      <c r="G1087" s="631"/>
      <c r="H1087" s="1146"/>
      <c r="I1087" s="1147"/>
      <c r="J1087" s="1147"/>
      <c r="K1087" s="1148"/>
      <c r="L1087" s="563"/>
      <c r="M1087" s="352" t="s">
        <v>2</v>
      </c>
      <c r="N1087" s="563"/>
      <c r="O1087" s="353" t="s">
        <v>9</v>
      </c>
    </row>
    <row r="1088" spans="2:21" ht="18.95" customHeight="1">
      <c r="D1088" s="631" t="s">
        <v>851</v>
      </c>
      <c r="E1088" s="631"/>
      <c r="F1088" s="631"/>
      <c r="G1088" s="631"/>
      <c r="H1088" s="1146"/>
      <c r="I1088" s="1147"/>
      <c r="J1088" s="1147"/>
      <c r="K1088" s="1148"/>
      <c r="L1088" s="563"/>
      <c r="M1088" s="277" t="s">
        <v>2</v>
      </c>
      <c r="N1088" s="563"/>
      <c r="O1088" s="278" t="s">
        <v>9</v>
      </c>
    </row>
    <row r="1089" spans="1:21" ht="18.95" customHeight="1">
      <c r="D1089" s="631" t="s">
        <v>852</v>
      </c>
      <c r="E1089" s="631"/>
      <c r="F1089" s="631"/>
      <c r="G1089" s="631"/>
      <c r="H1089" s="1146"/>
      <c r="I1089" s="1147"/>
      <c r="J1089" s="1147"/>
      <c r="K1089" s="1148"/>
      <c r="L1089" s="563"/>
      <c r="M1089" s="277" t="s">
        <v>2</v>
      </c>
      <c r="N1089" s="563"/>
      <c r="O1089" s="278" t="s">
        <v>9</v>
      </c>
    </row>
    <row r="1090" spans="1:21" ht="18.95" customHeight="1">
      <c r="D1090" s="631" t="s">
        <v>529</v>
      </c>
      <c r="E1090" s="631"/>
      <c r="F1090" s="631"/>
      <c r="G1090" s="631"/>
      <c r="H1090" s="1146"/>
      <c r="I1090" s="1147"/>
      <c r="J1090" s="1147"/>
      <c r="K1090" s="1148"/>
      <c r="L1090" s="563"/>
      <c r="M1090" s="277" t="s">
        <v>2</v>
      </c>
      <c r="N1090" s="563"/>
      <c r="O1090" s="278" t="s">
        <v>9</v>
      </c>
    </row>
    <row r="1091" spans="1:21" ht="16.5" customHeight="1">
      <c r="E1091" s="119" t="s">
        <v>550</v>
      </c>
    </row>
    <row r="1092" spans="1:21" ht="16.5" customHeight="1">
      <c r="E1092" s="119" t="s">
        <v>551</v>
      </c>
    </row>
    <row r="1093" spans="1:21" ht="16.5" customHeight="1">
      <c r="E1093" s="119" t="s">
        <v>552</v>
      </c>
    </row>
    <row r="1094" spans="1:21" ht="9.6" customHeight="1">
      <c r="E1094" s="119"/>
    </row>
    <row r="1095" spans="1:21" ht="16.5" customHeight="1">
      <c r="A1095" s="450" t="s">
        <v>530</v>
      </c>
    </row>
    <row r="1096" spans="1:21" ht="16.5" customHeight="1">
      <c r="B1096" s="24" t="s">
        <v>554</v>
      </c>
    </row>
    <row r="1097" spans="1:21" ht="16.5" customHeight="1">
      <c r="B1097" s="24" t="s">
        <v>555</v>
      </c>
    </row>
    <row r="1098" spans="1:21" ht="16.5" customHeight="1">
      <c r="C1098" s="222" t="s">
        <v>559</v>
      </c>
    </row>
    <row r="1099" spans="1:21" ht="16.5" customHeight="1">
      <c r="C1099" s="222" t="s">
        <v>556</v>
      </c>
    </row>
    <row r="1100" spans="1:21" ht="16.5" customHeight="1">
      <c r="C1100" s="222" t="s">
        <v>557</v>
      </c>
    </row>
    <row r="1101" spans="1:21" ht="16.5" customHeight="1">
      <c r="C1101" s="222" t="s">
        <v>558</v>
      </c>
    </row>
    <row r="1102" spans="1:21" ht="8.1" customHeight="1"/>
    <row r="1103" spans="1:21" ht="16.5" customHeight="1">
      <c r="D1103" s="631" t="s">
        <v>560</v>
      </c>
      <c r="E1103" s="631"/>
      <c r="F1103" s="631"/>
      <c r="G1103" s="1107">
        <f>U2</f>
        <v>0</v>
      </c>
      <c r="H1103" s="1107"/>
      <c r="I1103" s="1107"/>
      <c r="J1103" s="631" t="s">
        <v>562</v>
      </c>
      <c r="K1103" s="631"/>
      <c r="L1103" s="631"/>
      <c r="M1103" s="631"/>
      <c r="N1103" s="602">
        <f>Q10</f>
        <v>0</v>
      </c>
      <c r="O1103" s="602"/>
      <c r="P1103" s="602"/>
      <c r="Q1103" s="602"/>
      <c r="R1103" s="602"/>
      <c r="S1103" s="602"/>
      <c r="T1103" s="602"/>
      <c r="U1103" s="602"/>
    </row>
    <row r="1104" spans="1:21" ht="16.5" customHeight="1">
      <c r="D1104" s="631" t="s">
        <v>561</v>
      </c>
      <c r="E1104" s="631"/>
      <c r="F1104" s="669"/>
      <c r="G1104" s="965"/>
      <c r="H1104" s="966"/>
      <c r="I1104" s="967"/>
      <c r="J1104" s="756" t="s">
        <v>563</v>
      </c>
      <c r="K1104" s="631"/>
      <c r="L1104" s="631"/>
      <c r="M1104" s="631"/>
      <c r="N1104" s="602">
        <f>Q11</f>
        <v>0</v>
      </c>
      <c r="O1104" s="602"/>
      <c r="P1104" s="602"/>
      <c r="Q1104" s="602"/>
      <c r="R1104" s="602"/>
      <c r="S1104" s="602"/>
      <c r="T1104" s="602"/>
      <c r="U1104" s="602"/>
    </row>
    <row r="1105" spans="2:21" ht="16.5" customHeight="1">
      <c r="G1105" s="486"/>
      <c r="H1105" s="486"/>
      <c r="I1105" s="486"/>
      <c r="N1105" s="468"/>
      <c r="O1105" s="468"/>
      <c r="P1105" s="468"/>
      <c r="Q1105" s="468"/>
      <c r="R1105" s="468"/>
      <c r="S1105" s="468"/>
      <c r="T1105" s="468"/>
      <c r="U1105" s="468"/>
    </row>
    <row r="1106" spans="2:21" ht="16.5" customHeight="1">
      <c r="B1106" s="275" t="s">
        <v>532</v>
      </c>
    </row>
    <row r="1107" spans="2:21" ht="19.5" customHeight="1">
      <c r="D1107" s="631" t="s">
        <v>564</v>
      </c>
      <c r="E1107" s="631"/>
      <c r="F1107" s="631"/>
      <c r="G1107" s="707"/>
      <c r="H1107" s="707"/>
      <c r="I1107" s="707"/>
      <c r="J1107" s="707"/>
      <c r="K1107" s="707"/>
      <c r="L1107" s="631"/>
      <c r="M1107" s="631"/>
      <c r="N1107" s="631"/>
      <c r="O1107" s="631"/>
      <c r="P1107" s="669"/>
      <c r="Q1107" s="563"/>
      <c r="R1107" s="222" t="s">
        <v>568</v>
      </c>
    </row>
    <row r="1108" spans="2:21" ht="19.5" customHeight="1">
      <c r="D1108" s="669" t="s">
        <v>565</v>
      </c>
      <c r="E1108" s="637"/>
      <c r="F1108" s="637"/>
      <c r="G1108" s="1100"/>
      <c r="H1108" s="1102"/>
      <c r="I1108" s="1102"/>
      <c r="J1108" s="1102"/>
      <c r="K1108" s="1101"/>
    </row>
    <row r="1109" spans="2:21" ht="19.5" customHeight="1">
      <c r="D1109" s="669" t="s">
        <v>566</v>
      </c>
      <c r="E1109" s="637"/>
      <c r="F1109" s="637"/>
      <c r="G1109" s="1100"/>
      <c r="H1109" s="1101"/>
      <c r="I1109" s="222" t="s">
        <v>567</v>
      </c>
    </row>
    <row r="1110" spans="2:21" ht="16.5" customHeight="1">
      <c r="D1110" s="622" t="s">
        <v>572</v>
      </c>
      <c r="E1110" s="609"/>
      <c r="F1110" s="609"/>
      <c r="G1110" s="1100"/>
      <c r="H1110" s="1101"/>
      <c r="I1110" s="222" t="s">
        <v>158</v>
      </c>
    </row>
    <row r="1111" spans="2:21" ht="9.6" customHeight="1">
      <c r="D1111" s="468"/>
      <c r="E1111" s="468"/>
      <c r="F1111" s="468"/>
    </row>
    <row r="1112" spans="2:21" ht="16.5" customHeight="1">
      <c r="B1112" s="275" t="s">
        <v>853</v>
      </c>
    </row>
    <row r="1113" spans="2:21" ht="20.45" customHeight="1">
      <c r="D1113" s="631" t="s">
        <v>571</v>
      </c>
      <c r="E1113" s="631"/>
      <c r="F1113" s="631"/>
      <c r="G1113" s="693"/>
      <c r="H1113" s="694"/>
      <c r="I1113" s="693"/>
      <c r="J1113" s="694"/>
      <c r="K1113" s="694"/>
    </row>
    <row r="1114" spans="2:21" ht="20.45" customHeight="1">
      <c r="D1114" s="631" t="s">
        <v>569</v>
      </c>
      <c r="E1114" s="631"/>
      <c r="F1114" s="669"/>
      <c r="G1114" s="247"/>
      <c r="H1114" s="563"/>
      <c r="I1114" s="525" t="s">
        <v>2</v>
      </c>
      <c r="J1114" s="563"/>
      <c r="K1114" s="526" t="s">
        <v>3</v>
      </c>
      <c r="L1114" s="563"/>
      <c r="M1114" s="526" t="s">
        <v>1381</v>
      </c>
    </row>
    <row r="1115" spans="2:21" ht="20.45" customHeight="1">
      <c r="D1115" s="631" t="s">
        <v>570</v>
      </c>
      <c r="E1115" s="631"/>
      <c r="F1115" s="631"/>
      <c r="G1115" s="292" t="s">
        <v>573</v>
      </c>
      <c r="H1115" s="1100"/>
      <c r="I1115" s="1101"/>
      <c r="J1115" s="23" t="s">
        <v>574</v>
      </c>
      <c r="K1115" s="1100"/>
      <c r="L1115" s="1101"/>
    </row>
    <row r="1116" spans="2:21" ht="6.95" customHeight="1"/>
    <row r="1117" spans="2:21" ht="19.5" customHeight="1">
      <c r="D1117" s="222" t="s">
        <v>575</v>
      </c>
    </row>
    <row r="1118" spans="2:21" ht="19.5" customHeight="1">
      <c r="D1118" s="631" t="s">
        <v>576</v>
      </c>
      <c r="E1118" s="631"/>
      <c r="F1118" s="631"/>
      <c r="G1118" s="669"/>
      <c r="H1118" s="625"/>
      <c r="I1118" s="625"/>
    </row>
    <row r="1119" spans="2:21" ht="19.5" customHeight="1">
      <c r="D1119" s="631" t="s">
        <v>577</v>
      </c>
      <c r="E1119" s="631"/>
      <c r="F1119" s="631"/>
      <c r="G1119" s="669"/>
      <c r="H1119" s="247"/>
      <c r="I1119" s="563"/>
      <c r="J1119" s="246" t="s">
        <v>2</v>
      </c>
      <c r="K1119" s="563"/>
      <c r="L1119" s="526" t="s">
        <v>3</v>
      </c>
      <c r="M1119" s="563"/>
      <c r="N1119" s="526" t="s">
        <v>1381</v>
      </c>
    </row>
    <row r="1120" spans="2:21" ht="5.45" customHeight="1"/>
    <row r="1121" spans="2:21" ht="18.95" customHeight="1">
      <c r="D1121" s="222" t="s">
        <v>1199</v>
      </c>
    </row>
    <row r="1122" spans="2:21" ht="42" customHeight="1">
      <c r="D1122" s="1104"/>
      <c r="E1122" s="1105"/>
      <c r="F1122" s="1105"/>
      <c r="G1122" s="1105"/>
      <c r="H1122" s="1105"/>
      <c r="I1122" s="1105"/>
      <c r="J1122" s="1105"/>
      <c r="K1122" s="1105"/>
      <c r="L1122" s="1105"/>
      <c r="M1122" s="1105"/>
      <c r="N1122" s="1105"/>
      <c r="O1122" s="1105"/>
      <c r="P1122" s="1105"/>
      <c r="Q1122" s="1105"/>
      <c r="R1122" s="1105"/>
      <c r="S1122" s="1105"/>
      <c r="T1122" s="1105"/>
      <c r="U1122" s="1106"/>
    </row>
    <row r="1123" spans="2:21" ht="12.95" customHeight="1">
      <c r="D1123" s="415"/>
      <c r="E1123" s="415"/>
      <c r="F1123" s="415"/>
      <c r="G1123" s="415"/>
      <c r="H1123" s="415"/>
      <c r="I1123" s="415"/>
      <c r="J1123" s="415"/>
      <c r="K1123" s="415"/>
      <c r="L1123" s="415"/>
      <c r="M1123" s="415"/>
      <c r="N1123" s="415"/>
      <c r="O1123" s="415"/>
      <c r="P1123" s="415"/>
      <c r="Q1123" s="415"/>
      <c r="R1123" s="415"/>
      <c r="S1123" s="415"/>
      <c r="T1123" s="415"/>
      <c r="U1123" s="415"/>
    </row>
    <row r="1124" spans="2:21" ht="14.25">
      <c r="B1124" s="275" t="s">
        <v>854</v>
      </c>
    </row>
    <row r="1125" spans="2:21">
      <c r="C1125" s="222" t="s">
        <v>1573</v>
      </c>
    </row>
    <row r="1126" spans="2:21">
      <c r="C1126" s="222" t="s">
        <v>1534</v>
      </c>
    </row>
    <row r="1127" spans="2:21" ht="18.95" customHeight="1">
      <c r="D1127" s="631" t="s">
        <v>579</v>
      </c>
      <c r="E1127" s="631"/>
      <c r="F1127" s="631"/>
      <c r="G1127" s="693"/>
      <c r="H1127" s="694"/>
      <c r="I1127" s="693"/>
      <c r="J1127" s="694"/>
      <c r="K1127" s="696"/>
      <c r="L1127" s="696"/>
    </row>
    <row r="1128" spans="2:21" ht="18.95" customHeight="1">
      <c r="D1128" s="631" t="s">
        <v>580</v>
      </c>
      <c r="E1128" s="631"/>
      <c r="F1128" s="669"/>
      <c r="G1128" s="247"/>
      <c r="H1128" s="563"/>
      <c r="I1128" s="525" t="s">
        <v>2</v>
      </c>
      <c r="J1128" s="563"/>
      <c r="K1128" s="526" t="s">
        <v>3</v>
      </c>
      <c r="L1128" s="563"/>
      <c r="M1128" s="526" t="s">
        <v>1381</v>
      </c>
    </row>
    <row r="1129" spans="2:21" ht="18.95" customHeight="1">
      <c r="D1129" s="959" t="s">
        <v>1574</v>
      </c>
      <c r="E1129" s="960"/>
      <c r="F1129" s="960"/>
      <c r="G1129" s="960"/>
      <c r="H1129" s="960"/>
      <c r="I1129" s="960"/>
      <c r="J1129" s="961"/>
      <c r="K1129" s="544" t="s">
        <v>573</v>
      </c>
      <c r="L1129" s="1100"/>
      <c r="M1129" s="1101"/>
      <c r="N1129" s="545" t="s">
        <v>574</v>
      </c>
      <c r="O1129" s="1100"/>
      <c r="P1129" s="1101"/>
    </row>
    <row r="1131" spans="2:21" ht="14.25">
      <c r="B1131" s="275" t="s">
        <v>533</v>
      </c>
    </row>
    <row r="1132" spans="2:21">
      <c r="C1132" s="222" t="s">
        <v>581</v>
      </c>
    </row>
    <row r="1133" spans="2:21">
      <c r="C1133" s="222" t="s">
        <v>1201</v>
      </c>
    </row>
    <row r="1134" spans="2:21" ht="18.95" customHeight="1">
      <c r="D1134" s="631" t="s">
        <v>534</v>
      </c>
      <c r="E1134" s="631"/>
      <c r="F1134" s="631"/>
      <c r="G1134" s="631"/>
      <c r="H1134" s="625"/>
      <c r="I1134" s="625"/>
    </row>
    <row r="1135" spans="2:21" ht="18.95" customHeight="1">
      <c r="D1135" s="631" t="s">
        <v>535</v>
      </c>
      <c r="E1135" s="631"/>
      <c r="F1135" s="631"/>
      <c r="G1135" s="631"/>
      <c r="H1135" s="1103"/>
      <c r="I1135" s="625"/>
    </row>
    <row r="1136" spans="2:21" ht="18.95" customHeight="1">
      <c r="D1136" s="631" t="s">
        <v>855</v>
      </c>
      <c r="E1136" s="631"/>
      <c r="F1136" s="631"/>
      <c r="G1136" s="669"/>
      <c r="H1136" s="247"/>
      <c r="I1136" s="563"/>
      <c r="J1136" s="246" t="s">
        <v>2</v>
      </c>
      <c r="K1136" s="563"/>
      <c r="L1136" s="526" t="s">
        <v>3</v>
      </c>
      <c r="M1136" s="563"/>
      <c r="N1136" s="526" t="s">
        <v>1381</v>
      </c>
    </row>
    <row r="1137" spans="1:21" ht="18.95" customHeight="1">
      <c r="D1137" s="621" t="s">
        <v>856</v>
      </c>
      <c r="E1137" s="621"/>
      <c r="F1137" s="621"/>
      <c r="G1137" s="621"/>
      <c r="H1137" s="625"/>
      <c r="I1137" s="625"/>
    </row>
    <row r="1138" spans="1:21" ht="9" customHeight="1"/>
    <row r="1139" spans="1:21" ht="19.5" customHeight="1">
      <c r="D1139" s="222" t="s">
        <v>582</v>
      </c>
    </row>
    <row r="1140" spans="1:21" ht="30.6" customHeight="1">
      <c r="D1140" s="1104"/>
      <c r="E1140" s="1105"/>
      <c r="F1140" s="1105"/>
      <c r="G1140" s="1105"/>
      <c r="H1140" s="1105"/>
      <c r="I1140" s="1105"/>
      <c r="J1140" s="1105"/>
      <c r="K1140" s="1105"/>
      <c r="L1140" s="1105"/>
      <c r="M1140" s="1105"/>
      <c r="N1140" s="1105"/>
      <c r="O1140" s="1105"/>
      <c r="P1140" s="1105"/>
      <c r="Q1140" s="1105"/>
      <c r="R1140" s="1105"/>
      <c r="S1140" s="1105"/>
      <c r="T1140" s="1105"/>
      <c r="U1140" s="1106"/>
    </row>
    <row r="1141" spans="1:21" ht="9.6" customHeight="1">
      <c r="E1141" s="119"/>
    </row>
    <row r="1142" spans="1:21" ht="16.5" customHeight="1">
      <c r="A1142" s="450" t="s">
        <v>656</v>
      </c>
    </row>
    <row r="1143" spans="1:21" ht="16.5" customHeight="1">
      <c r="B1143" s="24" t="s">
        <v>554</v>
      </c>
    </row>
    <row r="1144" spans="1:21" ht="16.5" customHeight="1">
      <c r="B1144" s="24" t="s">
        <v>555</v>
      </c>
    </row>
    <row r="1145" spans="1:21" ht="16.5" customHeight="1">
      <c r="C1145" s="222" t="s">
        <v>559</v>
      </c>
    </row>
    <row r="1146" spans="1:21" ht="16.5" customHeight="1">
      <c r="C1146" s="222" t="s">
        <v>556</v>
      </c>
    </row>
    <row r="1147" spans="1:21" ht="16.5" customHeight="1">
      <c r="C1147" s="222" t="s">
        <v>557</v>
      </c>
    </row>
    <row r="1148" spans="1:21" ht="16.5" customHeight="1">
      <c r="C1148" s="222" t="s">
        <v>558</v>
      </c>
    </row>
    <row r="1149" spans="1:21" ht="8.1" customHeight="1"/>
    <row r="1150" spans="1:21" ht="16.5" customHeight="1">
      <c r="D1150" s="631" t="s">
        <v>560</v>
      </c>
      <c r="E1150" s="631"/>
      <c r="F1150" s="631"/>
      <c r="G1150" s="1107">
        <f>U2</f>
        <v>0</v>
      </c>
      <c r="H1150" s="1107"/>
      <c r="I1150" s="1107"/>
      <c r="J1150" s="631" t="s">
        <v>562</v>
      </c>
      <c r="K1150" s="631"/>
      <c r="L1150" s="631"/>
      <c r="M1150" s="631"/>
      <c r="N1150" s="602">
        <f>Q10</f>
        <v>0</v>
      </c>
      <c r="O1150" s="602"/>
      <c r="P1150" s="602"/>
      <c r="Q1150" s="602"/>
      <c r="R1150" s="602"/>
      <c r="S1150" s="602"/>
      <c r="T1150" s="602"/>
      <c r="U1150" s="602"/>
    </row>
    <row r="1151" spans="1:21" ht="16.5" customHeight="1">
      <c r="D1151" s="631" t="s">
        <v>561</v>
      </c>
      <c r="E1151" s="631"/>
      <c r="F1151" s="669"/>
      <c r="G1151" s="965"/>
      <c r="H1151" s="966"/>
      <c r="I1151" s="967"/>
      <c r="J1151" s="756" t="s">
        <v>563</v>
      </c>
      <c r="K1151" s="631"/>
      <c r="L1151" s="631"/>
      <c r="M1151" s="631"/>
      <c r="N1151" s="602">
        <f>Q11</f>
        <v>0</v>
      </c>
      <c r="O1151" s="602"/>
      <c r="P1151" s="602"/>
      <c r="Q1151" s="602"/>
      <c r="R1151" s="602"/>
      <c r="S1151" s="602"/>
      <c r="T1151" s="602"/>
      <c r="U1151" s="602"/>
    </row>
    <row r="1152" spans="1:21" ht="16.5" customHeight="1">
      <c r="G1152" s="486"/>
      <c r="H1152" s="486"/>
      <c r="I1152" s="486"/>
      <c r="N1152" s="468"/>
      <c r="O1152" s="468"/>
      <c r="P1152" s="468"/>
      <c r="Q1152" s="468"/>
      <c r="R1152" s="468"/>
      <c r="S1152" s="468"/>
      <c r="T1152" s="468"/>
      <c r="U1152" s="468"/>
    </row>
    <row r="1153" spans="2:18" ht="16.5" customHeight="1">
      <c r="B1153" s="275" t="s">
        <v>532</v>
      </c>
    </row>
    <row r="1154" spans="2:18" ht="19.5" customHeight="1">
      <c r="D1154" s="631" t="s">
        <v>564</v>
      </c>
      <c r="E1154" s="631"/>
      <c r="F1154" s="631"/>
      <c r="G1154" s="707"/>
      <c r="H1154" s="707"/>
      <c r="I1154" s="707"/>
      <c r="J1154" s="707"/>
      <c r="K1154" s="707"/>
      <c r="L1154" s="631"/>
      <c r="M1154" s="631"/>
      <c r="N1154" s="631"/>
      <c r="O1154" s="631"/>
      <c r="P1154" s="669"/>
      <c r="Q1154" s="563"/>
      <c r="R1154" s="222" t="s">
        <v>568</v>
      </c>
    </row>
    <row r="1155" spans="2:18" ht="19.5" customHeight="1">
      <c r="D1155" s="669" t="s">
        <v>565</v>
      </c>
      <c r="E1155" s="637"/>
      <c r="F1155" s="637"/>
      <c r="G1155" s="1100"/>
      <c r="H1155" s="1102"/>
      <c r="I1155" s="1102"/>
      <c r="J1155" s="1102"/>
      <c r="K1155" s="1101"/>
    </row>
    <row r="1156" spans="2:18" ht="19.5" customHeight="1">
      <c r="D1156" s="669" t="s">
        <v>566</v>
      </c>
      <c r="E1156" s="637"/>
      <c r="F1156" s="637"/>
      <c r="G1156" s="1100"/>
      <c r="H1156" s="1101"/>
      <c r="I1156" s="222" t="s">
        <v>567</v>
      </c>
    </row>
    <row r="1157" spans="2:18" ht="16.5" customHeight="1">
      <c r="D1157" s="622" t="s">
        <v>572</v>
      </c>
      <c r="E1157" s="609"/>
      <c r="F1157" s="609"/>
      <c r="G1157" s="1100"/>
      <c r="H1157" s="1101"/>
      <c r="I1157" s="222" t="s">
        <v>158</v>
      </c>
    </row>
    <row r="1158" spans="2:18" ht="9.6" customHeight="1">
      <c r="D1158" s="468"/>
      <c r="E1158" s="468"/>
      <c r="F1158" s="468"/>
    </row>
    <row r="1159" spans="2:18" ht="16.5" customHeight="1">
      <c r="B1159" s="275" t="s">
        <v>853</v>
      </c>
    </row>
    <row r="1160" spans="2:18" ht="20.45" customHeight="1">
      <c r="D1160" s="631" t="s">
        <v>571</v>
      </c>
      <c r="E1160" s="631"/>
      <c r="F1160" s="631"/>
      <c r="G1160" s="693"/>
      <c r="H1160" s="694"/>
      <c r="I1160" s="693"/>
      <c r="J1160" s="694"/>
      <c r="K1160" s="694"/>
    </row>
    <row r="1161" spans="2:18" ht="20.45" customHeight="1">
      <c r="D1161" s="631" t="s">
        <v>569</v>
      </c>
      <c r="E1161" s="631"/>
      <c r="F1161" s="669"/>
      <c r="G1161" s="247"/>
      <c r="H1161" s="563"/>
      <c r="I1161" s="525" t="s">
        <v>2</v>
      </c>
      <c r="J1161" s="563"/>
      <c r="K1161" s="526" t="s">
        <v>3</v>
      </c>
      <c r="L1161" s="563"/>
      <c r="M1161" s="526" t="s">
        <v>1381</v>
      </c>
    </row>
    <row r="1162" spans="2:18" ht="20.45" customHeight="1">
      <c r="D1162" s="631" t="s">
        <v>570</v>
      </c>
      <c r="E1162" s="631"/>
      <c r="F1162" s="631"/>
      <c r="G1162" s="292" t="s">
        <v>573</v>
      </c>
      <c r="H1162" s="1100"/>
      <c r="I1162" s="1101"/>
      <c r="J1162" s="23" t="s">
        <v>574</v>
      </c>
      <c r="K1162" s="1100"/>
      <c r="L1162" s="1101"/>
    </row>
    <row r="1163" spans="2:18" ht="6.95" customHeight="1"/>
    <row r="1164" spans="2:18" ht="19.5" customHeight="1">
      <c r="D1164" s="222" t="s">
        <v>575</v>
      </c>
    </row>
    <row r="1165" spans="2:18" ht="19.5" customHeight="1">
      <c r="D1165" s="631" t="s">
        <v>576</v>
      </c>
      <c r="E1165" s="631"/>
      <c r="F1165" s="631"/>
      <c r="G1165" s="669"/>
      <c r="H1165" s="625"/>
      <c r="I1165" s="625"/>
    </row>
    <row r="1166" spans="2:18" ht="19.5" customHeight="1">
      <c r="D1166" s="631" t="s">
        <v>577</v>
      </c>
      <c r="E1166" s="631"/>
      <c r="F1166" s="631"/>
      <c r="G1166" s="669"/>
      <c r="H1166" s="247"/>
      <c r="I1166" s="563"/>
      <c r="J1166" s="246" t="s">
        <v>2</v>
      </c>
      <c r="K1166" s="563"/>
      <c r="L1166" s="526" t="s">
        <v>3</v>
      </c>
      <c r="M1166" s="563"/>
      <c r="N1166" s="526" t="s">
        <v>1381</v>
      </c>
    </row>
    <row r="1167" spans="2:18" ht="5.45" customHeight="1"/>
    <row r="1168" spans="2:18" ht="18.95" customHeight="1">
      <c r="D1168" s="222" t="s">
        <v>1199</v>
      </c>
    </row>
    <row r="1169" spans="2:21" ht="42" customHeight="1">
      <c r="D1169" s="1104"/>
      <c r="E1169" s="1105"/>
      <c r="F1169" s="1105"/>
      <c r="G1169" s="1105"/>
      <c r="H1169" s="1105"/>
      <c r="I1169" s="1105"/>
      <c r="J1169" s="1105"/>
      <c r="K1169" s="1105"/>
      <c r="L1169" s="1105"/>
      <c r="M1169" s="1105"/>
      <c r="N1169" s="1105"/>
      <c r="O1169" s="1105"/>
      <c r="P1169" s="1105"/>
      <c r="Q1169" s="1105"/>
      <c r="R1169" s="1105"/>
      <c r="S1169" s="1105"/>
      <c r="T1169" s="1105"/>
      <c r="U1169" s="1106"/>
    </row>
    <row r="1170" spans="2:21" ht="12.95" customHeight="1">
      <c r="D1170" s="415"/>
      <c r="E1170" s="415"/>
      <c r="F1170" s="415"/>
      <c r="G1170" s="415"/>
      <c r="H1170" s="415"/>
      <c r="I1170" s="415"/>
      <c r="J1170" s="415"/>
      <c r="K1170" s="415"/>
      <c r="L1170" s="415"/>
      <c r="M1170" s="415"/>
      <c r="N1170" s="415"/>
      <c r="O1170" s="415"/>
      <c r="P1170" s="415"/>
      <c r="Q1170" s="415"/>
      <c r="R1170" s="415"/>
      <c r="S1170" s="415"/>
      <c r="T1170" s="415"/>
      <c r="U1170" s="415"/>
    </row>
    <row r="1171" spans="2:21" ht="14.25">
      <c r="B1171" s="275" t="s">
        <v>854</v>
      </c>
    </row>
    <row r="1172" spans="2:21">
      <c r="C1172" s="222" t="s">
        <v>1573</v>
      </c>
    </row>
    <row r="1173" spans="2:21">
      <c r="C1173" s="222" t="s">
        <v>1534</v>
      </c>
    </row>
    <row r="1174" spans="2:21" ht="18.95" customHeight="1">
      <c r="D1174" s="631" t="s">
        <v>579</v>
      </c>
      <c r="E1174" s="631"/>
      <c r="F1174" s="631"/>
      <c r="G1174" s="693"/>
      <c r="H1174" s="694"/>
      <c r="I1174" s="693"/>
      <c r="J1174" s="694"/>
      <c r="K1174" s="696"/>
      <c r="L1174" s="696"/>
    </row>
    <row r="1175" spans="2:21" ht="18.95" customHeight="1">
      <c r="D1175" s="631" t="s">
        <v>580</v>
      </c>
      <c r="E1175" s="631"/>
      <c r="F1175" s="669"/>
      <c r="G1175" s="247"/>
      <c r="H1175" s="563"/>
      <c r="I1175" s="525" t="s">
        <v>2</v>
      </c>
      <c r="J1175" s="563"/>
      <c r="K1175" s="526" t="s">
        <v>3</v>
      </c>
      <c r="L1175" s="563"/>
      <c r="M1175" s="526" t="s">
        <v>1381</v>
      </c>
    </row>
    <row r="1176" spans="2:21" ht="18.95" customHeight="1">
      <c r="D1176" s="959" t="s">
        <v>1574</v>
      </c>
      <c r="E1176" s="960"/>
      <c r="F1176" s="960"/>
      <c r="G1176" s="960"/>
      <c r="H1176" s="960"/>
      <c r="I1176" s="960"/>
      <c r="J1176" s="961"/>
      <c r="K1176" s="544" t="s">
        <v>573</v>
      </c>
      <c r="L1176" s="1100"/>
      <c r="M1176" s="1101"/>
      <c r="N1176" s="545" t="s">
        <v>574</v>
      </c>
      <c r="O1176" s="1100"/>
      <c r="P1176" s="1101"/>
    </row>
    <row r="1178" spans="2:21" ht="14.25">
      <c r="B1178" s="275" t="s">
        <v>533</v>
      </c>
    </row>
    <row r="1179" spans="2:21">
      <c r="C1179" s="222" t="s">
        <v>581</v>
      </c>
    </row>
    <row r="1180" spans="2:21">
      <c r="C1180" s="222" t="s">
        <v>1201</v>
      </c>
    </row>
    <row r="1181" spans="2:21" ht="18.95" customHeight="1">
      <c r="D1181" s="631" t="s">
        <v>534</v>
      </c>
      <c r="E1181" s="631"/>
      <c r="F1181" s="631"/>
      <c r="G1181" s="631"/>
      <c r="H1181" s="625"/>
      <c r="I1181" s="625"/>
    </row>
    <row r="1182" spans="2:21" ht="18.95" customHeight="1">
      <c r="D1182" s="631" t="s">
        <v>535</v>
      </c>
      <c r="E1182" s="631"/>
      <c r="F1182" s="631"/>
      <c r="G1182" s="631"/>
      <c r="H1182" s="1103"/>
      <c r="I1182" s="625"/>
    </row>
    <row r="1183" spans="2:21" ht="18.95" customHeight="1">
      <c r="D1183" s="631" t="s">
        <v>855</v>
      </c>
      <c r="E1183" s="631"/>
      <c r="F1183" s="631"/>
      <c r="G1183" s="669"/>
      <c r="H1183" s="247"/>
      <c r="I1183" s="563"/>
      <c r="J1183" s="246" t="s">
        <v>2</v>
      </c>
      <c r="K1183" s="563"/>
      <c r="L1183" s="526" t="s">
        <v>3</v>
      </c>
      <c r="M1183" s="563"/>
      <c r="N1183" s="526" t="s">
        <v>1381</v>
      </c>
    </row>
    <row r="1184" spans="2:21" ht="18.95" customHeight="1">
      <c r="D1184" s="621" t="s">
        <v>856</v>
      </c>
      <c r="E1184" s="621"/>
      <c r="F1184" s="621"/>
      <c r="G1184" s="621"/>
      <c r="H1184" s="625"/>
      <c r="I1184" s="625"/>
    </row>
    <row r="1185" spans="1:21" ht="9" customHeight="1"/>
    <row r="1186" spans="1:21" ht="19.5" customHeight="1">
      <c r="D1186" s="222" t="s">
        <v>582</v>
      </c>
    </row>
    <row r="1187" spans="1:21" ht="30.6" customHeight="1">
      <c r="D1187" s="1104"/>
      <c r="E1187" s="1105"/>
      <c r="F1187" s="1105"/>
      <c r="G1187" s="1105"/>
      <c r="H1187" s="1105"/>
      <c r="I1187" s="1105"/>
      <c r="J1187" s="1105"/>
      <c r="K1187" s="1105"/>
      <c r="L1187" s="1105"/>
      <c r="M1187" s="1105"/>
      <c r="N1187" s="1105"/>
      <c r="O1187" s="1105"/>
      <c r="P1187" s="1105"/>
      <c r="Q1187" s="1105"/>
      <c r="R1187" s="1105"/>
      <c r="S1187" s="1105"/>
      <c r="T1187" s="1105"/>
      <c r="U1187" s="1106"/>
    </row>
    <row r="1188" spans="1:21" ht="9.6" customHeight="1">
      <c r="E1188" s="119"/>
    </row>
    <row r="1189" spans="1:21" ht="16.5" customHeight="1">
      <c r="A1189" s="450" t="s">
        <v>655</v>
      </c>
    </row>
    <row r="1190" spans="1:21" ht="16.5" customHeight="1">
      <c r="B1190" s="24" t="s">
        <v>554</v>
      </c>
    </row>
    <row r="1191" spans="1:21" ht="16.5" customHeight="1">
      <c r="B1191" s="24" t="s">
        <v>555</v>
      </c>
    </row>
    <row r="1192" spans="1:21" ht="16.5" customHeight="1">
      <c r="C1192" s="222" t="s">
        <v>559</v>
      </c>
    </row>
    <row r="1193" spans="1:21" ht="16.5" customHeight="1">
      <c r="C1193" s="222" t="s">
        <v>556</v>
      </c>
    </row>
    <row r="1194" spans="1:21" ht="16.5" customHeight="1">
      <c r="C1194" s="222" t="s">
        <v>557</v>
      </c>
    </row>
    <row r="1195" spans="1:21" ht="16.5" customHeight="1">
      <c r="C1195" s="222" t="s">
        <v>558</v>
      </c>
    </row>
    <row r="1196" spans="1:21" ht="8.1" customHeight="1"/>
    <row r="1197" spans="1:21" ht="16.5" customHeight="1">
      <c r="D1197" s="631" t="s">
        <v>560</v>
      </c>
      <c r="E1197" s="631"/>
      <c r="F1197" s="631"/>
      <c r="G1197" s="1107">
        <f>U2</f>
        <v>0</v>
      </c>
      <c r="H1197" s="1107"/>
      <c r="I1197" s="1107"/>
      <c r="J1197" s="631" t="s">
        <v>562</v>
      </c>
      <c r="K1197" s="631"/>
      <c r="L1197" s="631"/>
      <c r="M1197" s="631"/>
      <c r="N1197" s="602">
        <f>Q10</f>
        <v>0</v>
      </c>
      <c r="O1197" s="602"/>
      <c r="P1197" s="602"/>
      <c r="Q1197" s="602"/>
      <c r="R1197" s="602"/>
      <c r="S1197" s="602"/>
      <c r="T1197" s="602"/>
      <c r="U1197" s="602"/>
    </row>
    <row r="1198" spans="1:21" ht="16.5" customHeight="1">
      <c r="D1198" s="631" t="s">
        <v>561</v>
      </c>
      <c r="E1198" s="631"/>
      <c r="F1198" s="669"/>
      <c r="G1198" s="965"/>
      <c r="H1198" s="966"/>
      <c r="I1198" s="967"/>
      <c r="J1198" s="756" t="s">
        <v>563</v>
      </c>
      <c r="K1198" s="631"/>
      <c r="L1198" s="631"/>
      <c r="M1198" s="631"/>
      <c r="N1198" s="602">
        <f>Q11</f>
        <v>0</v>
      </c>
      <c r="O1198" s="602"/>
      <c r="P1198" s="602"/>
      <c r="Q1198" s="602"/>
      <c r="R1198" s="602"/>
      <c r="S1198" s="602"/>
      <c r="T1198" s="602"/>
      <c r="U1198" s="602"/>
    </row>
    <row r="1199" spans="1:21" ht="16.5" customHeight="1">
      <c r="G1199" s="486"/>
      <c r="H1199" s="486"/>
      <c r="I1199" s="486"/>
      <c r="N1199" s="468"/>
      <c r="O1199" s="468"/>
      <c r="P1199" s="468"/>
      <c r="Q1199" s="468"/>
      <c r="R1199" s="468"/>
      <c r="S1199" s="468"/>
      <c r="T1199" s="468"/>
      <c r="U1199" s="468"/>
    </row>
    <row r="1200" spans="1:21" ht="16.5" customHeight="1">
      <c r="B1200" s="275" t="s">
        <v>532</v>
      </c>
    </row>
    <row r="1201" spans="2:21" ht="19.5" customHeight="1">
      <c r="D1201" s="631" t="s">
        <v>564</v>
      </c>
      <c r="E1201" s="631"/>
      <c r="F1201" s="631"/>
      <c r="G1201" s="707"/>
      <c r="H1201" s="707"/>
      <c r="I1201" s="707"/>
      <c r="J1201" s="707"/>
      <c r="K1201" s="707"/>
      <c r="L1201" s="631"/>
      <c r="M1201" s="631"/>
      <c r="N1201" s="631"/>
      <c r="O1201" s="631"/>
      <c r="P1201" s="669"/>
      <c r="Q1201" s="563"/>
      <c r="R1201" s="222" t="s">
        <v>568</v>
      </c>
    </row>
    <row r="1202" spans="2:21" ht="19.5" customHeight="1">
      <c r="D1202" s="669" t="s">
        <v>565</v>
      </c>
      <c r="E1202" s="637"/>
      <c r="F1202" s="637"/>
      <c r="G1202" s="1100"/>
      <c r="H1202" s="1102"/>
      <c r="I1202" s="1102"/>
      <c r="J1202" s="1102"/>
      <c r="K1202" s="1101"/>
    </row>
    <row r="1203" spans="2:21" ht="19.5" customHeight="1">
      <c r="D1203" s="669" t="s">
        <v>566</v>
      </c>
      <c r="E1203" s="637"/>
      <c r="F1203" s="637"/>
      <c r="G1203" s="1100"/>
      <c r="H1203" s="1101"/>
      <c r="I1203" s="222" t="s">
        <v>567</v>
      </c>
    </row>
    <row r="1204" spans="2:21" ht="16.5" customHeight="1">
      <c r="D1204" s="622" t="s">
        <v>572</v>
      </c>
      <c r="E1204" s="609"/>
      <c r="F1204" s="609"/>
      <c r="G1204" s="1100"/>
      <c r="H1204" s="1101"/>
      <c r="I1204" s="222" t="s">
        <v>158</v>
      </c>
    </row>
    <row r="1205" spans="2:21" ht="9.6" customHeight="1">
      <c r="D1205" s="468"/>
      <c r="E1205" s="468"/>
      <c r="F1205" s="468"/>
    </row>
    <row r="1206" spans="2:21" ht="16.5" customHeight="1">
      <c r="B1206" s="275" t="s">
        <v>853</v>
      </c>
    </row>
    <row r="1207" spans="2:21" ht="20.45" customHeight="1">
      <c r="D1207" s="631" t="s">
        <v>571</v>
      </c>
      <c r="E1207" s="631"/>
      <c r="F1207" s="631"/>
      <c r="G1207" s="693"/>
      <c r="H1207" s="694"/>
      <c r="I1207" s="693"/>
      <c r="J1207" s="694"/>
      <c r="K1207" s="694"/>
    </row>
    <row r="1208" spans="2:21" ht="20.45" customHeight="1">
      <c r="D1208" s="631" t="s">
        <v>569</v>
      </c>
      <c r="E1208" s="631"/>
      <c r="F1208" s="669"/>
      <c r="G1208" s="247"/>
      <c r="H1208" s="563"/>
      <c r="I1208" s="525" t="s">
        <v>2</v>
      </c>
      <c r="J1208" s="563"/>
      <c r="K1208" s="526" t="s">
        <v>3</v>
      </c>
      <c r="L1208" s="563"/>
      <c r="M1208" s="526" t="s">
        <v>1381</v>
      </c>
    </row>
    <row r="1209" spans="2:21" ht="20.45" customHeight="1">
      <c r="D1209" s="631" t="s">
        <v>570</v>
      </c>
      <c r="E1209" s="631"/>
      <c r="F1209" s="631"/>
      <c r="G1209" s="292" t="s">
        <v>573</v>
      </c>
      <c r="H1209" s="1100"/>
      <c r="I1209" s="1101"/>
      <c r="J1209" s="23" t="s">
        <v>574</v>
      </c>
      <c r="K1209" s="1100"/>
      <c r="L1209" s="1101"/>
    </row>
    <row r="1210" spans="2:21" ht="6.95" customHeight="1"/>
    <row r="1211" spans="2:21" ht="19.5" customHeight="1">
      <c r="D1211" s="222" t="s">
        <v>575</v>
      </c>
    </row>
    <row r="1212" spans="2:21" ht="19.5" customHeight="1">
      <c r="D1212" s="631" t="s">
        <v>576</v>
      </c>
      <c r="E1212" s="631"/>
      <c r="F1212" s="631"/>
      <c r="G1212" s="669"/>
      <c r="H1212" s="625"/>
      <c r="I1212" s="625"/>
    </row>
    <row r="1213" spans="2:21" ht="19.5" customHeight="1">
      <c r="D1213" s="631" t="s">
        <v>577</v>
      </c>
      <c r="E1213" s="631"/>
      <c r="F1213" s="631"/>
      <c r="G1213" s="669"/>
      <c r="H1213" s="247"/>
      <c r="I1213" s="563"/>
      <c r="J1213" s="246" t="s">
        <v>2</v>
      </c>
      <c r="K1213" s="563"/>
      <c r="L1213" s="526" t="s">
        <v>3</v>
      </c>
      <c r="M1213" s="563"/>
      <c r="N1213" s="526" t="s">
        <v>1381</v>
      </c>
    </row>
    <row r="1214" spans="2:21" ht="5.45" customHeight="1"/>
    <row r="1215" spans="2:21" ht="18.95" customHeight="1">
      <c r="D1215" s="222" t="s">
        <v>1199</v>
      </c>
    </row>
    <row r="1216" spans="2:21" ht="42" customHeight="1">
      <c r="D1216" s="1104"/>
      <c r="E1216" s="1105"/>
      <c r="F1216" s="1105"/>
      <c r="G1216" s="1105"/>
      <c r="H1216" s="1105"/>
      <c r="I1216" s="1105"/>
      <c r="J1216" s="1105"/>
      <c r="K1216" s="1105"/>
      <c r="L1216" s="1105"/>
      <c r="M1216" s="1105"/>
      <c r="N1216" s="1105"/>
      <c r="O1216" s="1105"/>
      <c r="P1216" s="1105"/>
      <c r="Q1216" s="1105"/>
      <c r="R1216" s="1105"/>
      <c r="S1216" s="1105"/>
      <c r="T1216" s="1105"/>
      <c r="U1216" s="1106"/>
    </row>
    <row r="1217" spans="2:21" ht="12.95" customHeight="1">
      <c r="D1217" s="415"/>
      <c r="E1217" s="415"/>
      <c r="F1217" s="415"/>
      <c r="G1217" s="415"/>
      <c r="H1217" s="415"/>
      <c r="I1217" s="415"/>
      <c r="J1217" s="415"/>
      <c r="K1217" s="415"/>
      <c r="L1217" s="415"/>
      <c r="M1217" s="415"/>
      <c r="N1217" s="415"/>
      <c r="O1217" s="415"/>
      <c r="P1217" s="415"/>
      <c r="Q1217" s="415"/>
      <c r="R1217" s="415"/>
      <c r="S1217" s="415"/>
      <c r="T1217" s="415"/>
      <c r="U1217" s="415"/>
    </row>
    <row r="1218" spans="2:21" ht="14.25">
      <c r="B1218" s="275" t="s">
        <v>854</v>
      </c>
    </row>
    <row r="1219" spans="2:21">
      <c r="C1219" s="222" t="s">
        <v>1573</v>
      </c>
    </row>
    <row r="1220" spans="2:21">
      <c r="C1220" s="222" t="s">
        <v>1534</v>
      </c>
    </row>
    <row r="1221" spans="2:21" ht="18.95" customHeight="1">
      <c r="D1221" s="631" t="s">
        <v>579</v>
      </c>
      <c r="E1221" s="631"/>
      <c r="F1221" s="631"/>
      <c r="G1221" s="693"/>
      <c r="H1221" s="694"/>
      <c r="I1221" s="693"/>
      <c r="J1221" s="694"/>
      <c r="K1221" s="696"/>
      <c r="L1221" s="696"/>
    </row>
    <row r="1222" spans="2:21" ht="18.95" customHeight="1">
      <c r="D1222" s="631" t="s">
        <v>580</v>
      </c>
      <c r="E1222" s="631"/>
      <c r="F1222" s="669"/>
      <c r="G1222" s="247"/>
      <c r="H1222" s="563"/>
      <c r="I1222" s="525" t="s">
        <v>2</v>
      </c>
      <c r="J1222" s="563"/>
      <c r="K1222" s="526" t="s">
        <v>3</v>
      </c>
      <c r="L1222" s="563"/>
      <c r="M1222" s="526" t="s">
        <v>1381</v>
      </c>
    </row>
    <row r="1223" spans="2:21" ht="18.95" customHeight="1">
      <c r="D1223" s="959" t="s">
        <v>1574</v>
      </c>
      <c r="E1223" s="960"/>
      <c r="F1223" s="960"/>
      <c r="G1223" s="960"/>
      <c r="H1223" s="960"/>
      <c r="I1223" s="960"/>
      <c r="J1223" s="961"/>
      <c r="K1223" s="544" t="s">
        <v>573</v>
      </c>
      <c r="L1223" s="1100"/>
      <c r="M1223" s="1101"/>
      <c r="N1223" s="545" t="s">
        <v>574</v>
      </c>
      <c r="O1223" s="1100"/>
      <c r="P1223" s="1101"/>
    </row>
    <row r="1225" spans="2:21" ht="14.25">
      <c r="B1225" s="275" t="s">
        <v>533</v>
      </c>
    </row>
    <row r="1226" spans="2:21">
      <c r="C1226" s="222" t="s">
        <v>581</v>
      </c>
    </row>
    <row r="1227" spans="2:21">
      <c r="C1227" s="222" t="s">
        <v>1201</v>
      </c>
    </row>
    <row r="1228" spans="2:21" ht="18.95" customHeight="1">
      <c r="D1228" s="631" t="s">
        <v>534</v>
      </c>
      <c r="E1228" s="631"/>
      <c r="F1228" s="631"/>
      <c r="G1228" s="631"/>
      <c r="H1228" s="625"/>
      <c r="I1228" s="625"/>
    </row>
    <row r="1229" spans="2:21" ht="18.95" customHeight="1">
      <c r="D1229" s="631" t="s">
        <v>535</v>
      </c>
      <c r="E1229" s="631"/>
      <c r="F1229" s="631"/>
      <c r="G1229" s="631"/>
      <c r="H1229" s="1103"/>
      <c r="I1229" s="625"/>
    </row>
    <row r="1230" spans="2:21" ht="18.95" customHeight="1">
      <c r="D1230" s="631" t="s">
        <v>855</v>
      </c>
      <c r="E1230" s="631"/>
      <c r="F1230" s="631"/>
      <c r="G1230" s="669"/>
      <c r="H1230" s="247"/>
      <c r="I1230" s="563"/>
      <c r="J1230" s="246" t="s">
        <v>2</v>
      </c>
      <c r="K1230" s="563"/>
      <c r="L1230" s="526" t="s">
        <v>3</v>
      </c>
      <c r="M1230" s="563"/>
      <c r="N1230" s="526" t="s">
        <v>1381</v>
      </c>
    </row>
    <row r="1231" spans="2:21" ht="18.95" customHeight="1">
      <c r="D1231" s="621" t="s">
        <v>856</v>
      </c>
      <c r="E1231" s="621"/>
      <c r="F1231" s="621"/>
      <c r="G1231" s="621"/>
      <c r="H1231" s="625"/>
      <c r="I1231" s="625"/>
    </row>
    <row r="1232" spans="2:21" ht="9" customHeight="1"/>
    <row r="1233" spans="4:21" ht="19.5" customHeight="1">
      <c r="D1233" s="222" t="s">
        <v>582</v>
      </c>
    </row>
    <row r="1234" spans="4:21" ht="30.6" customHeight="1">
      <c r="D1234" s="1104"/>
      <c r="E1234" s="1105"/>
      <c r="F1234" s="1105"/>
      <c r="G1234" s="1105"/>
      <c r="H1234" s="1105"/>
      <c r="I1234" s="1105"/>
      <c r="J1234" s="1105"/>
      <c r="K1234" s="1105"/>
      <c r="L1234" s="1105"/>
      <c r="M1234" s="1105"/>
      <c r="N1234" s="1105"/>
      <c r="O1234" s="1105"/>
      <c r="P1234" s="1105"/>
      <c r="Q1234" s="1105"/>
      <c r="R1234" s="1105"/>
      <c r="S1234" s="1105"/>
      <c r="T1234" s="1105"/>
      <c r="U1234" s="1106"/>
    </row>
    <row r="1235" spans="4:21">
      <c r="E1235" s="119"/>
    </row>
  </sheetData>
  <sheetProtection algorithmName="SHA-512" hashValue="tkBxki/SuqGW3NNz8e+nu6l+MmwRmcEzrYtz5Z7dXuwhBRro5OfvJ09sS7N3XlYrnxiwZWwT6eUvKyN61TRzXw==" saltValue="bW6sCGoNRyzmGOE0JufeUw==" spinCount="100000" sheet="1" objects="1" scenarios="1"/>
  <mergeCells count="1712">
    <mergeCell ref="D459:H459"/>
    <mergeCell ref="D460:H460"/>
    <mergeCell ref="P447:R447"/>
    <mergeCell ref="S447:X447"/>
    <mergeCell ref="K851:K852"/>
    <mergeCell ref="L851:L852"/>
    <mergeCell ref="K853:K854"/>
    <mergeCell ref="L853:L854"/>
    <mergeCell ref="M983:Q983"/>
    <mergeCell ref="R983:V983"/>
    <mergeCell ref="D987:G989"/>
    <mergeCell ref="H987:L989"/>
    <mergeCell ref="R912:X912"/>
    <mergeCell ref="K938:N938"/>
    <mergeCell ref="O938:R938"/>
    <mergeCell ref="L803:R803"/>
    <mergeCell ref="H804:K804"/>
    <mergeCell ref="L804:R804"/>
    <mergeCell ref="H809:K809"/>
    <mergeCell ref="L809:R809"/>
    <mergeCell ref="H810:K810"/>
    <mergeCell ref="L810:R810"/>
    <mergeCell ref="H811:K811"/>
    <mergeCell ref="L811:R811"/>
    <mergeCell ref="H812:K812"/>
    <mergeCell ref="L812:R812"/>
    <mergeCell ref="H813:K813"/>
    <mergeCell ref="L813:R813"/>
    <mergeCell ref="P841:R841"/>
    <mergeCell ref="G849:I850"/>
    <mergeCell ref="J849:L850"/>
    <mergeCell ref="M849:Q850"/>
    <mergeCell ref="W987:X989"/>
    <mergeCell ref="D939:G939"/>
    <mergeCell ref="D930:I930"/>
    <mergeCell ref="D934:G934"/>
    <mergeCell ref="Q626:S626"/>
    <mergeCell ref="E625:F625"/>
    <mergeCell ref="G625:I625"/>
    <mergeCell ref="L625:N625"/>
    <mergeCell ref="Q625:S625"/>
    <mergeCell ref="E624:F624"/>
    <mergeCell ref="G624:I624"/>
    <mergeCell ref="L624:N624"/>
    <mergeCell ref="Q624:S624"/>
    <mergeCell ref="J554:O554"/>
    <mergeCell ref="G622:I622"/>
    <mergeCell ref="L622:N622"/>
    <mergeCell ref="Q622:S622"/>
    <mergeCell ref="E623:F623"/>
    <mergeCell ref="G623:I623"/>
    <mergeCell ref="L623:N623"/>
    <mergeCell ref="Q623:S623"/>
    <mergeCell ref="G618:I618"/>
    <mergeCell ref="L618:N618"/>
    <mergeCell ref="Q618:S618"/>
    <mergeCell ref="E619:F619"/>
    <mergeCell ref="G619:I619"/>
    <mergeCell ref="L619:N619"/>
    <mergeCell ref="Q619:S619"/>
    <mergeCell ref="G610:K610"/>
    <mergeCell ref="L610:P610"/>
    <mergeCell ref="Q610:U610"/>
    <mergeCell ref="Q611:S611"/>
    <mergeCell ref="H603:K603"/>
    <mergeCell ref="O603:R603"/>
    <mergeCell ref="D539:G539"/>
    <mergeCell ref="H539:J539"/>
    <mergeCell ref="D536:G536"/>
    <mergeCell ref="H536:J536"/>
    <mergeCell ref="D537:G537"/>
    <mergeCell ref="H537:J537"/>
    <mergeCell ref="D533:G533"/>
    <mergeCell ref="H533:J533"/>
    <mergeCell ref="K533:Q533"/>
    <mergeCell ref="R533:X533"/>
    <mergeCell ref="D534:G534"/>
    <mergeCell ref="H534:J534"/>
    <mergeCell ref="D525:G525"/>
    <mergeCell ref="H525:K525"/>
    <mergeCell ref="L525:M525"/>
    <mergeCell ref="N525:Q525"/>
    <mergeCell ref="D526:G526"/>
    <mergeCell ref="H526:K526"/>
    <mergeCell ref="L526:M526"/>
    <mergeCell ref="N526:Q526"/>
    <mergeCell ref="M562:U562"/>
    <mergeCell ref="M561:U561"/>
    <mergeCell ref="I569:O569"/>
    <mergeCell ref="I568:O568"/>
    <mergeCell ref="D554:I554"/>
    <mergeCell ref="I574:O574"/>
    <mergeCell ref="F565:O565"/>
    <mergeCell ref="D597:H598"/>
    <mergeCell ref="H604:K604"/>
    <mergeCell ref="O604:R604"/>
    <mergeCell ref="H605:K605"/>
    <mergeCell ref="O605:Q605"/>
    <mergeCell ref="S581:X581"/>
    <mergeCell ref="D599:H599"/>
    <mergeCell ref="N599:Q599"/>
    <mergeCell ref="N597:R598"/>
    <mergeCell ref="L400:O400"/>
    <mergeCell ref="K397:K398"/>
    <mergeCell ref="P402:S402"/>
    <mergeCell ref="P395:S395"/>
    <mergeCell ref="P396:S396"/>
    <mergeCell ref="P397:S397"/>
    <mergeCell ref="K395:K396"/>
    <mergeCell ref="L395:O395"/>
    <mergeCell ref="L396:O396"/>
    <mergeCell ref="D504:H504"/>
    <mergeCell ref="I504:J504"/>
    <mergeCell ref="L603:N604"/>
    <mergeCell ref="D605:G605"/>
    <mergeCell ref="L605:N605"/>
    <mergeCell ref="I592:L592"/>
    <mergeCell ref="M592:P592"/>
    <mergeCell ref="D568:H568"/>
    <mergeCell ref="D569:H569"/>
    <mergeCell ref="D540:G540"/>
    <mergeCell ref="H540:J540"/>
    <mergeCell ref="I546:R546"/>
    <mergeCell ref="D547:H547"/>
    <mergeCell ref="I547:J547"/>
    <mergeCell ref="S565:X565"/>
    <mergeCell ref="P391:S391"/>
    <mergeCell ref="T401:W401"/>
    <mergeCell ref="T402:W402"/>
    <mergeCell ref="L401:O401"/>
    <mergeCell ref="L402:O402"/>
    <mergeCell ref="L522:M522"/>
    <mergeCell ref="N522:Q522"/>
    <mergeCell ref="D538:G538"/>
    <mergeCell ref="H538:J538"/>
    <mergeCell ref="D506:H506"/>
    <mergeCell ref="I506:J506"/>
    <mergeCell ref="K506:M506"/>
    <mergeCell ref="N506:Q506"/>
    <mergeCell ref="H517:K517"/>
    <mergeCell ref="L517:M517"/>
    <mergeCell ref="N517:Q517"/>
    <mergeCell ref="D518:G518"/>
    <mergeCell ref="H518:K518"/>
    <mergeCell ref="L518:M518"/>
    <mergeCell ref="N518:Q518"/>
    <mergeCell ref="D535:G535"/>
    <mergeCell ref="H535:J535"/>
    <mergeCell ref="D461:Y461"/>
    <mergeCell ref="D519:G519"/>
    <mergeCell ref="H519:K519"/>
    <mergeCell ref="L519:M519"/>
    <mergeCell ref="N519:Q519"/>
    <mergeCell ref="N505:Q505"/>
    <mergeCell ref="D509:H509"/>
    <mergeCell ref="I509:J509"/>
    <mergeCell ref="K509:M509"/>
    <mergeCell ref="N509:Q509"/>
    <mergeCell ref="K385:K386"/>
    <mergeCell ref="L385:O385"/>
    <mergeCell ref="P385:S385"/>
    <mergeCell ref="T385:W385"/>
    <mergeCell ref="L386:O386"/>
    <mergeCell ref="P386:S386"/>
    <mergeCell ref="T386:W386"/>
    <mergeCell ref="K387:K388"/>
    <mergeCell ref="L387:O387"/>
    <mergeCell ref="P387:S387"/>
    <mergeCell ref="T387:W387"/>
    <mergeCell ref="L388:O388"/>
    <mergeCell ref="P388:S388"/>
    <mergeCell ref="T388:W388"/>
    <mergeCell ref="K389:K390"/>
    <mergeCell ref="L389:O389"/>
    <mergeCell ref="P389:S389"/>
    <mergeCell ref="T389:W389"/>
    <mergeCell ref="L390:O390"/>
    <mergeCell ref="P390:S390"/>
    <mergeCell ref="T390:W390"/>
    <mergeCell ref="D292:D293"/>
    <mergeCell ref="E292:H292"/>
    <mergeCell ref="E293:H293"/>
    <mergeCell ref="I287:T287"/>
    <mergeCell ref="I285:N285"/>
    <mergeCell ref="D323:E323"/>
    <mergeCell ref="P381:S381"/>
    <mergeCell ref="T381:W381"/>
    <mergeCell ref="L382:O382"/>
    <mergeCell ref="P382:S382"/>
    <mergeCell ref="T382:W382"/>
    <mergeCell ref="K383:K384"/>
    <mergeCell ref="L383:O383"/>
    <mergeCell ref="P383:S383"/>
    <mergeCell ref="T383:W383"/>
    <mergeCell ref="L384:O384"/>
    <mergeCell ref="P384:S384"/>
    <mergeCell ref="T384:W384"/>
    <mergeCell ref="N318:P318"/>
    <mergeCell ref="D319:E319"/>
    <mergeCell ref="F319:H319"/>
    <mergeCell ref="J319:L319"/>
    <mergeCell ref="N319:P319"/>
    <mergeCell ref="D320:E320"/>
    <mergeCell ref="F320:H320"/>
    <mergeCell ref="J320:L320"/>
    <mergeCell ref="N320:P320"/>
    <mergeCell ref="K377:K378"/>
    <mergeCell ref="L377:O377"/>
    <mergeCell ref="P377:S377"/>
    <mergeCell ref="P368:S368"/>
    <mergeCell ref="S340:T340"/>
    <mergeCell ref="D341:R341"/>
    <mergeCell ref="S225:X225"/>
    <mergeCell ref="P309:R309"/>
    <mergeCell ref="S309:X309"/>
    <mergeCell ref="P353:R353"/>
    <mergeCell ref="S353:X353"/>
    <mergeCell ref="P420:R420"/>
    <mergeCell ref="S420:X420"/>
    <mergeCell ref="P479:R479"/>
    <mergeCell ref="S479:X479"/>
    <mergeCell ref="P530:R530"/>
    <mergeCell ref="S530:X530"/>
    <mergeCell ref="I140:N140"/>
    <mergeCell ref="J149:O149"/>
    <mergeCell ref="K160:P160"/>
    <mergeCell ref="I180:Q180"/>
    <mergeCell ref="D435:J435"/>
    <mergeCell ref="K435:M435"/>
    <mergeCell ref="D142:D145"/>
    <mergeCell ref="D523:G523"/>
    <mergeCell ref="H523:K523"/>
    <mergeCell ref="L523:M523"/>
    <mergeCell ref="N523:Q523"/>
    <mergeCell ref="D524:G524"/>
    <mergeCell ref="H524:K524"/>
    <mergeCell ref="L524:M524"/>
    <mergeCell ref="N524:Q524"/>
    <mergeCell ref="D517:G517"/>
    <mergeCell ref="E290:H290"/>
    <mergeCell ref="J168:R168"/>
    <mergeCell ref="E291:H291"/>
    <mergeCell ref="J166:R166"/>
    <mergeCell ref="D318:E318"/>
    <mergeCell ref="D990:G992"/>
    <mergeCell ref="H990:L992"/>
    <mergeCell ref="W990:X992"/>
    <mergeCell ref="D1007:E1007"/>
    <mergeCell ref="D1008:E1008"/>
    <mergeCell ref="T978:X978"/>
    <mergeCell ref="D975:G976"/>
    <mergeCell ref="L975:O975"/>
    <mergeCell ref="P975:Q976"/>
    <mergeCell ref="L976:O976"/>
    <mergeCell ref="S956:X956"/>
    <mergeCell ref="S1004:X1004"/>
    <mergeCell ref="W984:X986"/>
    <mergeCell ref="W993:X995"/>
    <mergeCell ref="D963:H963"/>
    <mergeCell ref="Q963:R963"/>
    <mergeCell ref="D964:H964"/>
    <mergeCell ref="Q964:R964"/>
    <mergeCell ref="K934:N934"/>
    <mergeCell ref="O934:R934"/>
    <mergeCell ref="D935:G935"/>
    <mergeCell ref="H934:J934"/>
    <mergeCell ref="H935:J935"/>
    <mergeCell ref="H938:J938"/>
    <mergeCell ref="H939:J939"/>
    <mergeCell ref="H940:J940"/>
    <mergeCell ref="H941:J941"/>
    <mergeCell ref="L374:O374"/>
    <mergeCell ref="H942:J942"/>
    <mergeCell ref="S347:T347"/>
    <mergeCell ref="K914:N914"/>
    <mergeCell ref="O914:P914"/>
    <mergeCell ref="K915:N915"/>
    <mergeCell ref="O915:P915"/>
    <mergeCell ref="D919:G921"/>
    <mergeCell ref="D922:G924"/>
    <mergeCell ref="D928:G928"/>
    <mergeCell ref="H928:K928"/>
    <mergeCell ref="L928:O928"/>
    <mergeCell ref="D929:G929"/>
    <mergeCell ref="D1074:L1074"/>
    <mergeCell ref="Q1074:U1074"/>
    <mergeCell ref="D1075:L1075"/>
    <mergeCell ref="D1076:L1076"/>
    <mergeCell ref="D1063:L1063"/>
    <mergeCell ref="M1063:O1063"/>
    <mergeCell ref="P1063:R1063"/>
    <mergeCell ref="S1063:T1063"/>
    <mergeCell ref="D959:H959"/>
    <mergeCell ref="I959:L959"/>
    <mergeCell ref="M959:P959"/>
    <mergeCell ref="Q959:R959"/>
    <mergeCell ref="D960:G962"/>
    <mergeCell ref="Q960:R962"/>
    <mergeCell ref="M1034:R1034"/>
    <mergeCell ref="D993:G995"/>
    <mergeCell ref="H993:L995"/>
    <mergeCell ref="D983:G983"/>
    <mergeCell ref="H983:L983"/>
    <mergeCell ref="D965:H966"/>
    <mergeCell ref="I965:L965"/>
    <mergeCell ref="M965:P965"/>
    <mergeCell ref="D971:G972"/>
    <mergeCell ref="L971:O971"/>
    <mergeCell ref="P971:Q972"/>
    <mergeCell ref="D1068:H1068"/>
    <mergeCell ref="D1002:G1002"/>
    <mergeCell ref="F1007:I1007"/>
    <mergeCell ref="J1007:P1007"/>
    <mergeCell ref="O1012:Q1012"/>
    <mergeCell ref="O1013:Q1013"/>
    <mergeCell ref="G1127:L1127"/>
    <mergeCell ref="D1160:F1160"/>
    <mergeCell ref="G1160:K1160"/>
    <mergeCell ref="D1104:F1104"/>
    <mergeCell ref="G1104:I1104"/>
    <mergeCell ref="J1104:M1104"/>
    <mergeCell ref="N1104:U1104"/>
    <mergeCell ref="D1088:G1088"/>
    <mergeCell ref="H1088:K1088"/>
    <mergeCell ref="D1089:G1089"/>
    <mergeCell ref="H1089:K1089"/>
    <mergeCell ref="D1090:G1090"/>
    <mergeCell ref="H1090:K1090"/>
    <mergeCell ref="D1085:G1085"/>
    <mergeCell ref="H1085:K1085"/>
    <mergeCell ref="L1085:O1085"/>
    <mergeCell ref="D1086:G1086"/>
    <mergeCell ref="H1086:K1086"/>
    <mergeCell ref="D1087:G1087"/>
    <mergeCell ref="H1087:K1087"/>
    <mergeCell ref="I1068:T1068"/>
    <mergeCell ref="D1056:H1056"/>
    <mergeCell ref="I1056:L1056"/>
    <mergeCell ref="M1056:N1056"/>
    <mergeCell ref="K1162:L1162"/>
    <mergeCell ref="D1154:P1154"/>
    <mergeCell ref="D1155:F1155"/>
    <mergeCell ref="G1155:K1155"/>
    <mergeCell ref="D1156:F1156"/>
    <mergeCell ref="Q965:R965"/>
    <mergeCell ref="Q966:R966"/>
    <mergeCell ref="J1015:X1015"/>
    <mergeCell ref="G1019:J1020"/>
    <mergeCell ref="K467:M467"/>
    <mergeCell ref="O467:Q467"/>
    <mergeCell ref="D473:F473"/>
    <mergeCell ref="G473:J473"/>
    <mergeCell ref="K473:S473"/>
    <mergeCell ref="K1026:M1026"/>
    <mergeCell ref="N1026:P1026"/>
    <mergeCell ref="Q1026:S1026"/>
    <mergeCell ref="D1021:E1023"/>
    <mergeCell ref="D1024:E1026"/>
    <mergeCell ref="F1008:I1008"/>
    <mergeCell ref="D1012:I1012"/>
    <mergeCell ref="K1021:M1021"/>
    <mergeCell ref="K1022:M1022"/>
    <mergeCell ref="K1024:M1024"/>
    <mergeCell ref="K1025:M1025"/>
    <mergeCell ref="N1020:P1020"/>
    <mergeCell ref="G474:J474"/>
    <mergeCell ref="K474:S474"/>
    <mergeCell ref="D475:F475"/>
    <mergeCell ref="W983:X983"/>
    <mergeCell ref="D984:G986"/>
    <mergeCell ref="H984:L986"/>
    <mergeCell ref="J104:K104"/>
    <mergeCell ref="M104:N104"/>
    <mergeCell ref="F109:I109"/>
    <mergeCell ref="J109:K109"/>
    <mergeCell ref="D411:N411"/>
    <mergeCell ref="O411:Q411"/>
    <mergeCell ref="D423:J423"/>
    <mergeCell ref="K423:M423"/>
    <mergeCell ref="N423:V423"/>
    <mergeCell ref="D424:J424"/>
    <mergeCell ref="K424:M424"/>
    <mergeCell ref="N424:V424"/>
    <mergeCell ref="K369:K370"/>
    <mergeCell ref="D359:H361"/>
    <mergeCell ref="I359:J359"/>
    <mergeCell ref="I361:J361"/>
    <mergeCell ref="K365:K366"/>
    <mergeCell ref="D362:H362"/>
    <mergeCell ref="L362:M362"/>
    <mergeCell ref="D363:H406"/>
    <mergeCell ref="I363:J406"/>
    <mergeCell ref="K363:K364"/>
    <mergeCell ref="T395:W395"/>
    <mergeCell ref="T396:W396"/>
    <mergeCell ref="T397:W397"/>
    <mergeCell ref="T398:W398"/>
    <mergeCell ref="T399:W399"/>
    <mergeCell ref="T373:W373"/>
    <mergeCell ref="T374:W374"/>
    <mergeCell ref="P127:R127"/>
    <mergeCell ref="S127:X127"/>
    <mergeCell ref="D166:I167"/>
    <mergeCell ref="D1229:G1229"/>
    <mergeCell ref="H1229:I1229"/>
    <mergeCell ref="Q1025:S1025"/>
    <mergeCell ref="J1014:N1014"/>
    <mergeCell ref="O1014:Q1014"/>
    <mergeCell ref="D1140:U1140"/>
    <mergeCell ref="D1128:F1128"/>
    <mergeCell ref="D1129:J1129"/>
    <mergeCell ref="L1129:M1129"/>
    <mergeCell ref="O1129:P1129"/>
    <mergeCell ref="D1134:G1134"/>
    <mergeCell ref="H1134:I1134"/>
    <mergeCell ref="D1118:G1118"/>
    <mergeCell ref="H1118:I1118"/>
    <mergeCell ref="D1119:G1119"/>
    <mergeCell ref="D1122:U1122"/>
    <mergeCell ref="E155:F155"/>
    <mergeCell ref="G155:O155"/>
    <mergeCell ref="E156:F156"/>
    <mergeCell ref="D151:D156"/>
    <mergeCell ref="E151:F151"/>
    <mergeCell ref="G151:O151"/>
    <mergeCell ref="E152:F152"/>
    <mergeCell ref="E153:F153"/>
    <mergeCell ref="D474:F474"/>
    <mergeCell ref="H973:K974"/>
    <mergeCell ref="H975:K976"/>
    <mergeCell ref="H1002:M1002"/>
    <mergeCell ref="M1075:P1075"/>
    <mergeCell ref="M1076:P1076"/>
    <mergeCell ref="M1074:P1074"/>
    <mergeCell ref="D1182:G1182"/>
    <mergeCell ref="H1184:I1184"/>
    <mergeCell ref="D1187:U1187"/>
    <mergeCell ref="D1175:F1175"/>
    <mergeCell ref="D1176:J1176"/>
    <mergeCell ref="L1176:M1176"/>
    <mergeCell ref="O1176:P1176"/>
    <mergeCell ref="N1024:P1024"/>
    <mergeCell ref="N1025:P1025"/>
    <mergeCell ref="Q1021:S1021"/>
    <mergeCell ref="D1135:G1135"/>
    <mergeCell ref="H1135:I1135"/>
    <mergeCell ref="D1136:G1136"/>
    <mergeCell ref="D1137:G1137"/>
    <mergeCell ref="H1137:I1137"/>
    <mergeCell ref="D1181:G1181"/>
    <mergeCell ref="Q1022:S1022"/>
    <mergeCell ref="Q1024:S1024"/>
    <mergeCell ref="D1169:U1169"/>
    <mergeCell ref="G1174:L1174"/>
    <mergeCell ref="D1150:F1150"/>
    <mergeCell ref="G1150:I1150"/>
    <mergeCell ref="J1150:M1150"/>
    <mergeCell ref="G1156:H1156"/>
    <mergeCell ref="D1157:F1157"/>
    <mergeCell ref="G1157:H1157"/>
    <mergeCell ref="D1103:F1103"/>
    <mergeCell ref="G1103:I1103"/>
    <mergeCell ref="J1103:M1103"/>
    <mergeCell ref="N1103:U1103"/>
    <mergeCell ref="D1161:F1161"/>
    <mergeCell ref="D1162:F1162"/>
    <mergeCell ref="H1162:I1162"/>
    <mergeCell ref="D1234:U1234"/>
    <mergeCell ref="D1222:F1222"/>
    <mergeCell ref="D1223:J1223"/>
    <mergeCell ref="L1223:M1223"/>
    <mergeCell ref="O1223:P1223"/>
    <mergeCell ref="D1228:G1228"/>
    <mergeCell ref="H1228:I1228"/>
    <mergeCell ref="D1212:G1212"/>
    <mergeCell ref="H1212:I1212"/>
    <mergeCell ref="D1213:G1213"/>
    <mergeCell ref="D1216:U1216"/>
    <mergeCell ref="D1221:F1221"/>
    <mergeCell ref="G1221:L1221"/>
    <mergeCell ref="D1197:F1197"/>
    <mergeCell ref="G1197:I1197"/>
    <mergeCell ref="J1197:M1197"/>
    <mergeCell ref="N1197:U1197"/>
    <mergeCell ref="D1198:F1198"/>
    <mergeCell ref="G1198:I1198"/>
    <mergeCell ref="J1198:M1198"/>
    <mergeCell ref="N1198:U1198"/>
    <mergeCell ref="D1207:F1207"/>
    <mergeCell ref="G1207:K1207"/>
    <mergeCell ref="D1208:F1208"/>
    <mergeCell ref="D1209:F1209"/>
    <mergeCell ref="H1209:I1209"/>
    <mergeCell ref="K1209:L1209"/>
    <mergeCell ref="D1204:F1204"/>
    <mergeCell ref="D1230:G1230"/>
    <mergeCell ref="D1231:G1231"/>
    <mergeCell ref="H1231:I1231"/>
    <mergeCell ref="G1203:H1203"/>
    <mergeCell ref="G1204:H1204"/>
    <mergeCell ref="H1181:I1181"/>
    <mergeCell ref="D1165:G1165"/>
    <mergeCell ref="H1165:I1165"/>
    <mergeCell ref="D1166:G1166"/>
    <mergeCell ref="D1113:F1113"/>
    <mergeCell ref="G1113:K1113"/>
    <mergeCell ref="D1114:F1114"/>
    <mergeCell ref="D1115:F1115"/>
    <mergeCell ref="H1115:I1115"/>
    <mergeCell ref="K1115:L1115"/>
    <mergeCell ref="D1107:P1107"/>
    <mergeCell ref="D1108:F1108"/>
    <mergeCell ref="G1108:K1108"/>
    <mergeCell ref="D1109:F1109"/>
    <mergeCell ref="G1109:H1109"/>
    <mergeCell ref="D1110:F1110"/>
    <mergeCell ref="G1110:H1110"/>
    <mergeCell ref="N1150:U1150"/>
    <mergeCell ref="D1151:F1151"/>
    <mergeCell ref="G1151:I1151"/>
    <mergeCell ref="J1151:M1151"/>
    <mergeCell ref="N1151:U1151"/>
    <mergeCell ref="D1174:F1174"/>
    <mergeCell ref="D1201:P1201"/>
    <mergeCell ref="D1202:F1202"/>
    <mergeCell ref="G1202:K1202"/>
    <mergeCell ref="D1203:F1203"/>
    <mergeCell ref="D1127:F1127"/>
    <mergeCell ref="H1182:I1182"/>
    <mergeCell ref="D1183:G1183"/>
    <mergeCell ref="D1184:G1184"/>
    <mergeCell ref="P1056:Q1056"/>
    <mergeCell ref="D1062:L1062"/>
    <mergeCell ref="M1062:O1062"/>
    <mergeCell ref="P1062:T1062"/>
    <mergeCell ref="D1054:H1054"/>
    <mergeCell ref="I1054:L1054"/>
    <mergeCell ref="M1054:O1054"/>
    <mergeCell ref="P1054:R1054"/>
    <mergeCell ref="D1055:H1055"/>
    <mergeCell ref="I1055:L1055"/>
    <mergeCell ref="M1055:N1055"/>
    <mergeCell ref="P1055:Q1055"/>
    <mergeCell ref="D1048:G1048"/>
    <mergeCell ref="H1048:L1048"/>
    <mergeCell ref="D1049:G1049"/>
    <mergeCell ref="H1049:L1049"/>
    <mergeCell ref="D1052:G1052"/>
    <mergeCell ref="H1052:K1052"/>
    <mergeCell ref="S1059:X1059"/>
    <mergeCell ref="D1042:F1043"/>
    <mergeCell ref="G1042:X1042"/>
    <mergeCell ref="G1043:L1043"/>
    <mergeCell ref="M1043:N1043"/>
    <mergeCell ref="O1043:X1043"/>
    <mergeCell ref="D1044:F1044"/>
    <mergeCell ref="M1044:N1044"/>
    <mergeCell ref="O1044:X1045"/>
    <mergeCell ref="D1032:G1032"/>
    <mergeCell ref="E1033:O1033"/>
    <mergeCell ref="P1033:V1033"/>
    <mergeCell ref="E1034:L1034"/>
    <mergeCell ref="T1034:U1034"/>
    <mergeCell ref="H1032:R1032"/>
    <mergeCell ref="D1015:I1015"/>
    <mergeCell ref="D1019:F1020"/>
    <mergeCell ref="J1012:N1012"/>
    <mergeCell ref="N1023:P1023"/>
    <mergeCell ref="Q1023:S1023"/>
    <mergeCell ref="R1012:X1012"/>
    <mergeCell ref="R1013:X1013"/>
    <mergeCell ref="R1014:X1014"/>
    <mergeCell ref="Q1020:S1020"/>
    <mergeCell ref="K1019:S1019"/>
    <mergeCell ref="N1021:P1021"/>
    <mergeCell ref="N1022:P1022"/>
    <mergeCell ref="K1020:M1020"/>
    <mergeCell ref="K1023:M1023"/>
    <mergeCell ref="J1013:N1013"/>
    <mergeCell ref="D909:J909"/>
    <mergeCell ref="K909:S909"/>
    <mergeCell ref="E910:K910"/>
    <mergeCell ref="U910:X910"/>
    <mergeCell ref="D952:H952"/>
    <mergeCell ref="I952:M952"/>
    <mergeCell ref="L972:O972"/>
    <mergeCell ref="D973:G974"/>
    <mergeCell ref="L973:O973"/>
    <mergeCell ref="P973:Q974"/>
    <mergeCell ref="L974:O974"/>
    <mergeCell ref="D970:G970"/>
    <mergeCell ref="L970:O970"/>
    <mergeCell ref="H971:K972"/>
    <mergeCell ref="H970:K970"/>
    <mergeCell ref="P970:Q970"/>
    <mergeCell ref="D914:G914"/>
    <mergeCell ref="H914:I914"/>
    <mergeCell ref="D915:G915"/>
    <mergeCell ref="H915:I915"/>
    <mergeCell ref="D916:G916"/>
    <mergeCell ref="H916:I916"/>
    <mergeCell ref="K916:N916"/>
    <mergeCell ref="O916:P916"/>
    <mergeCell ref="I944:V944"/>
    <mergeCell ref="D940:G940"/>
    <mergeCell ref="D941:G941"/>
    <mergeCell ref="D942:G942"/>
    <mergeCell ref="D938:G938"/>
    <mergeCell ref="D944:H944"/>
    <mergeCell ref="D949:H949"/>
    <mergeCell ref="I949:M949"/>
    <mergeCell ref="E905:L905"/>
    <mergeCell ref="E906:L906"/>
    <mergeCell ref="D895:H895"/>
    <mergeCell ref="E896:J896"/>
    <mergeCell ref="R896:S896"/>
    <mergeCell ref="D904:H904"/>
    <mergeCell ref="E887:J887"/>
    <mergeCell ref="R887:S887"/>
    <mergeCell ref="D890:H890"/>
    <mergeCell ref="E891:J891"/>
    <mergeCell ref="R891:S891"/>
    <mergeCell ref="I890:P890"/>
    <mergeCell ref="I895:P895"/>
    <mergeCell ref="K887:P887"/>
    <mergeCell ref="K891:P891"/>
    <mergeCell ref="K896:P896"/>
    <mergeCell ref="S901:X901"/>
    <mergeCell ref="I904:U904"/>
    <mergeCell ref="D878:H878"/>
    <mergeCell ref="I878:T878"/>
    <mergeCell ref="D885:H885"/>
    <mergeCell ref="E886:J886"/>
    <mergeCell ref="R886:S886"/>
    <mergeCell ref="D876:E877"/>
    <mergeCell ref="F876:F877"/>
    <mergeCell ref="G876:G877"/>
    <mergeCell ref="H876:H877"/>
    <mergeCell ref="I876:I877"/>
    <mergeCell ref="J876:J877"/>
    <mergeCell ref="K876:K877"/>
    <mergeCell ref="L876:L877"/>
    <mergeCell ref="M876:M877"/>
    <mergeCell ref="I885:P885"/>
    <mergeCell ref="K886:P886"/>
    <mergeCell ref="R874:V875"/>
    <mergeCell ref="F875:H875"/>
    <mergeCell ref="I875:K875"/>
    <mergeCell ref="L875:N875"/>
    <mergeCell ref="O875:Q875"/>
    <mergeCell ref="N876:N877"/>
    <mergeCell ref="O876:O877"/>
    <mergeCell ref="P876:P877"/>
    <mergeCell ref="Q876:Q877"/>
    <mergeCell ref="D869:F869"/>
    <mergeCell ref="D870:H870"/>
    <mergeCell ref="I870:T870"/>
    <mergeCell ref="D874:E875"/>
    <mergeCell ref="D855:F855"/>
    <mergeCell ref="D856:H856"/>
    <mergeCell ref="I856:T856"/>
    <mergeCell ref="D867:F868"/>
    <mergeCell ref="E863:M863"/>
    <mergeCell ref="S865:X865"/>
    <mergeCell ref="G867:L867"/>
    <mergeCell ref="M867:R867"/>
    <mergeCell ref="G868:I868"/>
    <mergeCell ref="J868:L868"/>
    <mergeCell ref="M868:O868"/>
    <mergeCell ref="P868:R868"/>
    <mergeCell ref="F874:K874"/>
    <mergeCell ref="L874:Q874"/>
    <mergeCell ref="D851:F852"/>
    <mergeCell ref="G851:G852"/>
    <mergeCell ref="H851:H852"/>
    <mergeCell ref="I851:I852"/>
    <mergeCell ref="J851:J852"/>
    <mergeCell ref="D853:F854"/>
    <mergeCell ref="G853:G854"/>
    <mergeCell ref="H853:H854"/>
    <mergeCell ref="I853:I854"/>
    <mergeCell ref="J853:J854"/>
    <mergeCell ref="D845:H845"/>
    <mergeCell ref="I845:T845"/>
    <mergeCell ref="D849:F850"/>
    <mergeCell ref="D842:F842"/>
    <mergeCell ref="D843:F843"/>
    <mergeCell ref="D835:F836"/>
    <mergeCell ref="G835:G836"/>
    <mergeCell ref="H835:H836"/>
    <mergeCell ref="I835:I836"/>
    <mergeCell ref="J835:J836"/>
    <mergeCell ref="K835:K836"/>
    <mergeCell ref="L835:L836"/>
    <mergeCell ref="M835:M836"/>
    <mergeCell ref="O835:O836"/>
    <mergeCell ref="P835:P836"/>
    <mergeCell ref="Q835:Q836"/>
    <mergeCell ref="R835:R836"/>
    <mergeCell ref="G840:L840"/>
    <mergeCell ref="M840:R840"/>
    <mergeCell ref="G841:I841"/>
    <mergeCell ref="J841:L841"/>
    <mergeCell ref="M841:O841"/>
    <mergeCell ref="D828:F828"/>
    <mergeCell ref="D829:F829"/>
    <mergeCell ref="D830:F830"/>
    <mergeCell ref="J832:P832"/>
    <mergeCell ref="E832:I832"/>
    <mergeCell ref="E839:I839"/>
    <mergeCell ref="N835:N836"/>
    <mergeCell ref="D837:F837"/>
    <mergeCell ref="J839:P839"/>
    <mergeCell ref="G833:L833"/>
    <mergeCell ref="M833:R833"/>
    <mergeCell ref="S833:W834"/>
    <mergeCell ref="G834:I834"/>
    <mergeCell ref="J834:L834"/>
    <mergeCell ref="M834:O834"/>
    <mergeCell ref="L798:R798"/>
    <mergeCell ref="D799:G799"/>
    <mergeCell ref="H799:K799"/>
    <mergeCell ref="L799:R799"/>
    <mergeCell ref="L817:R817"/>
    <mergeCell ref="P834:R834"/>
    <mergeCell ref="D826:F827"/>
    <mergeCell ref="D808:G817"/>
    <mergeCell ref="H808:K808"/>
    <mergeCell ref="L808:R808"/>
    <mergeCell ref="S821:X821"/>
    <mergeCell ref="G826:L826"/>
    <mergeCell ref="M826:R826"/>
    <mergeCell ref="G827:I827"/>
    <mergeCell ref="J827:L827"/>
    <mergeCell ref="M827:O827"/>
    <mergeCell ref="P827:R827"/>
    <mergeCell ref="H814:K814"/>
    <mergeCell ref="L814:R814"/>
    <mergeCell ref="H815:K815"/>
    <mergeCell ref="L815:R815"/>
    <mergeCell ref="H816:K816"/>
    <mergeCell ref="L816:R816"/>
    <mergeCell ref="H817:K817"/>
    <mergeCell ref="T794:X794"/>
    <mergeCell ref="D775:I775"/>
    <mergeCell ref="J775:L775"/>
    <mergeCell ref="M775:O775"/>
    <mergeCell ref="D776:I776"/>
    <mergeCell ref="J776:L776"/>
    <mergeCell ref="M776:O776"/>
    <mergeCell ref="D800:G807"/>
    <mergeCell ref="H800:K800"/>
    <mergeCell ref="L800:R800"/>
    <mergeCell ref="H806:K806"/>
    <mergeCell ref="L806:R806"/>
    <mergeCell ref="H807:K807"/>
    <mergeCell ref="L807:R807"/>
    <mergeCell ref="F792:H792"/>
    <mergeCell ref="J792:T792"/>
    <mergeCell ref="D798:G798"/>
    <mergeCell ref="H798:K798"/>
    <mergeCell ref="H802:K802"/>
    <mergeCell ref="L802:R802"/>
    <mergeCell ref="H805:K805"/>
    <mergeCell ref="L805:R805"/>
    <mergeCell ref="H801:K801"/>
    <mergeCell ref="L801:R801"/>
    <mergeCell ref="H803:K803"/>
    <mergeCell ref="S796:X796"/>
    <mergeCell ref="D773:I773"/>
    <mergeCell ref="J773:L773"/>
    <mergeCell ref="M773:O773"/>
    <mergeCell ref="D774:I774"/>
    <mergeCell ref="J774:L774"/>
    <mergeCell ref="M774:O774"/>
    <mergeCell ref="D771:I771"/>
    <mergeCell ref="J771:L771"/>
    <mergeCell ref="M771:O771"/>
    <mergeCell ref="D772:I772"/>
    <mergeCell ref="J772:L772"/>
    <mergeCell ref="M772:O772"/>
    <mergeCell ref="D769:I769"/>
    <mergeCell ref="J769:L769"/>
    <mergeCell ref="M769:O769"/>
    <mergeCell ref="D770:I770"/>
    <mergeCell ref="J770:L770"/>
    <mergeCell ref="M770:O770"/>
    <mergeCell ref="D777:I777"/>
    <mergeCell ref="J777:L777"/>
    <mergeCell ref="M777:O777"/>
    <mergeCell ref="H788:K788"/>
    <mergeCell ref="D791:E791"/>
    <mergeCell ref="F791:I791"/>
    <mergeCell ref="J791:T791"/>
    <mergeCell ref="D767:I767"/>
    <mergeCell ref="J767:L767"/>
    <mergeCell ref="M767:O767"/>
    <mergeCell ref="D768:I768"/>
    <mergeCell ref="J768:L768"/>
    <mergeCell ref="M768:O768"/>
    <mergeCell ref="D765:I765"/>
    <mergeCell ref="J765:L765"/>
    <mergeCell ref="M765:O765"/>
    <mergeCell ref="D766:I766"/>
    <mergeCell ref="J766:L766"/>
    <mergeCell ref="M766:O766"/>
    <mergeCell ref="D763:I763"/>
    <mergeCell ref="J763:L763"/>
    <mergeCell ref="M763:O763"/>
    <mergeCell ref="D764:I764"/>
    <mergeCell ref="J764:L764"/>
    <mergeCell ref="M764:O764"/>
    <mergeCell ref="D757:E757"/>
    <mergeCell ref="F757:H757"/>
    <mergeCell ref="J757:K757"/>
    <mergeCell ref="D762:I762"/>
    <mergeCell ref="J762:L762"/>
    <mergeCell ref="M762:O762"/>
    <mergeCell ref="D753:E753"/>
    <mergeCell ref="L753:P753"/>
    <mergeCell ref="Q753:R753"/>
    <mergeCell ref="D756:E756"/>
    <mergeCell ref="F756:I756"/>
    <mergeCell ref="J756:K756"/>
    <mergeCell ref="L756:M756"/>
    <mergeCell ref="D743:E743"/>
    <mergeCell ref="G743:H743"/>
    <mergeCell ref="J743:T743"/>
    <mergeCell ref="D752:E752"/>
    <mergeCell ref="F752:K752"/>
    <mergeCell ref="L752:P752"/>
    <mergeCell ref="Q752:R752"/>
    <mergeCell ref="S752:T752"/>
    <mergeCell ref="S749:X749"/>
    <mergeCell ref="S732:T732"/>
    <mergeCell ref="D737:G737"/>
    <mergeCell ref="H737:K737"/>
    <mergeCell ref="D738:G738"/>
    <mergeCell ref="H738:K738"/>
    <mergeCell ref="D742:F742"/>
    <mergeCell ref="G742:I742"/>
    <mergeCell ref="J742:T742"/>
    <mergeCell ref="D732:H732"/>
    <mergeCell ref="I732:J732"/>
    <mergeCell ref="K732:L732"/>
    <mergeCell ref="M732:N732"/>
    <mergeCell ref="O732:P732"/>
    <mergeCell ref="Q732:R732"/>
    <mergeCell ref="T747:X747"/>
    <mergeCell ref="S730:T730"/>
    <mergeCell ref="D731:H731"/>
    <mergeCell ref="I731:J731"/>
    <mergeCell ref="K731:L731"/>
    <mergeCell ref="M731:N731"/>
    <mergeCell ref="O731:P731"/>
    <mergeCell ref="Q731:R731"/>
    <mergeCell ref="S731:T731"/>
    <mergeCell ref="D730:H730"/>
    <mergeCell ref="I730:J730"/>
    <mergeCell ref="K730:L730"/>
    <mergeCell ref="M730:N730"/>
    <mergeCell ref="O730:P730"/>
    <mergeCell ref="Q730:R730"/>
    <mergeCell ref="S728:T728"/>
    <mergeCell ref="D729:H729"/>
    <mergeCell ref="I729:J729"/>
    <mergeCell ref="K729:L729"/>
    <mergeCell ref="M729:N729"/>
    <mergeCell ref="O729:P729"/>
    <mergeCell ref="Q729:R729"/>
    <mergeCell ref="S729:T729"/>
    <mergeCell ref="D728:H728"/>
    <mergeCell ref="I728:J728"/>
    <mergeCell ref="K728:L728"/>
    <mergeCell ref="M728:N728"/>
    <mergeCell ref="O728:P728"/>
    <mergeCell ref="Q728:R728"/>
    <mergeCell ref="S726:T726"/>
    <mergeCell ref="D727:H727"/>
    <mergeCell ref="I727:J727"/>
    <mergeCell ref="K727:L727"/>
    <mergeCell ref="M727:N727"/>
    <mergeCell ref="O727:P727"/>
    <mergeCell ref="Q727:R727"/>
    <mergeCell ref="S727:T727"/>
    <mergeCell ref="D726:H726"/>
    <mergeCell ref="I726:J726"/>
    <mergeCell ref="K726:L726"/>
    <mergeCell ref="M726:N726"/>
    <mergeCell ref="O726:P726"/>
    <mergeCell ref="Q726:R726"/>
    <mergeCell ref="S724:T724"/>
    <mergeCell ref="D725:H725"/>
    <mergeCell ref="I725:J725"/>
    <mergeCell ref="K725:L725"/>
    <mergeCell ref="M725:N725"/>
    <mergeCell ref="O725:P725"/>
    <mergeCell ref="Q725:R725"/>
    <mergeCell ref="S725:T725"/>
    <mergeCell ref="D724:H724"/>
    <mergeCell ref="I724:J724"/>
    <mergeCell ref="K724:L724"/>
    <mergeCell ref="M724:N724"/>
    <mergeCell ref="O724:P724"/>
    <mergeCell ref="Q724:R724"/>
    <mergeCell ref="S722:T722"/>
    <mergeCell ref="D723:H723"/>
    <mergeCell ref="I723:J723"/>
    <mergeCell ref="K723:L723"/>
    <mergeCell ref="M723:N723"/>
    <mergeCell ref="O723:P723"/>
    <mergeCell ref="Q723:R723"/>
    <mergeCell ref="S723:T723"/>
    <mergeCell ref="D722:H722"/>
    <mergeCell ref="I722:J722"/>
    <mergeCell ref="K722:L722"/>
    <mergeCell ref="M722:N722"/>
    <mergeCell ref="O722:P722"/>
    <mergeCell ref="Q722:R722"/>
    <mergeCell ref="S720:T720"/>
    <mergeCell ref="D721:H721"/>
    <mergeCell ref="I721:J721"/>
    <mergeCell ref="K721:L721"/>
    <mergeCell ref="M721:N721"/>
    <mergeCell ref="O721:P721"/>
    <mergeCell ref="Q721:R721"/>
    <mergeCell ref="S721:T721"/>
    <mergeCell ref="D720:H720"/>
    <mergeCell ref="I720:J720"/>
    <mergeCell ref="K720:L720"/>
    <mergeCell ref="M720:N720"/>
    <mergeCell ref="O720:P720"/>
    <mergeCell ref="Q720:R720"/>
    <mergeCell ref="D718:H719"/>
    <mergeCell ref="I718:N718"/>
    <mergeCell ref="O718:T718"/>
    <mergeCell ref="I719:J719"/>
    <mergeCell ref="K719:L719"/>
    <mergeCell ref="M719:N719"/>
    <mergeCell ref="O719:P719"/>
    <mergeCell ref="Q719:R719"/>
    <mergeCell ref="S719:T719"/>
    <mergeCell ref="D712:E712"/>
    <mergeCell ref="F712:H712"/>
    <mergeCell ref="J712:K712"/>
    <mergeCell ref="D713:E713"/>
    <mergeCell ref="F713:H713"/>
    <mergeCell ref="J713:K713"/>
    <mergeCell ref="D710:E710"/>
    <mergeCell ref="F710:I710"/>
    <mergeCell ref="J710:K710"/>
    <mergeCell ref="L710:M710"/>
    <mergeCell ref="D711:E711"/>
    <mergeCell ref="F711:H711"/>
    <mergeCell ref="J711:K711"/>
    <mergeCell ref="Q691:R691"/>
    <mergeCell ref="S691:T691"/>
    <mergeCell ref="U691:V691"/>
    <mergeCell ref="Q693:R693"/>
    <mergeCell ref="S693:T693"/>
    <mergeCell ref="U693:V693"/>
    <mergeCell ref="S702:X702"/>
    <mergeCell ref="W693:X693"/>
    <mergeCell ref="D707:E707"/>
    <mergeCell ref="L707:P707"/>
    <mergeCell ref="Q707:R707"/>
    <mergeCell ref="D708:E708"/>
    <mergeCell ref="L708:P708"/>
    <mergeCell ref="Q708:R708"/>
    <mergeCell ref="D705:E705"/>
    <mergeCell ref="F705:K705"/>
    <mergeCell ref="L705:P705"/>
    <mergeCell ref="Q705:R705"/>
    <mergeCell ref="S705:T705"/>
    <mergeCell ref="D706:E706"/>
    <mergeCell ref="L706:P706"/>
    <mergeCell ref="Q706:R706"/>
    <mergeCell ref="M696:N696"/>
    <mergeCell ref="O696:P696"/>
    <mergeCell ref="Q696:R696"/>
    <mergeCell ref="D697:F697"/>
    <mergeCell ref="M697:N697"/>
    <mergeCell ref="O697:P697"/>
    <mergeCell ref="Q697:R697"/>
    <mergeCell ref="T700:X700"/>
    <mergeCell ref="D689:F690"/>
    <mergeCell ref="G689:L690"/>
    <mergeCell ref="M689:R689"/>
    <mergeCell ref="S689:X689"/>
    <mergeCell ref="M690:N690"/>
    <mergeCell ref="O690:P690"/>
    <mergeCell ref="W691:X691"/>
    <mergeCell ref="D694:F694"/>
    <mergeCell ref="M694:N694"/>
    <mergeCell ref="O694:P694"/>
    <mergeCell ref="Q694:R694"/>
    <mergeCell ref="S694:T694"/>
    <mergeCell ref="U694:V694"/>
    <mergeCell ref="W694:X694"/>
    <mergeCell ref="M693:N693"/>
    <mergeCell ref="O693:P693"/>
    <mergeCell ref="Q690:R690"/>
    <mergeCell ref="S690:T690"/>
    <mergeCell ref="U690:V690"/>
    <mergeCell ref="W690:X690"/>
    <mergeCell ref="D691:F691"/>
    <mergeCell ref="M691:N691"/>
    <mergeCell ref="O691:P691"/>
    <mergeCell ref="D684:F684"/>
    <mergeCell ref="G684:J684"/>
    <mergeCell ref="R684:S684"/>
    <mergeCell ref="T684:U684"/>
    <mergeCell ref="S677:X677"/>
    <mergeCell ref="D665:F665"/>
    <mergeCell ref="G665:I665"/>
    <mergeCell ref="K665:R665"/>
    <mergeCell ref="T681:U681"/>
    <mergeCell ref="D682:F682"/>
    <mergeCell ref="G682:J682"/>
    <mergeCell ref="R682:S682"/>
    <mergeCell ref="T682:U682"/>
    <mergeCell ref="D683:F683"/>
    <mergeCell ref="G683:J683"/>
    <mergeCell ref="R683:S683"/>
    <mergeCell ref="T683:U683"/>
    <mergeCell ref="D681:F681"/>
    <mergeCell ref="G681:J681"/>
    <mergeCell ref="K681:Q681"/>
    <mergeCell ref="R681:S681"/>
    <mergeCell ref="D663:F663"/>
    <mergeCell ref="G663:I663"/>
    <mergeCell ref="K663:R663"/>
    <mergeCell ref="D664:F664"/>
    <mergeCell ref="G664:I664"/>
    <mergeCell ref="K664:R664"/>
    <mergeCell ref="D661:F661"/>
    <mergeCell ref="G661:I661"/>
    <mergeCell ref="K661:R661"/>
    <mergeCell ref="D662:F662"/>
    <mergeCell ref="G662:I662"/>
    <mergeCell ref="K662:R662"/>
    <mergeCell ref="D673:F673"/>
    <mergeCell ref="G673:H673"/>
    <mergeCell ref="I673:K673"/>
    <mergeCell ref="M673:O673"/>
    <mergeCell ref="D671:F671"/>
    <mergeCell ref="G671:H671"/>
    <mergeCell ref="I671:L671"/>
    <mergeCell ref="M671:P671"/>
    <mergeCell ref="D672:F672"/>
    <mergeCell ref="G672:H672"/>
    <mergeCell ref="I672:K672"/>
    <mergeCell ref="M672:O672"/>
    <mergeCell ref="D659:F659"/>
    <mergeCell ref="G659:I659"/>
    <mergeCell ref="K659:R659"/>
    <mergeCell ref="D660:F660"/>
    <mergeCell ref="G660:I660"/>
    <mergeCell ref="K660:R660"/>
    <mergeCell ref="D651:F651"/>
    <mergeCell ref="G651:J651"/>
    <mergeCell ref="K651:L651"/>
    <mergeCell ref="M651:T651"/>
    <mergeCell ref="D658:F658"/>
    <mergeCell ref="K658:R658"/>
    <mergeCell ref="D649:F649"/>
    <mergeCell ref="G649:J649"/>
    <mergeCell ref="K649:L649"/>
    <mergeCell ref="M649:T649"/>
    <mergeCell ref="D650:F650"/>
    <mergeCell ref="G650:J650"/>
    <mergeCell ref="K650:L650"/>
    <mergeCell ref="M650:T650"/>
    <mergeCell ref="L644:M644"/>
    <mergeCell ref="D648:F648"/>
    <mergeCell ref="G648:J648"/>
    <mergeCell ref="K648:L648"/>
    <mergeCell ref="M648:T648"/>
    <mergeCell ref="D640:F640"/>
    <mergeCell ref="G640:H640"/>
    <mergeCell ref="I640:J640"/>
    <mergeCell ref="K640:M640"/>
    <mergeCell ref="N640:P640"/>
    <mergeCell ref="Q640:S640"/>
    <mergeCell ref="D638:F639"/>
    <mergeCell ref="G638:H639"/>
    <mergeCell ref="I638:J639"/>
    <mergeCell ref="K638:L638"/>
    <mergeCell ref="M638:S638"/>
    <mergeCell ref="K639:M639"/>
    <mergeCell ref="N639:P639"/>
    <mergeCell ref="Q639:S639"/>
    <mergeCell ref="D644:J644"/>
    <mergeCell ref="N633:P633"/>
    <mergeCell ref="Q633:S633"/>
    <mergeCell ref="D634:F634"/>
    <mergeCell ref="G634:H634"/>
    <mergeCell ref="I634:J634"/>
    <mergeCell ref="K634:M634"/>
    <mergeCell ref="N634:P634"/>
    <mergeCell ref="Q634:S634"/>
    <mergeCell ref="E627:F627"/>
    <mergeCell ref="G627:I627"/>
    <mergeCell ref="L627:N627"/>
    <mergeCell ref="Q627:S627"/>
    <mergeCell ref="D632:F633"/>
    <mergeCell ref="G632:H633"/>
    <mergeCell ref="I632:J633"/>
    <mergeCell ref="K632:L632"/>
    <mergeCell ref="M632:S632"/>
    <mergeCell ref="K633:M633"/>
    <mergeCell ref="S630:X630"/>
    <mergeCell ref="D620:D627"/>
    <mergeCell ref="E620:F620"/>
    <mergeCell ref="G620:I620"/>
    <mergeCell ref="L620:N620"/>
    <mergeCell ref="Q620:S620"/>
    <mergeCell ref="E621:F621"/>
    <mergeCell ref="G621:I621"/>
    <mergeCell ref="L621:N621"/>
    <mergeCell ref="Q621:S621"/>
    <mergeCell ref="E622:F622"/>
    <mergeCell ref="E626:F626"/>
    <mergeCell ref="G626:I626"/>
    <mergeCell ref="L626:N626"/>
    <mergeCell ref="Q616:S616"/>
    <mergeCell ref="E617:F617"/>
    <mergeCell ref="G617:I617"/>
    <mergeCell ref="L617:N617"/>
    <mergeCell ref="Q617:S617"/>
    <mergeCell ref="E618:F618"/>
    <mergeCell ref="G614:I614"/>
    <mergeCell ref="L614:N614"/>
    <mergeCell ref="Q614:S614"/>
    <mergeCell ref="E615:F615"/>
    <mergeCell ref="G615:I615"/>
    <mergeCell ref="L615:N615"/>
    <mergeCell ref="Q615:S615"/>
    <mergeCell ref="D612:D615"/>
    <mergeCell ref="E612:F612"/>
    <mergeCell ref="G612:I612"/>
    <mergeCell ref="L612:N612"/>
    <mergeCell ref="Q612:S612"/>
    <mergeCell ref="E613:F613"/>
    <mergeCell ref="G613:I613"/>
    <mergeCell ref="L613:N613"/>
    <mergeCell ref="Q613:S613"/>
    <mergeCell ref="E614:F614"/>
    <mergeCell ref="D611:F611"/>
    <mergeCell ref="I590:L591"/>
    <mergeCell ref="M590:P591"/>
    <mergeCell ref="M585:P585"/>
    <mergeCell ref="D585:H586"/>
    <mergeCell ref="I586:L586"/>
    <mergeCell ref="I585:L585"/>
    <mergeCell ref="D570:H570"/>
    <mergeCell ref="D571:H571"/>
    <mergeCell ref="D572:H572"/>
    <mergeCell ref="D616:D619"/>
    <mergeCell ref="E616:F616"/>
    <mergeCell ref="G616:I616"/>
    <mergeCell ref="L616:N616"/>
    <mergeCell ref="L611:N611"/>
    <mergeCell ref="D603:G604"/>
    <mergeCell ref="G611:I611"/>
    <mergeCell ref="I597:M597"/>
    <mergeCell ref="I598:M598"/>
    <mergeCell ref="I599:M599"/>
    <mergeCell ref="D590:H590"/>
    <mergeCell ref="D591:H591"/>
    <mergeCell ref="D592:H592"/>
    <mergeCell ref="D575:H575"/>
    <mergeCell ref="M586:P586"/>
    <mergeCell ref="I570:O570"/>
    <mergeCell ref="I571:O571"/>
    <mergeCell ref="I572:O572"/>
    <mergeCell ref="I575:O575"/>
    <mergeCell ref="D573:H573"/>
    <mergeCell ref="I573:O573"/>
    <mergeCell ref="D574:H574"/>
    <mergeCell ref="D520:G520"/>
    <mergeCell ref="H520:K520"/>
    <mergeCell ref="L520:M520"/>
    <mergeCell ref="N520:Q520"/>
    <mergeCell ref="D521:G521"/>
    <mergeCell ref="H521:K521"/>
    <mergeCell ref="L521:M521"/>
    <mergeCell ref="N521:Q521"/>
    <mergeCell ref="D522:G522"/>
    <mergeCell ref="H522:K522"/>
    <mergeCell ref="D507:H507"/>
    <mergeCell ref="I507:J507"/>
    <mergeCell ref="K507:M507"/>
    <mergeCell ref="N507:Q507"/>
    <mergeCell ref="K483:M484"/>
    <mergeCell ref="K481:O481"/>
    <mergeCell ref="O466:Q466"/>
    <mergeCell ref="D515:G515"/>
    <mergeCell ref="H515:K515"/>
    <mergeCell ref="L515:M515"/>
    <mergeCell ref="N515:Q515"/>
    <mergeCell ref="D503:H503"/>
    <mergeCell ref="I503:J503"/>
    <mergeCell ref="K503:M503"/>
    <mergeCell ref="N503:Q503"/>
    <mergeCell ref="D516:G516"/>
    <mergeCell ref="H516:K516"/>
    <mergeCell ref="L516:M516"/>
    <mergeCell ref="N516:Q516"/>
    <mergeCell ref="D505:H505"/>
    <mergeCell ref="I505:J505"/>
    <mergeCell ref="K505:M505"/>
    <mergeCell ref="K504:M504"/>
    <mergeCell ref="N504:Q504"/>
    <mergeCell ref="D508:H508"/>
    <mergeCell ref="I508:J508"/>
    <mergeCell ref="K508:M508"/>
    <mergeCell ref="N508:Q508"/>
    <mergeCell ref="D481:J481"/>
    <mergeCell ref="K403:K404"/>
    <mergeCell ref="P441:X441"/>
    <mergeCell ref="K405:K406"/>
    <mergeCell ref="T377:W377"/>
    <mergeCell ref="L378:O378"/>
    <mergeCell ref="P399:S399"/>
    <mergeCell ref="D494:H494"/>
    <mergeCell ref="F497:K497"/>
    <mergeCell ref="L497:Q497"/>
    <mergeCell ref="D498:E498"/>
    <mergeCell ref="D499:E499"/>
    <mergeCell ref="D489:F490"/>
    <mergeCell ref="G489:J490"/>
    <mergeCell ref="K489:M490"/>
    <mergeCell ref="I495:M495"/>
    <mergeCell ref="D465:F465"/>
    <mergeCell ref="G465:I465"/>
    <mergeCell ref="K465:M465"/>
    <mergeCell ref="O465:Q465"/>
    <mergeCell ref="D466:F466"/>
    <mergeCell ref="G466:I466"/>
    <mergeCell ref="N483:Q483"/>
    <mergeCell ref="R483:T483"/>
    <mergeCell ref="N484:Q484"/>
    <mergeCell ref="R484:T484"/>
    <mergeCell ref="N485:P485"/>
    <mergeCell ref="R485:T485"/>
    <mergeCell ref="R486:T486"/>
    <mergeCell ref="N489:P489"/>
    <mergeCell ref="R489:T489"/>
    <mergeCell ref="R490:T490"/>
    <mergeCell ref="G467:I467"/>
    <mergeCell ref="G464:J464"/>
    <mergeCell ref="K464:N464"/>
    <mergeCell ref="O464:R464"/>
    <mergeCell ref="D433:J433"/>
    <mergeCell ref="K433:M433"/>
    <mergeCell ref="N433:V433"/>
    <mergeCell ref="D434:J434"/>
    <mergeCell ref="K434:M434"/>
    <mergeCell ref="N434:V434"/>
    <mergeCell ref="D429:J429"/>
    <mergeCell ref="K429:M429"/>
    <mergeCell ref="N429:V429"/>
    <mergeCell ref="D430:J430"/>
    <mergeCell ref="K430:M430"/>
    <mergeCell ref="N430:V430"/>
    <mergeCell ref="G476:J476"/>
    <mergeCell ref="K476:S476"/>
    <mergeCell ref="D476:F476"/>
    <mergeCell ref="D450:P450"/>
    <mergeCell ref="Q450:R450"/>
    <mergeCell ref="D454:H454"/>
    <mergeCell ref="D455:H455"/>
    <mergeCell ref="D456:H456"/>
    <mergeCell ref="D458:H458"/>
    <mergeCell ref="D483:F484"/>
    <mergeCell ref="G483:J484"/>
    <mergeCell ref="D487:F488"/>
    <mergeCell ref="G487:J488"/>
    <mergeCell ref="K487:M488"/>
    <mergeCell ref="N487:P487"/>
    <mergeCell ref="R487:T487"/>
    <mergeCell ref="R488:T488"/>
    <mergeCell ref="D425:J425"/>
    <mergeCell ref="K425:M425"/>
    <mergeCell ref="N425:V425"/>
    <mergeCell ref="D428:J428"/>
    <mergeCell ref="K428:M428"/>
    <mergeCell ref="N428:V428"/>
    <mergeCell ref="N435:V435"/>
    <mergeCell ref="R356:S356"/>
    <mergeCell ref="I358:K358"/>
    <mergeCell ref="L358:O358"/>
    <mergeCell ref="K371:K372"/>
    <mergeCell ref="K367:K368"/>
    <mergeCell ref="L364:O364"/>
    <mergeCell ref="L365:O365"/>
    <mergeCell ref="L366:O366"/>
    <mergeCell ref="T368:W368"/>
    <mergeCell ref="L367:O367"/>
    <mergeCell ref="L368:O368"/>
    <mergeCell ref="P367:S367"/>
    <mergeCell ref="T391:W391"/>
    <mergeCell ref="T392:W392"/>
    <mergeCell ref="T393:W393"/>
    <mergeCell ref="T394:W394"/>
    <mergeCell ref="T400:W400"/>
    <mergeCell ref="P398:S398"/>
    <mergeCell ref="K399:K400"/>
    <mergeCell ref="K381:K382"/>
    <mergeCell ref="L381:O381"/>
    <mergeCell ref="P378:S378"/>
    <mergeCell ref="T378:W378"/>
    <mergeCell ref="K379:K380"/>
    <mergeCell ref="L379:O379"/>
    <mergeCell ref="T367:W367"/>
    <mergeCell ref="P363:S363"/>
    <mergeCell ref="P364:S364"/>
    <mergeCell ref="L363:O363"/>
    <mergeCell ref="P365:S365"/>
    <mergeCell ref="P366:S366"/>
    <mergeCell ref="T371:W371"/>
    <mergeCell ref="R316:T316"/>
    <mergeCell ref="T363:W363"/>
    <mergeCell ref="T364:W364"/>
    <mergeCell ref="T365:W365"/>
    <mergeCell ref="P379:S379"/>
    <mergeCell ref="T379:W379"/>
    <mergeCell ref="L380:O380"/>
    <mergeCell ref="P380:S380"/>
    <mergeCell ref="T380:W380"/>
    <mergeCell ref="T366:W366"/>
    <mergeCell ref="T376:W376"/>
    <mergeCell ref="L370:O370"/>
    <mergeCell ref="L371:O371"/>
    <mergeCell ref="L372:O372"/>
    <mergeCell ref="L373:O373"/>
    <mergeCell ref="P376:S376"/>
    <mergeCell ref="P371:S371"/>
    <mergeCell ref="P373:S373"/>
    <mergeCell ref="P374:S374"/>
    <mergeCell ref="S346:T346"/>
    <mergeCell ref="D347:R347"/>
    <mergeCell ref="D344:R344"/>
    <mergeCell ref="F318:H318"/>
    <mergeCell ref="J318:L318"/>
    <mergeCell ref="J132:L132"/>
    <mergeCell ref="S341:T341"/>
    <mergeCell ref="I362:J362"/>
    <mergeCell ref="L359:M359"/>
    <mergeCell ref="P359:Q359"/>
    <mergeCell ref="T359:U359"/>
    <mergeCell ref="L360:O361"/>
    <mergeCell ref="P360:S361"/>
    <mergeCell ref="T360:W361"/>
    <mergeCell ref="P362:Q362"/>
    <mergeCell ref="T362:U362"/>
    <mergeCell ref="D342:R342"/>
    <mergeCell ref="S342:T342"/>
    <mergeCell ref="D343:R343"/>
    <mergeCell ref="P358:S358"/>
    <mergeCell ref="T358:W358"/>
    <mergeCell ref="S344:T344"/>
    <mergeCell ref="E142:H142"/>
    <mergeCell ref="J333:R333"/>
    <mergeCell ref="D356:H356"/>
    <mergeCell ref="I356:J356"/>
    <mergeCell ref="D339:R339"/>
    <mergeCell ref="S339:T339"/>
    <mergeCell ref="D340:R340"/>
    <mergeCell ref="D168:I169"/>
    <mergeCell ref="S337:T337"/>
    <mergeCell ref="S345:T345"/>
    <mergeCell ref="D346:R346"/>
    <mergeCell ref="K312:M312"/>
    <mergeCell ref="K313:M313"/>
    <mergeCell ref="P175:R175"/>
    <mergeCell ref="S175:X175"/>
    <mergeCell ref="P225:R225"/>
    <mergeCell ref="M106:N106"/>
    <mergeCell ref="J108:K108"/>
    <mergeCell ref="D116:E116"/>
    <mergeCell ref="F116:I116"/>
    <mergeCell ref="J116:K116"/>
    <mergeCell ref="M116:N116"/>
    <mergeCell ref="F114:I114"/>
    <mergeCell ref="J114:K114"/>
    <mergeCell ref="M114:N114"/>
    <mergeCell ref="I145:K145"/>
    <mergeCell ref="D182:H182"/>
    <mergeCell ref="D183:H183"/>
    <mergeCell ref="D170:I171"/>
    <mergeCell ref="J170:R170"/>
    <mergeCell ref="D178:H178"/>
    <mergeCell ref="I178:Q178"/>
    <mergeCell ref="D179:H179"/>
    <mergeCell ref="I179:Q179"/>
    <mergeCell ref="D162:I163"/>
    <mergeCell ref="D129:F129"/>
    <mergeCell ref="G129:I129"/>
    <mergeCell ref="M131:Q131"/>
    <mergeCell ref="F107:I107"/>
    <mergeCell ref="J107:K107"/>
    <mergeCell ref="M107:N107"/>
    <mergeCell ref="M108:N108"/>
    <mergeCell ref="F110:I110"/>
    <mergeCell ref="J106:K106"/>
    <mergeCell ref="M110:N110"/>
    <mergeCell ref="M132:Q132"/>
    <mergeCell ref="R132:X132"/>
    <mergeCell ref="C62:I62"/>
    <mergeCell ref="J62:X62"/>
    <mergeCell ref="C63:I63"/>
    <mergeCell ref="J63:X63"/>
    <mergeCell ref="C64:I64"/>
    <mergeCell ref="J64:X64"/>
    <mergeCell ref="C65:I65"/>
    <mergeCell ref="J65:X65"/>
    <mergeCell ref="N96:O96"/>
    <mergeCell ref="C73:I73"/>
    <mergeCell ref="J73:X73"/>
    <mergeCell ref="C74:I74"/>
    <mergeCell ref="J74:X74"/>
    <mergeCell ref="C75:I75"/>
    <mergeCell ref="J75:X75"/>
    <mergeCell ref="C76:I76"/>
    <mergeCell ref="J76:X76"/>
    <mergeCell ref="D83:E83"/>
    <mergeCell ref="D89:E89"/>
    <mergeCell ref="C66:I66"/>
    <mergeCell ref="J66:X66"/>
    <mergeCell ref="C67:I67"/>
    <mergeCell ref="J67:X67"/>
    <mergeCell ref="D101:E101"/>
    <mergeCell ref="O116:P116"/>
    <mergeCell ref="F104:I104"/>
    <mergeCell ref="U2:W2"/>
    <mergeCell ref="R3:T3"/>
    <mergeCell ref="U3:W3"/>
    <mergeCell ref="R4:T4"/>
    <mergeCell ref="U4:W4"/>
    <mergeCell ref="M18:P20"/>
    <mergeCell ref="R18:S18"/>
    <mergeCell ref="U18:X18"/>
    <mergeCell ref="R19:S19"/>
    <mergeCell ref="U19:X19"/>
    <mergeCell ref="R20:S20"/>
    <mergeCell ref="U20:X20"/>
    <mergeCell ref="N13:P13"/>
    <mergeCell ref="Q13:X13"/>
    <mergeCell ref="N14:P14"/>
    <mergeCell ref="Q14:X14"/>
    <mergeCell ref="R2:T2"/>
    <mergeCell ref="M15:P15"/>
    <mergeCell ref="R15:S15"/>
    <mergeCell ref="U15:X15"/>
    <mergeCell ref="C6:W6"/>
    <mergeCell ref="M10:P10"/>
    <mergeCell ref="Q10:X10"/>
    <mergeCell ref="M11:M14"/>
    <mergeCell ref="N11:P11"/>
    <mergeCell ref="Q11:X11"/>
    <mergeCell ref="N12:P12"/>
    <mergeCell ref="Q12:X12"/>
    <mergeCell ref="M22:P23"/>
    <mergeCell ref="Q22:X22"/>
    <mergeCell ref="Q23:X23"/>
    <mergeCell ref="D42:E42"/>
    <mergeCell ref="C54:I54"/>
    <mergeCell ref="J54:X54"/>
    <mergeCell ref="C55:I55"/>
    <mergeCell ref="J55:X55"/>
    <mergeCell ref="C56:I56"/>
    <mergeCell ref="J56:X56"/>
    <mergeCell ref="C57:I57"/>
    <mergeCell ref="J57:X57"/>
    <mergeCell ref="C58:I58"/>
    <mergeCell ref="J58:X58"/>
    <mergeCell ref="R48:X48"/>
    <mergeCell ref="D100:E100"/>
    <mergeCell ref="F100:I100"/>
    <mergeCell ref="J60:X60"/>
    <mergeCell ref="C68:I68"/>
    <mergeCell ref="J68:X68"/>
    <mergeCell ref="C69:I69"/>
    <mergeCell ref="J69:X69"/>
    <mergeCell ref="D95:G95"/>
    <mergeCell ref="H95:I95"/>
    <mergeCell ref="D93:G93"/>
    <mergeCell ref="H93:J93"/>
    <mergeCell ref="K93:M93"/>
    <mergeCell ref="N93:P93"/>
    <mergeCell ref="P79:R79"/>
    <mergeCell ref="S79:X79"/>
    <mergeCell ref="C60:I60"/>
    <mergeCell ref="J100:L100"/>
    <mergeCell ref="C59:I59"/>
    <mergeCell ref="C71:I71"/>
    <mergeCell ref="J71:X71"/>
    <mergeCell ref="C72:I72"/>
    <mergeCell ref="J72:X72"/>
    <mergeCell ref="J59:X59"/>
    <mergeCell ref="C70:I70"/>
    <mergeCell ref="J70:X70"/>
    <mergeCell ref="D96:G96"/>
    <mergeCell ref="H96:I96"/>
    <mergeCell ref="K96:L96"/>
    <mergeCell ref="F111:I111"/>
    <mergeCell ref="J111:K111"/>
    <mergeCell ref="M111:N111"/>
    <mergeCell ref="O111:P111"/>
    <mergeCell ref="J110:K110"/>
    <mergeCell ref="F112:I112"/>
    <mergeCell ref="J112:K112"/>
    <mergeCell ref="M112:N112"/>
    <mergeCell ref="O112:P112"/>
    <mergeCell ref="D111:E111"/>
    <mergeCell ref="M100:N100"/>
    <mergeCell ref="O100:P100"/>
    <mergeCell ref="O101:P110"/>
    <mergeCell ref="D94:G94"/>
    <mergeCell ref="H94:I94"/>
    <mergeCell ref="K94:L94"/>
    <mergeCell ref="N94:O94"/>
    <mergeCell ref="K95:L95"/>
    <mergeCell ref="N95:O95"/>
    <mergeCell ref="C61:I61"/>
    <mergeCell ref="J61:X61"/>
    <mergeCell ref="O114:P114"/>
    <mergeCell ref="K121:N121"/>
    <mergeCell ref="F101:I101"/>
    <mergeCell ref="J101:K101"/>
    <mergeCell ref="M101:N101"/>
    <mergeCell ref="F102:I102"/>
    <mergeCell ref="J102:K102"/>
    <mergeCell ref="M102:N102"/>
    <mergeCell ref="D106:E106"/>
    <mergeCell ref="F115:I115"/>
    <mergeCell ref="J115:K115"/>
    <mergeCell ref="M115:N115"/>
    <mergeCell ref="O115:P115"/>
    <mergeCell ref="M109:N109"/>
    <mergeCell ref="J130:L130"/>
    <mergeCell ref="K120:N120"/>
    <mergeCell ref="K122:N122"/>
    <mergeCell ref="J129:L129"/>
    <mergeCell ref="F106:I106"/>
    <mergeCell ref="F103:I103"/>
    <mergeCell ref="J103:K103"/>
    <mergeCell ref="M103:N103"/>
    <mergeCell ref="F105:I105"/>
    <mergeCell ref="J105:K105"/>
    <mergeCell ref="M105:N105"/>
    <mergeCell ref="F113:I113"/>
    <mergeCell ref="J113:K113"/>
    <mergeCell ref="M113:N113"/>
    <mergeCell ref="O113:P113"/>
    <mergeCell ref="D130:F130"/>
    <mergeCell ref="M129:Q129"/>
    <mergeCell ref="F108:I108"/>
    <mergeCell ref="T124:X124"/>
    <mergeCell ref="R130:X130"/>
    <mergeCell ref="J188:Q188"/>
    <mergeCell ref="J187:Q187"/>
    <mergeCell ref="I183:K183"/>
    <mergeCell ref="K393:K394"/>
    <mergeCell ref="K391:K392"/>
    <mergeCell ref="K375:K376"/>
    <mergeCell ref="K373:K374"/>
    <mergeCell ref="M130:Q130"/>
    <mergeCell ref="D333:I333"/>
    <mergeCell ref="E154:F154"/>
    <mergeCell ref="R131:X131"/>
    <mergeCell ref="D180:H180"/>
    <mergeCell ref="D296:H296"/>
    <mergeCell ref="D316:E316"/>
    <mergeCell ref="D338:R338"/>
    <mergeCell ref="S338:T338"/>
    <mergeCell ref="D348:R348"/>
    <mergeCell ref="S348:T348"/>
    <mergeCell ref="D349:R349"/>
    <mergeCell ref="S349:T349"/>
    <mergeCell ref="D350:R350"/>
    <mergeCell ref="S350:T350"/>
    <mergeCell ref="T137:X137"/>
    <mergeCell ref="J332:R332"/>
    <mergeCell ref="S343:T343"/>
    <mergeCell ref="I296:M296"/>
    <mergeCell ref="F316:I316"/>
    <mergeCell ref="J316:M316"/>
    <mergeCell ref="I299:K299"/>
    <mergeCell ref="P375:S375"/>
    <mergeCell ref="R129:X129"/>
    <mergeCell ref="J162:R162"/>
    <mergeCell ref="J163:R163"/>
    <mergeCell ref="D164:I165"/>
    <mergeCell ref="J164:R164"/>
    <mergeCell ref="E143:H144"/>
    <mergeCell ref="E145:H145"/>
    <mergeCell ref="D131:F131"/>
    <mergeCell ref="G131:I131"/>
    <mergeCell ref="J131:L131"/>
    <mergeCell ref="G153:O153"/>
    <mergeCell ref="G130:I130"/>
    <mergeCell ref="F323:H323"/>
    <mergeCell ref="J323:L323"/>
    <mergeCell ref="N323:P323"/>
    <mergeCell ref="I292:K292"/>
    <mergeCell ref="I293:K293"/>
    <mergeCell ref="U316:W316"/>
    <mergeCell ref="D317:E317"/>
    <mergeCell ref="D290:D291"/>
    <mergeCell ref="D321:E321"/>
    <mergeCell ref="F321:H321"/>
    <mergeCell ref="J321:L321"/>
    <mergeCell ref="N321:P321"/>
    <mergeCell ref="D322:E322"/>
    <mergeCell ref="F322:H322"/>
    <mergeCell ref="J322:L322"/>
    <mergeCell ref="N322:P322"/>
    <mergeCell ref="N316:Q316"/>
    <mergeCell ref="D132:F132"/>
    <mergeCell ref="G132:I132"/>
    <mergeCell ref="J190:V191"/>
    <mergeCell ref="D195:M195"/>
    <mergeCell ref="N195:V195"/>
    <mergeCell ref="D196:M196"/>
    <mergeCell ref="N196:O196"/>
    <mergeCell ref="H327:V327"/>
    <mergeCell ref="J331:R331"/>
    <mergeCell ref="F317:H317"/>
    <mergeCell ref="J317:L317"/>
    <mergeCell ref="N317:P317"/>
    <mergeCell ref="D337:R337"/>
    <mergeCell ref="G475:J475"/>
    <mergeCell ref="K475:S475"/>
    <mergeCell ref="D467:F467"/>
    <mergeCell ref="D345:R345"/>
    <mergeCell ref="D197:M197"/>
    <mergeCell ref="N197:O197"/>
    <mergeCell ref="N205:W205"/>
    <mergeCell ref="N204:R204"/>
    <mergeCell ref="I286:K286"/>
    <mergeCell ref="I290:K290"/>
    <mergeCell ref="I291:K291"/>
    <mergeCell ref="K466:M466"/>
    <mergeCell ref="P392:S392"/>
    <mergeCell ref="P393:S393"/>
    <mergeCell ref="P394:S394"/>
    <mergeCell ref="K401:K402"/>
    <mergeCell ref="L376:O376"/>
    <mergeCell ref="P400:S400"/>
    <mergeCell ref="L392:O392"/>
    <mergeCell ref="L393:O393"/>
    <mergeCell ref="T375:W375"/>
    <mergeCell ref="D265:N270"/>
    <mergeCell ref="E1082:O1082"/>
    <mergeCell ref="P369:S369"/>
    <mergeCell ref="P370:S370"/>
    <mergeCell ref="P403:S403"/>
    <mergeCell ref="P404:S404"/>
    <mergeCell ref="P405:S405"/>
    <mergeCell ref="P406:S406"/>
    <mergeCell ref="L375:O375"/>
    <mergeCell ref="L397:O397"/>
    <mergeCell ref="L398:O398"/>
    <mergeCell ref="L399:O399"/>
    <mergeCell ref="T403:W403"/>
    <mergeCell ref="T404:W404"/>
    <mergeCell ref="T405:W405"/>
    <mergeCell ref="T406:W406"/>
    <mergeCell ref="T369:W369"/>
    <mergeCell ref="T370:W370"/>
    <mergeCell ref="T372:W372"/>
    <mergeCell ref="L391:O391"/>
    <mergeCell ref="P401:S401"/>
    <mergeCell ref="L369:O369"/>
    <mergeCell ref="T823:X823"/>
    <mergeCell ref="L403:O403"/>
    <mergeCell ref="L404:O404"/>
    <mergeCell ref="L405:O405"/>
    <mergeCell ref="L406:O406"/>
    <mergeCell ref="D485:F486"/>
    <mergeCell ref="G485:J486"/>
    <mergeCell ref="K485:M486"/>
    <mergeCell ref="L394:O394"/>
    <mergeCell ref="D464:F464"/>
    <mergeCell ref="P372:S372"/>
    <mergeCell ref="O265:Q270"/>
    <mergeCell ref="R265:X270"/>
    <mergeCell ref="D271:N276"/>
    <mergeCell ref="O271:Q276"/>
    <mergeCell ref="P281:R281"/>
    <mergeCell ref="S281:X281"/>
    <mergeCell ref="D227:N227"/>
    <mergeCell ref="O227:Q227"/>
    <mergeCell ref="R227:X227"/>
    <mergeCell ref="D228:N233"/>
    <mergeCell ref="O228:Q233"/>
    <mergeCell ref="R228:X233"/>
    <mergeCell ref="D234:N240"/>
    <mergeCell ref="O234:Q240"/>
    <mergeCell ref="D241:N247"/>
    <mergeCell ref="O241:Q247"/>
    <mergeCell ref="R241:X247"/>
    <mergeCell ref="D248:N253"/>
    <mergeCell ref="O248:Q253"/>
    <mergeCell ref="D254:N260"/>
    <mergeCell ref="O254:Q260"/>
    <mergeCell ref="D264:N264"/>
    <mergeCell ref="O264:Q264"/>
    <mergeCell ref="R264:X264"/>
  </mergeCells>
  <phoneticPr fontId="1"/>
  <dataValidations count="86">
    <dataValidation type="list" allowBlank="1" showInputMessage="1" showErrorMessage="1" sqref="G1127:K1127 G1174:K1174 G1221:K1221" xr:uid="{677E3319-7C80-41BE-A8EC-C1A91CBDDBA1}">
      <formula1>"1実施済⇒⑪⑫に入力,2未実施⇒⑬⑭⑮⑯に入力"</formula1>
    </dataValidation>
    <dataValidation type="list" allowBlank="1" showInputMessage="1" showErrorMessage="1" sqref="G1113:K1113 G1160:K1160 G1207:K1207" xr:uid="{FD0428CE-6537-4BBA-B769-A76F7E2F90AB}">
      <formula1>"1実施済⇒⑥⑦に入力,2未実施⇒⑧⑨に入力"</formula1>
    </dataValidation>
    <dataValidation type="list" allowBlank="1" showInputMessage="1" showErrorMessage="1" sqref="G474:J475" xr:uid="{BA9A4C25-B8BC-484F-8210-55783AA678B4}">
      <formula1>"1全て登記済み,2一部（全て）未登記"</formula1>
    </dataValidation>
    <dataValidation type="list" allowBlank="1" showInputMessage="1" showErrorMessage="1" sqref="H1135:I1135 H1182:I1182 H1229:I1229" xr:uid="{155EB07F-2B2C-43C1-9E47-391E3CE69F57}">
      <formula1>"1改築,2補強"</formula1>
    </dataValidation>
    <dataValidation type="list" allowBlank="1" showInputMessage="1" showErrorMessage="1" sqref="M1075:O1076" xr:uid="{F59D682C-B933-4A4C-AC08-8AE70F536502}">
      <formula1>"1実施した⇒年月を入力,2実施していない"</formula1>
    </dataValidation>
    <dataValidation type="list" allowBlank="1" showInputMessage="1" showErrorMessage="1" sqref="D1063:J1063" xr:uid="{C4BEDD3E-86EF-4D86-8733-4BF9545D138E}">
      <formula1>"1電力会社に発電分を全量売電（収益事業に該当）,2電力会社に余剰電力を売電,3電力会社に売電せず全量を園で消費,4太陽光パネルを設置していない"</formula1>
    </dataValidation>
    <dataValidation type="list" allowBlank="1" showInputMessage="1" showErrorMessage="1" sqref="H1052:K1052" xr:uid="{DBD9139A-F50B-4D4E-AF54-8E16ECC16CBF}">
      <formula1>"1加入（下表に入力）,2未加入"</formula1>
    </dataValidation>
    <dataValidation type="list" allowBlank="1" showInputMessage="1" showErrorMessage="1" sqref="H1032:N1032" xr:uid="{F05C06CD-AB57-4D51-9847-2B3C42954C94}">
      <formula1>"1実施していない,2給食会社等の給食を利用⇒下欄に入力,3給食設備を有し自園給食を行っている⇒「別紙６」を作成"</formula1>
    </dataValidation>
    <dataValidation type="list" allowBlank="1" showInputMessage="1" showErrorMessage="1" sqref="L971:O971 L973:O973 L975:O975" xr:uid="{7CD74D43-D48A-420A-8079-013F25B70069}">
      <formula1>"1毎日,2その他（下欄に入力）"</formula1>
    </dataValidation>
    <dataValidation type="list" allowBlank="1" showInputMessage="1" showErrorMessage="1" sqref="I965:P965" xr:uid="{D974C5D5-E537-4242-B26A-4FF1AD7D9391}">
      <formula1>"1実施している（下欄に入力）,2黒板なし（保育に使用しない）,3未実施"</formula1>
    </dataValidation>
    <dataValidation type="list" allowBlank="1" showInputMessage="1" showErrorMessage="1" sqref="I949:L949" xr:uid="{0F89ADA2-33CB-4825-A5AC-84892550BAA2}">
      <formula1>"1健康カード等で実施,2実施していない"</formula1>
    </dataValidation>
    <dataValidation type="list" allowBlank="1" showInputMessage="1" showErrorMessage="1" sqref="H914:I916 I720:N732 O914:P916 J763:L777 K1021:S1026" xr:uid="{0FF02E03-E215-449B-B546-374321D0CA81}">
      <formula1>"1実施,2未実施"</formula1>
    </dataValidation>
    <dataValidation type="list" allowBlank="1" showInputMessage="1" showErrorMessage="1" sqref="L799:R817" xr:uid="{9DB24B6E-F269-487F-BF5A-D6B0959E0308}">
      <formula1>"1確認（健康診断書の写しを保管）,2確認（その他）,3未確認,4該当なし"</formula1>
    </dataValidation>
    <dataValidation type="list" allowBlank="1" showInputMessage="1" showErrorMessage="1" sqref="H737:K737" xr:uid="{192E6AEC-12CC-4C98-AF09-BAB279588E32}">
      <formula1>"1通知している,2通知していない"</formula1>
    </dataValidation>
    <dataValidation type="list" allowBlank="1" showInputMessage="1" showErrorMessage="1" sqref="M638:S638 M632:S632" xr:uid="{B4E9414F-0B42-408E-897D-4F6B7C7A4B2A}">
      <formula1>"1該当あり⇒下欄に入力,2該当なし"</formula1>
    </dataValidation>
    <dataValidation type="list" allowBlank="1" showInputMessage="1" showErrorMessage="1" sqref="I640:J640 I634:J634 I291:K291 I293:K293" xr:uid="{E3CB2D24-8E61-4645-9CC2-D5F198B9C065}">
      <formula1>"1一致,2不一致"</formula1>
    </dataValidation>
    <dataValidation type="list" allowBlank="1" showInputMessage="1" showErrorMessage="1" sqref="I952:M952" xr:uid="{9E842F42-A763-4886-8CFA-7668EEDA5FD2}">
      <formula1>"1作成している,2作成していない"</formula1>
    </dataValidation>
    <dataValidation type="list" allowBlank="1" showInputMessage="1" showErrorMessage="1" sqref="K429:M430 K424:M425 K434:M435" xr:uid="{D476C75D-7480-4367-9620-C5B0E5A246AA}">
      <formula1>"1実施している,2実施していない"</formula1>
    </dataValidation>
    <dataValidation type="list" allowBlank="1" showInputMessage="1" showErrorMessage="1" sqref="O411" xr:uid="{8F3AAD90-C9E9-467E-A099-A78FA8060D63}">
      <formula1>"1加入している,2加入していない,3該当なし"</formula1>
    </dataValidation>
    <dataValidation type="list" allowBlank="1" showInputMessage="1" showErrorMessage="1" sqref="H327:V327" xr:uid="{3E07BE3B-D1A6-4AF1-8EA9-720DDA4316ED}">
      <formula1>"1引当している,2引当していない（退職金財団給付額と同額を退職者に支給する場合を含む）"</formula1>
    </dataValidation>
    <dataValidation type="list" allowBlank="1" showInputMessage="1" showErrorMessage="1" sqref="I296:M296" xr:uid="{B0B8474F-337E-486C-AE1E-34A10E030892}">
      <formula1>"1口座払い,2現金払い（受領印あり）,3現金払い（受領印なし）"</formula1>
    </dataValidation>
    <dataValidation type="list" allowBlank="1" showInputMessage="1" showErrorMessage="1" sqref="M130:M132" xr:uid="{ED000226-D56E-4DAE-BB4B-13816824AA65}">
      <formula1>"1書面配布,2園内掲示,3インターネット,4その他"</formula1>
    </dataValidation>
    <dataValidation type="list" allowBlank="1" showInputMessage="1" showErrorMessage="1" sqref="Q634:S634 Q640:S640 I290:K290 I292:K292" xr:uid="{67641FA1-4DF5-4AB5-80F7-34031CCC010F}">
      <formula1>"1整合,2不整合"</formula1>
    </dataValidation>
    <dataValidation type="list" allowBlank="1" showInputMessage="1" showErrorMessage="1" sqref="H1049:L1049" xr:uid="{ECC1C649-21B0-48E6-8BB8-7BD997C06FEC}">
      <formula1>"1常備されている,2常備されていない"</formula1>
    </dataValidation>
    <dataValidation type="list" allowBlank="1" showInputMessage="1" showErrorMessage="1" sqref="D1049:G1049" xr:uid="{8692C20A-3B8F-4165-9CD6-6D1AD9CE4C15}">
      <formula1>"1保健室あり,2職員室に設置,3未設置"</formula1>
    </dataValidation>
    <dataValidation type="list" allowBlank="1" showInputMessage="1" showErrorMessage="1" sqref="H738:K738 H788:K788" xr:uid="{A42A260D-CFE4-4576-83BE-A2FB7B4AD320}">
      <formula1>"1講じている,2講じていない"</formula1>
    </dataValidation>
    <dataValidation type="list" allowBlank="1" showInputMessage="1" showErrorMessage="1" sqref="K682:K684 J1008 J189 N851:N854 N490 T835:T836 N486 N488 G1114 H1119 G1128 H1136 G1161 H1166 G1175 H1183 G1208 H1213 G1222 H1230 S876:S877" xr:uid="{91D13078-DA2D-4E51-A1D9-6D3A3A5F23A0}">
      <formula1>"令和,平成,昭和"</formula1>
    </dataValidation>
    <dataValidation type="list" allowBlank="1" showInputMessage="1" showErrorMessage="1" sqref="R534:R540 K534:K540" xr:uid="{0F68DE73-F16F-4FF3-ABFB-5EB60B400CC9}">
      <formula1>"平成,令和"</formula1>
    </dataValidation>
    <dataValidation type="list" allowBlank="1" showInputMessage="1" showErrorMessage="1" sqref="G476:J476" xr:uid="{EC1D0CEE-BCBC-42A7-A197-2B718CEF99F4}">
      <formula1>"1全て登記済み,2一部（全て）未登記,3該当なし"</formula1>
    </dataValidation>
    <dataValidation type="list" allowBlank="1" showInputMessage="1" showErrorMessage="1" sqref="N195:V195" xr:uid="{DA2D36F6-A848-4CB2-975C-9A564060D304}">
      <formula1>"1_１年単位の変形労働時間制を採用⇒下に入力,2_1か月単位の変形労働時間制を採用⇒下に入力,3採用していない"</formula1>
    </dataValidation>
    <dataValidation type="list" allowBlank="1" showInputMessage="1" showErrorMessage="1" sqref="K121:N121" xr:uid="{B6815ECE-5FD4-4BF7-A2A1-FB7B824C139C}">
      <formula1>"1入園願書,2募集要項,3その他⇒下に入力"</formula1>
    </dataValidation>
    <dataValidation type="list" allowBlank="1" showInputMessage="1" showErrorMessage="1" sqref="M1044:N1044 S697:X697" xr:uid="{DD62789A-37F0-478F-B421-7011E2458EAE}">
      <formula1>"1有,2無"</formula1>
    </dataValidation>
    <dataValidation type="list" allowBlank="1" showInputMessage="1" showErrorMessage="1" sqref="J839:P839" xr:uid="{22E9FC85-9020-4CD9-AB8B-BE1F16F8BC76}">
      <formula1>"1有⇒検査2種必要・下表に入力,2なし⇒下表の入力不要"</formula1>
    </dataValidation>
    <dataValidation type="list" allowBlank="1" showInputMessage="1" showErrorMessage="1" sqref="I885:P885" xr:uid="{47BCA411-E07C-4AC2-9D74-809D01D5B537}">
      <formula1>"1上水道（直結給水）,2上水道（貯水槽経由）⇒別紙２を作成,3井戸水等⇒別紙３を作成"</formula1>
    </dataValidation>
    <dataValidation type="list" allowBlank="1" showInputMessage="1" showErrorMessage="1" sqref="I890:P890" xr:uid="{8D2C7651-CC7D-44A1-A665-DB15490A1C34}">
      <formula1>"1利用している⇒別紙４を作成,2利用していない"</formula1>
    </dataValidation>
    <dataValidation type="list" allowBlank="1" showInputMessage="1" showErrorMessage="1" sqref="I895:P895" xr:uid="{7134884F-8261-427D-8B48-C4B3CC13FEE9}">
      <formula1>"1放流式水洗便所,2浄化槽式水洗便所⇒別紙５を作成,3くみ取り式便所"</formula1>
    </dataValidation>
    <dataValidation type="list" allowBlank="1" showInputMessage="1" showErrorMessage="1" sqref="K160:P160" xr:uid="{4BF4A4E5-6753-475D-8A1C-FD8EBEC81CD8}">
      <formula1>"1実施有⇒下表に入力,2実施なし"</formula1>
    </dataValidation>
    <dataValidation type="list" allowBlank="1" showInputMessage="1" showErrorMessage="1" sqref="I180:Q180" xr:uid="{CF25381A-375E-4D85-A314-4F60B2DA9936}">
      <formula1>"1常勤,2非常勤⇒下表に入力"</formula1>
    </dataValidation>
    <dataValidation type="list" allowBlank="1" showInputMessage="1" showErrorMessage="1" sqref="K120:N120" xr:uid="{02984A00-5B73-41C1-B911-F38F0CE03787}">
      <formula1>"1記載有⇒下に入力,2記載なし"</formula1>
    </dataValidation>
    <dataValidation type="list" allowBlank="1" showInputMessage="1" showErrorMessage="1" sqref="N204:O204" xr:uid="{269FFFFA-24DA-40DB-AA84-4B7F2D711CF9}">
      <formula1>"1作成有⇒下に入力,2作成なし"</formula1>
    </dataValidation>
    <dataValidation type="list" allowBlank="1" showInputMessage="1" showErrorMessage="1" sqref="J331:R331" xr:uid="{B6AE854C-69E4-4D09-A39D-46F4C912FB04}">
      <formula1>"1交付している⇒下のマスに入力,2交付していない,3該当する職員がいない"</formula1>
    </dataValidation>
    <dataValidation type="list" allowBlank="1" showInputMessage="1" showErrorMessage="1" sqref="J332:R332" xr:uid="{554C21EC-10C0-4A2D-986E-596AE1915CF7}">
      <formula1>"1雇用契約書,2雇用通知書（辞令を含む）,3労働条件通知書等労働条件のわかるもの,4賃金規程,5その他⇒下のマスに入力"</formula1>
    </dataValidation>
    <dataValidation type="list" allowBlank="1" showInputMessage="1" showErrorMessage="1" sqref="K481:O481" xr:uid="{D0EF146B-C0FB-436D-97E4-4F9C4FF5807B}">
      <formula1>"1設定有⇒下の明細に入力,2設定なし"</formula1>
    </dataValidation>
    <dataValidation type="list" allowBlank="1" showInputMessage="1" showErrorMessage="1" sqref="I495:J495" xr:uid="{809D6B0E-8782-4B77-B277-04D94DA7942E}">
      <formula1>"1有⇒下の明細に入力,2変更なし"</formula1>
    </dataValidation>
    <dataValidation type="list" allowBlank="1" showInputMessage="1" showErrorMessage="1" sqref="H971:K976" xr:uid="{38C64241-97E5-433D-AADF-72380D1E4AC5}">
      <formula1>"1実施（右欄に入力）,2未実施"</formula1>
    </dataValidation>
    <dataValidation type="list" allowBlank="1" showInputMessage="1" showErrorMessage="1" sqref="I178:Q178" xr:uid="{AABC0432-D8F0-488B-9174-9478BE917C24}">
      <formula1>"1教員免許状所持(一種免許状),2教員免許状所持（専修免許状）,3教育に関する職に10年以上あった者,4その他⇒下のマスに入力"</formula1>
    </dataValidation>
    <dataValidation type="list" allowBlank="1" showInputMessage="1" showErrorMessage="1" sqref="J187:Q187" xr:uid="{02EB2E3F-BCFD-4F42-B0B7-F789CF69804F}">
      <formula1>"1作成有⇒下の届出有無と周知方法に入力,2作成なし"</formula1>
    </dataValidation>
    <dataValidation type="list" allowBlank="1" showInputMessage="1" showErrorMessage="1" sqref="I183:K183 M101:N116 O111:P116" xr:uid="{CB8E5293-57CE-4412-A660-3E5842FE9F81}">
      <formula1>"1配置有,2配置なし"</formula1>
    </dataValidation>
    <dataValidation type="list" allowBlank="1" showInputMessage="1" showErrorMessage="1" sqref="N196:O196 K504:M509 N516:Q526" xr:uid="{CF8D5223-E61C-458D-B6F1-BB9A4342444A}">
      <formula1>"1記載有,2記載なし"</formula1>
    </dataValidation>
    <dataValidation type="list" allowBlank="1" showInputMessage="1" showErrorMessage="1" sqref="N197:O197" xr:uid="{91F4B65F-9764-41B6-A295-AE5AF2755DED}">
      <formula1>"1届出有,2届出なし"</formula1>
    </dataValidation>
    <dataValidation type="list" allowBlank="1" showInputMessage="1" showErrorMessage="1" sqref="S338:T350 I504:J509 D605:G605 L605:N605 K649:L651 G672:H673 R682:U684 M691:X691 M694:X694 M697:R697 Q706:R708 J711:K713 Q753:R753 J757:K757 M1063:O1063 H1134:I1134 H1137:I1137 H1181:I1181 H1118:I1118 L516:M526 H1184:I1184 H1165:I1165 H1228:I1228 H1231:I1231 H1212:I1212" xr:uid="{474ACFF7-7194-4C6F-BAC3-5C32D119A1BE}">
      <formula1>"1有,2なし"</formula1>
    </dataValidation>
    <dataValidation type="list" allowBlank="1" showInputMessage="1" showErrorMessage="1" sqref="K312:M312 I286:K286 G634:H634 G640:H640" xr:uid="{864ED2DC-5A25-4297-9826-0A4BFDBA518E}">
      <formula1>"1作成有,2作成なし"</formula1>
    </dataValidation>
    <dataValidation type="list" allowBlank="1" showInputMessage="1" showErrorMessage="1" sqref="I299:K299" xr:uid="{051C3A85-863A-4C86-BF9E-24DFBB42B861}">
      <formula1>"1規定有,2規定なし"</formula1>
    </dataValidation>
    <dataValidation type="list" allowBlank="1" showInputMessage="1" showErrorMessage="1" sqref="K313:M313" xr:uid="{369E8480-6D68-47C4-9863-F8D38D312222}">
      <formula1>"1添付有,2添付なし"</formula1>
    </dataValidation>
    <dataValidation type="list" allowBlank="1" showInputMessage="1" showErrorMessage="1" sqref="H534:J540" xr:uid="{B84C1CBD-8CDC-451D-91E3-994A2C9D3C25}">
      <formula1>"1有償運行有,2有償運行なし"</formula1>
    </dataValidation>
    <dataValidation type="list" allowBlank="1" showInputMessage="1" showErrorMessage="1" sqref="D599:H599" xr:uid="{498178E7-EA1C-43E8-8FC9-95AEC27EFBCA}">
      <formula1>"1現金出納簿有,2現金出納簿なし,3仕訳伝票で代替"</formula1>
    </dataValidation>
    <dataValidation type="list" allowBlank="1" showInputMessage="1" showErrorMessage="1" sqref="K640:P640 K634:P634" xr:uid="{C5F17432-78CB-4E55-BADC-BCF05ACB1155}">
      <formula1>"1記入有,2記入なし"</formula1>
    </dataValidation>
    <dataValidation type="list" allowBlank="1" showInputMessage="1" showErrorMessage="1" sqref="G649:J651" xr:uid="{197DEDF3-831A-47DE-A2D4-6047EBF55E54}">
      <formula1>"1有⇒右の２マスに入力,2受入なし"</formula1>
    </dataValidation>
    <dataValidation type="list" allowBlank="1" showInputMessage="1" showErrorMessage="1" sqref="O720:T732 M763:O777" xr:uid="{81354AB7-A3EA-4014-B2BD-6445169B827C}">
      <formula1>"1記録有,2記録なし"</formula1>
    </dataValidation>
    <dataValidation type="list" allowBlank="1" showInputMessage="1" showErrorMessage="1" sqref="O1013:Q1014" xr:uid="{67B5ABEB-FDAB-40AC-B467-79CEF18303B9}">
      <formula1>"1有⇒右と下欄に入力,2なし"</formula1>
    </dataValidation>
    <dataValidation type="list" allowBlank="1" showInputMessage="1" showErrorMessage="1" sqref="H1086:K1086" xr:uid="{5A0DE1E6-2435-4BB4-9F99-F1AED2458942}">
      <formula1>"1ブロック塀・有,2ブロック塀・なし"</formula1>
    </dataValidation>
    <dataValidation type="list" allowBlank="1" showInputMessage="1" showErrorMessage="1" sqref="I145:K145 G130:I132" xr:uid="{D96AD613-D744-46D9-94A7-53D0773F59D8}">
      <formula1>"1実施有,2実施なし"</formula1>
    </dataValidation>
    <dataValidation type="list" allowBlank="1" showInputMessage="1" showErrorMessage="1" sqref="J130:L132" xr:uid="{3025716B-7E02-4BDF-ABCA-DDFD27FA3986}">
      <formula1>"1公表有,2公表なし"</formula1>
    </dataValidation>
    <dataValidation type="list" allowBlank="1" showInputMessage="1" showErrorMessage="1" sqref="H935:J935 H940:J942" xr:uid="{09EC50D6-B24D-43FE-B6A1-CAC81EBDC437}">
      <formula1>"1有⇒右に入力,2なし"</formula1>
    </dataValidation>
    <dataValidation type="list" allowBlank="1" showInputMessage="1" showErrorMessage="1" sqref="D1044:F1044" xr:uid="{BF7BAE35-53EC-4628-8104-4EC429652BE3}">
      <formula1>"1有⇒右欄に入力,2なし"</formula1>
    </dataValidation>
    <dataValidation type="list" allowBlank="1" showInputMessage="1" showErrorMessage="1" sqref="I1068:T1068" xr:uid="{35FE968B-88C2-41BA-90B5-CA18A1D51558}">
      <formula1>"1昭和５６年５月３１日以前に建築確認を受けた園舎がある　　　　⇒「附帯調査別紙」（下記）に入力してください,2昭和５６年６月1日以降に建築確認を受けた園舎のみである"</formula1>
    </dataValidation>
    <dataValidation type="list" allowBlank="1" showInputMessage="1" showErrorMessage="1" sqref="U3:W3" xr:uid="{42D25E5B-C901-4A7C-A1A8-E0D70034E7D4}">
      <formula1>"実　　地,書　　面"</formula1>
    </dataValidation>
    <dataValidation type="list" allowBlank="1" showInputMessage="1" showErrorMessage="1" sqref="I285:N285" xr:uid="{34F90B56-D070-40EC-9C8E-5F1E8FBA49A6}">
      <formula1>"1作成有⇒周知方法に入力,2作成なし"</formula1>
    </dataValidation>
    <dataValidation type="list" allowBlank="1" showInputMessage="1" showErrorMessage="1" sqref="Q960:R964 P971:Q976 W984:X995 Q966:R966" xr:uid="{EAF40B63-71BA-4C54-84F9-004B60410AA4}">
      <formula1>"1点検表,2園日誌,3記録なし"</formula1>
    </dataValidation>
    <dataValidation type="list" allowBlank="1" showInputMessage="1" showErrorMessage="1" sqref="I546:R546" xr:uid="{1138D63A-A78B-460F-8EFB-A48A666BFB26}">
      <formula1>"1管轄の警察署に届け出済み,2選任しているが管轄の警察署には届け出ていない,3選任していない⇒下のマスに入力"</formula1>
    </dataValidation>
    <dataValidation type="list" allowBlank="1" showInputMessage="1" showErrorMessage="1" sqref="M561:U562" xr:uid="{F10C9FDC-522B-4A7F-AE02-D0E8B8DD5772}">
      <formula1>"1作成している,2作成していない,3作成していない（通園用バスを所有していない）"</formula1>
    </dataValidation>
    <dataValidation type="list" allowBlank="1" showInputMessage="1" showErrorMessage="1" sqref="I569:O575" xr:uid="{A6EAE6BD-8346-4227-A12D-584B75C5A91F}">
      <formula1>"1安全装置有,2なし（座席が2列以下のため）,3なし（通園に使用していないため）,4なし"</formula1>
    </dataValidation>
    <dataValidation type="list" allowBlank="1" showInputMessage="1" showErrorMessage="1" sqref="J832:P832" xr:uid="{B32E8F31-1151-42C5-A894-50E2AC021588}">
      <formula1>"1有⇒下記２種の検査が必要・下表に入力,2なし⇒下表の入力不要"</formula1>
    </dataValidation>
    <dataValidation type="list" allowBlank="1" showInputMessage="1" showErrorMessage="1" sqref="H1002:M1002" xr:uid="{15DFA62F-D5CE-4293-8C64-F104DE9D91E9}">
      <formula1>"1実施（点検表で記録）,2実施（園日誌で記録）,3実施（点検表と園日誌で記録）,4実施（記録なし）,5未実施"</formula1>
    </dataValidation>
    <dataValidation type="list" allowBlank="1" showInputMessage="1" showErrorMessage="1" sqref="J554:O554" xr:uid="{50733948-B616-4C3C-A5A1-1AF5BFEB4D2E}">
      <formula1>"1実施（記録あり）,2実施（記録なし）,3未実施"</formula1>
    </dataValidation>
    <dataValidation type="list" allowBlank="1" showInputMessage="1" showErrorMessage="1" sqref="K909:S909" xr:uid="{39C923F6-8E8C-43BF-A9A5-C314CD8B4DB7}">
      <formula1>"1水道水,2飲料水に供している井戸水等,3飲料水に供していない井戸水等⇒「別紙３（イ）」を作成"</formula1>
    </dataValidation>
    <dataValidation type="list" allowBlank="1" showInputMessage="1" showErrorMessage="1" sqref="J188:Q188" xr:uid="{FD0C6A63-90D2-4D89-96E4-27B898A1C0CD}">
      <formula1>"1届出有⇒下の届出日に入力,2届出なし,3届出義務なし"</formula1>
    </dataValidation>
    <dataValidation type="list" allowBlank="1" showInputMessage="1" showErrorMessage="1" sqref="H1087:K1090" xr:uid="{8BBEC004-1606-437A-9F64-B2C6BF8AA46C}">
      <formula1>"1有⇒実施年月を入力,2なし⇒実施予定年月を入力,3不要"</formula1>
    </dataValidation>
    <dataValidation imeMode="off" allowBlank="1" showInputMessage="1" showErrorMessage="1" sqref="I1021:I1026 G1021:G1026 O1008 M1008 K1008 U984:U995 S984:S995 P984:P995 N984:N995 O966 M966 K966 H1161 J1161 L1161 I1166 K1166 M1166 H1175 J1175 L1175 I1183 K1183 M1183 H1208 J1208 L1208 I1213 K1213 M1213 H1222 J1222 L1222 I1230 K1230 M1230 U2:W2 J50 L50 N50 F83 F89 H89 J89 H94:I96 K94:L96 J101:K116 J142 I143 K143 L144 N144 G152 I152 L152 N152 G154 I154 L154 N154 G156 I156 L156 N156 J165 L165 O165 Q165 J167 L167 O167 Q167 J169 L169 O169 Q169 J171 L171 O171 Q171 I182 K189 M189 O189 F317:H323 J317:L323 I356:J356 I359:J359 I361:J362 R356:S356 L359:M359 M1136 P359:Q359 L362:M362 T359:U359 P362:Q362 G465:I467 T362:U362 N485:P485 O486:T486 N487:P487 O488:T488 N489:P489 O490:T490 J494 L494 N494 L534:L540 N534:N540 P534:P540 S534:S540 U534:U540 W534:W540 I547:J547 N599:Q599 O605:Q605 G611:I627 L611:N627 Q611:S627 G659:I665 I672:K673 M672:O673 L682:L684 N682:N684 P682:P684 S706:S708 F711:H713 K465:M467 D743:E743 G743:H743 S753 F757:H757 L711:L713 D792 F792:H792 M905:M906 P905 O906 R906 T906 H919:H924 J919:J924 L919:L924 N919:N924 P919:P924 R919:R924 T919:T924 V919:V924 H929 N929 J929:J930 L929:L930 K935 M935 O935 Q935 K939:K942 M939:M942 O939:O942 Q939:Q942 I960:I964 K960:K964 M960:M964 O960:O964 I966 G1044 I1044 K1044 M1055:N1056 P1055:Q1056 P1063:R1063 Q1075:Q1076 S1075:S1076 L1087:L1090 N1087:N1090 G1104:I1104 Q1107 G1109:H1110 H1114 J1114 L1114 H1115:I1115 K1115:L1115 I1119 K1119 M1119 H1128 J1128 L1128 L1129:M1129 O1129:P1129 I1136 K1136 L757" xr:uid="{8CBB4A59-BEEC-43E6-91AC-ADD8DF92FD17}"/>
    <dataValidation type="list" allowBlank="1" showInputMessage="1" showErrorMessage="1" sqref="I904:U904" xr:uid="{EDD2CC3E-685A-4CEF-BE55-7F2E71F21220}">
      <formula1>"1設置していない,2常設（通年利用）⇒「イ～ク」を回答,3常設（下記期間利用）⇒利用期間を入力し、「イ～ク」を回答,4簡易組立式等常設でないもの⇒設置期間を入力し、「イ～ク」を回答"</formula1>
    </dataValidation>
    <dataValidation type="list" allowBlank="1" showInputMessage="1" showErrorMessage="1" sqref="I140:N140 J149:O149" xr:uid="{F17FA098-5A57-4A1F-AA18-1638AB9E389B}">
      <formula1>"1実施している⇒下表に入力,2実施していない"</formula1>
    </dataValidation>
    <dataValidation type="whole" imeMode="off" operator="greaterThanOrEqual" allowBlank="1" showInputMessage="1" showErrorMessage="1" sqref="R317:W323 F498:F499 H498:H499 J498:J499 L498:L499 N498:N499 P498:P499 G691 I691 K691 G694 I694 K694 G697 I697 K697 F706:F708 H706:H708 J706:J708 F753 H753 J753 G828:R830 G835:R837 U835:W836 G842:R843 G851:L855 O851:Q854 G869:R869 F876:Q877 T876:V877 D1013:D1014 F1013:F1014 H1013:H1014" xr:uid="{DE8847D0-7409-477A-97AD-897E025BA539}">
      <formula1>0</formula1>
    </dataValidation>
    <dataValidation type="list" allowBlank="1" showInputMessage="1" showErrorMessage="1" sqref="O248:Q260" xr:uid="{B6FF1B9B-F667-4344-AA76-4F4F9EB73A85}">
      <formula1>"1実施有,2実施なし,3令和7年10月以降に該当する労働者がいない"</formula1>
    </dataValidation>
    <dataValidation type="list" allowBlank="1" showInputMessage="1" showErrorMessage="1" sqref="O234:Q240 O271:Q276" xr:uid="{3AD664C4-A4B6-4CED-8C18-D93EF384A7FD}">
      <formula1>"1実施有,2実施なし,3該当する労働者がいない"</formula1>
    </dataValidation>
    <dataValidation type="list" allowBlank="1" showInputMessage="1" showErrorMessage="1" sqref="O228:Q233 O241:Q247 O265:Q270" xr:uid="{7B5A927F-61A4-4EEC-A1E3-DE70A2B4A7EE}">
      <formula1>"1実施有⇒右に入力,2実施なし"</formula1>
    </dataValidation>
    <dataValidation type="list" allowBlank="1" showInputMessage="1" showErrorMessage="1" sqref="Q450:R450" xr:uid="{F05F378B-97D3-450F-878B-78EF2A65C277}">
      <formula1>"1登録済,2未登録"</formula1>
    </dataValidation>
  </dataValidations>
  <hyperlinks>
    <hyperlink ref="L644:M644" location="別紙1!B1" display="別紙１" xr:uid="{45FCC729-017F-4268-B239-53A1B3B51903}"/>
    <hyperlink ref="T124:W124" location="参考!C4" display="個人情報保護法等" xr:uid="{EFCE9119-3F29-46A3-B6D2-D647B656F7D8}"/>
    <hyperlink ref="T137:V137" location="参考!C38" display="学校教育法等" xr:uid="{110DCB7D-1079-4283-8523-EDE333570EB2}"/>
    <hyperlink ref="R886:S886" location="別紙2・3・4・5!B3" display="別紙２" xr:uid="{58751912-A148-4E0E-9EEC-E59136D48169}"/>
    <hyperlink ref="R887:S887" location="別紙2・3・4・5!B27" display="別紙３" xr:uid="{C100FBC8-8012-45FD-A6A1-8D9BFEBAC4FA}"/>
    <hyperlink ref="R891:S891" location="別紙2・3・4・5!B74" display="別紙４" xr:uid="{F55E949D-C999-4296-83DB-F80F1C40C24C}"/>
    <hyperlink ref="T1034:U1034" location="別紙6!B4" display="別紙６" xr:uid="{047598A2-FDB3-4F7D-8E9C-EAD1831C3F53}"/>
    <hyperlink ref="R896:S896" location="別紙2・3・4・5!B102" display="別紙５" xr:uid="{220AFBC1-EE4A-4007-ADE8-E529DAAF0143}"/>
    <hyperlink ref="T978:X978" location="参考!C309" display="学校保健安全法等【抜粋】" xr:uid="{32A8EA78-9D18-422C-BAC3-BFA4EA3C7E90}"/>
    <hyperlink ref="R912:V912" location="参考!C217" display="学校環境衛生管理マニュアル" xr:uid="{C37F3DFD-FC08-44C2-9F1B-624F5A5BC97E}"/>
    <hyperlink ref="P441:R441" r:id="rId1" display="厚生労働省HP" xr:uid="{0F69E24B-EA60-43A7-93AA-41457A0474C1}"/>
    <hyperlink ref="F565:M565" r:id="rId2" display="送迎用バスの安全対策（こども家庭庁HP)" xr:uid="{8002DCD4-309F-4BCA-8622-D582A0D96FBC}"/>
    <hyperlink ref="S565:U565" location="参考!C62" display="学校教育法等" xr:uid="{AE0B6612-8769-4F6C-99CB-A32D2C8EF739}"/>
    <hyperlink ref="T700:X700" location="参考!C90" display="学校保健安全法等【抜粋】" xr:uid="{15739B89-B0CE-4169-9E05-131644BC04A2}"/>
    <hyperlink ref="T747:X747" location="参考!C131" display="学校保健安全法等【抜粋】" xr:uid="{A716C9A0-2872-4717-8021-7919C16FA846}"/>
    <hyperlink ref="T794:X794" location="参考!C206" display="学校保健安全法等【抜粋】" xr:uid="{05354360-B18A-4FF3-8C8B-3F25352DCB7B}"/>
    <hyperlink ref="T823:X823" location="参考!C261" display="学校保健安全法等【抜粋】" xr:uid="{6098D6A7-EAFA-40D7-A63C-6849EC6C234E}"/>
    <hyperlink ref="R912:W912" location="参考!C214" display="学校環境衛生管理マニュアル【抜粋】" xr:uid="{458F707B-4DC9-4646-B4E6-6DB5688BC5D2}"/>
    <hyperlink ref="E1082:M1082" r:id="rId3" display="学校施設の非構造部材の耐震化ガイドブック" xr:uid="{21C38D26-9506-4592-AD47-FC80EE6A3ABD}"/>
    <hyperlink ref="E863:I863" r:id="rId4" display="学校環境衛生管理マニュアル" xr:uid="{6BD391CA-CE60-4102-B52B-944F4DBE6D8E}"/>
    <hyperlink ref="T124:X124" location="参考!C3" display="個人情報保護法等【抜粋】" xr:uid="{BAC7B424-035B-4BBA-A3C8-D08B6A5A4EEF}"/>
    <hyperlink ref="T137:X137" location="参考!C37" display="学校教育法等【抜粋】" xr:uid="{311F1194-8508-4645-BCE4-70B39F35753C}"/>
    <hyperlink ref="S565:W565" location="参考!C63" display="学校教育法等【抜粋】" xr:uid="{9F367002-94E7-4EE4-87B7-0B74CCF38291}"/>
    <hyperlink ref="R912:X912" location="参考!C290" display="学校環境衛生管理マニュアル【抜粋】" xr:uid="{FAF95929-EE49-49C7-8949-D16686D03C10}"/>
    <hyperlink ref="U910:X910" location="別紙2・3・4・5!B27" display="別紙３（イ）" xr:uid="{DB34308B-1EE2-455F-8A3A-80CA4B55208F}"/>
  </hyperlinks>
  <printOptions horizontalCentered="1"/>
  <pageMargins left="0.11811023622047245" right="0.11811023622047245" top="0.55118110236220474" bottom="0.35433070866141736" header="0.31496062992125984" footer="0.31496062992125984"/>
  <pageSetup paperSize="9" scale="89" firstPageNumber="0" orientation="portrait" useFirstPageNumber="1" r:id="rId5"/>
  <headerFooter differentFirst="1">
    <oddFooter>&amp;P ページ</oddFooter>
  </headerFooter>
  <rowBreaks count="27" manualBreakCount="27">
    <brk id="26" max="24" man="1"/>
    <brk id="45" max="24" man="1"/>
    <brk id="77" max="24" man="1"/>
    <brk id="125" max="24" man="1"/>
    <brk id="173" max="24" man="1"/>
    <brk id="223" max="24" man="1"/>
    <brk id="279" max="24" man="1"/>
    <brk id="307" max="24" man="1"/>
    <brk id="352" max="24" man="1"/>
    <brk id="418" max="24" man="1"/>
    <brk id="445" max="24" man="1"/>
    <brk id="477" max="24" man="1"/>
    <brk id="529" max="24" man="1"/>
    <brk id="579" max="24" man="1"/>
    <brk id="628" max="24" man="1"/>
    <brk id="675" max="24" man="1"/>
    <brk id="700" max="24" man="1"/>
    <brk id="747" max="24" man="1"/>
    <brk id="794" max="24" man="1"/>
    <brk id="819" max="24" man="1"/>
    <brk id="863" max="24" man="1"/>
    <brk id="900" max="24" man="1"/>
    <brk id="954" max="24" man="1"/>
    <brk id="1003" max="24" man="1"/>
    <brk id="1057" max="24" man="1"/>
    <brk id="1093" max="24" man="1"/>
    <brk id="1140"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81DC-25B4-4948-B255-F7D7376533BD}">
  <sheetPr codeName="Sheet9"/>
  <dimension ref="A1:Y1"/>
  <sheetViews>
    <sheetView view="pageBreakPreview" zoomScale="85" zoomScaleNormal="100" zoomScaleSheetLayoutView="85" workbookViewId="0">
      <selection activeCell="J18" sqref="J18:S32"/>
    </sheetView>
  </sheetViews>
  <sheetFormatPr defaultColWidth="4.625" defaultRowHeight="13.5"/>
  <cols>
    <col min="1" max="16384" width="4.625" style="241"/>
  </cols>
  <sheetData>
    <row r="1" spans="1:25">
      <c r="A1" s="1232" t="s">
        <v>1469</v>
      </c>
      <c r="B1" s="1232"/>
      <c r="C1" s="1232"/>
      <c r="D1" s="1232"/>
      <c r="E1" s="1232"/>
      <c r="F1" s="1232"/>
      <c r="G1" s="1232"/>
      <c r="H1" s="1232"/>
      <c r="I1" s="1232"/>
      <c r="J1" s="1232"/>
      <c r="K1" s="1232"/>
      <c r="L1" s="1232"/>
      <c r="M1" s="1232"/>
      <c r="N1" s="1232"/>
      <c r="O1" s="1232"/>
      <c r="P1" s="1232"/>
      <c r="Q1" s="1232"/>
      <c r="R1" s="1232"/>
      <c r="S1" s="1232"/>
      <c r="T1" s="1232"/>
      <c r="U1" s="1232"/>
      <c r="V1" s="1232"/>
      <c r="W1" s="1232"/>
      <c r="X1" s="1232"/>
      <c r="Y1" s="1232"/>
    </row>
  </sheetData>
  <mergeCells count="1">
    <mergeCell ref="A1:Y1"/>
  </mergeCells>
  <phoneticPr fontI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DD564-5FE6-4BF6-9D69-80BEBCBA467B}">
  <sheetPr codeName="Sheet8">
    <pageSetUpPr fitToPage="1"/>
  </sheetPr>
  <dimension ref="A1:Z1236"/>
  <sheetViews>
    <sheetView showGridLines="0" view="pageBreakPreview" topLeftCell="A667" zoomScale="70" zoomScaleNormal="130" zoomScaleSheetLayoutView="70" workbookViewId="0">
      <selection activeCell="Z9" sqref="Z9"/>
    </sheetView>
  </sheetViews>
  <sheetFormatPr defaultColWidth="8.75" defaultRowHeight="13.5"/>
  <cols>
    <col min="1" max="1" width="2.875" style="253" customWidth="1"/>
    <col min="2" max="2" width="3.625" customWidth="1"/>
    <col min="3" max="3" width="4.125" customWidth="1"/>
    <col min="4" max="25" width="4.625" customWidth="1"/>
    <col min="26" max="26" width="146.75" style="252" customWidth="1"/>
    <col min="27" max="38" width="4.625" customWidth="1"/>
  </cols>
  <sheetData>
    <row r="1" spans="1:26" s="249" customFormat="1" ht="44.45" customHeight="1" thickTop="1">
      <c r="A1" s="1805" t="s">
        <v>1390</v>
      </c>
      <c r="B1" s="1806"/>
      <c r="C1" s="1806"/>
      <c r="D1" s="1806"/>
      <c r="E1" s="1806"/>
      <c r="F1" s="1806"/>
      <c r="G1" s="1806"/>
      <c r="H1" s="1806"/>
      <c r="I1" s="1806"/>
      <c r="J1" s="1806"/>
      <c r="K1" s="1806"/>
      <c r="L1" s="1806"/>
      <c r="M1" s="1806"/>
      <c r="N1" s="1806"/>
      <c r="O1" s="1806"/>
      <c r="P1" s="1806"/>
      <c r="Q1" s="1806"/>
      <c r="R1" s="1806"/>
      <c r="S1" s="1806"/>
      <c r="T1" s="1806"/>
      <c r="U1" s="1806"/>
      <c r="V1" s="1806"/>
      <c r="W1" s="1806"/>
      <c r="X1" s="1806"/>
      <c r="Y1" s="1807"/>
      <c r="Z1" s="248" t="s">
        <v>1391</v>
      </c>
    </row>
    <row r="2" spans="1:26" ht="12.95" customHeight="1">
      <c r="A2" s="250"/>
      <c r="B2" s="251"/>
      <c r="C2" s="251"/>
      <c r="D2" s="251"/>
      <c r="E2" s="251"/>
      <c r="F2" s="251"/>
      <c r="G2" s="251"/>
      <c r="H2" s="251"/>
      <c r="I2" s="251"/>
      <c r="J2" s="251"/>
      <c r="K2" s="251"/>
      <c r="L2" s="251"/>
      <c r="M2" s="251"/>
      <c r="N2" s="251"/>
      <c r="O2" s="251"/>
      <c r="P2" s="251"/>
      <c r="Q2" s="251"/>
      <c r="R2" s="251"/>
      <c r="S2" s="251"/>
      <c r="T2" s="251"/>
      <c r="U2" s="251"/>
      <c r="V2" s="251"/>
      <c r="W2" s="251"/>
      <c r="X2" s="251"/>
      <c r="Y2" s="251"/>
    </row>
    <row r="3" spans="1:26" ht="22.5" customHeight="1">
      <c r="R3" s="1248" t="s">
        <v>531</v>
      </c>
      <c r="S3" s="1248"/>
      <c r="T3" s="1249"/>
      <c r="U3" s="1250">
        <v>12345</v>
      </c>
      <c r="V3" s="1251"/>
      <c r="W3" s="1252"/>
    </row>
    <row r="4" spans="1:26" ht="22.5" customHeight="1">
      <c r="R4" s="1248" t="s">
        <v>589</v>
      </c>
      <c r="S4" s="1248"/>
      <c r="T4" s="1248"/>
      <c r="U4" s="1253"/>
      <c r="V4" s="1253"/>
      <c r="W4" s="1253"/>
    </row>
    <row r="5" spans="1:26" ht="22.5" customHeight="1">
      <c r="R5" s="1248" t="s">
        <v>583</v>
      </c>
      <c r="S5" s="1248"/>
      <c r="T5" s="1248"/>
      <c r="U5" s="1242"/>
      <c r="V5" s="1242"/>
      <c r="W5" s="1242"/>
    </row>
    <row r="6" spans="1:26" ht="59.1" customHeight="1"/>
    <row r="7" spans="1:26" ht="42">
      <c r="C7" s="768" t="s">
        <v>1584</v>
      </c>
      <c r="D7" s="769"/>
      <c r="E7" s="769"/>
      <c r="F7" s="769"/>
      <c r="G7" s="769"/>
      <c r="H7" s="769"/>
      <c r="I7" s="769"/>
      <c r="J7" s="769"/>
      <c r="K7" s="769"/>
      <c r="L7" s="769"/>
      <c r="M7" s="769"/>
      <c r="N7" s="769"/>
      <c r="O7" s="769"/>
      <c r="P7" s="769"/>
      <c r="Q7" s="769"/>
      <c r="R7" s="769"/>
      <c r="S7" s="769"/>
      <c r="T7" s="769"/>
      <c r="U7" s="769"/>
      <c r="V7" s="769"/>
      <c r="W7" s="769"/>
    </row>
    <row r="9" spans="1:26" ht="126.95" customHeight="1"/>
    <row r="10" spans="1:26" ht="29.1" customHeight="1"/>
    <row r="11" spans="1:26" ht="29.1" customHeight="1">
      <c r="M11" s="1261" t="s">
        <v>1160</v>
      </c>
      <c r="N11" s="1261"/>
      <c r="O11" s="1261"/>
      <c r="P11" s="1270"/>
      <c r="Q11" s="1264" t="s">
        <v>1535</v>
      </c>
      <c r="R11" s="1265"/>
      <c r="S11" s="1265"/>
      <c r="T11" s="1265"/>
      <c r="U11" s="1265"/>
      <c r="V11" s="1265"/>
      <c r="W11" s="1265"/>
      <c r="X11" s="1266"/>
    </row>
    <row r="12" spans="1:26" ht="29.1" customHeight="1">
      <c r="M12" s="1271" t="s">
        <v>588</v>
      </c>
      <c r="N12" s="1260" t="s">
        <v>584</v>
      </c>
      <c r="O12" s="1260"/>
      <c r="P12" s="1263"/>
      <c r="Q12" s="1264" t="s">
        <v>974</v>
      </c>
      <c r="R12" s="1265"/>
      <c r="S12" s="1265"/>
      <c r="T12" s="1265"/>
      <c r="U12" s="1265"/>
      <c r="V12" s="1265"/>
      <c r="W12" s="1265"/>
      <c r="X12" s="1266"/>
    </row>
    <row r="13" spans="1:26" ht="29.1" customHeight="1">
      <c r="M13" s="1271"/>
      <c r="N13" s="1260" t="s">
        <v>585</v>
      </c>
      <c r="O13" s="1260"/>
      <c r="P13" s="1263"/>
      <c r="Q13" s="1264" t="s">
        <v>1536</v>
      </c>
      <c r="R13" s="1265"/>
      <c r="S13" s="1265"/>
      <c r="T13" s="1265"/>
      <c r="U13" s="1265"/>
      <c r="V13" s="1265"/>
      <c r="W13" s="1265"/>
      <c r="X13" s="1266"/>
    </row>
    <row r="14" spans="1:26" ht="29.1" customHeight="1">
      <c r="M14" s="1271"/>
      <c r="N14" s="1260" t="s">
        <v>586</v>
      </c>
      <c r="O14" s="1260"/>
      <c r="P14" s="1263"/>
      <c r="Q14" s="1264" t="s">
        <v>1537</v>
      </c>
      <c r="R14" s="1265"/>
      <c r="S14" s="1265"/>
      <c r="T14" s="1265"/>
      <c r="U14" s="1265"/>
      <c r="V14" s="1265"/>
      <c r="W14" s="1265"/>
      <c r="X14" s="1266"/>
    </row>
    <row r="15" spans="1:26" ht="29.1" customHeight="1">
      <c r="M15" s="1271"/>
      <c r="N15" s="1260" t="s">
        <v>587</v>
      </c>
      <c r="O15" s="1260"/>
      <c r="P15" s="1263"/>
      <c r="Q15" s="1264" t="s">
        <v>1535</v>
      </c>
      <c r="R15" s="1265"/>
      <c r="S15" s="1265"/>
      <c r="T15" s="1265"/>
      <c r="U15" s="1265"/>
      <c r="V15" s="1265"/>
      <c r="W15" s="1265"/>
      <c r="X15" s="1266"/>
    </row>
    <row r="16" spans="1:26" ht="32.1" customHeight="1">
      <c r="M16" s="1259" t="s">
        <v>1343</v>
      </c>
      <c r="N16" s="1260"/>
      <c r="O16" s="1260"/>
      <c r="P16" s="1260"/>
      <c r="Q16" s="254" t="s">
        <v>590</v>
      </c>
      <c r="R16" s="1264" t="s">
        <v>767</v>
      </c>
      <c r="S16" s="1266"/>
      <c r="T16" s="255" t="s">
        <v>341</v>
      </c>
      <c r="U16" s="1267" t="s">
        <v>1535</v>
      </c>
      <c r="V16" s="1268"/>
      <c r="W16" s="1268"/>
      <c r="X16" s="1269"/>
    </row>
    <row r="17" spans="2:24" ht="5.0999999999999996" customHeight="1">
      <c r="M17" s="256"/>
      <c r="N17" s="257"/>
      <c r="O17" s="257"/>
      <c r="P17" s="257"/>
      <c r="Q17" s="257"/>
      <c r="R17" s="257"/>
      <c r="S17" s="257"/>
      <c r="T17" s="257"/>
      <c r="U17" s="257"/>
      <c r="V17" s="257"/>
      <c r="W17" s="257"/>
      <c r="X17" s="257"/>
    </row>
    <row r="18" spans="2:24" ht="20.45" customHeight="1">
      <c r="M18" s="258" t="s">
        <v>1161</v>
      </c>
      <c r="N18" s="257"/>
      <c r="O18" s="257"/>
      <c r="P18" s="257"/>
      <c r="Q18" s="257"/>
      <c r="R18" s="257"/>
      <c r="S18" s="257"/>
      <c r="T18" s="257"/>
      <c r="U18" s="257"/>
      <c r="V18" s="257"/>
      <c r="W18" s="257"/>
      <c r="X18" s="257"/>
    </row>
    <row r="19" spans="2:24" ht="27.6" customHeight="1">
      <c r="M19" s="1259" t="s">
        <v>1344</v>
      </c>
      <c r="N19" s="1259"/>
      <c r="O19" s="1259"/>
      <c r="P19" s="1259"/>
      <c r="Q19" s="259" t="s">
        <v>590</v>
      </c>
      <c r="R19" s="1254" t="s">
        <v>767</v>
      </c>
      <c r="S19" s="1255"/>
      <c r="T19" s="260" t="s">
        <v>341</v>
      </c>
      <c r="U19" s="1256" t="s">
        <v>1535</v>
      </c>
      <c r="V19" s="1257"/>
      <c r="W19" s="1257"/>
      <c r="X19" s="1258"/>
    </row>
    <row r="20" spans="2:24" ht="27.6" customHeight="1">
      <c r="M20" s="1260"/>
      <c r="N20" s="1260"/>
      <c r="O20" s="1260"/>
      <c r="P20" s="1260"/>
      <c r="Q20" s="259" t="s">
        <v>590</v>
      </c>
      <c r="R20" s="1254"/>
      <c r="S20" s="1255"/>
      <c r="T20" s="260" t="s">
        <v>341</v>
      </c>
      <c r="U20" s="1256"/>
      <c r="V20" s="1257"/>
      <c r="W20" s="1257"/>
      <c r="X20" s="1258"/>
    </row>
    <row r="21" spans="2:24" ht="27.6" customHeight="1">
      <c r="M21" s="1260"/>
      <c r="N21" s="1260"/>
      <c r="O21" s="1260"/>
      <c r="P21" s="1260"/>
      <c r="Q21" s="259" t="s">
        <v>590</v>
      </c>
      <c r="R21" s="1254"/>
      <c r="S21" s="1255"/>
      <c r="T21" s="260" t="s">
        <v>341</v>
      </c>
      <c r="U21" s="1256"/>
      <c r="V21" s="1257"/>
      <c r="W21" s="1257"/>
      <c r="X21" s="1258"/>
    </row>
    <row r="22" spans="2:24" ht="36.6" customHeight="1">
      <c r="M22" s="257"/>
      <c r="N22" s="257"/>
      <c r="O22" s="257"/>
      <c r="P22" s="257"/>
      <c r="Q22" s="261"/>
      <c r="R22" s="257"/>
      <c r="S22" s="257"/>
      <c r="T22" s="257"/>
      <c r="U22" s="257"/>
      <c r="V22" s="257"/>
      <c r="W22" s="257"/>
      <c r="X22" s="257"/>
    </row>
    <row r="23" spans="2:24" ht="27.6" customHeight="1">
      <c r="M23" s="1259" t="s">
        <v>608</v>
      </c>
      <c r="N23" s="1259"/>
      <c r="O23" s="1259"/>
      <c r="P23" s="1259"/>
      <c r="Q23" s="1261"/>
      <c r="R23" s="1260"/>
      <c r="S23" s="1260"/>
      <c r="T23" s="1260"/>
      <c r="U23" s="1260"/>
      <c r="V23" s="1260"/>
      <c r="W23" s="1260"/>
      <c r="X23" s="1260"/>
    </row>
    <row r="24" spans="2:24" ht="27.6" customHeight="1">
      <c r="M24" s="1260"/>
      <c r="N24" s="1260"/>
      <c r="O24" s="1260"/>
      <c r="P24" s="1260"/>
      <c r="Q24" s="1261"/>
      <c r="R24" s="1260"/>
      <c r="S24" s="1260"/>
      <c r="T24" s="1260"/>
      <c r="U24" s="1260"/>
      <c r="V24" s="1260"/>
      <c r="W24" s="1260"/>
      <c r="X24" s="1260"/>
    </row>
    <row r="26" spans="2:24" ht="14.25">
      <c r="M26" s="262" t="s">
        <v>987</v>
      </c>
    </row>
    <row r="29" spans="2:24" ht="14.25">
      <c r="B29" s="7" t="s">
        <v>591</v>
      </c>
    </row>
    <row r="30" spans="2:24" ht="14.25">
      <c r="B30" s="7"/>
      <c r="C30" s="263" t="s">
        <v>1358</v>
      </c>
    </row>
    <row r="31" spans="2:24" ht="14.25">
      <c r="B31" s="7"/>
    </row>
    <row r="32" spans="2:24" ht="17.45" customHeight="1">
      <c r="C32" s="222" t="s">
        <v>1359</v>
      </c>
    </row>
    <row r="33" spans="1:11" ht="17.45" customHeight="1">
      <c r="C33" s="222" t="s">
        <v>1360</v>
      </c>
    </row>
    <row r="34" spans="1:11" ht="23.45" customHeight="1"/>
    <row r="35" spans="1:11" ht="21.95" customHeight="1">
      <c r="D35" s="264"/>
      <c r="E35" s="264"/>
      <c r="F35" t="s">
        <v>592</v>
      </c>
      <c r="J35" s="222" t="s">
        <v>1361</v>
      </c>
    </row>
    <row r="36" spans="1:11" ht="7.5" customHeight="1">
      <c r="J36" s="222"/>
    </row>
    <row r="37" spans="1:11" ht="21.95" customHeight="1">
      <c r="D37" s="265"/>
      <c r="E37" s="265"/>
      <c r="F37" t="s">
        <v>866</v>
      </c>
      <c r="J37" s="222" t="s">
        <v>1362</v>
      </c>
    </row>
    <row r="38" spans="1:11" ht="7.5" customHeight="1">
      <c r="J38" s="222"/>
    </row>
    <row r="39" spans="1:11" ht="21.95" customHeight="1">
      <c r="D39" s="266"/>
      <c r="E39" s="10"/>
      <c r="F39" t="s">
        <v>593</v>
      </c>
      <c r="J39" s="222" t="s">
        <v>1363</v>
      </c>
    </row>
    <row r="40" spans="1:11" ht="7.5" customHeight="1">
      <c r="J40" s="222"/>
    </row>
    <row r="41" spans="1:11" ht="21.95" customHeight="1">
      <c r="D41" s="267"/>
      <c r="E41" s="268"/>
      <c r="F41" t="s">
        <v>594</v>
      </c>
      <c r="J41" s="222" t="s">
        <v>1364</v>
      </c>
    </row>
    <row r="42" spans="1:11" ht="6.95" customHeight="1"/>
    <row r="43" spans="1:11" ht="21.95" customHeight="1">
      <c r="D43" s="750" t="s">
        <v>692</v>
      </c>
      <c r="E43" s="1262"/>
      <c r="F43" t="s">
        <v>867</v>
      </c>
      <c r="J43" t="s">
        <v>1365</v>
      </c>
      <c r="K43" t="s">
        <v>1366</v>
      </c>
    </row>
    <row r="44" spans="1:11" ht="21.95" customHeight="1">
      <c r="E44" s="269"/>
      <c r="K44" s="270" t="s">
        <v>1162</v>
      </c>
    </row>
    <row r="45" spans="1:11" ht="21.95" customHeight="1">
      <c r="E45" s="269"/>
      <c r="K45" s="3" t="s">
        <v>1345</v>
      </c>
    </row>
    <row r="48" spans="1:11" ht="17.25">
      <c r="A48" s="271" t="s">
        <v>906</v>
      </c>
    </row>
    <row r="49" spans="3:24" ht="15.95" customHeight="1">
      <c r="P49" t="s">
        <v>907</v>
      </c>
      <c r="R49" s="1244" t="str">
        <f>Q12</f>
        <v>○△幼稚園</v>
      </c>
      <c r="S49" s="1245"/>
      <c r="T49" s="1245"/>
      <c r="U49" s="1245"/>
      <c r="V49" s="1245"/>
      <c r="W49" s="1245"/>
      <c r="X49" s="1246"/>
    </row>
    <row r="51" spans="3:24">
      <c r="C51" t="s">
        <v>908</v>
      </c>
      <c r="I51" t="s">
        <v>1</v>
      </c>
      <c r="J51" s="272"/>
      <c r="K51" t="s">
        <v>2</v>
      </c>
      <c r="L51" s="272"/>
      <c r="M51" t="s">
        <v>3</v>
      </c>
      <c r="N51" s="272"/>
      <c r="O51" t="s">
        <v>4</v>
      </c>
    </row>
    <row r="52" spans="3:24" ht="4.5" customHeight="1"/>
    <row r="53" spans="3:24">
      <c r="C53" t="s">
        <v>909</v>
      </c>
    </row>
    <row r="55" spans="3:24">
      <c r="C55" s="1247" t="s">
        <v>910</v>
      </c>
      <c r="D55" s="1247"/>
      <c r="E55" s="1247"/>
      <c r="F55" s="1247"/>
      <c r="G55" s="1247"/>
      <c r="H55" s="1247"/>
      <c r="I55" s="1247"/>
      <c r="J55" s="1247" t="s">
        <v>911</v>
      </c>
      <c r="K55" s="1247"/>
      <c r="L55" s="1247"/>
      <c r="M55" s="1247"/>
      <c r="N55" s="1247"/>
      <c r="O55" s="1247"/>
      <c r="P55" s="1247"/>
      <c r="Q55" s="1247"/>
      <c r="R55" s="1247"/>
      <c r="S55" s="1247"/>
      <c r="T55" s="1247"/>
      <c r="U55" s="1247"/>
      <c r="V55" s="1247"/>
      <c r="W55" s="1247"/>
      <c r="X55" s="1247"/>
    </row>
    <row r="56" spans="3:24" ht="71.099999999999994" customHeight="1">
      <c r="C56" s="1243"/>
      <c r="D56" s="1243"/>
      <c r="E56" s="1243"/>
      <c r="F56" s="1243"/>
      <c r="G56" s="1243"/>
      <c r="H56" s="1243"/>
      <c r="I56" s="1243"/>
      <c r="J56" s="1243"/>
      <c r="K56" s="1243"/>
      <c r="L56" s="1243"/>
      <c r="M56" s="1243"/>
      <c r="N56" s="1243"/>
      <c r="O56" s="1243"/>
      <c r="P56" s="1243"/>
      <c r="Q56" s="1243"/>
      <c r="R56" s="1243"/>
      <c r="S56" s="1243"/>
      <c r="T56" s="1243"/>
      <c r="U56" s="1243"/>
      <c r="V56" s="1243"/>
      <c r="W56" s="1243"/>
      <c r="X56" s="1243"/>
    </row>
    <row r="57" spans="3:24" ht="71.099999999999994" customHeight="1">
      <c r="C57" s="1243"/>
      <c r="D57" s="1243"/>
      <c r="E57" s="1243"/>
      <c r="F57" s="1243"/>
      <c r="G57" s="1243"/>
      <c r="H57" s="1243"/>
      <c r="I57" s="1243"/>
      <c r="J57" s="1243"/>
      <c r="K57" s="1243"/>
      <c r="L57" s="1243"/>
      <c r="M57" s="1243"/>
      <c r="N57" s="1243"/>
      <c r="O57" s="1243"/>
      <c r="P57" s="1243"/>
      <c r="Q57" s="1243"/>
      <c r="R57" s="1243"/>
      <c r="S57" s="1243"/>
      <c r="T57" s="1243"/>
      <c r="U57" s="1243"/>
      <c r="V57" s="1243"/>
      <c r="W57" s="1243"/>
      <c r="X57" s="1243"/>
    </row>
    <row r="58" spans="3:24" ht="71.099999999999994" customHeight="1">
      <c r="C58" s="1243"/>
      <c r="D58" s="1243"/>
      <c r="E58" s="1243"/>
      <c r="F58" s="1243"/>
      <c r="G58" s="1243"/>
      <c r="H58" s="1243"/>
      <c r="I58" s="1243"/>
      <c r="J58" s="1243"/>
      <c r="K58" s="1243"/>
      <c r="L58" s="1243"/>
      <c r="M58" s="1243"/>
      <c r="N58" s="1243"/>
      <c r="O58" s="1243"/>
      <c r="P58" s="1243"/>
      <c r="Q58" s="1243"/>
      <c r="R58" s="1243"/>
      <c r="S58" s="1243"/>
      <c r="T58" s="1243"/>
      <c r="U58" s="1243"/>
      <c r="V58" s="1243"/>
      <c r="W58" s="1243"/>
      <c r="X58" s="1243"/>
    </row>
    <row r="59" spans="3:24" ht="71.099999999999994" customHeight="1">
      <c r="C59" s="1243"/>
      <c r="D59" s="1243"/>
      <c r="E59" s="1243"/>
      <c r="F59" s="1243"/>
      <c r="G59" s="1243"/>
      <c r="H59" s="1243"/>
      <c r="I59" s="1243"/>
      <c r="J59" s="1243"/>
      <c r="K59" s="1243"/>
      <c r="L59" s="1243"/>
      <c r="M59" s="1243"/>
      <c r="N59" s="1243"/>
      <c r="O59" s="1243"/>
      <c r="P59" s="1243"/>
      <c r="Q59" s="1243"/>
      <c r="R59" s="1243"/>
      <c r="S59" s="1243"/>
      <c r="T59" s="1243"/>
      <c r="U59" s="1243"/>
      <c r="V59" s="1243"/>
      <c r="W59" s="1243"/>
      <c r="X59" s="1243"/>
    </row>
    <row r="60" spans="3:24" ht="71.099999999999994" customHeight="1">
      <c r="C60" s="1243"/>
      <c r="D60" s="1243"/>
      <c r="E60" s="1243"/>
      <c r="F60" s="1243"/>
      <c r="G60" s="1243"/>
      <c r="H60" s="1243"/>
      <c r="I60" s="1243"/>
      <c r="J60" s="1243"/>
      <c r="K60" s="1243"/>
      <c r="L60" s="1243"/>
      <c r="M60" s="1243"/>
      <c r="N60" s="1243"/>
      <c r="O60" s="1243"/>
      <c r="P60" s="1243"/>
      <c r="Q60" s="1243"/>
      <c r="R60" s="1243"/>
      <c r="S60" s="1243"/>
      <c r="T60" s="1243"/>
      <c r="U60" s="1243"/>
      <c r="V60" s="1243"/>
      <c r="W60" s="1243"/>
      <c r="X60" s="1243"/>
    </row>
    <row r="61" spans="3:24" ht="71.099999999999994" customHeight="1">
      <c r="C61" s="1243"/>
      <c r="D61" s="1243"/>
      <c r="E61" s="1243"/>
      <c r="F61" s="1243"/>
      <c r="G61" s="1243"/>
      <c r="H61" s="1243"/>
      <c r="I61" s="1243"/>
      <c r="J61" s="1243"/>
      <c r="K61" s="1243"/>
      <c r="L61" s="1243"/>
      <c r="M61" s="1243"/>
      <c r="N61" s="1243"/>
      <c r="O61" s="1243"/>
      <c r="P61" s="1243"/>
      <c r="Q61" s="1243"/>
      <c r="R61" s="1243"/>
      <c r="S61" s="1243"/>
      <c r="T61" s="1243"/>
      <c r="U61" s="1243"/>
      <c r="V61" s="1243"/>
      <c r="W61" s="1243"/>
      <c r="X61" s="1243"/>
    </row>
    <row r="62" spans="3:24" ht="71.099999999999994" customHeight="1">
      <c r="C62" s="1243"/>
      <c r="D62" s="1243"/>
      <c r="E62" s="1243"/>
      <c r="F62" s="1243"/>
      <c r="G62" s="1243"/>
      <c r="H62" s="1243"/>
      <c r="I62" s="1243"/>
      <c r="J62" s="1243"/>
      <c r="K62" s="1243"/>
      <c r="L62" s="1243"/>
      <c r="M62" s="1243"/>
      <c r="N62" s="1243"/>
      <c r="O62" s="1243"/>
      <c r="P62" s="1243"/>
      <c r="Q62" s="1243"/>
      <c r="R62" s="1243"/>
      <c r="S62" s="1243"/>
      <c r="T62" s="1243"/>
      <c r="U62" s="1243"/>
      <c r="V62" s="1243"/>
      <c r="W62" s="1243"/>
      <c r="X62" s="1243"/>
    </row>
    <row r="63" spans="3:24" ht="71.099999999999994" customHeight="1">
      <c r="C63" s="1243"/>
      <c r="D63" s="1243"/>
      <c r="E63" s="1243"/>
      <c r="F63" s="1243"/>
      <c r="G63" s="1243"/>
      <c r="H63" s="1243"/>
      <c r="I63" s="1243"/>
      <c r="J63" s="1243"/>
      <c r="K63" s="1243"/>
      <c r="L63" s="1243"/>
      <c r="M63" s="1243"/>
      <c r="N63" s="1243"/>
      <c r="O63" s="1243"/>
      <c r="P63" s="1243"/>
      <c r="Q63" s="1243"/>
      <c r="R63" s="1243"/>
      <c r="S63" s="1243"/>
      <c r="T63" s="1243"/>
      <c r="U63" s="1243"/>
      <c r="V63" s="1243"/>
      <c r="W63" s="1243"/>
      <c r="X63" s="1243"/>
    </row>
    <row r="64" spans="3:24" ht="71.099999999999994" customHeight="1">
      <c r="C64" s="1243"/>
      <c r="D64" s="1243"/>
      <c r="E64" s="1243"/>
      <c r="F64" s="1243"/>
      <c r="G64" s="1243"/>
      <c r="H64" s="1243"/>
      <c r="I64" s="1243"/>
      <c r="J64" s="1243"/>
      <c r="K64" s="1243"/>
      <c r="L64" s="1243"/>
      <c r="M64" s="1243"/>
      <c r="N64" s="1243"/>
      <c r="O64" s="1243"/>
      <c r="P64" s="1243"/>
      <c r="Q64" s="1243"/>
      <c r="R64" s="1243"/>
      <c r="S64" s="1243"/>
      <c r="T64" s="1243"/>
      <c r="U64" s="1243"/>
      <c r="V64" s="1243"/>
      <c r="W64" s="1243"/>
      <c r="X64" s="1243"/>
    </row>
    <row r="65" spans="3:24" ht="71.099999999999994" customHeight="1">
      <c r="C65" s="1243"/>
      <c r="D65" s="1243"/>
      <c r="E65" s="1243"/>
      <c r="F65" s="1243"/>
      <c r="G65" s="1243"/>
      <c r="H65" s="1243"/>
      <c r="I65" s="1243"/>
      <c r="J65" s="1243"/>
      <c r="K65" s="1243"/>
      <c r="L65" s="1243"/>
      <c r="M65" s="1243"/>
      <c r="N65" s="1243"/>
      <c r="O65" s="1243"/>
      <c r="P65" s="1243"/>
      <c r="Q65" s="1243"/>
      <c r="R65" s="1243"/>
      <c r="S65" s="1243"/>
      <c r="T65" s="1243"/>
      <c r="U65" s="1243"/>
      <c r="V65" s="1243"/>
      <c r="W65" s="1243"/>
      <c r="X65" s="1243"/>
    </row>
    <row r="66" spans="3:24" ht="71.099999999999994" customHeight="1">
      <c r="C66" s="1243"/>
      <c r="D66" s="1243"/>
      <c r="E66" s="1243"/>
      <c r="F66" s="1243"/>
      <c r="G66" s="1243"/>
      <c r="H66" s="1243"/>
      <c r="I66" s="1243"/>
      <c r="J66" s="1243"/>
      <c r="K66" s="1243"/>
      <c r="L66" s="1243"/>
      <c r="M66" s="1243"/>
      <c r="N66" s="1243"/>
      <c r="O66" s="1243"/>
      <c r="P66" s="1243"/>
      <c r="Q66" s="1243"/>
      <c r="R66" s="1243"/>
      <c r="S66" s="1243"/>
      <c r="T66" s="1243"/>
      <c r="U66" s="1243"/>
      <c r="V66" s="1243"/>
      <c r="W66" s="1243"/>
      <c r="X66" s="1243"/>
    </row>
    <row r="67" spans="3:24" ht="71.099999999999994" customHeight="1">
      <c r="C67" s="1243"/>
      <c r="D67" s="1243"/>
      <c r="E67" s="1243"/>
      <c r="F67" s="1243"/>
      <c r="G67" s="1243"/>
      <c r="H67" s="1243"/>
      <c r="I67" s="1243"/>
      <c r="J67" s="1243"/>
      <c r="K67" s="1243"/>
      <c r="L67" s="1243"/>
      <c r="M67" s="1243"/>
      <c r="N67" s="1243"/>
      <c r="O67" s="1243"/>
      <c r="P67" s="1243"/>
      <c r="Q67" s="1243"/>
      <c r="R67" s="1243"/>
      <c r="S67" s="1243"/>
      <c r="T67" s="1243"/>
      <c r="U67" s="1243"/>
      <c r="V67" s="1243"/>
      <c r="W67" s="1243"/>
      <c r="X67" s="1243"/>
    </row>
    <row r="68" spans="3:24" ht="71.099999999999994" customHeight="1">
      <c r="C68" s="1243"/>
      <c r="D68" s="1243"/>
      <c r="E68" s="1243"/>
      <c r="F68" s="1243"/>
      <c r="G68" s="1243"/>
      <c r="H68" s="1243"/>
      <c r="I68" s="1243"/>
      <c r="J68" s="1243"/>
      <c r="K68" s="1243"/>
      <c r="L68" s="1243"/>
      <c r="M68" s="1243"/>
      <c r="N68" s="1243"/>
      <c r="O68" s="1243"/>
      <c r="P68" s="1243"/>
      <c r="Q68" s="1243"/>
      <c r="R68" s="1243"/>
      <c r="S68" s="1243"/>
      <c r="T68" s="1243"/>
      <c r="U68" s="1243"/>
      <c r="V68" s="1243"/>
      <c r="W68" s="1243"/>
      <c r="X68" s="1243"/>
    </row>
    <row r="69" spans="3:24" ht="71.099999999999994" customHeight="1">
      <c r="C69" s="1243"/>
      <c r="D69" s="1243"/>
      <c r="E69" s="1243"/>
      <c r="F69" s="1243"/>
      <c r="G69" s="1243"/>
      <c r="H69" s="1243"/>
      <c r="I69" s="1243"/>
      <c r="J69" s="1243"/>
      <c r="K69" s="1243"/>
      <c r="L69" s="1243"/>
      <c r="M69" s="1243"/>
      <c r="N69" s="1243"/>
      <c r="O69" s="1243"/>
      <c r="P69" s="1243"/>
      <c r="Q69" s="1243"/>
      <c r="R69" s="1243"/>
      <c r="S69" s="1243"/>
      <c r="T69" s="1243"/>
      <c r="U69" s="1243"/>
      <c r="V69" s="1243"/>
      <c r="W69" s="1243"/>
      <c r="X69" s="1243"/>
    </row>
    <row r="70" spans="3:24" ht="71.099999999999994" customHeight="1">
      <c r="C70" s="1243"/>
      <c r="D70" s="1243"/>
      <c r="E70" s="1243"/>
      <c r="F70" s="1243"/>
      <c r="G70" s="1243"/>
      <c r="H70" s="1243"/>
      <c r="I70" s="1243"/>
      <c r="J70" s="1243"/>
      <c r="K70" s="1243"/>
      <c r="L70" s="1243"/>
      <c r="M70" s="1243"/>
      <c r="N70" s="1243"/>
      <c r="O70" s="1243"/>
      <c r="P70" s="1243"/>
      <c r="Q70" s="1243"/>
      <c r="R70" s="1243"/>
      <c r="S70" s="1243"/>
      <c r="T70" s="1243"/>
      <c r="U70" s="1243"/>
      <c r="V70" s="1243"/>
      <c r="W70" s="1243"/>
      <c r="X70" s="1243"/>
    </row>
    <row r="71" spans="3:24" ht="71.099999999999994" customHeight="1">
      <c r="C71" s="1243"/>
      <c r="D71" s="1243"/>
      <c r="E71" s="1243"/>
      <c r="F71" s="1243"/>
      <c r="G71" s="1243"/>
      <c r="H71" s="1243"/>
      <c r="I71" s="1243"/>
      <c r="J71" s="1243"/>
      <c r="K71" s="1243"/>
      <c r="L71" s="1243"/>
      <c r="M71" s="1243"/>
      <c r="N71" s="1243"/>
      <c r="O71" s="1243"/>
      <c r="P71" s="1243"/>
      <c r="Q71" s="1243"/>
      <c r="R71" s="1243"/>
      <c r="S71" s="1243"/>
      <c r="T71" s="1243"/>
      <c r="U71" s="1243"/>
      <c r="V71" s="1243"/>
      <c r="W71" s="1243"/>
      <c r="X71" s="1243"/>
    </row>
    <row r="72" spans="3:24" ht="71.099999999999994" customHeight="1">
      <c r="C72" s="1243"/>
      <c r="D72" s="1243"/>
      <c r="E72" s="1243"/>
      <c r="F72" s="1243"/>
      <c r="G72" s="1243"/>
      <c r="H72" s="1243"/>
      <c r="I72" s="1243"/>
      <c r="J72" s="1243"/>
      <c r="K72" s="1243"/>
      <c r="L72" s="1243"/>
      <c r="M72" s="1243"/>
      <c r="N72" s="1243"/>
      <c r="O72" s="1243"/>
      <c r="P72" s="1243"/>
      <c r="Q72" s="1243"/>
      <c r="R72" s="1243"/>
      <c r="S72" s="1243"/>
      <c r="T72" s="1243"/>
      <c r="U72" s="1243"/>
      <c r="V72" s="1243"/>
      <c r="W72" s="1243"/>
      <c r="X72" s="1243"/>
    </row>
    <row r="73" spans="3:24" ht="71.099999999999994" customHeight="1">
      <c r="C73" s="1243"/>
      <c r="D73" s="1243"/>
      <c r="E73" s="1243"/>
      <c r="F73" s="1243"/>
      <c r="G73" s="1243"/>
      <c r="H73" s="1243"/>
      <c r="I73" s="1243"/>
      <c r="J73" s="1243"/>
      <c r="K73" s="1243"/>
      <c r="L73" s="1243"/>
      <c r="M73" s="1243"/>
      <c r="N73" s="1243"/>
      <c r="O73" s="1243"/>
      <c r="P73" s="1243"/>
      <c r="Q73" s="1243"/>
      <c r="R73" s="1243"/>
      <c r="S73" s="1243"/>
      <c r="T73" s="1243"/>
      <c r="U73" s="1243"/>
      <c r="V73" s="1243"/>
      <c r="W73" s="1243"/>
      <c r="X73" s="1243"/>
    </row>
    <row r="74" spans="3:24" ht="71.099999999999994" customHeight="1">
      <c r="C74" s="1243"/>
      <c r="D74" s="1243"/>
      <c r="E74" s="1243"/>
      <c r="F74" s="1243"/>
      <c r="G74" s="1243"/>
      <c r="H74" s="1243"/>
      <c r="I74" s="1243"/>
      <c r="J74" s="1243"/>
      <c r="K74" s="1243"/>
      <c r="L74" s="1243"/>
      <c r="M74" s="1243"/>
      <c r="N74" s="1243"/>
      <c r="O74" s="1243"/>
      <c r="P74" s="1243"/>
      <c r="Q74" s="1243"/>
      <c r="R74" s="1243"/>
      <c r="S74" s="1243"/>
      <c r="T74" s="1243"/>
      <c r="U74" s="1243"/>
      <c r="V74" s="1243"/>
      <c r="W74" s="1243"/>
      <c r="X74" s="1243"/>
    </row>
    <row r="75" spans="3:24" ht="71.099999999999994" customHeight="1">
      <c r="C75" s="1243"/>
      <c r="D75" s="1243"/>
      <c r="E75" s="1243"/>
      <c r="F75" s="1243"/>
      <c r="G75" s="1243"/>
      <c r="H75" s="1243"/>
      <c r="I75" s="1243"/>
      <c r="J75" s="1243"/>
      <c r="K75" s="1243"/>
      <c r="L75" s="1243"/>
      <c r="M75" s="1243"/>
      <c r="N75" s="1243"/>
      <c r="O75" s="1243"/>
      <c r="P75" s="1243"/>
      <c r="Q75" s="1243"/>
      <c r="R75" s="1243"/>
      <c r="S75" s="1243"/>
      <c r="T75" s="1243"/>
      <c r="U75" s="1243"/>
      <c r="V75" s="1243"/>
      <c r="W75" s="1243"/>
      <c r="X75" s="1243"/>
    </row>
    <row r="76" spans="3:24" ht="71.099999999999994" customHeight="1">
      <c r="C76" s="1243"/>
      <c r="D76" s="1243"/>
      <c r="E76" s="1243"/>
      <c r="F76" s="1243"/>
      <c r="G76" s="1243"/>
      <c r="H76" s="1243"/>
      <c r="I76" s="1243"/>
      <c r="J76" s="1243"/>
      <c r="K76" s="1243"/>
      <c r="L76" s="1243"/>
      <c r="M76" s="1243"/>
      <c r="N76" s="1243"/>
      <c r="O76" s="1243"/>
      <c r="P76" s="1243"/>
      <c r="Q76" s="1243"/>
      <c r="R76" s="1243"/>
      <c r="S76" s="1243"/>
      <c r="T76" s="1243"/>
      <c r="U76" s="1243"/>
      <c r="V76" s="1243"/>
      <c r="W76" s="1243"/>
      <c r="X76" s="1243"/>
    </row>
    <row r="77" spans="3:24" ht="71.099999999999994" customHeight="1">
      <c r="C77" s="1243"/>
      <c r="D77" s="1243"/>
      <c r="E77" s="1243"/>
      <c r="F77" s="1243"/>
      <c r="G77" s="1243"/>
      <c r="H77" s="1243"/>
      <c r="I77" s="1243"/>
      <c r="J77" s="1243"/>
      <c r="K77" s="1243"/>
      <c r="L77" s="1243"/>
      <c r="M77" s="1243"/>
      <c r="N77" s="1243"/>
      <c r="O77" s="1243"/>
      <c r="P77" s="1243"/>
      <c r="Q77" s="1243"/>
      <c r="R77" s="1243"/>
      <c r="S77" s="1243"/>
      <c r="T77" s="1243"/>
      <c r="U77" s="1243"/>
      <c r="V77" s="1243"/>
      <c r="W77" s="1243"/>
      <c r="X77" s="1243"/>
    </row>
    <row r="79" spans="3:24" ht="12" customHeight="1"/>
    <row r="80" spans="3:24" ht="17.45" customHeight="1">
      <c r="P80" s="1242" t="s">
        <v>609</v>
      </c>
      <c r="Q80" s="1242"/>
      <c r="R80" s="1242"/>
      <c r="S80" s="1242" t="str">
        <f>$Q$12</f>
        <v>○△幼稚園</v>
      </c>
      <c r="T80" s="1242"/>
      <c r="U80" s="1242"/>
      <c r="V80" s="1242"/>
      <c r="W80" s="1242"/>
      <c r="X80" s="1242"/>
    </row>
    <row r="81" spans="1:25" ht="16.5" customHeight="1">
      <c r="A81" s="273" t="s">
        <v>912</v>
      </c>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2"/>
    </row>
    <row r="82" spans="1:25" ht="16.5" customHeight="1">
      <c r="A82" s="274"/>
      <c r="B82" s="275" t="s">
        <v>0</v>
      </c>
      <c r="C82" s="222"/>
      <c r="D82" s="222"/>
      <c r="E82" s="222"/>
      <c r="F82" s="222"/>
      <c r="G82" s="222"/>
      <c r="H82" s="222"/>
      <c r="I82" s="222"/>
      <c r="J82" s="222"/>
      <c r="K82" s="222"/>
      <c r="L82" s="222"/>
      <c r="M82" s="222"/>
      <c r="N82" s="222"/>
      <c r="O82" s="222"/>
      <c r="P82" s="222"/>
      <c r="Q82" s="222"/>
      <c r="R82" s="222"/>
      <c r="S82" s="222"/>
      <c r="T82" s="222"/>
      <c r="U82" s="222"/>
      <c r="V82" s="222"/>
      <c r="W82" s="222"/>
      <c r="X82" s="222"/>
      <c r="Y82" s="222"/>
    </row>
    <row r="83" spans="1:25" ht="16.5" customHeight="1">
      <c r="A83" s="274"/>
      <c r="B83" s="222"/>
      <c r="C83" s="24" t="s">
        <v>1585</v>
      </c>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1:25" ht="18.600000000000001" customHeight="1">
      <c r="A84" s="274"/>
      <c r="B84" s="222"/>
      <c r="C84" s="222"/>
      <c r="D84" s="604" t="s">
        <v>509</v>
      </c>
      <c r="E84" s="773"/>
      <c r="F84" s="276">
        <v>40</v>
      </c>
      <c r="G84" s="277" t="s">
        <v>12</v>
      </c>
      <c r="H84" s="277"/>
      <c r="I84" s="278"/>
      <c r="J84" s="222"/>
      <c r="K84" s="222"/>
      <c r="L84" s="222"/>
      <c r="M84" s="222"/>
      <c r="N84" s="222"/>
      <c r="O84" s="222"/>
      <c r="P84" s="222"/>
      <c r="Q84" s="222"/>
      <c r="R84" s="222"/>
      <c r="S84" s="222"/>
      <c r="T84" s="222"/>
      <c r="U84" s="222"/>
      <c r="V84" s="222"/>
      <c r="W84" s="222"/>
      <c r="X84" s="222"/>
      <c r="Y84" s="222"/>
    </row>
    <row r="85" spans="1:25" ht="16.5" customHeight="1">
      <c r="A85" s="274"/>
      <c r="B85" s="222"/>
      <c r="C85" s="222"/>
      <c r="D85" s="222"/>
      <c r="E85" s="222" t="s">
        <v>13</v>
      </c>
      <c r="F85" s="222"/>
      <c r="G85" s="222"/>
      <c r="H85" s="222"/>
      <c r="I85" s="222"/>
      <c r="J85" s="222"/>
      <c r="K85" s="222"/>
      <c r="L85" s="222"/>
      <c r="M85" s="222"/>
      <c r="N85" s="222"/>
      <c r="O85" s="222"/>
      <c r="P85" s="222"/>
      <c r="Q85" s="222"/>
      <c r="R85" s="222"/>
      <c r="S85" s="222"/>
      <c r="T85" s="222"/>
      <c r="U85" s="222"/>
      <c r="V85" s="222"/>
      <c r="W85" s="222"/>
      <c r="X85" s="222"/>
      <c r="Y85" s="222"/>
    </row>
    <row r="86" spans="1:25" ht="16.5" customHeight="1">
      <c r="A86" s="274"/>
      <c r="B86" s="222"/>
      <c r="C86" s="222"/>
      <c r="D86" s="222"/>
      <c r="E86" s="222" t="s">
        <v>14</v>
      </c>
      <c r="F86" s="222"/>
      <c r="G86" s="222"/>
      <c r="H86" s="222"/>
      <c r="I86" s="222"/>
      <c r="J86" s="222"/>
      <c r="K86" s="222"/>
      <c r="L86" s="222"/>
      <c r="M86" s="222"/>
      <c r="N86" s="222"/>
      <c r="O86" s="222"/>
      <c r="P86" s="222"/>
      <c r="Q86" s="222"/>
      <c r="R86" s="222"/>
      <c r="S86" s="222"/>
      <c r="T86" s="222"/>
      <c r="U86" s="222"/>
      <c r="V86" s="222"/>
      <c r="W86" s="222"/>
      <c r="X86" s="222"/>
      <c r="Y86" s="222"/>
    </row>
    <row r="87" spans="1:25" ht="16.5" customHeight="1">
      <c r="A87" s="274"/>
      <c r="B87" s="222"/>
      <c r="C87" s="222"/>
      <c r="D87" s="222"/>
      <c r="E87" s="119" t="s">
        <v>15</v>
      </c>
      <c r="F87" s="222"/>
      <c r="G87" s="222"/>
      <c r="H87" s="222"/>
      <c r="I87" s="222"/>
      <c r="J87" s="222"/>
      <c r="K87" s="222"/>
      <c r="L87" s="222"/>
      <c r="M87" s="222"/>
      <c r="N87" s="222"/>
      <c r="O87" s="222"/>
      <c r="P87" s="222"/>
      <c r="Q87" s="222"/>
      <c r="R87" s="222"/>
      <c r="S87" s="222"/>
      <c r="T87" s="222"/>
      <c r="U87" s="222"/>
      <c r="V87" s="222"/>
      <c r="W87" s="222"/>
      <c r="X87" s="222"/>
      <c r="Y87" s="222"/>
    </row>
    <row r="88" spans="1:25" ht="9.6" customHeight="1">
      <c r="A88" s="274"/>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row>
    <row r="89" spans="1:25" ht="16.5" customHeight="1">
      <c r="A89" s="274"/>
      <c r="B89" s="222"/>
      <c r="C89" s="24" t="s">
        <v>1586</v>
      </c>
      <c r="D89" s="222"/>
      <c r="E89" s="222"/>
      <c r="F89" s="222"/>
      <c r="G89" s="222"/>
      <c r="H89" s="222"/>
      <c r="I89" s="222"/>
      <c r="J89" s="222"/>
      <c r="K89" s="222"/>
      <c r="L89" s="222"/>
      <c r="M89" s="222"/>
      <c r="N89" s="222"/>
      <c r="O89" s="222"/>
      <c r="P89" s="222"/>
      <c r="Q89" s="222"/>
      <c r="R89" s="222"/>
      <c r="S89" s="222"/>
      <c r="T89" s="222"/>
      <c r="U89" s="222"/>
      <c r="V89" s="222"/>
      <c r="W89" s="222"/>
      <c r="X89" s="222"/>
      <c r="Y89" s="222"/>
    </row>
    <row r="90" spans="1:25" ht="18.600000000000001" customHeight="1">
      <c r="A90" s="274"/>
      <c r="B90" s="222"/>
      <c r="C90" s="222"/>
      <c r="D90" s="604" t="s">
        <v>610</v>
      </c>
      <c r="E90" s="773"/>
      <c r="F90" s="528" t="s">
        <v>1587</v>
      </c>
      <c r="G90" s="277" t="s">
        <v>2</v>
      </c>
      <c r="H90" s="276">
        <v>9</v>
      </c>
      <c r="I90" s="277" t="s">
        <v>3</v>
      </c>
      <c r="J90" s="276">
        <v>15</v>
      </c>
      <c r="K90" s="277" t="s">
        <v>16</v>
      </c>
      <c r="L90" s="277"/>
      <c r="M90" s="278"/>
      <c r="N90" s="119" t="s">
        <v>1480</v>
      </c>
      <c r="O90" s="222"/>
      <c r="P90" s="222"/>
      <c r="Q90" s="222"/>
      <c r="R90" s="222"/>
      <c r="S90" s="222"/>
      <c r="T90" s="222"/>
      <c r="U90" s="222"/>
      <c r="V90" s="222"/>
      <c r="W90" s="222"/>
      <c r="X90" s="222"/>
      <c r="Y90" s="222"/>
    </row>
    <row r="91" spans="1:25" ht="16.5" customHeight="1">
      <c r="A91" s="274"/>
      <c r="B91" s="222"/>
      <c r="C91" s="222"/>
      <c r="D91" s="222"/>
      <c r="E91" s="119" t="s">
        <v>17</v>
      </c>
      <c r="F91" s="222"/>
      <c r="G91" s="222"/>
      <c r="H91" s="222"/>
      <c r="I91" s="222"/>
      <c r="J91" s="222"/>
      <c r="K91" s="222"/>
      <c r="L91" s="222"/>
      <c r="M91" s="222"/>
      <c r="N91" s="222"/>
      <c r="O91" s="222"/>
      <c r="P91" s="222"/>
      <c r="Q91" s="222"/>
      <c r="R91" s="222"/>
      <c r="S91" s="222"/>
      <c r="T91" s="222"/>
      <c r="U91" s="222"/>
      <c r="V91" s="222"/>
      <c r="W91" s="222"/>
      <c r="X91" s="222"/>
      <c r="Y91" s="222"/>
    </row>
    <row r="92" spans="1:25" ht="9.6" customHeight="1">
      <c r="A92" s="274"/>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2"/>
    </row>
    <row r="93" spans="1:25" ht="16.5" customHeight="1">
      <c r="A93" s="274"/>
      <c r="B93" s="222"/>
      <c r="C93" s="24" t="s">
        <v>139</v>
      </c>
      <c r="D93" s="222"/>
      <c r="E93" s="222"/>
      <c r="F93" s="222"/>
      <c r="G93" s="222"/>
      <c r="H93" s="222"/>
      <c r="I93" s="222"/>
      <c r="J93" s="222"/>
      <c r="K93" s="222"/>
      <c r="L93" s="222"/>
      <c r="M93" s="222"/>
      <c r="N93" s="222"/>
      <c r="O93" s="222"/>
      <c r="P93" s="222"/>
      <c r="Q93" s="222"/>
      <c r="R93" s="222"/>
      <c r="S93" s="222"/>
      <c r="T93" s="222"/>
      <c r="U93" s="222"/>
      <c r="V93" s="222"/>
      <c r="W93" s="222"/>
      <c r="X93" s="222"/>
      <c r="Y93" s="222"/>
    </row>
    <row r="94" spans="1:25" ht="16.5" customHeight="1">
      <c r="A94" s="274"/>
      <c r="B94" s="222"/>
      <c r="C94" s="222"/>
      <c r="D94" s="669"/>
      <c r="E94" s="706"/>
      <c r="F94" s="706"/>
      <c r="G94" s="756"/>
      <c r="H94" s="752" t="s">
        <v>18</v>
      </c>
      <c r="I94" s="752"/>
      <c r="J94" s="603"/>
      <c r="K94" s="752" t="s">
        <v>19</v>
      </c>
      <c r="L94" s="752"/>
      <c r="M94" s="603"/>
      <c r="N94" s="603" t="s">
        <v>20</v>
      </c>
      <c r="O94" s="603"/>
      <c r="P94" s="603"/>
      <c r="Q94" s="222"/>
      <c r="R94" s="222"/>
      <c r="S94" s="222"/>
      <c r="T94" s="222"/>
      <c r="U94" s="222"/>
      <c r="V94" s="222"/>
      <c r="W94" s="222"/>
      <c r="X94" s="222"/>
      <c r="Y94" s="222"/>
    </row>
    <row r="95" spans="1:25" ht="18.600000000000001" customHeight="1">
      <c r="A95" s="274"/>
      <c r="B95" s="222"/>
      <c r="C95" s="222"/>
      <c r="D95" s="1272" t="s">
        <v>1588</v>
      </c>
      <c r="E95" s="1272"/>
      <c r="F95" s="1272"/>
      <c r="G95" s="1273"/>
      <c r="H95" s="1274">
        <v>175</v>
      </c>
      <c r="I95" s="1275"/>
      <c r="J95" s="277" t="s">
        <v>5</v>
      </c>
      <c r="K95" s="1274">
        <v>150</v>
      </c>
      <c r="L95" s="1275"/>
      <c r="M95" s="278" t="s">
        <v>5</v>
      </c>
      <c r="N95" s="745">
        <f>H95-K95</f>
        <v>25</v>
      </c>
      <c r="O95" s="746"/>
      <c r="P95" s="278" t="s">
        <v>5</v>
      </c>
      <c r="Q95" s="222"/>
      <c r="R95" s="222"/>
      <c r="S95" s="222"/>
      <c r="T95" s="222"/>
      <c r="U95" s="222"/>
      <c r="V95" s="222"/>
      <c r="W95" s="222"/>
      <c r="X95" s="222"/>
      <c r="Y95" s="222"/>
    </row>
    <row r="96" spans="1:25" ht="18.600000000000001" customHeight="1">
      <c r="A96" s="274"/>
      <c r="B96" s="222"/>
      <c r="C96" s="222"/>
      <c r="D96" s="1272" t="s">
        <v>1588</v>
      </c>
      <c r="E96" s="1272"/>
      <c r="F96" s="1272"/>
      <c r="G96" s="1273"/>
      <c r="H96" s="1274">
        <v>175</v>
      </c>
      <c r="I96" s="1275"/>
      <c r="J96" s="277" t="s">
        <v>5</v>
      </c>
      <c r="K96" s="1274">
        <v>145</v>
      </c>
      <c r="L96" s="1275"/>
      <c r="M96" s="278" t="s">
        <v>5</v>
      </c>
      <c r="N96" s="745">
        <f t="shared" ref="N96" si="0">H96-K96</f>
        <v>30</v>
      </c>
      <c r="O96" s="746"/>
      <c r="P96" s="278" t="s">
        <v>5</v>
      </c>
      <c r="Q96" s="222"/>
      <c r="R96" s="222"/>
      <c r="S96" s="222"/>
      <c r="T96" s="222"/>
      <c r="U96" s="222"/>
      <c r="V96" s="222"/>
      <c r="W96" s="222"/>
      <c r="X96" s="222"/>
      <c r="Y96" s="222"/>
    </row>
    <row r="97" spans="1:26" ht="18.600000000000001" customHeight="1">
      <c r="A97" s="274"/>
      <c r="B97" s="222"/>
      <c r="C97" s="222"/>
      <c r="D97" s="1272" t="s">
        <v>1588</v>
      </c>
      <c r="E97" s="1272"/>
      <c r="F97" s="1272"/>
      <c r="G97" s="1273"/>
      <c r="H97" s="1274">
        <v>175</v>
      </c>
      <c r="I97" s="1275"/>
      <c r="J97" s="277" t="s">
        <v>5</v>
      </c>
      <c r="K97" s="1274">
        <v>160</v>
      </c>
      <c r="L97" s="1275"/>
      <c r="M97" s="278" t="s">
        <v>5</v>
      </c>
      <c r="N97" s="745">
        <f>H97-K97</f>
        <v>15</v>
      </c>
      <c r="O97" s="746"/>
      <c r="P97" s="278" t="s">
        <v>5</v>
      </c>
      <c r="Q97" s="222"/>
      <c r="R97" s="222"/>
      <c r="S97" s="222"/>
      <c r="T97" s="222"/>
      <c r="U97" s="222"/>
      <c r="V97" s="222"/>
      <c r="W97" s="222"/>
      <c r="X97" s="222"/>
      <c r="Y97" s="222"/>
    </row>
    <row r="98" spans="1:26" ht="16.5" customHeight="1">
      <c r="A98" s="274"/>
      <c r="B98" s="222"/>
      <c r="C98" s="222"/>
      <c r="D98" s="222"/>
      <c r="E98" s="119" t="s">
        <v>21</v>
      </c>
      <c r="F98" s="222"/>
      <c r="G98" s="222"/>
      <c r="H98" s="222"/>
      <c r="I98" s="222"/>
      <c r="J98" s="222"/>
      <c r="K98" s="222"/>
      <c r="L98" s="222"/>
      <c r="M98" s="222"/>
      <c r="N98" s="222"/>
      <c r="O98" s="222"/>
      <c r="P98" s="222"/>
      <c r="Q98" s="222"/>
      <c r="R98" s="222"/>
      <c r="S98" s="222"/>
      <c r="T98" s="222"/>
      <c r="U98" s="222"/>
      <c r="V98" s="222"/>
      <c r="W98" s="222"/>
      <c r="X98" s="222"/>
      <c r="Y98" s="222"/>
    </row>
    <row r="99" spans="1:26" ht="9.6" customHeight="1">
      <c r="A99" s="274"/>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2"/>
    </row>
    <row r="100" spans="1:26" ht="16.5" customHeight="1">
      <c r="A100" s="274"/>
      <c r="B100" s="222"/>
      <c r="C100" s="24" t="s">
        <v>1589</v>
      </c>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row>
    <row r="101" spans="1:26" ht="30" customHeight="1">
      <c r="A101" s="274"/>
      <c r="B101" s="222"/>
      <c r="C101" s="222"/>
      <c r="D101" s="631"/>
      <c r="E101" s="631"/>
      <c r="F101" s="707" t="s">
        <v>23</v>
      </c>
      <c r="G101" s="707"/>
      <c r="H101" s="707"/>
      <c r="I101" s="707"/>
      <c r="J101" s="707" t="s">
        <v>24</v>
      </c>
      <c r="K101" s="707"/>
      <c r="L101" s="631"/>
      <c r="M101" s="713" t="s">
        <v>25</v>
      </c>
      <c r="N101" s="631"/>
      <c r="O101" s="713" t="s">
        <v>26</v>
      </c>
      <c r="P101" s="631"/>
      <c r="Q101" s="222"/>
      <c r="R101" s="222"/>
      <c r="S101" s="222"/>
      <c r="T101" s="222"/>
      <c r="U101" s="222"/>
      <c r="V101" s="222"/>
      <c r="W101" s="222"/>
      <c r="X101" s="222"/>
      <c r="Y101" s="222"/>
    </row>
    <row r="102" spans="1:26" ht="18.95" customHeight="1">
      <c r="A102" s="274"/>
      <c r="B102" s="222"/>
      <c r="C102" s="222"/>
      <c r="D102" s="722" t="s">
        <v>22</v>
      </c>
      <c r="E102" s="723"/>
      <c r="F102" s="1276" t="s">
        <v>768</v>
      </c>
      <c r="G102" s="1276"/>
      <c r="H102" s="1276"/>
      <c r="I102" s="1276"/>
      <c r="J102" s="1276">
        <v>30</v>
      </c>
      <c r="K102" s="1276"/>
      <c r="L102" s="279" t="s">
        <v>5</v>
      </c>
      <c r="M102" s="1277" t="s">
        <v>771</v>
      </c>
      <c r="N102" s="1277"/>
      <c r="O102" s="742"/>
      <c r="P102" s="742"/>
      <c r="Q102" s="222"/>
      <c r="R102" s="222"/>
      <c r="S102" s="222"/>
      <c r="T102" s="222"/>
      <c r="U102" s="222"/>
      <c r="V102" s="222"/>
      <c r="W102" s="222"/>
      <c r="X102" s="222"/>
      <c r="Y102" s="222"/>
      <c r="Z102" s="252" t="s">
        <v>1392</v>
      </c>
    </row>
    <row r="103" spans="1:26" ht="18.95" customHeight="1">
      <c r="A103" s="274"/>
      <c r="B103" s="222"/>
      <c r="C103" s="222"/>
      <c r="D103" s="280"/>
      <c r="E103" s="281"/>
      <c r="F103" s="1278" t="s">
        <v>956</v>
      </c>
      <c r="G103" s="1278"/>
      <c r="H103" s="1278"/>
      <c r="I103" s="1278"/>
      <c r="J103" s="1278">
        <v>30</v>
      </c>
      <c r="K103" s="1278"/>
      <c r="L103" s="282" t="s">
        <v>5</v>
      </c>
      <c r="M103" s="1279" t="s">
        <v>771</v>
      </c>
      <c r="N103" s="1279"/>
      <c r="O103" s="743"/>
      <c r="P103" s="743"/>
      <c r="Q103" s="222"/>
      <c r="R103" s="222"/>
      <c r="S103" s="222"/>
      <c r="T103" s="222"/>
      <c r="U103" s="222"/>
      <c r="V103" s="222"/>
      <c r="W103" s="222"/>
      <c r="X103" s="222"/>
      <c r="Y103" s="222"/>
      <c r="Z103" s="252" t="s">
        <v>1392</v>
      </c>
    </row>
    <row r="104" spans="1:26" ht="18.95" customHeight="1">
      <c r="A104" s="274"/>
      <c r="B104" s="222"/>
      <c r="C104" s="222"/>
      <c r="D104" s="280"/>
      <c r="E104" s="281"/>
      <c r="F104" s="1278"/>
      <c r="G104" s="1278"/>
      <c r="H104" s="1278"/>
      <c r="I104" s="1278"/>
      <c r="J104" s="1278"/>
      <c r="K104" s="1278"/>
      <c r="L104" s="282" t="s">
        <v>5</v>
      </c>
      <c r="M104" s="1282"/>
      <c r="N104" s="1282"/>
      <c r="O104" s="743"/>
      <c r="P104" s="743"/>
      <c r="Q104" s="222"/>
      <c r="R104" s="222"/>
      <c r="S104" s="222"/>
      <c r="T104" s="222"/>
      <c r="U104" s="222"/>
      <c r="V104" s="222"/>
      <c r="W104" s="222"/>
      <c r="X104" s="222"/>
      <c r="Y104" s="222"/>
      <c r="Z104" s="252" t="s">
        <v>1392</v>
      </c>
    </row>
    <row r="105" spans="1:26" ht="18.95" customHeight="1">
      <c r="A105" s="274"/>
      <c r="B105" s="222"/>
      <c r="C105" s="222"/>
      <c r="D105" s="280"/>
      <c r="E105" s="281"/>
      <c r="F105" s="1278"/>
      <c r="G105" s="1278"/>
      <c r="H105" s="1278"/>
      <c r="I105" s="1278"/>
      <c r="J105" s="1278"/>
      <c r="K105" s="1278"/>
      <c r="L105" s="282" t="s">
        <v>5</v>
      </c>
      <c r="M105" s="1282"/>
      <c r="N105" s="1282"/>
      <c r="O105" s="743"/>
      <c r="P105" s="743"/>
      <c r="Q105" s="222"/>
      <c r="R105" s="222"/>
      <c r="S105" s="222"/>
      <c r="T105" s="222"/>
      <c r="U105" s="222"/>
      <c r="V105" s="222"/>
      <c r="W105" s="222"/>
      <c r="X105" s="222"/>
      <c r="Y105" s="222"/>
      <c r="Z105" s="252" t="s">
        <v>1392</v>
      </c>
    </row>
    <row r="106" spans="1:26" ht="18.95" customHeight="1">
      <c r="A106" s="274"/>
      <c r="B106" s="222"/>
      <c r="C106" s="222"/>
      <c r="D106" s="283"/>
      <c r="E106" s="284"/>
      <c r="F106" s="1283"/>
      <c r="G106" s="1283"/>
      <c r="H106" s="1283"/>
      <c r="I106" s="1283"/>
      <c r="J106" s="1283"/>
      <c r="K106" s="1283"/>
      <c r="L106" s="285" t="s">
        <v>5</v>
      </c>
      <c r="M106" s="1281"/>
      <c r="N106" s="1281"/>
      <c r="O106" s="743"/>
      <c r="P106" s="743"/>
      <c r="Q106" s="222"/>
      <c r="R106" s="222"/>
      <c r="S106" s="222"/>
      <c r="T106" s="222"/>
      <c r="U106" s="222"/>
      <c r="V106" s="222"/>
      <c r="W106" s="222"/>
      <c r="X106" s="222"/>
      <c r="Y106" s="222"/>
      <c r="Z106" s="252" t="s">
        <v>1392</v>
      </c>
    </row>
    <row r="107" spans="1:26" ht="18.95" customHeight="1">
      <c r="A107" s="274"/>
      <c r="B107" s="222"/>
      <c r="C107" s="222"/>
      <c r="D107" s="722" t="s">
        <v>27</v>
      </c>
      <c r="E107" s="723"/>
      <c r="F107" s="1276" t="s">
        <v>769</v>
      </c>
      <c r="G107" s="1276"/>
      <c r="H107" s="1276"/>
      <c r="I107" s="1276"/>
      <c r="J107" s="1276">
        <v>25</v>
      </c>
      <c r="K107" s="1276"/>
      <c r="L107" s="279" t="s">
        <v>5</v>
      </c>
      <c r="M107" s="1277" t="s">
        <v>771</v>
      </c>
      <c r="N107" s="1277"/>
      <c r="O107" s="743"/>
      <c r="P107" s="743"/>
      <c r="Q107" s="222"/>
      <c r="R107" s="222"/>
      <c r="S107" s="222"/>
      <c r="T107" s="222"/>
      <c r="U107" s="222"/>
      <c r="V107" s="222"/>
      <c r="W107" s="222"/>
      <c r="X107" s="222"/>
      <c r="Y107" s="222"/>
      <c r="Z107" s="252" t="s">
        <v>1392</v>
      </c>
    </row>
    <row r="108" spans="1:26" ht="18.95" customHeight="1">
      <c r="A108" s="274"/>
      <c r="B108" s="222"/>
      <c r="C108" s="222"/>
      <c r="D108" s="286"/>
      <c r="E108" s="287"/>
      <c r="F108" s="1278" t="s">
        <v>957</v>
      </c>
      <c r="G108" s="1278"/>
      <c r="H108" s="1278"/>
      <c r="I108" s="1278"/>
      <c r="J108" s="1278">
        <v>25</v>
      </c>
      <c r="K108" s="1278"/>
      <c r="L108" s="282" t="s">
        <v>5</v>
      </c>
      <c r="M108" s="1279" t="s">
        <v>771</v>
      </c>
      <c r="N108" s="1279"/>
      <c r="O108" s="743"/>
      <c r="P108" s="743"/>
      <c r="Q108" s="222"/>
      <c r="R108" s="222"/>
      <c r="S108" s="222"/>
      <c r="T108" s="222"/>
      <c r="U108" s="222"/>
      <c r="V108" s="222"/>
      <c r="W108" s="222"/>
      <c r="X108" s="222"/>
      <c r="Y108" s="222"/>
      <c r="Z108" s="252" t="s">
        <v>1392</v>
      </c>
    </row>
    <row r="109" spans="1:26" ht="18.95" customHeight="1">
      <c r="A109" s="274"/>
      <c r="B109" s="222"/>
      <c r="C109" s="222"/>
      <c r="D109" s="286"/>
      <c r="E109" s="287"/>
      <c r="F109" s="1278"/>
      <c r="G109" s="1278"/>
      <c r="H109" s="1278"/>
      <c r="I109" s="1278"/>
      <c r="J109" s="1278"/>
      <c r="K109" s="1278"/>
      <c r="L109" s="282" t="s">
        <v>5</v>
      </c>
      <c r="M109" s="1282"/>
      <c r="N109" s="1282"/>
      <c r="O109" s="743"/>
      <c r="P109" s="743"/>
      <c r="Q109" s="222"/>
      <c r="R109" s="222"/>
      <c r="S109" s="222"/>
      <c r="T109" s="222"/>
      <c r="U109" s="222"/>
      <c r="V109" s="222"/>
      <c r="W109" s="222"/>
      <c r="X109" s="222"/>
      <c r="Y109" s="222"/>
      <c r="Z109" s="252" t="s">
        <v>1392</v>
      </c>
    </row>
    <row r="110" spans="1:26" ht="18.95" customHeight="1">
      <c r="A110" s="274"/>
      <c r="B110" s="222"/>
      <c r="C110" s="222"/>
      <c r="D110" s="286"/>
      <c r="E110" s="287"/>
      <c r="F110" s="1278"/>
      <c r="G110" s="1278"/>
      <c r="H110" s="1278"/>
      <c r="I110" s="1278"/>
      <c r="J110" s="1278"/>
      <c r="K110" s="1278"/>
      <c r="L110" s="282" t="s">
        <v>5</v>
      </c>
      <c r="M110" s="1282"/>
      <c r="N110" s="1282"/>
      <c r="O110" s="743"/>
      <c r="P110" s="743"/>
      <c r="Q110" s="222"/>
      <c r="R110" s="222"/>
      <c r="S110" s="222"/>
      <c r="T110" s="222"/>
      <c r="U110" s="222"/>
      <c r="V110" s="222"/>
      <c r="W110" s="222"/>
      <c r="X110" s="222"/>
      <c r="Y110" s="222"/>
      <c r="Z110" s="252" t="s">
        <v>1392</v>
      </c>
    </row>
    <row r="111" spans="1:26" ht="18.95" customHeight="1">
      <c r="A111" s="274"/>
      <c r="B111" s="222"/>
      <c r="C111" s="222"/>
      <c r="D111" s="288"/>
      <c r="E111" s="289"/>
      <c r="F111" s="1280"/>
      <c r="G111" s="1280"/>
      <c r="H111" s="1280"/>
      <c r="I111" s="1280"/>
      <c r="J111" s="1280"/>
      <c r="K111" s="1280"/>
      <c r="L111" s="285" t="s">
        <v>5</v>
      </c>
      <c r="M111" s="1281"/>
      <c r="N111" s="1281"/>
      <c r="O111" s="744"/>
      <c r="P111" s="744"/>
      <c r="Q111" s="222"/>
      <c r="R111" s="222"/>
      <c r="S111" s="222"/>
      <c r="T111" s="222"/>
      <c r="U111" s="222"/>
      <c r="V111" s="222"/>
      <c r="W111" s="222"/>
      <c r="X111" s="222"/>
      <c r="Y111" s="222"/>
      <c r="Z111" s="252" t="s">
        <v>1392</v>
      </c>
    </row>
    <row r="112" spans="1:26" ht="18.95" customHeight="1">
      <c r="A112" s="274"/>
      <c r="B112" s="222"/>
      <c r="C112" s="222"/>
      <c r="D112" s="740" t="s">
        <v>29</v>
      </c>
      <c r="E112" s="741"/>
      <c r="F112" s="1288" t="s">
        <v>770</v>
      </c>
      <c r="G112" s="1288"/>
      <c r="H112" s="1288"/>
      <c r="I112" s="1288"/>
      <c r="J112" s="1288">
        <v>20</v>
      </c>
      <c r="K112" s="1288"/>
      <c r="L112" s="279" t="s">
        <v>5</v>
      </c>
      <c r="M112" s="1277" t="s">
        <v>771</v>
      </c>
      <c r="N112" s="1277"/>
      <c r="O112" s="1277" t="s">
        <v>771</v>
      </c>
      <c r="P112" s="1277"/>
      <c r="Q112" s="222"/>
      <c r="R112" s="222"/>
      <c r="S112" s="222"/>
      <c r="T112" s="222"/>
      <c r="U112" s="222"/>
      <c r="V112" s="222"/>
      <c r="W112" s="222"/>
      <c r="X112" s="222"/>
      <c r="Y112" s="222"/>
      <c r="Z112" s="252" t="s">
        <v>1392</v>
      </c>
    </row>
    <row r="113" spans="1:26" ht="18.95" customHeight="1">
      <c r="A113" s="274"/>
      <c r="B113" s="222"/>
      <c r="C113" s="222"/>
      <c r="D113" s="290"/>
      <c r="E113" s="291"/>
      <c r="F113" s="1278" t="s">
        <v>955</v>
      </c>
      <c r="G113" s="1278"/>
      <c r="H113" s="1278"/>
      <c r="I113" s="1278"/>
      <c r="J113" s="1278">
        <v>20</v>
      </c>
      <c r="K113" s="1278"/>
      <c r="L113" s="282" t="s">
        <v>5</v>
      </c>
      <c r="M113" s="1279" t="s">
        <v>771</v>
      </c>
      <c r="N113" s="1279"/>
      <c r="O113" s="1279" t="s">
        <v>771</v>
      </c>
      <c r="P113" s="1279"/>
      <c r="Q113" s="222"/>
      <c r="R113" s="222"/>
      <c r="S113" s="222"/>
      <c r="T113" s="222"/>
      <c r="U113" s="222"/>
      <c r="V113" s="222"/>
      <c r="W113" s="222"/>
      <c r="X113" s="222"/>
      <c r="Y113" s="222"/>
      <c r="Z113" s="252" t="s">
        <v>1392</v>
      </c>
    </row>
    <row r="114" spans="1:26" ht="18.95" customHeight="1">
      <c r="A114" s="274"/>
      <c r="B114" s="222"/>
      <c r="C114" s="222"/>
      <c r="D114" s="290"/>
      <c r="E114" s="291"/>
      <c r="F114" s="1278"/>
      <c r="G114" s="1278"/>
      <c r="H114" s="1278"/>
      <c r="I114" s="1278"/>
      <c r="J114" s="1278"/>
      <c r="K114" s="1278"/>
      <c r="L114" s="282" t="s">
        <v>5</v>
      </c>
      <c r="M114" s="1282"/>
      <c r="N114" s="1282"/>
      <c r="O114" s="1282"/>
      <c r="P114" s="1282"/>
      <c r="Q114" s="222"/>
      <c r="R114" s="222"/>
      <c r="S114" s="222"/>
      <c r="T114" s="222"/>
      <c r="U114" s="222"/>
      <c r="V114" s="222"/>
      <c r="W114" s="222"/>
      <c r="X114" s="222"/>
      <c r="Y114" s="222"/>
      <c r="Z114" s="252" t="s">
        <v>1392</v>
      </c>
    </row>
    <row r="115" spans="1:26" ht="18.95" customHeight="1">
      <c r="A115" s="274"/>
      <c r="B115" s="222"/>
      <c r="C115" s="222"/>
      <c r="D115" s="290"/>
      <c r="E115" s="291"/>
      <c r="F115" s="1278"/>
      <c r="G115" s="1278"/>
      <c r="H115" s="1278"/>
      <c r="I115" s="1278"/>
      <c r="J115" s="1278"/>
      <c r="K115" s="1278"/>
      <c r="L115" s="282" t="s">
        <v>5</v>
      </c>
      <c r="M115" s="1282"/>
      <c r="N115" s="1282"/>
      <c r="O115" s="1282"/>
      <c r="P115" s="1282"/>
      <c r="Q115" s="222"/>
      <c r="R115" s="222"/>
      <c r="S115" s="222"/>
      <c r="T115" s="222"/>
      <c r="U115" s="222"/>
      <c r="V115" s="222"/>
      <c r="W115" s="222"/>
      <c r="X115" s="222"/>
      <c r="Y115" s="222"/>
      <c r="Z115" s="252" t="s">
        <v>1392</v>
      </c>
    </row>
    <row r="116" spans="1:26" ht="18.95" customHeight="1">
      <c r="A116" s="274"/>
      <c r="B116" s="222"/>
      <c r="C116" s="222"/>
      <c r="D116" s="292"/>
      <c r="E116" s="293"/>
      <c r="F116" s="1283"/>
      <c r="G116" s="1283"/>
      <c r="H116" s="1283"/>
      <c r="I116" s="1283"/>
      <c r="J116" s="1283"/>
      <c r="K116" s="1283"/>
      <c r="L116" s="285" t="s">
        <v>5</v>
      </c>
      <c r="M116" s="1281"/>
      <c r="N116" s="1281"/>
      <c r="O116" s="1281"/>
      <c r="P116" s="1281"/>
      <c r="Q116" s="222"/>
      <c r="R116" s="222"/>
      <c r="S116" s="222"/>
      <c r="T116" s="222"/>
      <c r="U116" s="222"/>
      <c r="V116" s="222"/>
      <c r="W116" s="222"/>
      <c r="X116" s="222"/>
      <c r="Y116" s="222"/>
      <c r="Z116" s="252" t="s">
        <v>1392</v>
      </c>
    </row>
    <row r="117" spans="1:26" ht="18.95" customHeight="1">
      <c r="A117" s="274"/>
      <c r="B117" s="222"/>
      <c r="C117" s="222"/>
      <c r="D117" s="774" t="s">
        <v>28</v>
      </c>
      <c r="E117" s="775"/>
      <c r="F117" s="1284"/>
      <c r="G117" s="1284"/>
      <c r="H117" s="1284"/>
      <c r="I117" s="1284"/>
      <c r="J117" s="1284"/>
      <c r="K117" s="1284"/>
      <c r="L117" s="278" t="s">
        <v>5</v>
      </c>
      <c r="M117" s="1285"/>
      <c r="N117" s="1285"/>
      <c r="O117" s="1285"/>
      <c r="P117" s="1285"/>
      <c r="Q117" s="222"/>
      <c r="R117" s="222"/>
      <c r="S117" s="222"/>
      <c r="T117" s="222"/>
      <c r="U117" s="222"/>
      <c r="V117" s="222"/>
      <c r="W117" s="222"/>
      <c r="X117" s="222"/>
      <c r="Y117" s="222"/>
      <c r="Z117" s="252" t="s">
        <v>1392</v>
      </c>
    </row>
    <row r="118" spans="1:26" ht="16.5" customHeight="1">
      <c r="A118" s="274"/>
      <c r="B118" s="222"/>
      <c r="C118" s="222"/>
      <c r="D118" s="222"/>
      <c r="E118" s="119" t="s">
        <v>30</v>
      </c>
      <c r="F118" s="222"/>
      <c r="G118" s="222"/>
      <c r="H118" s="222"/>
      <c r="I118" s="222"/>
      <c r="J118" s="222"/>
      <c r="K118" s="222"/>
      <c r="L118" s="222"/>
      <c r="M118" s="222"/>
      <c r="N118" s="222"/>
      <c r="O118" s="222"/>
      <c r="P118" s="222"/>
      <c r="Q118" s="222"/>
      <c r="R118" s="222"/>
      <c r="S118" s="222"/>
      <c r="T118" s="222"/>
      <c r="U118" s="222"/>
      <c r="V118" s="222"/>
      <c r="W118" s="222"/>
      <c r="X118" s="222"/>
      <c r="Y118" s="222"/>
    </row>
    <row r="119" spans="1:26" ht="9.6" customHeight="1">
      <c r="A119" s="274"/>
      <c r="B119" s="222"/>
      <c r="C119" s="222"/>
      <c r="D119" s="222"/>
      <c r="E119" s="222"/>
      <c r="F119" s="222"/>
      <c r="G119" s="222"/>
      <c r="H119" s="222"/>
      <c r="I119" s="222"/>
      <c r="J119" s="222"/>
      <c r="K119" s="222"/>
      <c r="L119" s="222"/>
      <c r="M119" s="222"/>
      <c r="N119" s="222"/>
      <c r="O119" s="222"/>
      <c r="P119" s="222"/>
      <c r="Q119" s="222"/>
      <c r="R119" s="222"/>
      <c r="S119" s="222"/>
      <c r="T119" s="222"/>
      <c r="U119" s="222"/>
      <c r="V119" s="222"/>
      <c r="W119" s="222"/>
      <c r="X119" s="222"/>
      <c r="Y119" s="222"/>
    </row>
    <row r="120" spans="1:26" ht="16.5" customHeight="1">
      <c r="A120" s="274"/>
      <c r="B120" s="222"/>
      <c r="C120" s="24" t="s">
        <v>140</v>
      </c>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row>
    <row r="121" spans="1:26" ht="18.95" customHeight="1">
      <c r="A121" s="274"/>
      <c r="B121" s="222"/>
      <c r="C121" s="222"/>
      <c r="D121" s="43" t="s">
        <v>141</v>
      </c>
      <c r="E121" s="23"/>
      <c r="F121" s="23"/>
      <c r="G121" s="23"/>
      <c r="H121" s="23"/>
      <c r="I121" s="23"/>
      <c r="J121" s="23"/>
      <c r="K121" s="1286" t="s">
        <v>958</v>
      </c>
      <c r="L121" s="1287"/>
      <c r="M121" s="609"/>
      <c r="N121" s="755"/>
      <c r="O121" s="222"/>
      <c r="P121" s="222"/>
      <c r="Q121" s="222"/>
      <c r="R121" s="222"/>
      <c r="S121" s="222"/>
      <c r="T121" s="222"/>
      <c r="U121" s="222"/>
      <c r="V121" s="222"/>
      <c r="W121" s="222"/>
      <c r="X121" s="222"/>
      <c r="Y121" s="222"/>
      <c r="Z121" s="252" t="s">
        <v>1393</v>
      </c>
    </row>
    <row r="122" spans="1:26" ht="18.95" customHeight="1">
      <c r="A122" s="274"/>
      <c r="B122" s="222"/>
      <c r="C122" s="222"/>
      <c r="D122" s="290"/>
      <c r="E122" s="294" t="s">
        <v>611</v>
      </c>
      <c r="F122" s="294"/>
      <c r="G122" s="291"/>
      <c r="H122" s="291"/>
      <c r="I122" s="291"/>
      <c r="J122" s="291"/>
      <c r="K122" s="1301" t="s">
        <v>1500</v>
      </c>
      <c r="L122" s="1301"/>
      <c r="M122" s="1301"/>
      <c r="N122" s="1301"/>
      <c r="O122" s="222"/>
      <c r="P122" s="222"/>
      <c r="Q122" s="222"/>
      <c r="R122" s="222"/>
      <c r="S122" s="222"/>
      <c r="T122" s="222"/>
      <c r="U122" s="222"/>
      <c r="V122" s="222"/>
      <c r="W122" s="222"/>
      <c r="X122" s="222"/>
      <c r="Y122" s="222"/>
      <c r="Z122" s="252" t="s">
        <v>1394</v>
      </c>
    </row>
    <row r="123" spans="1:26" ht="18.95" customHeight="1">
      <c r="A123" s="274"/>
      <c r="B123" s="222"/>
      <c r="C123" s="222"/>
      <c r="D123" s="292"/>
      <c r="E123" s="293"/>
      <c r="F123" s="295" t="s">
        <v>1481</v>
      </c>
      <c r="G123" s="296"/>
      <c r="H123" s="293"/>
      <c r="I123" s="293"/>
      <c r="J123" s="293"/>
      <c r="K123" s="1302"/>
      <c r="L123" s="1303"/>
      <c r="M123" s="1303"/>
      <c r="N123" s="1304"/>
      <c r="O123" s="222"/>
      <c r="P123" s="222"/>
      <c r="Q123" s="222"/>
      <c r="R123" s="222"/>
      <c r="S123" s="222"/>
      <c r="T123" s="222"/>
      <c r="U123" s="222"/>
      <c r="V123" s="222"/>
      <c r="W123" s="222"/>
      <c r="X123" s="222"/>
      <c r="Y123" s="222"/>
    </row>
    <row r="124" spans="1:26" ht="16.5" customHeight="1">
      <c r="A124" s="274"/>
      <c r="B124" s="222"/>
      <c r="C124" s="222"/>
      <c r="D124" s="222"/>
      <c r="E124" s="119" t="s">
        <v>669</v>
      </c>
      <c r="F124" s="222"/>
      <c r="G124" s="222"/>
      <c r="H124" s="222"/>
      <c r="I124" s="222"/>
      <c r="J124" s="222"/>
      <c r="K124" s="222"/>
      <c r="L124" s="222"/>
      <c r="M124" s="222"/>
      <c r="N124" s="222"/>
      <c r="O124" s="222"/>
      <c r="P124" s="222"/>
      <c r="Q124" s="222"/>
      <c r="R124" s="222"/>
      <c r="S124" s="222"/>
      <c r="T124" s="222"/>
      <c r="U124" s="222"/>
      <c r="V124" s="222"/>
      <c r="W124" s="222"/>
      <c r="X124" s="222"/>
      <c r="Y124" s="222"/>
    </row>
    <row r="125" spans="1:26" ht="18" customHeight="1">
      <c r="E125" s="270"/>
      <c r="T125" s="1203" t="s">
        <v>1220</v>
      </c>
      <c r="U125" s="1292"/>
      <c r="V125" s="1292"/>
      <c r="W125" s="1292"/>
      <c r="X125" s="1305"/>
    </row>
    <row r="126" spans="1:26" ht="9.6" customHeight="1"/>
    <row r="127" spans="1:26" ht="12" customHeight="1"/>
    <row r="128" spans="1:26" ht="17.45" customHeight="1">
      <c r="P128" s="1242" t="s">
        <v>609</v>
      </c>
      <c r="Q128" s="1242"/>
      <c r="R128" s="1242"/>
      <c r="S128" s="1242" t="str">
        <f>$Q$12</f>
        <v>○△幼稚園</v>
      </c>
      <c r="T128" s="1242"/>
      <c r="U128" s="1242"/>
      <c r="V128" s="1242"/>
      <c r="W128" s="1242"/>
      <c r="X128" s="1242"/>
    </row>
    <row r="129" spans="3:26" ht="16.5" customHeight="1">
      <c r="C129" s="8" t="s">
        <v>722</v>
      </c>
    </row>
    <row r="130" spans="3:26" ht="32.450000000000003" customHeight="1">
      <c r="D130" s="1248"/>
      <c r="E130" s="1248"/>
      <c r="F130" s="1248"/>
      <c r="G130" s="1247" t="s">
        <v>34</v>
      </c>
      <c r="H130" s="1247"/>
      <c r="I130" s="1247"/>
      <c r="J130" s="1306" t="s">
        <v>612</v>
      </c>
      <c r="K130" s="1307"/>
      <c r="L130" s="1307"/>
      <c r="M130" s="1308" t="s">
        <v>35</v>
      </c>
      <c r="N130" s="1309"/>
      <c r="O130" s="1309"/>
      <c r="P130" s="1309"/>
      <c r="Q130" s="1309"/>
      <c r="R130" s="1310" t="s">
        <v>613</v>
      </c>
      <c r="S130" s="1310"/>
      <c r="T130" s="1310"/>
      <c r="U130" s="1310"/>
      <c r="V130" s="1310"/>
      <c r="W130" s="1310"/>
      <c r="X130" s="1311"/>
    </row>
    <row r="131" spans="3:26" ht="19.5" customHeight="1">
      <c r="D131" s="1248" t="s">
        <v>31</v>
      </c>
      <c r="E131" s="1248"/>
      <c r="F131" s="1249"/>
      <c r="G131" s="1295" t="s">
        <v>773</v>
      </c>
      <c r="H131" s="1296"/>
      <c r="I131" s="1297"/>
      <c r="J131" s="1298" t="s">
        <v>774</v>
      </c>
      <c r="K131" s="1299"/>
      <c r="L131" s="1300"/>
      <c r="M131" s="1298" t="s">
        <v>1501</v>
      </c>
      <c r="N131" s="1245"/>
      <c r="O131" s="1245"/>
      <c r="P131" s="1245"/>
      <c r="Q131" s="1245"/>
      <c r="R131" s="1289"/>
      <c r="S131" s="1290"/>
      <c r="T131" s="1290"/>
      <c r="U131" s="1290"/>
      <c r="V131" s="1290"/>
      <c r="W131" s="1290"/>
      <c r="X131" s="1291"/>
      <c r="Z131" s="252" t="s">
        <v>1395</v>
      </c>
    </row>
    <row r="132" spans="3:26" ht="19.5" customHeight="1">
      <c r="D132" s="1248" t="s">
        <v>32</v>
      </c>
      <c r="E132" s="1248"/>
      <c r="F132" s="1249"/>
      <c r="G132" s="1295" t="s">
        <v>773</v>
      </c>
      <c r="H132" s="1296"/>
      <c r="I132" s="1297"/>
      <c r="J132" s="1298" t="s">
        <v>774</v>
      </c>
      <c r="K132" s="1299"/>
      <c r="L132" s="1300"/>
      <c r="M132" s="1298" t="s">
        <v>1501</v>
      </c>
      <c r="N132" s="1245"/>
      <c r="O132" s="1245"/>
      <c r="P132" s="1245"/>
      <c r="Q132" s="1245"/>
      <c r="R132" s="1289"/>
      <c r="S132" s="1290"/>
      <c r="T132" s="1290"/>
      <c r="U132" s="1290"/>
      <c r="V132" s="1290"/>
      <c r="W132" s="1290"/>
      <c r="X132" s="1291"/>
      <c r="Z132" s="252" t="s">
        <v>1395</v>
      </c>
    </row>
    <row r="133" spans="3:26" ht="19.5" customHeight="1">
      <c r="D133" s="1248" t="s">
        <v>33</v>
      </c>
      <c r="E133" s="1248"/>
      <c r="F133" s="1249"/>
      <c r="G133" s="1295" t="s">
        <v>773</v>
      </c>
      <c r="H133" s="1296"/>
      <c r="I133" s="1297"/>
      <c r="J133" s="1298" t="s">
        <v>774</v>
      </c>
      <c r="K133" s="1299"/>
      <c r="L133" s="1300"/>
      <c r="M133" s="1298" t="s">
        <v>1501</v>
      </c>
      <c r="N133" s="1245"/>
      <c r="O133" s="1245"/>
      <c r="P133" s="1245"/>
      <c r="Q133" s="1245"/>
      <c r="R133" s="1289"/>
      <c r="S133" s="1290"/>
      <c r="T133" s="1290"/>
      <c r="U133" s="1290"/>
      <c r="V133" s="1290"/>
      <c r="W133" s="1290"/>
      <c r="X133" s="1291"/>
      <c r="Z133" s="252" t="s">
        <v>1395</v>
      </c>
    </row>
    <row r="134" spans="3:26" ht="16.5" customHeight="1">
      <c r="E134" s="270" t="s">
        <v>666</v>
      </c>
    </row>
    <row r="135" spans="3:26" ht="16.5" customHeight="1">
      <c r="E135" s="119" t="s">
        <v>868</v>
      </c>
    </row>
    <row r="136" spans="3:26" ht="16.5" customHeight="1">
      <c r="E136" s="3" t="s">
        <v>36</v>
      </c>
    </row>
    <row r="137" spans="3:26" ht="16.5" customHeight="1">
      <c r="E137" s="3" t="s">
        <v>668</v>
      </c>
    </row>
    <row r="138" spans="3:26" ht="16.5" customHeight="1">
      <c r="E138" s="3"/>
      <c r="T138" s="1203" t="s">
        <v>1221</v>
      </c>
      <c r="U138" s="1292"/>
      <c r="V138" s="1292"/>
      <c r="W138" s="1293"/>
      <c r="X138" s="1294"/>
    </row>
    <row r="139" spans="3:26" ht="9.6" customHeight="1"/>
    <row r="140" spans="3:26" ht="16.5" customHeight="1">
      <c r="C140" s="8" t="s">
        <v>37</v>
      </c>
    </row>
    <row r="141" spans="3:26" ht="18.95" customHeight="1">
      <c r="D141" s="22" t="s">
        <v>508</v>
      </c>
      <c r="E141" s="19"/>
      <c r="F141" s="19"/>
      <c r="G141" s="19"/>
      <c r="H141" s="19"/>
      <c r="I141" s="1312" t="s">
        <v>1502</v>
      </c>
      <c r="J141" s="1313"/>
      <c r="K141" s="1309"/>
      <c r="L141" s="1309"/>
      <c r="M141" s="1309"/>
      <c r="N141" s="1314"/>
      <c r="Z141" s="252" t="s">
        <v>1503</v>
      </c>
    </row>
    <row r="142" spans="3:26" ht="3" customHeight="1"/>
    <row r="143" spans="3:26" ht="18.600000000000001" customHeight="1">
      <c r="D143" s="1329" t="s">
        <v>618</v>
      </c>
      <c r="E143" s="1248" t="s">
        <v>38</v>
      </c>
      <c r="F143" s="1248"/>
      <c r="G143" s="1248"/>
      <c r="H143" s="1249"/>
      <c r="I143" s="297" t="s">
        <v>616</v>
      </c>
      <c r="J143" s="298">
        <v>5</v>
      </c>
      <c r="K143" s="25" t="s">
        <v>8</v>
      </c>
    </row>
    <row r="144" spans="3:26" ht="18.600000000000001" customHeight="1">
      <c r="D144" s="1330"/>
      <c r="E144" s="1248" t="s">
        <v>39</v>
      </c>
      <c r="F144" s="1248"/>
      <c r="G144" s="1248"/>
      <c r="H144" s="1249"/>
      <c r="I144" s="298">
        <v>8</v>
      </c>
      <c r="J144" s="299" t="s">
        <v>41</v>
      </c>
      <c r="K144" s="298">
        <v>0</v>
      </c>
      <c r="L144" s="300" t="s">
        <v>42</v>
      </c>
      <c r="M144" s="301" t="s">
        <v>10</v>
      </c>
      <c r="N144" s="300" t="s">
        <v>44</v>
      </c>
      <c r="O144" s="15"/>
      <c r="P144" s="16"/>
    </row>
    <row r="145" spans="3:26" ht="18.600000000000001" customHeight="1">
      <c r="D145" s="1330"/>
      <c r="E145" s="1248"/>
      <c r="F145" s="1248"/>
      <c r="G145" s="1248"/>
      <c r="H145" s="1248"/>
      <c r="I145" s="6" t="s">
        <v>45</v>
      </c>
      <c r="J145" s="18"/>
      <c r="K145" s="302" t="s">
        <v>10</v>
      </c>
      <c r="L145" s="298">
        <v>18</v>
      </c>
      <c r="M145" s="18" t="s">
        <v>41</v>
      </c>
      <c r="N145" s="298">
        <v>30</v>
      </c>
      <c r="O145" s="18" t="s">
        <v>43</v>
      </c>
      <c r="P145" s="303"/>
    </row>
    <row r="146" spans="3:26" ht="18.600000000000001" customHeight="1">
      <c r="D146" s="1330"/>
      <c r="E146" s="1248" t="s">
        <v>40</v>
      </c>
      <c r="F146" s="1248"/>
      <c r="G146" s="1248"/>
      <c r="H146" s="1249"/>
      <c r="I146" s="1298" t="s">
        <v>773</v>
      </c>
      <c r="J146" s="1299"/>
      <c r="K146" s="1246"/>
      <c r="Z146" s="252" t="s">
        <v>1397</v>
      </c>
    </row>
    <row r="147" spans="3:26" ht="16.5" customHeight="1">
      <c r="E147" s="270" t="s">
        <v>869</v>
      </c>
    </row>
    <row r="148" spans="3:26" ht="9.6" customHeight="1"/>
    <row r="149" spans="3:26" ht="16.5" customHeight="1">
      <c r="C149" s="8" t="s">
        <v>46</v>
      </c>
    </row>
    <row r="150" spans="3:26" ht="18.95" customHeight="1">
      <c r="D150" s="22" t="s">
        <v>47</v>
      </c>
      <c r="E150" s="23"/>
      <c r="F150" s="23"/>
      <c r="G150" s="23"/>
      <c r="H150" s="23"/>
      <c r="I150" s="23"/>
      <c r="J150" s="1312" t="s">
        <v>1502</v>
      </c>
      <c r="K150" s="1313"/>
      <c r="L150" s="1309"/>
      <c r="M150" s="1309"/>
      <c r="N150" s="1309"/>
      <c r="O150" s="1314"/>
      <c r="Z150" s="252" t="s">
        <v>1503</v>
      </c>
    </row>
    <row r="151" spans="3:26" ht="16.5" customHeight="1">
      <c r="E151" s="151" t="s">
        <v>993</v>
      </c>
    </row>
    <row r="152" spans="3:26" ht="18.95" customHeight="1">
      <c r="D152" s="1315" t="s">
        <v>618</v>
      </c>
      <c r="E152" s="1319" t="s">
        <v>48</v>
      </c>
      <c r="F152" s="1320"/>
      <c r="G152" s="1321" t="s">
        <v>870</v>
      </c>
      <c r="H152" s="1322"/>
      <c r="I152" s="1322"/>
      <c r="J152" s="1322"/>
      <c r="K152" s="1322"/>
      <c r="L152" s="1322"/>
      <c r="M152" s="1322"/>
      <c r="N152" s="1322"/>
      <c r="O152" s="1323"/>
    </row>
    <row r="153" spans="3:26" ht="18.95" customHeight="1">
      <c r="D153" s="1316"/>
      <c r="E153" s="1324" t="s">
        <v>39</v>
      </c>
      <c r="F153" s="1325"/>
      <c r="G153" s="304">
        <v>9</v>
      </c>
      <c r="H153" s="305" t="s">
        <v>41</v>
      </c>
      <c r="I153" s="304">
        <v>0</v>
      </c>
      <c r="J153" s="305" t="s">
        <v>42</v>
      </c>
      <c r="K153" s="306" t="s">
        <v>10</v>
      </c>
      <c r="L153" s="304">
        <v>11</v>
      </c>
      <c r="M153" s="305" t="s">
        <v>41</v>
      </c>
      <c r="N153" s="304">
        <v>0</v>
      </c>
      <c r="O153" s="307" t="s">
        <v>42</v>
      </c>
    </row>
    <row r="154" spans="3:26" ht="18.95" customHeight="1">
      <c r="D154" s="1316"/>
      <c r="E154" s="1319" t="s">
        <v>48</v>
      </c>
      <c r="F154" s="1320"/>
      <c r="G154" s="1326" t="s">
        <v>871</v>
      </c>
      <c r="H154" s="1327"/>
      <c r="I154" s="1327"/>
      <c r="J154" s="1327"/>
      <c r="K154" s="1327"/>
      <c r="L154" s="1327"/>
      <c r="M154" s="1327"/>
      <c r="N154" s="1327"/>
      <c r="O154" s="1328"/>
    </row>
    <row r="155" spans="3:26" ht="18.95" customHeight="1">
      <c r="D155" s="1316"/>
      <c r="E155" s="1324" t="s">
        <v>39</v>
      </c>
      <c r="F155" s="1325"/>
      <c r="G155" s="304">
        <v>10</v>
      </c>
      <c r="H155" s="305" t="s">
        <v>41</v>
      </c>
      <c r="I155" s="304">
        <v>0</v>
      </c>
      <c r="J155" s="305" t="s">
        <v>42</v>
      </c>
      <c r="K155" s="306" t="s">
        <v>10</v>
      </c>
      <c r="L155" s="304">
        <v>12</v>
      </c>
      <c r="M155" s="305" t="s">
        <v>41</v>
      </c>
      <c r="N155" s="304">
        <v>0</v>
      </c>
      <c r="O155" s="307" t="s">
        <v>42</v>
      </c>
    </row>
    <row r="156" spans="3:26" ht="18.95" customHeight="1">
      <c r="D156" s="1317"/>
      <c r="E156" s="1319" t="s">
        <v>48</v>
      </c>
      <c r="F156" s="1320"/>
      <c r="G156" s="1326"/>
      <c r="H156" s="1327"/>
      <c r="I156" s="1327"/>
      <c r="J156" s="1327"/>
      <c r="K156" s="1327"/>
      <c r="L156" s="1327"/>
      <c r="M156" s="1327"/>
      <c r="N156" s="1327"/>
      <c r="O156" s="1328"/>
    </row>
    <row r="157" spans="3:26" ht="18.95" customHeight="1">
      <c r="D157" s="1318"/>
      <c r="E157" s="1324" t="s">
        <v>39</v>
      </c>
      <c r="F157" s="1325"/>
      <c r="G157" s="304"/>
      <c r="H157" s="308" t="s">
        <v>41</v>
      </c>
      <c r="I157" s="304"/>
      <c r="J157" s="308" t="s">
        <v>42</v>
      </c>
      <c r="K157" s="309" t="s">
        <v>10</v>
      </c>
      <c r="L157" s="304"/>
      <c r="M157" s="308" t="s">
        <v>41</v>
      </c>
      <c r="N157" s="304"/>
      <c r="O157" s="310" t="s">
        <v>42</v>
      </c>
    </row>
    <row r="158" spans="3:26" ht="16.5" customHeight="1">
      <c r="E158" s="270" t="s">
        <v>49</v>
      </c>
    </row>
    <row r="159" spans="3:26" ht="9.6" customHeight="1"/>
    <row r="160" spans="3:26" ht="16.5" customHeight="1">
      <c r="C160" s="8" t="s">
        <v>50</v>
      </c>
    </row>
    <row r="161" spans="4:26" ht="19.5" customHeight="1">
      <c r="D161" s="22" t="s">
        <v>51</v>
      </c>
      <c r="E161" s="19"/>
      <c r="F161" s="19"/>
      <c r="G161" s="19"/>
      <c r="H161" s="19"/>
      <c r="I161" s="19"/>
      <c r="J161" s="19"/>
      <c r="K161" s="1312" t="s">
        <v>979</v>
      </c>
      <c r="L161" s="1313"/>
      <c r="M161" s="1309"/>
      <c r="N161" s="1309"/>
      <c r="O161" s="1309"/>
      <c r="P161" s="1314"/>
      <c r="Z161" s="252" t="s">
        <v>1396</v>
      </c>
    </row>
    <row r="162" spans="4:26" ht="16.5" customHeight="1">
      <c r="E162" s="151" t="s">
        <v>617</v>
      </c>
    </row>
    <row r="163" spans="4:26" ht="15.95" customHeight="1">
      <c r="D163" s="1343" t="s">
        <v>52</v>
      </c>
      <c r="E163" s="1344"/>
      <c r="F163" s="1344"/>
      <c r="G163" s="1344"/>
      <c r="H163" s="1344"/>
      <c r="I163" s="1345"/>
      <c r="J163" s="1349" t="s">
        <v>614</v>
      </c>
      <c r="K163" s="1320"/>
      <c r="L163" s="1320"/>
      <c r="M163" s="1320"/>
      <c r="N163" s="1320"/>
      <c r="O163" s="1320"/>
      <c r="P163" s="1320"/>
      <c r="Q163" s="1320"/>
      <c r="R163" s="1350"/>
    </row>
    <row r="164" spans="4:26" ht="15.95" customHeight="1">
      <c r="D164" s="1346"/>
      <c r="E164" s="1347"/>
      <c r="F164" s="1347"/>
      <c r="G164" s="1347"/>
      <c r="H164" s="1347"/>
      <c r="I164" s="1348"/>
      <c r="J164" s="1351" t="s">
        <v>615</v>
      </c>
      <c r="K164" s="1352"/>
      <c r="L164" s="1352"/>
      <c r="M164" s="1352"/>
      <c r="N164" s="1352"/>
      <c r="O164" s="1352"/>
      <c r="P164" s="1352"/>
      <c r="Q164" s="1352"/>
      <c r="R164" s="1353"/>
    </row>
    <row r="165" spans="4:26" ht="18.600000000000001" customHeight="1" thickBot="1">
      <c r="D165" s="1337"/>
      <c r="E165" s="1338"/>
      <c r="F165" s="1338"/>
      <c r="G165" s="1338"/>
      <c r="H165" s="1338"/>
      <c r="I165" s="1339"/>
      <c r="J165" s="1326"/>
      <c r="K165" s="1327"/>
      <c r="L165" s="1327"/>
      <c r="M165" s="1327"/>
      <c r="N165" s="1327"/>
      <c r="O165" s="1327"/>
      <c r="P165" s="1327"/>
      <c r="Q165" s="1327"/>
      <c r="R165" s="1328"/>
    </row>
    <row r="166" spans="4:26" ht="18.600000000000001" customHeight="1">
      <c r="D166" s="1340"/>
      <c r="E166" s="1341"/>
      <c r="F166" s="1341"/>
      <c r="G166" s="1341"/>
      <c r="H166" s="1341"/>
      <c r="I166" s="1342"/>
      <c r="J166" s="304"/>
      <c r="K166" s="305" t="s">
        <v>41</v>
      </c>
      <c r="L166" s="304"/>
      <c r="M166" s="305" t="s">
        <v>42</v>
      </c>
      <c r="N166" s="306" t="s">
        <v>10</v>
      </c>
      <c r="O166" s="304"/>
      <c r="P166" s="305" t="s">
        <v>41</v>
      </c>
      <c r="Q166" s="304"/>
      <c r="R166" s="307" t="s">
        <v>42</v>
      </c>
    </row>
    <row r="167" spans="4:26" ht="18.600000000000001" customHeight="1" thickBot="1">
      <c r="D167" s="1337"/>
      <c r="E167" s="1338"/>
      <c r="F167" s="1338"/>
      <c r="G167" s="1338"/>
      <c r="H167" s="1338"/>
      <c r="I167" s="1339"/>
      <c r="J167" s="1326"/>
      <c r="K167" s="1327"/>
      <c r="L167" s="1327"/>
      <c r="M167" s="1327"/>
      <c r="N167" s="1327"/>
      <c r="O167" s="1327"/>
      <c r="P167" s="1327"/>
      <c r="Q167" s="1327"/>
      <c r="R167" s="1328"/>
    </row>
    <row r="168" spans="4:26" ht="18.600000000000001" customHeight="1">
      <c r="D168" s="1340"/>
      <c r="E168" s="1341"/>
      <c r="F168" s="1341"/>
      <c r="G168" s="1341"/>
      <c r="H168" s="1341"/>
      <c r="I168" s="1342"/>
      <c r="J168" s="304"/>
      <c r="K168" s="308" t="s">
        <v>41</v>
      </c>
      <c r="L168" s="304"/>
      <c r="M168" s="308" t="s">
        <v>42</v>
      </c>
      <c r="N168" s="309" t="s">
        <v>10</v>
      </c>
      <c r="O168" s="304"/>
      <c r="P168" s="308" t="s">
        <v>41</v>
      </c>
      <c r="Q168" s="304"/>
      <c r="R168" s="310" t="s">
        <v>42</v>
      </c>
    </row>
    <row r="169" spans="4:26" ht="18.600000000000001" customHeight="1" thickBot="1">
      <c r="D169" s="1337"/>
      <c r="E169" s="1338"/>
      <c r="F169" s="1338"/>
      <c r="G169" s="1338"/>
      <c r="H169" s="1338"/>
      <c r="I169" s="1339"/>
      <c r="J169" s="1326"/>
      <c r="K169" s="1327"/>
      <c r="L169" s="1327"/>
      <c r="M169" s="1327"/>
      <c r="N169" s="1327"/>
      <c r="O169" s="1327"/>
      <c r="P169" s="1327"/>
      <c r="Q169" s="1327"/>
      <c r="R169" s="1328"/>
    </row>
    <row r="170" spans="4:26" ht="18.600000000000001" customHeight="1">
      <c r="D170" s="1340"/>
      <c r="E170" s="1341"/>
      <c r="F170" s="1341"/>
      <c r="G170" s="1341"/>
      <c r="H170" s="1341"/>
      <c r="I170" s="1342"/>
      <c r="J170" s="304"/>
      <c r="K170" s="308" t="s">
        <v>41</v>
      </c>
      <c r="L170" s="304"/>
      <c r="M170" s="308" t="s">
        <v>42</v>
      </c>
      <c r="N170" s="309" t="s">
        <v>10</v>
      </c>
      <c r="O170" s="304"/>
      <c r="P170" s="308" t="s">
        <v>41</v>
      </c>
      <c r="Q170" s="304"/>
      <c r="R170" s="310" t="s">
        <v>42</v>
      </c>
    </row>
    <row r="171" spans="4:26" ht="18.600000000000001" customHeight="1" thickBot="1">
      <c r="D171" s="1337"/>
      <c r="E171" s="1338"/>
      <c r="F171" s="1338"/>
      <c r="G171" s="1338"/>
      <c r="H171" s="1338"/>
      <c r="I171" s="1339"/>
      <c r="J171" s="1326"/>
      <c r="K171" s="1327"/>
      <c r="L171" s="1327"/>
      <c r="M171" s="1327"/>
      <c r="N171" s="1327"/>
      <c r="O171" s="1327"/>
      <c r="P171" s="1327"/>
      <c r="Q171" s="1327"/>
      <c r="R171" s="1328"/>
    </row>
    <row r="172" spans="4:26" ht="18.600000000000001" customHeight="1">
      <c r="D172" s="1340"/>
      <c r="E172" s="1341"/>
      <c r="F172" s="1341"/>
      <c r="G172" s="1341"/>
      <c r="H172" s="1341"/>
      <c r="I172" s="1342"/>
      <c r="J172" s="304"/>
      <c r="K172" s="308" t="s">
        <v>41</v>
      </c>
      <c r="L172" s="304"/>
      <c r="M172" s="308" t="s">
        <v>42</v>
      </c>
      <c r="N172" s="309" t="s">
        <v>10</v>
      </c>
      <c r="O172" s="304"/>
      <c r="P172" s="308" t="s">
        <v>41</v>
      </c>
      <c r="Q172" s="304"/>
      <c r="R172" s="310" t="s">
        <v>42</v>
      </c>
    </row>
    <row r="173" spans="4:26" ht="16.5" customHeight="1">
      <c r="E173" s="270" t="s">
        <v>53</v>
      </c>
    </row>
    <row r="174" spans="4:26" ht="16.5" customHeight="1"/>
    <row r="175" spans="4:26" ht="12" customHeight="1"/>
    <row r="176" spans="4:26" ht="17.45" customHeight="1">
      <c r="P176" s="1242" t="s">
        <v>609</v>
      </c>
      <c r="Q176" s="1242"/>
      <c r="R176" s="1242"/>
      <c r="S176" s="1242" t="str">
        <f>$Q$12</f>
        <v>○△幼稚園</v>
      </c>
      <c r="T176" s="1242"/>
      <c r="U176" s="1242"/>
      <c r="V176" s="1242"/>
      <c r="W176" s="1242"/>
      <c r="X176" s="1242"/>
    </row>
    <row r="177" spans="2:26" ht="16.5" customHeight="1">
      <c r="B177" s="7" t="s">
        <v>54</v>
      </c>
    </row>
    <row r="178" spans="2:26" ht="16.5" customHeight="1">
      <c r="C178" s="8" t="s">
        <v>55</v>
      </c>
    </row>
    <row r="179" spans="2:26" ht="18.600000000000001" customHeight="1">
      <c r="D179" s="1319" t="s">
        <v>56</v>
      </c>
      <c r="E179" s="1320"/>
      <c r="F179" s="1320"/>
      <c r="G179" s="1320"/>
      <c r="H179" s="1320"/>
      <c r="I179" s="1331" t="s">
        <v>872</v>
      </c>
      <c r="J179" s="1331"/>
      <c r="K179" s="1331"/>
      <c r="L179" s="1331"/>
      <c r="M179" s="1331"/>
      <c r="N179" s="1331"/>
      <c r="O179" s="1331"/>
      <c r="P179" s="1331"/>
      <c r="Q179" s="1331"/>
      <c r="Z179" s="252" t="s">
        <v>1398</v>
      </c>
    </row>
    <row r="180" spans="2:26" ht="16.5" customHeight="1">
      <c r="D180" s="1332" t="s">
        <v>913</v>
      </c>
      <c r="E180" s="1325"/>
      <c r="F180" s="1325"/>
      <c r="G180" s="1333"/>
      <c r="H180" s="1333"/>
      <c r="I180" s="1334"/>
      <c r="J180" s="1335"/>
      <c r="K180" s="1335"/>
      <c r="L180" s="1335"/>
      <c r="M180" s="1335"/>
      <c r="N180" s="1335"/>
      <c r="O180" s="1335"/>
      <c r="P180" s="1335"/>
      <c r="Q180" s="1336"/>
    </row>
    <row r="181" spans="2:26" ht="18.600000000000001" customHeight="1">
      <c r="D181" s="1249" t="s">
        <v>57</v>
      </c>
      <c r="E181" s="1370"/>
      <c r="F181" s="1370"/>
      <c r="G181" s="1370"/>
      <c r="H181" s="1370"/>
      <c r="I181" s="1371" t="s">
        <v>1504</v>
      </c>
      <c r="J181" s="1372"/>
      <c r="K181" s="1373"/>
      <c r="L181" s="1373"/>
      <c r="M181" s="1373"/>
      <c r="N181" s="1373"/>
      <c r="O181" s="1373"/>
      <c r="P181" s="1373"/>
      <c r="Q181" s="1374"/>
      <c r="Z181" s="252" t="s">
        <v>1399</v>
      </c>
    </row>
    <row r="182" spans="2:26" ht="16.5" customHeight="1">
      <c r="D182" s="311" t="s">
        <v>948</v>
      </c>
      <c r="K182" s="312"/>
      <c r="L182" s="1"/>
      <c r="M182" s="1"/>
      <c r="N182" s="1"/>
      <c r="O182" s="1"/>
    </row>
    <row r="183" spans="2:26" ht="19.5" customHeight="1">
      <c r="D183" s="1308" t="s">
        <v>511</v>
      </c>
      <c r="E183" s="1375"/>
      <c r="F183" s="1375"/>
      <c r="G183" s="1375"/>
      <c r="H183" s="1375"/>
      <c r="I183" s="298"/>
      <c r="J183" s="11" t="s">
        <v>58</v>
      </c>
      <c r="K183" s="10"/>
    </row>
    <row r="184" spans="2:26" ht="16.5" customHeight="1">
      <c r="D184" s="1376" t="s">
        <v>510</v>
      </c>
      <c r="E184" s="1370"/>
      <c r="F184" s="1370"/>
      <c r="G184" s="1370"/>
      <c r="H184" s="1370"/>
      <c r="I184" s="1377"/>
      <c r="J184" s="1378"/>
      <c r="K184" s="1246"/>
      <c r="Z184" s="252" t="s">
        <v>1392</v>
      </c>
    </row>
    <row r="185" spans="2:26" ht="16.5" customHeight="1">
      <c r="E185" s="270" t="s">
        <v>59</v>
      </c>
    </row>
    <row r="186" spans="2:26" ht="9.6" customHeight="1"/>
    <row r="187" spans="2:26" ht="16.5" customHeight="1">
      <c r="C187" s="8" t="s">
        <v>60</v>
      </c>
    </row>
    <row r="188" spans="2:26" ht="19.5" customHeight="1">
      <c r="D188" s="12" t="s">
        <v>64</v>
      </c>
      <c r="E188" s="19"/>
      <c r="F188" s="19"/>
      <c r="G188" s="19"/>
      <c r="H188" s="19"/>
      <c r="I188" s="19"/>
      <c r="J188" s="1369" t="s">
        <v>960</v>
      </c>
      <c r="K188" s="1369"/>
      <c r="L188" s="1379"/>
      <c r="M188" s="1379"/>
      <c r="N188" s="1379"/>
      <c r="O188" s="1242"/>
      <c r="P188" s="1242"/>
      <c r="Q188" s="1242"/>
      <c r="Z188" s="252" t="s">
        <v>1400</v>
      </c>
    </row>
    <row r="189" spans="2:26" ht="19.5" customHeight="1">
      <c r="D189" s="313" t="s">
        <v>62</v>
      </c>
      <c r="E189" s="314"/>
      <c r="F189" s="314"/>
      <c r="G189" s="314"/>
      <c r="H189" s="314"/>
      <c r="I189" s="314"/>
      <c r="J189" s="1360" t="s">
        <v>959</v>
      </c>
      <c r="K189" s="1360"/>
      <c r="L189" s="1360"/>
      <c r="M189" s="1360"/>
      <c r="N189" s="1361"/>
      <c r="O189" s="1361"/>
      <c r="P189" s="1362"/>
      <c r="Q189" s="1362"/>
      <c r="Z189" s="252" t="s">
        <v>1401</v>
      </c>
    </row>
    <row r="190" spans="2:26" ht="19.5" customHeight="1">
      <c r="D190" s="315"/>
      <c r="E190" s="316" t="s">
        <v>619</v>
      </c>
      <c r="F190" s="316"/>
      <c r="G190" s="316"/>
      <c r="H190" s="316"/>
      <c r="I190" s="317" t="s">
        <v>63</v>
      </c>
      <c r="J190" s="318" t="s">
        <v>803</v>
      </c>
      <c r="K190" s="319">
        <v>6</v>
      </c>
      <c r="L190" s="320" t="s">
        <v>2</v>
      </c>
      <c r="M190" s="319">
        <v>6</v>
      </c>
      <c r="N190" s="320" t="s">
        <v>3</v>
      </c>
      <c r="O190" s="321">
        <v>1</v>
      </c>
      <c r="P190" s="322" t="s">
        <v>4</v>
      </c>
      <c r="Z190" s="252" t="s">
        <v>1402</v>
      </c>
    </row>
    <row r="191" spans="2:26" ht="16.5" customHeight="1">
      <c r="D191" s="323" t="s">
        <v>61</v>
      </c>
      <c r="E191" s="324"/>
      <c r="F191" s="324"/>
      <c r="G191" s="324"/>
      <c r="H191" s="324"/>
      <c r="I191" s="325"/>
      <c r="J191" s="1363" t="s">
        <v>1505</v>
      </c>
      <c r="K191" s="1364"/>
      <c r="L191" s="1364"/>
      <c r="M191" s="1364"/>
      <c r="N191" s="1364"/>
      <c r="O191" s="1364"/>
      <c r="P191" s="1364"/>
      <c r="Q191" s="1365"/>
      <c r="R191" s="1365"/>
      <c r="S191" s="1365"/>
      <c r="T191" s="1365"/>
      <c r="U191" s="1365"/>
      <c r="V191" s="1366"/>
    </row>
    <row r="192" spans="2:26" ht="16.5" customHeight="1">
      <c r="D192" s="326"/>
      <c r="E192" s="327"/>
      <c r="F192" s="327"/>
      <c r="G192" s="327"/>
      <c r="H192" s="327"/>
      <c r="I192" s="327"/>
      <c r="J192" s="1357"/>
      <c r="K192" s="1358"/>
      <c r="L192" s="1358"/>
      <c r="M192" s="1358"/>
      <c r="N192" s="1358"/>
      <c r="O192" s="1358"/>
      <c r="P192" s="1358"/>
      <c r="Q192" s="1367"/>
      <c r="R192" s="1367"/>
      <c r="S192" s="1367"/>
      <c r="T192" s="1367"/>
      <c r="U192" s="1367"/>
      <c r="V192" s="1368"/>
    </row>
    <row r="193" spans="3:26" ht="16.5" customHeight="1">
      <c r="E193" s="270" t="s">
        <v>65</v>
      </c>
    </row>
    <row r="194" spans="3:26" ht="9.6" customHeight="1"/>
    <row r="195" spans="3:26" ht="16.5" customHeight="1">
      <c r="C195" s="8" t="s">
        <v>66</v>
      </c>
    </row>
    <row r="196" spans="3:26" ht="18.95" customHeight="1">
      <c r="D196" s="1355" t="s">
        <v>67</v>
      </c>
      <c r="E196" s="1355"/>
      <c r="F196" s="1355"/>
      <c r="G196" s="1355"/>
      <c r="H196" s="1355"/>
      <c r="I196" s="1355"/>
      <c r="J196" s="1355"/>
      <c r="K196" s="1355"/>
      <c r="L196" s="1355"/>
      <c r="M196" s="1308"/>
      <c r="N196" s="1369" t="s">
        <v>914</v>
      </c>
      <c r="O196" s="1369"/>
      <c r="P196" s="1369"/>
      <c r="Q196" s="1369"/>
      <c r="R196" s="1369"/>
      <c r="S196" s="1369"/>
      <c r="T196" s="1369"/>
      <c r="U196" s="1369"/>
      <c r="V196" s="1369"/>
      <c r="Z196" s="252" t="s">
        <v>1403</v>
      </c>
    </row>
    <row r="197" spans="3:26" ht="31.5" customHeight="1">
      <c r="D197" s="1354" t="s">
        <v>918</v>
      </c>
      <c r="E197" s="1355"/>
      <c r="F197" s="1355"/>
      <c r="G197" s="1355"/>
      <c r="H197" s="1355"/>
      <c r="I197" s="1355"/>
      <c r="J197" s="1355"/>
      <c r="K197" s="1355"/>
      <c r="L197" s="1355"/>
      <c r="M197" s="1308"/>
      <c r="N197" s="1356" t="s">
        <v>772</v>
      </c>
      <c r="O197" s="1356"/>
      <c r="Z197" s="252" t="s">
        <v>1404</v>
      </c>
    </row>
    <row r="198" spans="3:26" ht="33" customHeight="1">
      <c r="D198" s="1354" t="s">
        <v>919</v>
      </c>
      <c r="E198" s="1355"/>
      <c r="F198" s="1355"/>
      <c r="G198" s="1355"/>
      <c r="H198" s="1355"/>
      <c r="I198" s="1355"/>
      <c r="J198" s="1355"/>
      <c r="K198" s="1355"/>
      <c r="L198" s="1355"/>
      <c r="M198" s="1308"/>
      <c r="N198" s="1356" t="s">
        <v>1506</v>
      </c>
      <c r="O198" s="1356"/>
      <c r="Z198" s="252" t="s">
        <v>1405</v>
      </c>
    </row>
    <row r="199" spans="3:26" ht="16.5" customHeight="1">
      <c r="E199" s="270" t="s">
        <v>68</v>
      </c>
    </row>
    <row r="200" spans="3:26" ht="16.5" customHeight="1">
      <c r="E200" s="3" t="s">
        <v>667</v>
      </c>
    </row>
    <row r="201" spans="3:26" ht="16.5" customHeight="1">
      <c r="E201" s="3" t="s">
        <v>873</v>
      </c>
    </row>
    <row r="202" spans="3:26" ht="9.6" customHeight="1"/>
    <row r="203" spans="3:26" ht="16.5" customHeight="1">
      <c r="C203" s="8" t="s">
        <v>69</v>
      </c>
    </row>
    <row r="204" spans="3:26" ht="16.5" customHeight="1">
      <c r="D204" t="s">
        <v>70</v>
      </c>
    </row>
    <row r="205" spans="3:26" ht="18.95" customHeight="1">
      <c r="D205" s="12" t="s">
        <v>71</v>
      </c>
      <c r="E205" s="19"/>
      <c r="F205" s="19"/>
      <c r="G205" s="19"/>
      <c r="H205" s="19"/>
      <c r="I205" s="19"/>
      <c r="J205" s="19"/>
      <c r="K205" s="19"/>
      <c r="L205" s="19"/>
      <c r="M205" s="19"/>
      <c r="N205" s="1312" t="s">
        <v>915</v>
      </c>
      <c r="O205" s="1313"/>
      <c r="P205" s="1309"/>
      <c r="Q205" s="1309"/>
      <c r="R205" s="1314"/>
      <c r="Z205" s="252" t="s">
        <v>1406</v>
      </c>
    </row>
    <row r="206" spans="3:26" ht="33.950000000000003" customHeight="1">
      <c r="D206" s="12" t="s">
        <v>620</v>
      </c>
      <c r="E206" s="19"/>
      <c r="F206" s="19"/>
      <c r="G206" s="19"/>
      <c r="H206" s="19"/>
      <c r="I206" s="19"/>
      <c r="J206" s="19"/>
      <c r="K206" s="19"/>
      <c r="L206" s="19"/>
      <c r="M206" s="19"/>
      <c r="N206" s="1357" t="s">
        <v>1507</v>
      </c>
      <c r="O206" s="1358"/>
      <c r="P206" s="1358"/>
      <c r="Q206" s="1358"/>
      <c r="R206" s="1358"/>
      <c r="S206" s="1359"/>
      <c r="T206" s="1359"/>
      <c r="U206" s="1359"/>
      <c r="V206" s="1359"/>
      <c r="W206" s="1336"/>
    </row>
    <row r="207" spans="3:26" ht="16.5" customHeight="1">
      <c r="E207" s="270" t="s">
        <v>72</v>
      </c>
    </row>
    <row r="208" spans="3:26" ht="16.5" customHeight="1">
      <c r="E208" s="119" t="s">
        <v>1346</v>
      </c>
    </row>
    <row r="209" spans="1:26" ht="16.5" customHeight="1">
      <c r="E209" s="3" t="s">
        <v>78</v>
      </c>
    </row>
    <row r="210" spans="1:26" ht="16.5" customHeight="1">
      <c r="E210" s="3" t="s">
        <v>621</v>
      </c>
    </row>
    <row r="211" spans="1:26" ht="16.5" customHeight="1">
      <c r="E211" s="3" t="s">
        <v>622</v>
      </c>
    </row>
    <row r="212" spans="1:26" ht="16.5" customHeight="1">
      <c r="E212" s="3" t="s">
        <v>623</v>
      </c>
    </row>
    <row r="213" spans="1:26" ht="16.5" customHeight="1">
      <c r="E213" s="119" t="s">
        <v>1347</v>
      </c>
    </row>
    <row r="214" spans="1:26" ht="16.5" customHeight="1">
      <c r="E214" s="3" t="s">
        <v>73</v>
      </c>
    </row>
    <row r="215" spans="1:26" ht="16.5" customHeight="1">
      <c r="E215" s="3" t="s">
        <v>74</v>
      </c>
    </row>
    <row r="216" spans="1:26" ht="16.5" customHeight="1">
      <c r="E216" s="3" t="s">
        <v>75</v>
      </c>
    </row>
    <row r="217" spans="1:26" ht="16.5" customHeight="1">
      <c r="E217" s="3" t="s">
        <v>76</v>
      </c>
    </row>
    <row r="218" spans="1:26" ht="16.5" customHeight="1">
      <c r="E218" s="3" t="s">
        <v>77</v>
      </c>
    </row>
    <row r="219" spans="1:26" s="222" customFormat="1" ht="16.5" customHeight="1">
      <c r="A219" s="274"/>
      <c r="E219" s="119" t="s">
        <v>1482</v>
      </c>
      <c r="Z219" s="328"/>
    </row>
    <row r="220" spans="1:26" s="222" customFormat="1" ht="16.5" customHeight="1">
      <c r="A220" s="274"/>
      <c r="E220" s="119" t="s">
        <v>1301</v>
      </c>
      <c r="Z220" s="328"/>
    </row>
    <row r="221" spans="1:26" s="222" customFormat="1" ht="16.5" customHeight="1">
      <c r="A221" s="274"/>
      <c r="E221" s="119" t="s">
        <v>1302</v>
      </c>
      <c r="Z221" s="328"/>
    </row>
    <row r="222" spans="1:26" s="222" customFormat="1" ht="16.5" customHeight="1">
      <c r="A222" s="274"/>
      <c r="E222" s="119" t="s">
        <v>1303</v>
      </c>
      <c r="Z222" s="328"/>
    </row>
    <row r="223" spans="1:26" s="222" customFormat="1" ht="16.5" customHeight="1">
      <c r="A223" s="274"/>
      <c r="E223" s="119" t="s">
        <v>1304</v>
      </c>
      <c r="Z223" s="328"/>
    </row>
    <row r="224" spans="1:26" s="222" customFormat="1" ht="16.5" customHeight="1">
      <c r="A224" s="274"/>
      <c r="E224" s="119" t="s">
        <v>1305</v>
      </c>
      <c r="Z224" s="328"/>
    </row>
    <row r="225" spans="4:26" ht="11.1" customHeight="1">
      <c r="Y225" s="539"/>
      <c r="Z225" s="538"/>
    </row>
    <row r="226" spans="4:26" ht="17.45" customHeight="1">
      <c r="P226" s="1242" t="s">
        <v>609</v>
      </c>
      <c r="Q226" s="1242"/>
      <c r="R226" s="1242"/>
      <c r="S226" s="1242" t="str">
        <f>$Q$12</f>
        <v>○△幼稚園</v>
      </c>
      <c r="T226" s="1242"/>
      <c r="U226" s="1242"/>
      <c r="V226" s="1242"/>
      <c r="W226" s="1242"/>
      <c r="X226" s="1242"/>
      <c r="Y226" s="539"/>
      <c r="Z226" s="538"/>
    </row>
    <row r="227" spans="4:26" s="222" customFormat="1" ht="16.5" customHeight="1">
      <c r="D227" s="222" t="s">
        <v>1618</v>
      </c>
      <c r="Y227" s="540"/>
    </row>
    <row r="228" spans="4:26" s="222" customFormat="1" ht="16.5" customHeight="1">
      <c r="D228" s="603" t="s">
        <v>1619</v>
      </c>
      <c r="E228" s="603"/>
      <c r="F228" s="603"/>
      <c r="G228" s="603"/>
      <c r="H228" s="603"/>
      <c r="I228" s="603"/>
      <c r="J228" s="603"/>
      <c r="K228" s="603"/>
      <c r="L228" s="603"/>
      <c r="M228" s="603"/>
      <c r="N228" s="603"/>
      <c r="O228" s="604" t="s">
        <v>34</v>
      </c>
      <c r="P228" s="605"/>
      <c r="Q228" s="606"/>
      <c r="R228" s="604" t="s">
        <v>1620</v>
      </c>
      <c r="S228" s="605"/>
      <c r="T228" s="605"/>
      <c r="U228" s="605"/>
      <c r="V228" s="605"/>
      <c r="W228" s="605"/>
      <c r="X228" s="606"/>
      <c r="Y228" s="540"/>
    </row>
    <row r="229" spans="4:26" s="222" customFormat="1" ht="16.5" customHeight="1">
      <c r="D229" s="589" t="s">
        <v>1621</v>
      </c>
      <c r="E229" s="590"/>
      <c r="F229" s="590"/>
      <c r="G229" s="590"/>
      <c r="H229" s="590"/>
      <c r="I229" s="590"/>
      <c r="J229" s="590"/>
      <c r="K229" s="590"/>
      <c r="L229" s="590"/>
      <c r="M229" s="590"/>
      <c r="N229" s="591"/>
      <c r="O229" s="574" t="s">
        <v>1633</v>
      </c>
      <c r="P229" s="575"/>
      <c r="Q229" s="576"/>
      <c r="R229" s="1233" t="s">
        <v>1634</v>
      </c>
      <c r="S229" s="1234"/>
      <c r="T229" s="1234"/>
      <c r="U229" s="1234"/>
      <c r="V229" s="1234"/>
      <c r="W229" s="1234"/>
      <c r="X229" s="1235"/>
      <c r="Y229" s="540"/>
      <c r="Z229" s="252" t="s">
        <v>1635</v>
      </c>
    </row>
    <row r="230" spans="4:26" s="222" customFormat="1" ht="16.5" customHeight="1">
      <c r="D230" s="592"/>
      <c r="E230" s="593"/>
      <c r="F230" s="593"/>
      <c r="G230" s="593"/>
      <c r="H230" s="593"/>
      <c r="I230" s="593"/>
      <c r="J230" s="593"/>
      <c r="K230" s="593"/>
      <c r="L230" s="593"/>
      <c r="M230" s="593"/>
      <c r="N230" s="594"/>
      <c r="O230" s="577"/>
      <c r="P230" s="578"/>
      <c r="Q230" s="579"/>
      <c r="R230" s="1236"/>
      <c r="S230" s="1237"/>
      <c r="T230" s="1237"/>
      <c r="U230" s="1237"/>
      <c r="V230" s="1237"/>
      <c r="W230" s="1237"/>
      <c r="X230" s="1238"/>
      <c r="Y230" s="540"/>
    </row>
    <row r="231" spans="4:26" s="222" customFormat="1" ht="16.5" customHeight="1">
      <c r="D231" s="592"/>
      <c r="E231" s="593"/>
      <c r="F231" s="593"/>
      <c r="G231" s="593"/>
      <c r="H231" s="593"/>
      <c r="I231" s="593"/>
      <c r="J231" s="593"/>
      <c r="K231" s="593"/>
      <c r="L231" s="593"/>
      <c r="M231" s="593"/>
      <c r="N231" s="594"/>
      <c r="O231" s="577"/>
      <c r="P231" s="578"/>
      <c r="Q231" s="579"/>
      <c r="R231" s="1236"/>
      <c r="S231" s="1237"/>
      <c r="T231" s="1237"/>
      <c r="U231" s="1237"/>
      <c r="V231" s="1237"/>
      <c r="W231" s="1237"/>
      <c r="X231" s="1238"/>
      <c r="Y231" s="540"/>
    </row>
    <row r="232" spans="4:26" s="222" customFormat="1" ht="16.5" customHeight="1">
      <c r="D232" s="592"/>
      <c r="E232" s="593"/>
      <c r="F232" s="593"/>
      <c r="G232" s="593"/>
      <c r="H232" s="593"/>
      <c r="I232" s="593"/>
      <c r="J232" s="593"/>
      <c r="K232" s="593"/>
      <c r="L232" s="593"/>
      <c r="M232" s="593"/>
      <c r="N232" s="594"/>
      <c r="O232" s="577"/>
      <c r="P232" s="578"/>
      <c r="Q232" s="579"/>
      <c r="R232" s="1236"/>
      <c r="S232" s="1237"/>
      <c r="T232" s="1237"/>
      <c r="U232" s="1237"/>
      <c r="V232" s="1237"/>
      <c r="W232" s="1237"/>
      <c r="X232" s="1238"/>
      <c r="Y232" s="540"/>
    </row>
    <row r="233" spans="4:26" s="222" customFormat="1" ht="16.5" customHeight="1">
      <c r="D233" s="592"/>
      <c r="E233" s="593"/>
      <c r="F233" s="593"/>
      <c r="G233" s="593"/>
      <c r="H233" s="593"/>
      <c r="I233" s="593"/>
      <c r="J233" s="593"/>
      <c r="K233" s="593"/>
      <c r="L233" s="593"/>
      <c r="M233" s="593"/>
      <c r="N233" s="594"/>
      <c r="O233" s="577"/>
      <c r="P233" s="578"/>
      <c r="Q233" s="579"/>
      <c r="R233" s="1236"/>
      <c r="S233" s="1237"/>
      <c r="T233" s="1237"/>
      <c r="U233" s="1237"/>
      <c r="V233" s="1237"/>
      <c r="W233" s="1237"/>
      <c r="X233" s="1238"/>
      <c r="Y233" s="540"/>
    </row>
    <row r="234" spans="4:26" s="222" customFormat="1" ht="16.5" customHeight="1">
      <c r="D234" s="592"/>
      <c r="E234" s="593"/>
      <c r="F234" s="593"/>
      <c r="G234" s="593"/>
      <c r="H234" s="593"/>
      <c r="I234" s="593"/>
      <c r="J234" s="593"/>
      <c r="K234" s="593"/>
      <c r="L234" s="593"/>
      <c r="M234" s="593"/>
      <c r="N234" s="594"/>
      <c r="O234" s="577"/>
      <c r="P234" s="578"/>
      <c r="Q234" s="579"/>
      <c r="R234" s="1239"/>
      <c r="S234" s="1240"/>
      <c r="T234" s="1240"/>
      <c r="U234" s="1240"/>
      <c r="V234" s="1240"/>
      <c r="W234" s="1240"/>
      <c r="X234" s="1241"/>
      <c r="Y234" s="540"/>
    </row>
    <row r="235" spans="4:26" s="222" customFormat="1" ht="16.5" customHeight="1">
      <c r="D235" s="589" t="s">
        <v>1622</v>
      </c>
      <c r="E235" s="590"/>
      <c r="F235" s="590"/>
      <c r="G235" s="590"/>
      <c r="H235" s="590"/>
      <c r="I235" s="590"/>
      <c r="J235" s="590"/>
      <c r="K235" s="590"/>
      <c r="L235" s="590"/>
      <c r="M235" s="590"/>
      <c r="N235" s="591"/>
      <c r="O235" s="574" t="s">
        <v>1636</v>
      </c>
      <c r="P235" s="575"/>
      <c r="Q235" s="576"/>
      <c r="R235" s="537"/>
      <c r="Y235" s="540"/>
      <c r="Z235" s="252" t="s">
        <v>1637</v>
      </c>
    </row>
    <row r="236" spans="4:26" s="222" customFormat="1" ht="16.5" customHeight="1">
      <c r="D236" s="592"/>
      <c r="E236" s="593"/>
      <c r="F236" s="593"/>
      <c r="G236" s="593"/>
      <c r="H236" s="593"/>
      <c r="I236" s="593"/>
      <c r="J236" s="593"/>
      <c r="K236" s="593"/>
      <c r="L236" s="593"/>
      <c r="M236" s="593"/>
      <c r="N236" s="594"/>
      <c r="O236" s="577"/>
      <c r="P236" s="578"/>
      <c r="Q236" s="579"/>
      <c r="R236" s="537"/>
      <c r="Y236" s="540"/>
    </row>
    <row r="237" spans="4:26" s="222" customFormat="1" ht="16.5" customHeight="1">
      <c r="D237" s="592"/>
      <c r="E237" s="593"/>
      <c r="F237" s="593"/>
      <c r="G237" s="593"/>
      <c r="H237" s="593"/>
      <c r="I237" s="593"/>
      <c r="J237" s="593"/>
      <c r="K237" s="593"/>
      <c r="L237" s="593"/>
      <c r="M237" s="593"/>
      <c r="N237" s="594"/>
      <c r="O237" s="577"/>
      <c r="P237" s="578"/>
      <c r="Q237" s="579"/>
      <c r="R237" s="537"/>
      <c r="Y237" s="540"/>
    </row>
    <row r="238" spans="4:26" s="222" customFormat="1" ht="16.5" customHeight="1">
      <c r="D238" s="592"/>
      <c r="E238" s="593"/>
      <c r="F238" s="593"/>
      <c r="G238" s="593"/>
      <c r="H238" s="593"/>
      <c r="I238" s="593"/>
      <c r="J238" s="593"/>
      <c r="K238" s="593"/>
      <c r="L238" s="593"/>
      <c r="M238" s="593"/>
      <c r="N238" s="594"/>
      <c r="O238" s="577"/>
      <c r="P238" s="578"/>
      <c r="Q238" s="579"/>
      <c r="R238" s="537"/>
      <c r="Y238" s="540"/>
    </row>
    <row r="239" spans="4:26" s="222" customFormat="1" ht="16.5" customHeight="1">
      <c r="D239" s="592"/>
      <c r="E239" s="593"/>
      <c r="F239" s="593"/>
      <c r="G239" s="593"/>
      <c r="H239" s="593"/>
      <c r="I239" s="593"/>
      <c r="J239" s="593"/>
      <c r="K239" s="593"/>
      <c r="L239" s="593"/>
      <c r="M239" s="593"/>
      <c r="N239" s="594"/>
      <c r="O239" s="577"/>
      <c r="P239" s="578"/>
      <c r="Q239" s="579"/>
      <c r="R239" s="537"/>
      <c r="Y239" s="540"/>
    </row>
    <row r="240" spans="4:26" s="222" customFormat="1" ht="16.5" customHeight="1">
      <c r="D240" s="592"/>
      <c r="E240" s="593"/>
      <c r="F240" s="593"/>
      <c r="G240" s="593"/>
      <c r="H240" s="593"/>
      <c r="I240" s="593"/>
      <c r="J240" s="593"/>
      <c r="K240" s="593"/>
      <c r="L240" s="593"/>
      <c r="M240" s="593"/>
      <c r="N240" s="594"/>
      <c r="O240" s="577"/>
      <c r="P240" s="578"/>
      <c r="Q240" s="579"/>
      <c r="R240" s="537"/>
      <c r="Y240" s="540"/>
    </row>
    <row r="241" spans="1:26" s="222" customFormat="1" ht="16.5" customHeight="1">
      <c r="D241" s="595"/>
      <c r="E241" s="596"/>
      <c r="F241" s="596"/>
      <c r="G241" s="596"/>
      <c r="H241" s="596"/>
      <c r="I241" s="596"/>
      <c r="J241" s="596"/>
      <c r="K241" s="596"/>
      <c r="L241" s="596"/>
      <c r="M241" s="596"/>
      <c r="N241" s="597"/>
      <c r="O241" s="598"/>
      <c r="P241" s="599"/>
      <c r="Q241" s="600"/>
      <c r="R241" s="537"/>
      <c r="Y241" s="540"/>
    </row>
    <row r="242" spans="1:26" s="222" customFormat="1" ht="16.5" customHeight="1">
      <c r="D242" s="589" t="s">
        <v>1623</v>
      </c>
      <c r="E242" s="590"/>
      <c r="F242" s="590"/>
      <c r="G242" s="590"/>
      <c r="H242" s="590"/>
      <c r="I242" s="590"/>
      <c r="J242" s="590"/>
      <c r="K242" s="590"/>
      <c r="L242" s="590"/>
      <c r="M242" s="590"/>
      <c r="N242" s="591"/>
      <c r="O242" s="574" t="s">
        <v>1633</v>
      </c>
      <c r="P242" s="575"/>
      <c r="Q242" s="576"/>
      <c r="R242" s="1233" t="s">
        <v>1638</v>
      </c>
      <c r="S242" s="1234"/>
      <c r="T242" s="1234"/>
      <c r="U242" s="1234"/>
      <c r="V242" s="1234"/>
      <c r="W242" s="1234"/>
      <c r="X242" s="1235"/>
      <c r="Y242" s="540"/>
      <c r="Z242" s="222" t="s">
        <v>1639</v>
      </c>
    </row>
    <row r="243" spans="1:26" s="222" customFormat="1" ht="16.5" customHeight="1">
      <c r="D243" s="592"/>
      <c r="E243" s="593"/>
      <c r="F243" s="593"/>
      <c r="G243" s="593"/>
      <c r="H243" s="593"/>
      <c r="I243" s="593"/>
      <c r="J243" s="593"/>
      <c r="K243" s="593"/>
      <c r="L243" s="593"/>
      <c r="M243" s="593"/>
      <c r="N243" s="594"/>
      <c r="O243" s="577"/>
      <c r="P243" s="578"/>
      <c r="Q243" s="579"/>
      <c r="R243" s="1236"/>
      <c r="S243" s="1237"/>
      <c r="T243" s="1237"/>
      <c r="U243" s="1237"/>
      <c r="V243" s="1237"/>
      <c r="W243" s="1237"/>
      <c r="X243" s="1238"/>
      <c r="Y243" s="540"/>
    </row>
    <row r="244" spans="1:26" s="222" customFormat="1" ht="16.5" customHeight="1">
      <c r="D244" s="592"/>
      <c r="E244" s="593"/>
      <c r="F244" s="593"/>
      <c r="G244" s="593"/>
      <c r="H244" s="593"/>
      <c r="I244" s="593"/>
      <c r="J244" s="593"/>
      <c r="K244" s="593"/>
      <c r="L244" s="593"/>
      <c r="M244" s="593"/>
      <c r="N244" s="594"/>
      <c r="O244" s="577"/>
      <c r="P244" s="578"/>
      <c r="Q244" s="579"/>
      <c r="R244" s="1236"/>
      <c r="S244" s="1237"/>
      <c r="T244" s="1237"/>
      <c r="U244" s="1237"/>
      <c r="V244" s="1237"/>
      <c r="W244" s="1237"/>
      <c r="X244" s="1238"/>
      <c r="Y244" s="540"/>
    </row>
    <row r="245" spans="1:26" s="222" customFormat="1" ht="16.5" customHeight="1">
      <c r="D245" s="592"/>
      <c r="E245" s="593"/>
      <c r="F245" s="593"/>
      <c r="G245" s="593"/>
      <c r="H245" s="593"/>
      <c r="I245" s="593"/>
      <c r="J245" s="593"/>
      <c r="K245" s="593"/>
      <c r="L245" s="593"/>
      <c r="M245" s="593"/>
      <c r="N245" s="594"/>
      <c r="O245" s="577"/>
      <c r="P245" s="578"/>
      <c r="Q245" s="579"/>
      <c r="R245" s="1236"/>
      <c r="S245" s="1237"/>
      <c r="T245" s="1237"/>
      <c r="U245" s="1237"/>
      <c r="V245" s="1237"/>
      <c r="W245" s="1237"/>
      <c r="X245" s="1238"/>
      <c r="Y245" s="540"/>
    </row>
    <row r="246" spans="1:26" s="222" customFormat="1" ht="16.5" customHeight="1">
      <c r="D246" s="592"/>
      <c r="E246" s="593"/>
      <c r="F246" s="593"/>
      <c r="G246" s="593"/>
      <c r="H246" s="593"/>
      <c r="I246" s="593"/>
      <c r="J246" s="593"/>
      <c r="K246" s="593"/>
      <c r="L246" s="593"/>
      <c r="M246" s="593"/>
      <c r="N246" s="594"/>
      <c r="O246" s="577"/>
      <c r="P246" s="578"/>
      <c r="Q246" s="579"/>
      <c r="R246" s="1236"/>
      <c r="S246" s="1237"/>
      <c r="T246" s="1237"/>
      <c r="U246" s="1237"/>
      <c r="V246" s="1237"/>
      <c r="W246" s="1237"/>
      <c r="X246" s="1238"/>
      <c r="Y246" s="540"/>
    </row>
    <row r="247" spans="1:26" s="222" customFormat="1" ht="16.5" customHeight="1">
      <c r="D247" s="592"/>
      <c r="E247" s="593"/>
      <c r="F247" s="593"/>
      <c r="G247" s="593"/>
      <c r="H247" s="593"/>
      <c r="I247" s="593"/>
      <c r="J247" s="593"/>
      <c r="K247" s="593"/>
      <c r="L247" s="593"/>
      <c r="M247" s="593"/>
      <c r="N247" s="594"/>
      <c r="O247" s="577"/>
      <c r="P247" s="578"/>
      <c r="Q247" s="579"/>
      <c r="R247" s="1236"/>
      <c r="S247" s="1237"/>
      <c r="T247" s="1237"/>
      <c r="U247" s="1237"/>
      <c r="V247" s="1237"/>
      <c r="W247" s="1237"/>
      <c r="X247" s="1238"/>
      <c r="Y247" s="540"/>
    </row>
    <row r="248" spans="1:26" s="222" customFormat="1" ht="16.5" customHeight="1">
      <c r="D248" s="595"/>
      <c r="E248" s="596"/>
      <c r="F248" s="596"/>
      <c r="G248" s="596"/>
      <c r="H248" s="596"/>
      <c r="I248" s="596"/>
      <c r="J248" s="596"/>
      <c r="K248" s="596"/>
      <c r="L248" s="596"/>
      <c r="M248" s="596"/>
      <c r="N248" s="597"/>
      <c r="O248" s="598"/>
      <c r="P248" s="599"/>
      <c r="Q248" s="600"/>
      <c r="R248" s="1239"/>
      <c r="S248" s="1240"/>
      <c r="T248" s="1240"/>
      <c r="U248" s="1240"/>
      <c r="V248" s="1240"/>
      <c r="W248" s="1240"/>
      <c r="X248" s="1241"/>
      <c r="Y248" s="540"/>
    </row>
    <row r="249" spans="1:26" s="222" customFormat="1" ht="16.5" customHeight="1">
      <c r="D249" s="589" t="s">
        <v>1624</v>
      </c>
      <c r="E249" s="590"/>
      <c r="F249" s="590"/>
      <c r="G249" s="590"/>
      <c r="H249" s="590"/>
      <c r="I249" s="590"/>
      <c r="J249" s="590"/>
      <c r="K249" s="590"/>
      <c r="L249" s="590"/>
      <c r="M249" s="590"/>
      <c r="N249" s="591"/>
      <c r="O249" s="574" t="s">
        <v>1636</v>
      </c>
      <c r="P249" s="575"/>
      <c r="Q249" s="576"/>
      <c r="R249" s="537"/>
      <c r="Y249" s="540"/>
      <c r="Z249" s="252" t="s">
        <v>1640</v>
      </c>
    </row>
    <row r="250" spans="1:26" s="222" customFormat="1" ht="16.5" customHeight="1">
      <c r="D250" s="592"/>
      <c r="E250" s="593"/>
      <c r="F250" s="593"/>
      <c r="G250" s="593"/>
      <c r="H250" s="593"/>
      <c r="I250" s="593"/>
      <c r="J250" s="593"/>
      <c r="K250" s="593"/>
      <c r="L250" s="593"/>
      <c r="M250" s="593"/>
      <c r="N250" s="594"/>
      <c r="O250" s="577"/>
      <c r="P250" s="578"/>
      <c r="Q250" s="579"/>
      <c r="R250" s="537"/>
      <c r="Y250" s="540"/>
    </row>
    <row r="251" spans="1:26" s="222" customFormat="1" ht="16.5" customHeight="1">
      <c r="D251" s="592"/>
      <c r="E251" s="593"/>
      <c r="F251" s="593"/>
      <c r="G251" s="593"/>
      <c r="H251" s="593"/>
      <c r="I251" s="593"/>
      <c r="J251" s="593"/>
      <c r="K251" s="593"/>
      <c r="L251" s="593"/>
      <c r="M251" s="593"/>
      <c r="N251" s="594"/>
      <c r="O251" s="577"/>
      <c r="P251" s="578"/>
      <c r="Q251" s="579"/>
      <c r="R251" s="537"/>
      <c r="Y251" s="540"/>
    </row>
    <row r="252" spans="1:26" s="222" customFormat="1" ht="16.5" customHeight="1">
      <c r="D252" s="592"/>
      <c r="E252" s="593"/>
      <c r="F252" s="593"/>
      <c r="G252" s="593"/>
      <c r="H252" s="593"/>
      <c r="I252" s="593"/>
      <c r="J252" s="593"/>
      <c r="K252" s="593"/>
      <c r="L252" s="593"/>
      <c r="M252" s="593"/>
      <c r="N252" s="594"/>
      <c r="O252" s="577"/>
      <c r="P252" s="578"/>
      <c r="Q252" s="579"/>
      <c r="R252" s="537"/>
      <c r="Y252" s="540"/>
    </row>
    <row r="253" spans="1:26" s="222" customFormat="1" ht="16.5" customHeight="1">
      <c r="D253" s="592"/>
      <c r="E253" s="593"/>
      <c r="F253" s="593"/>
      <c r="G253" s="593"/>
      <c r="H253" s="593"/>
      <c r="I253" s="593"/>
      <c r="J253" s="593"/>
      <c r="K253" s="593"/>
      <c r="L253" s="593"/>
      <c r="M253" s="593"/>
      <c r="N253" s="594"/>
      <c r="O253" s="577"/>
      <c r="P253" s="578"/>
      <c r="Q253" s="579"/>
      <c r="R253" s="537"/>
      <c r="Y253" s="540"/>
    </row>
    <row r="254" spans="1:26" s="222" customFormat="1" ht="16.5" customHeight="1">
      <c r="A254" s="222" t="s">
        <v>600</v>
      </c>
      <c r="D254" s="592"/>
      <c r="E254" s="593"/>
      <c r="F254" s="593"/>
      <c r="G254" s="593"/>
      <c r="H254" s="593"/>
      <c r="I254" s="593"/>
      <c r="J254" s="593"/>
      <c r="K254" s="593"/>
      <c r="L254" s="593"/>
      <c r="M254" s="593"/>
      <c r="N254" s="594"/>
      <c r="O254" s="577"/>
      <c r="P254" s="578"/>
      <c r="Q254" s="579"/>
      <c r="R254" s="537"/>
      <c r="Y254" s="540"/>
    </row>
    <row r="255" spans="1:26" s="222" customFormat="1" ht="16.5" customHeight="1">
      <c r="D255" s="589" t="s">
        <v>1625</v>
      </c>
      <c r="E255" s="590"/>
      <c r="F255" s="590"/>
      <c r="G255" s="590"/>
      <c r="H255" s="590"/>
      <c r="I255" s="590"/>
      <c r="J255" s="590"/>
      <c r="K255" s="590"/>
      <c r="L255" s="590"/>
      <c r="M255" s="590"/>
      <c r="N255" s="591"/>
      <c r="O255" s="574" t="s">
        <v>1641</v>
      </c>
      <c r="P255" s="575"/>
      <c r="Q255" s="576"/>
      <c r="R255" s="537"/>
      <c r="Y255" s="540"/>
      <c r="Z255" s="252" t="s">
        <v>1640</v>
      </c>
    </row>
    <row r="256" spans="1:26" s="222" customFormat="1" ht="16.5" customHeight="1">
      <c r="D256" s="592"/>
      <c r="E256" s="593"/>
      <c r="F256" s="593"/>
      <c r="G256" s="593"/>
      <c r="H256" s="593"/>
      <c r="I256" s="593"/>
      <c r="J256" s="593"/>
      <c r="K256" s="593"/>
      <c r="L256" s="593"/>
      <c r="M256" s="593"/>
      <c r="N256" s="594"/>
      <c r="O256" s="577"/>
      <c r="P256" s="578"/>
      <c r="Q256" s="579"/>
      <c r="R256" s="537"/>
      <c r="Y256" s="540"/>
    </row>
    <row r="257" spans="4:26" s="222" customFormat="1" ht="16.5" customHeight="1">
      <c r="D257" s="592"/>
      <c r="E257" s="593"/>
      <c r="F257" s="593"/>
      <c r="G257" s="593"/>
      <c r="H257" s="593"/>
      <c r="I257" s="593"/>
      <c r="J257" s="593"/>
      <c r="K257" s="593"/>
      <c r="L257" s="593"/>
      <c r="M257" s="593"/>
      <c r="N257" s="594"/>
      <c r="O257" s="577"/>
      <c r="P257" s="578"/>
      <c r="Q257" s="579"/>
      <c r="R257" s="537"/>
      <c r="Y257" s="540"/>
    </row>
    <row r="258" spans="4:26" s="222" customFormat="1" ht="16.5" customHeight="1">
      <c r="D258" s="592"/>
      <c r="E258" s="593"/>
      <c r="F258" s="593"/>
      <c r="G258" s="593"/>
      <c r="H258" s="593"/>
      <c r="I258" s="593"/>
      <c r="J258" s="593"/>
      <c r="K258" s="593"/>
      <c r="L258" s="593"/>
      <c r="M258" s="593"/>
      <c r="N258" s="594"/>
      <c r="O258" s="577"/>
      <c r="P258" s="578"/>
      <c r="Q258" s="579"/>
      <c r="R258" s="537"/>
      <c r="Y258" s="540"/>
    </row>
    <row r="259" spans="4:26" s="222" customFormat="1" ht="16.5" customHeight="1">
      <c r="D259" s="592"/>
      <c r="E259" s="593"/>
      <c r="F259" s="593"/>
      <c r="G259" s="593"/>
      <c r="H259" s="593"/>
      <c r="I259" s="593"/>
      <c r="J259" s="593"/>
      <c r="K259" s="593"/>
      <c r="L259" s="593"/>
      <c r="M259" s="593"/>
      <c r="N259" s="594"/>
      <c r="O259" s="577"/>
      <c r="P259" s="578"/>
      <c r="Q259" s="579"/>
      <c r="R259" s="537"/>
      <c r="Y259" s="540"/>
    </row>
    <row r="260" spans="4:26" s="222" customFormat="1" ht="16.5" customHeight="1">
      <c r="D260" s="592"/>
      <c r="E260" s="593"/>
      <c r="F260" s="593"/>
      <c r="G260" s="593"/>
      <c r="H260" s="593"/>
      <c r="I260" s="593"/>
      <c r="J260" s="593"/>
      <c r="K260" s="593"/>
      <c r="L260" s="593"/>
      <c r="M260" s="593"/>
      <c r="N260" s="594"/>
      <c r="O260" s="577"/>
      <c r="P260" s="578"/>
      <c r="Q260" s="579"/>
      <c r="R260" s="537"/>
      <c r="Y260" s="540"/>
    </row>
    <row r="261" spans="4:26" s="222" customFormat="1" ht="16.5" customHeight="1">
      <c r="D261" s="595"/>
      <c r="E261" s="596"/>
      <c r="F261" s="596"/>
      <c r="G261" s="596"/>
      <c r="H261" s="596"/>
      <c r="I261" s="596"/>
      <c r="J261" s="596"/>
      <c r="K261" s="596"/>
      <c r="L261" s="596"/>
      <c r="M261" s="596"/>
      <c r="N261" s="597"/>
      <c r="O261" s="598"/>
      <c r="P261" s="599"/>
      <c r="Q261" s="600"/>
      <c r="R261" s="537"/>
      <c r="Y261" s="540"/>
    </row>
    <row r="262" spans="4:26" s="222" customFormat="1" ht="16.5" customHeight="1">
      <c r="E262" s="119" t="s">
        <v>1626</v>
      </c>
      <c r="Y262" s="540"/>
    </row>
    <row r="263" spans="4:26" s="222" customFormat="1" ht="16.5" customHeight="1">
      <c r="E263" s="119"/>
      <c r="Y263" s="540"/>
    </row>
    <row r="264" spans="4:26" s="222" customFormat="1" ht="16.5" customHeight="1">
      <c r="D264" s="222" t="s">
        <v>1627</v>
      </c>
      <c r="Y264" s="540"/>
    </row>
    <row r="265" spans="4:26" s="222" customFormat="1" ht="16.5" customHeight="1">
      <c r="D265" s="603" t="s">
        <v>1619</v>
      </c>
      <c r="E265" s="603"/>
      <c r="F265" s="603"/>
      <c r="G265" s="603"/>
      <c r="H265" s="603"/>
      <c r="I265" s="603"/>
      <c r="J265" s="603"/>
      <c r="K265" s="603"/>
      <c r="L265" s="603"/>
      <c r="M265" s="603"/>
      <c r="N265" s="603"/>
      <c r="O265" s="604" t="s">
        <v>34</v>
      </c>
      <c r="P265" s="605"/>
      <c r="Q265" s="606"/>
      <c r="R265" s="604" t="s">
        <v>1620</v>
      </c>
      <c r="S265" s="605"/>
      <c r="T265" s="605"/>
      <c r="U265" s="605"/>
      <c r="V265" s="605"/>
      <c r="W265" s="605"/>
      <c r="X265" s="606"/>
      <c r="Y265" s="540"/>
    </row>
    <row r="266" spans="4:26" s="222" customFormat="1" ht="16.5" customHeight="1">
      <c r="D266" s="589" t="s">
        <v>1628</v>
      </c>
      <c r="E266" s="590"/>
      <c r="F266" s="590"/>
      <c r="G266" s="590"/>
      <c r="H266" s="590"/>
      <c r="I266" s="590"/>
      <c r="J266" s="590"/>
      <c r="K266" s="590"/>
      <c r="L266" s="590"/>
      <c r="M266" s="590"/>
      <c r="N266" s="591"/>
      <c r="O266" s="574" t="s">
        <v>1633</v>
      </c>
      <c r="P266" s="575"/>
      <c r="Q266" s="576"/>
      <c r="R266" s="1233" t="s">
        <v>1642</v>
      </c>
      <c r="S266" s="1234"/>
      <c r="T266" s="1234"/>
      <c r="U266" s="1234"/>
      <c r="V266" s="1234"/>
      <c r="W266" s="1234"/>
      <c r="X266" s="1235"/>
      <c r="Y266" s="540"/>
      <c r="Z266" s="222" t="s">
        <v>1639</v>
      </c>
    </row>
    <row r="267" spans="4:26" s="222" customFormat="1" ht="16.5" customHeight="1">
      <c r="D267" s="592"/>
      <c r="E267" s="593"/>
      <c r="F267" s="593"/>
      <c r="G267" s="593"/>
      <c r="H267" s="593"/>
      <c r="I267" s="593"/>
      <c r="J267" s="593"/>
      <c r="K267" s="593"/>
      <c r="L267" s="593"/>
      <c r="M267" s="593"/>
      <c r="N267" s="594"/>
      <c r="O267" s="577"/>
      <c r="P267" s="578"/>
      <c r="Q267" s="579"/>
      <c r="R267" s="1236"/>
      <c r="S267" s="1237"/>
      <c r="T267" s="1237"/>
      <c r="U267" s="1237"/>
      <c r="V267" s="1237"/>
      <c r="W267" s="1237"/>
      <c r="X267" s="1238"/>
      <c r="Y267" s="540"/>
    </row>
    <row r="268" spans="4:26" s="222" customFormat="1" ht="16.5" customHeight="1">
      <c r="D268" s="592"/>
      <c r="E268" s="593"/>
      <c r="F268" s="593"/>
      <c r="G268" s="593"/>
      <c r="H268" s="593"/>
      <c r="I268" s="593"/>
      <c r="J268" s="593"/>
      <c r="K268" s="593"/>
      <c r="L268" s="593"/>
      <c r="M268" s="593"/>
      <c r="N268" s="594"/>
      <c r="O268" s="577"/>
      <c r="P268" s="578"/>
      <c r="Q268" s="579"/>
      <c r="R268" s="1236"/>
      <c r="S268" s="1237"/>
      <c r="T268" s="1237"/>
      <c r="U268" s="1237"/>
      <c r="V268" s="1237"/>
      <c r="W268" s="1237"/>
      <c r="X268" s="1238"/>
      <c r="Y268" s="540"/>
    </row>
    <row r="269" spans="4:26" s="222" customFormat="1" ht="16.5" customHeight="1">
      <c r="D269" s="592"/>
      <c r="E269" s="593"/>
      <c r="F269" s="593"/>
      <c r="G269" s="593"/>
      <c r="H269" s="593"/>
      <c r="I269" s="593"/>
      <c r="J269" s="593"/>
      <c r="K269" s="593"/>
      <c r="L269" s="593"/>
      <c r="M269" s="593"/>
      <c r="N269" s="594"/>
      <c r="O269" s="577"/>
      <c r="P269" s="578"/>
      <c r="Q269" s="579"/>
      <c r="R269" s="1236"/>
      <c r="S269" s="1237"/>
      <c r="T269" s="1237"/>
      <c r="U269" s="1237"/>
      <c r="V269" s="1237"/>
      <c r="W269" s="1237"/>
      <c r="X269" s="1238"/>
      <c r="Y269" s="540"/>
    </row>
    <row r="270" spans="4:26" s="222" customFormat="1" ht="16.5" customHeight="1">
      <c r="D270" s="592"/>
      <c r="E270" s="593"/>
      <c r="F270" s="593"/>
      <c r="G270" s="593"/>
      <c r="H270" s="593"/>
      <c r="I270" s="593"/>
      <c r="J270" s="593"/>
      <c r="K270" s="593"/>
      <c r="L270" s="593"/>
      <c r="M270" s="593"/>
      <c r="N270" s="594"/>
      <c r="O270" s="577"/>
      <c r="P270" s="578"/>
      <c r="Q270" s="579"/>
      <c r="R270" s="1236"/>
      <c r="S270" s="1237"/>
      <c r="T270" s="1237"/>
      <c r="U270" s="1237"/>
      <c r="V270" s="1237"/>
      <c r="W270" s="1237"/>
      <c r="X270" s="1238"/>
      <c r="Y270" s="540"/>
    </row>
    <row r="271" spans="4:26" s="222" customFormat="1" ht="16.5" customHeight="1">
      <c r="D271" s="592"/>
      <c r="E271" s="593"/>
      <c r="F271" s="593"/>
      <c r="G271" s="593"/>
      <c r="H271" s="593"/>
      <c r="I271" s="593"/>
      <c r="J271" s="593"/>
      <c r="K271" s="593"/>
      <c r="L271" s="593"/>
      <c r="M271" s="593"/>
      <c r="N271" s="594"/>
      <c r="O271" s="577"/>
      <c r="P271" s="578"/>
      <c r="Q271" s="579"/>
      <c r="R271" s="1239"/>
      <c r="S271" s="1240"/>
      <c r="T271" s="1240"/>
      <c r="U271" s="1240"/>
      <c r="V271" s="1240"/>
      <c r="W271" s="1240"/>
      <c r="X271" s="1241"/>
      <c r="Y271" s="540"/>
    </row>
    <row r="272" spans="4:26" s="222" customFormat="1" ht="16.5" customHeight="1">
      <c r="D272" s="589" t="s">
        <v>1629</v>
      </c>
      <c r="E272" s="590"/>
      <c r="F272" s="590"/>
      <c r="G272" s="590"/>
      <c r="H272" s="590"/>
      <c r="I272" s="590"/>
      <c r="J272" s="590"/>
      <c r="K272" s="590"/>
      <c r="L272" s="590"/>
      <c r="M272" s="590"/>
      <c r="N272" s="591"/>
      <c r="O272" s="574" t="s">
        <v>1643</v>
      </c>
      <c r="P272" s="575"/>
      <c r="Q272" s="576"/>
      <c r="R272" s="537"/>
      <c r="Y272" s="540"/>
      <c r="Z272" s="252" t="s">
        <v>1637</v>
      </c>
    </row>
    <row r="273" spans="3:26" s="222" customFormat="1" ht="16.5" customHeight="1">
      <c r="D273" s="592"/>
      <c r="E273" s="593"/>
      <c r="F273" s="593"/>
      <c r="G273" s="593"/>
      <c r="H273" s="593"/>
      <c r="I273" s="593"/>
      <c r="J273" s="593"/>
      <c r="K273" s="593"/>
      <c r="L273" s="593"/>
      <c r="M273" s="593"/>
      <c r="N273" s="594"/>
      <c r="O273" s="577"/>
      <c r="P273" s="578"/>
      <c r="Q273" s="579"/>
      <c r="R273" s="537"/>
      <c r="Y273" s="540"/>
    </row>
    <row r="274" spans="3:26" s="222" customFormat="1" ht="16.5" customHeight="1">
      <c r="D274" s="592"/>
      <c r="E274" s="593"/>
      <c r="F274" s="593"/>
      <c r="G274" s="593"/>
      <c r="H274" s="593"/>
      <c r="I274" s="593"/>
      <c r="J274" s="593"/>
      <c r="K274" s="593"/>
      <c r="L274" s="593"/>
      <c r="M274" s="593"/>
      <c r="N274" s="594"/>
      <c r="O274" s="577"/>
      <c r="P274" s="578"/>
      <c r="Q274" s="579"/>
      <c r="R274" s="537"/>
      <c r="Y274" s="540"/>
    </row>
    <row r="275" spans="3:26" s="222" customFormat="1" ht="16.5" customHeight="1">
      <c r="D275" s="592"/>
      <c r="E275" s="593"/>
      <c r="F275" s="593"/>
      <c r="G275" s="593"/>
      <c r="H275" s="593"/>
      <c r="I275" s="593"/>
      <c r="J275" s="593"/>
      <c r="K275" s="593"/>
      <c r="L275" s="593"/>
      <c r="M275" s="593"/>
      <c r="N275" s="594"/>
      <c r="O275" s="577"/>
      <c r="P275" s="578"/>
      <c r="Q275" s="579"/>
      <c r="R275" s="537"/>
      <c r="Y275" s="540"/>
    </row>
    <row r="276" spans="3:26" s="222" customFormat="1" ht="16.5" customHeight="1">
      <c r="D276" s="592"/>
      <c r="E276" s="593"/>
      <c r="F276" s="593"/>
      <c r="G276" s="593"/>
      <c r="H276" s="593"/>
      <c r="I276" s="593"/>
      <c r="J276" s="593"/>
      <c r="K276" s="593"/>
      <c r="L276" s="593"/>
      <c r="M276" s="593"/>
      <c r="N276" s="594"/>
      <c r="O276" s="577"/>
      <c r="P276" s="578"/>
      <c r="Q276" s="579"/>
      <c r="R276" s="537"/>
      <c r="Y276" s="540"/>
    </row>
    <row r="277" spans="3:26" s="222" customFormat="1" ht="16.5" customHeight="1">
      <c r="D277" s="595"/>
      <c r="E277" s="596"/>
      <c r="F277" s="596"/>
      <c r="G277" s="596"/>
      <c r="H277" s="596"/>
      <c r="I277" s="596"/>
      <c r="J277" s="596"/>
      <c r="K277" s="596"/>
      <c r="L277" s="596"/>
      <c r="M277" s="596"/>
      <c r="N277" s="597"/>
      <c r="O277" s="598"/>
      <c r="P277" s="599"/>
      <c r="Q277" s="600"/>
      <c r="R277" s="537"/>
      <c r="Y277" s="540"/>
    </row>
    <row r="278" spans="3:26" s="222" customFormat="1" ht="16.5" customHeight="1">
      <c r="E278" s="119" t="s">
        <v>1630</v>
      </c>
      <c r="Y278" s="540"/>
    </row>
    <row r="279" spans="3:26" s="222" customFormat="1" ht="16.5" customHeight="1">
      <c r="E279" s="119" t="s">
        <v>1631</v>
      </c>
      <c r="Y279" s="540"/>
    </row>
    <row r="280" spans="3:26" s="222" customFormat="1" ht="16.5" customHeight="1">
      <c r="E280" s="119" t="s">
        <v>1632</v>
      </c>
      <c r="Y280" s="540"/>
    </row>
    <row r="281" spans="3:26" ht="17.45" customHeight="1">
      <c r="P281" s="1242" t="s">
        <v>609</v>
      </c>
      <c r="Q281" s="1242"/>
      <c r="R281" s="1242"/>
      <c r="S281" s="1242" t="str">
        <f>$Q$12</f>
        <v>○△幼稚園</v>
      </c>
      <c r="T281" s="1242"/>
      <c r="U281" s="1242"/>
      <c r="V281" s="1242"/>
      <c r="W281" s="1242"/>
      <c r="X281" s="1242"/>
    </row>
    <row r="282" spans="3:26" ht="16.5" customHeight="1">
      <c r="C282" s="8" t="s">
        <v>79</v>
      </c>
    </row>
    <row r="283" spans="3:26" ht="16.5" customHeight="1">
      <c r="D283" t="s">
        <v>80</v>
      </c>
    </row>
    <row r="284" spans="3:26" ht="18.600000000000001" customHeight="1">
      <c r="D284" s="12" t="s">
        <v>81</v>
      </c>
      <c r="E284" s="19"/>
      <c r="F284" s="19"/>
      <c r="G284" s="19"/>
      <c r="H284" s="19"/>
      <c r="I284" s="1385" t="s">
        <v>994</v>
      </c>
      <c r="J284" s="1384"/>
      <c r="K284" s="1384"/>
      <c r="L284" s="1384"/>
      <c r="M284" s="1384"/>
      <c r="N284" s="1246"/>
      <c r="Z284" s="252" t="s">
        <v>1408</v>
      </c>
    </row>
    <row r="285" spans="3:26" ht="18.600000000000001" customHeight="1">
      <c r="D285" s="12" t="s">
        <v>82</v>
      </c>
      <c r="E285" s="19"/>
      <c r="F285" s="19"/>
      <c r="G285" s="19"/>
      <c r="H285" s="19"/>
      <c r="I285" s="1381" t="s">
        <v>775</v>
      </c>
      <c r="J285" s="1381"/>
      <c r="K285" s="1242"/>
      <c r="Z285" s="252" t="s">
        <v>1409</v>
      </c>
    </row>
    <row r="286" spans="3:26" ht="31.5" customHeight="1">
      <c r="D286" s="12" t="s">
        <v>61</v>
      </c>
      <c r="E286" s="19"/>
      <c r="F286" s="19"/>
      <c r="G286" s="19"/>
      <c r="H286" s="19"/>
      <c r="I286" s="1386" t="s">
        <v>1507</v>
      </c>
      <c r="J286" s="1359"/>
      <c r="K286" s="1359"/>
      <c r="L286" s="1359"/>
      <c r="M286" s="1359"/>
      <c r="N286" s="1359"/>
      <c r="O286" s="1359"/>
      <c r="P286" s="1359"/>
      <c r="Q286" s="1359"/>
      <c r="R286" s="1387"/>
      <c r="S286" s="1387"/>
      <c r="T286" s="1388"/>
    </row>
    <row r="287" spans="3:26" ht="9.6" customHeight="1"/>
    <row r="288" spans="3:26" ht="16.5" customHeight="1">
      <c r="D288" s="222" t="s">
        <v>1590</v>
      </c>
    </row>
    <row r="289" spans="4:26" ht="18.600000000000001" customHeight="1">
      <c r="D289" s="1389" t="s">
        <v>83</v>
      </c>
      <c r="E289" s="1380" t="s">
        <v>85</v>
      </c>
      <c r="F289" s="1380"/>
      <c r="G289" s="1380"/>
      <c r="H289" s="1319"/>
      <c r="I289" s="1381" t="s">
        <v>777</v>
      </c>
      <c r="J289" s="1381"/>
      <c r="K289" s="1242"/>
      <c r="Z289" s="252" t="s">
        <v>1410</v>
      </c>
    </row>
    <row r="290" spans="4:26" ht="18.600000000000001" customHeight="1">
      <c r="D290" s="1389"/>
      <c r="E290" s="1382" t="s">
        <v>86</v>
      </c>
      <c r="F290" s="1382"/>
      <c r="G290" s="1382"/>
      <c r="H290" s="1383"/>
      <c r="I290" s="1381" t="s">
        <v>778</v>
      </c>
      <c r="J290" s="1381"/>
      <c r="K290" s="1242"/>
      <c r="Z290" s="252" t="s">
        <v>1411</v>
      </c>
    </row>
    <row r="291" spans="4:26" ht="18.600000000000001" customHeight="1">
      <c r="D291" s="1389" t="s">
        <v>84</v>
      </c>
      <c r="E291" s="1380" t="s">
        <v>85</v>
      </c>
      <c r="F291" s="1380"/>
      <c r="G291" s="1380"/>
      <c r="H291" s="1319"/>
      <c r="I291" s="1381" t="s">
        <v>777</v>
      </c>
      <c r="J291" s="1381"/>
      <c r="K291" s="1242"/>
      <c r="Z291" s="252" t="s">
        <v>1410</v>
      </c>
    </row>
    <row r="292" spans="4:26" ht="18.600000000000001" customHeight="1">
      <c r="D292" s="1389"/>
      <c r="E292" s="1382" t="s">
        <v>86</v>
      </c>
      <c r="F292" s="1382"/>
      <c r="G292" s="1382"/>
      <c r="H292" s="1383"/>
      <c r="I292" s="1381" t="s">
        <v>778</v>
      </c>
      <c r="J292" s="1381"/>
      <c r="K292" s="1242"/>
      <c r="Z292" s="252" t="s">
        <v>1411</v>
      </c>
    </row>
    <row r="293" spans="4:26" ht="9.6" customHeight="1"/>
    <row r="294" spans="4:26" ht="16.5" customHeight="1">
      <c r="D294" t="s">
        <v>87</v>
      </c>
    </row>
    <row r="295" spans="4:26" ht="18.95" customHeight="1">
      <c r="D295" s="1249" t="s">
        <v>88</v>
      </c>
      <c r="E295" s="1384"/>
      <c r="F295" s="1384"/>
      <c r="G295" s="1384"/>
      <c r="H295" s="1246"/>
      <c r="I295" s="1381" t="s">
        <v>779</v>
      </c>
      <c r="J295" s="1381"/>
      <c r="K295" s="1381"/>
      <c r="L295" s="1242"/>
      <c r="M295" s="1242"/>
      <c r="Z295" s="252" t="s">
        <v>1412</v>
      </c>
    </row>
    <row r="296" spans="4:26" ht="9.6" customHeight="1"/>
    <row r="297" spans="4:26" ht="16.5" customHeight="1">
      <c r="D297" t="s">
        <v>89</v>
      </c>
    </row>
    <row r="298" spans="4:26" ht="18.600000000000001" customHeight="1">
      <c r="D298" s="12" t="s">
        <v>90</v>
      </c>
      <c r="E298" s="19"/>
      <c r="F298" s="19"/>
      <c r="G298" s="19"/>
      <c r="H298" s="19"/>
      <c r="I298" s="1381" t="s">
        <v>780</v>
      </c>
      <c r="J298" s="1381"/>
      <c r="K298" s="1242"/>
      <c r="Z298" s="252" t="s">
        <v>1413</v>
      </c>
    </row>
    <row r="299" spans="4:26" ht="16.5" customHeight="1">
      <c r="E299" s="3" t="s">
        <v>670</v>
      </c>
    </row>
    <row r="300" spans="4:26" ht="16.5" customHeight="1">
      <c r="E300" s="3" t="s">
        <v>97</v>
      </c>
    </row>
    <row r="301" spans="4:26" ht="16.5" customHeight="1">
      <c r="E301" s="3" t="s">
        <v>91</v>
      </c>
    </row>
    <row r="302" spans="4:26" ht="16.5" customHeight="1">
      <c r="E302" s="3" t="s">
        <v>92</v>
      </c>
    </row>
    <row r="303" spans="4:26" ht="16.5" customHeight="1">
      <c r="E303" s="3" t="s">
        <v>93</v>
      </c>
    </row>
    <row r="304" spans="4:26" ht="16.5" customHeight="1">
      <c r="E304" s="3" t="s">
        <v>94</v>
      </c>
    </row>
    <row r="305" spans="3:26" ht="16.5" customHeight="1">
      <c r="E305" s="3" t="s">
        <v>95</v>
      </c>
    </row>
    <row r="306" spans="3:26" ht="16.5" customHeight="1">
      <c r="E306" s="3" t="s">
        <v>96</v>
      </c>
    </row>
    <row r="307" spans="3:26" ht="11.1" customHeight="1"/>
    <row r="308" spans="3:26" ht="17.45" customHeight="1">
      <c r="P308" s="1242" t="s">
        <v>609</v>
      </c>
      <c r="Q308" s="1242"/>
      <c r="R308" s="1242"/>
      <c r="S308" s="1242" t="str">
        <f>$Q$12</f>
        <v>○△幼稚園</v>
      </c>
      <c r="T308" s="1242"/>
      <c r="U308" s="1242"/>
      <c r="V308" s="1242"/>
      <c r="W308" s="1242"/>
      <c r="X308" s="1242"/>
    </row>
    <row r="309" spans="3:26" ht="16.5" customHeight="1">
      <c r="C309" s="8" t="s">
        <v>98</v>
      </c>
    </row>
    <row r="310" spans="3:26" ht="16.5" customHeight="1">
      <c r="D310" t="s">
        <v>99</v>
      </c>
    </row>
    <row r="311" spans="3:26" ht="18.600000000000001" customHeight="1">
      <c r="D311" s="12" t="s">
        <v>100</v>
      </c>
      <c r="E311" s="19"/>
      <c r="F311" s="19"/>
      <c r="G311" s="19"/>
      <c r="H311" s="19"/>
      <c r="I311" s="19"/>
      <c r="J311" s="19"/>
      <c r="K311" s="1390" t="s">
        <v>775</v>
      </c>
      <c r="L311" s="1390"/>
      <c r="M311" s="1242"/>
      <c r="Z311" s="252" t="s">
        <v>1409</v>
      </c>
    </row>
    <row r="312" spans="3:26" ht="18.600000000000001" customHeight="1">
      <c r="D312" s="12" t="s">
        <v>101</v>
      </c>
      <c r="E312" s="19"/>
      <c r="F312" s="19"/>
      <c r="G312" s="19"/>
      <c r="H312" s="19"/>
      <c r="I312" s="19"/>
      <c r="J312" s="19"/>
      <c r="K312" s="1390" t="s">
        <v>1508</v>
      </c>
      <c r="L312" s="1390"/>
      <c r="M312" s="1242"/>
      <c r="Z312" s="252" t="s">
        <v>1414</v>
      </c>
    </row>
    <row r="313" spans="3:26" ht="9.6" customHeight="1"/>
    <row r="314" spans="3:26" ht="16.5" customHeight="1">
      <c r="D314" s="222" t="s">
        <v>1591</v>
      </c>
      <c r="E314" s="222"/>
      <c r="F314" s="222"/>
      <c r="G314" s="222"/>
      <c r="H314" s="222"/>
      <c r="I314" s="222"/>
      <c r="J314" s="222"/>
      <c r="K314" s="222"/>
      <c r="L314" s="222"/>
      <c r="M314" s="222"/>
      <c r="N314" s="222"/>
      <c r="O314" s="222"/>
      <c r="P314" s="222"/>
      <c r="Q314" s="222"/>
      <c r="R314" s="222"/>
      <c r="S314" s="222"/>
      <c r="T314" s="222"/>
      <c r="U314" s="222"/>
      <c r="V314" s="222"/>
      <c r="W314" s="222"/>
    </row>
    <row r="315" spans="3:26" ht="42.6" customHeight="1">
      <c r="D315" s="707" t="s">
        <v>102</v>
      </c>
      <c r="E315" s="707"/>
      <c r="F315" s="680" t="s">
        <v>1483</v>
      </c>
      <c r="G315" s="680"/>
      <c r="H315" s="680"/>
      <c r="I315" s="713"/>
      <c r="J315" s="680" t="s">
        <v>1484</v>
      </c>
      <c r="K315" s="680"/>
      <c r="L315" s="680"/>
      <c r="M315" s="713"/>
      <c r="N315" s="680" t="s">
        <v>1485</v>
      </c>
      <c r="O315" s="680"/>
      <c r="P315" s="680"/>
      <c r="Q315" s="681"/>
      <c r="R315" s="675" t="s">
        <v>1486</v>
      </c>
      <c r="S315" s="676"/>
      <c r="T315" s="677"/>
      <c r="U315" s="675" t="s">
        <v>1487</v>
      </c>
      <c r="V315" s="676"/>
      <c r="W315" s="677"/>
    </row>
    <row r="316" spans="3:26" ht="18.95" customHeight="1">
      <c r="D316" s="678" t="s">
        <v>1509</v>
      </c>
      <c r="E316" s="678"/>
      <c r="F316" s="628">
        <v>500000</v>
      </c>
      <c r="G316" s="628"/>
      <c r="H316" s="628"/>
      <c r="I316" s="277" t="s">
        <v>11</v>
      </c>
      <c r="J316" s="628">
        <v>500000</v>
      </c>
      <c r="K316" s="628"/>
      <c r="L316" s="628"/>
      <c r="M316" s="278" t="s">
        <v>11</v>
      </c>
      <c r="N316" s="629">
        <f>F316-J316</f>
        <v>0</v>
      </c>
      <c r="O316" s="630"/>
      <c r="P316" s="630"/>
      <c r="Q316" s="277" t="s">
        <v>11</v>
      </c>
      <c r="R316" s="529" t="s">
        <v>1587</v>
      </c>
      <c r="S316" s="331">
        <v>3</v>
      </c>
      <c r="T316" s="332">
        <v>31</v>
      </c>
      <c r="U316" s="529" t="s">
        <v>1587</v>
      </c>
      <c r="V316" s="331">
        <v>4</v>
      </c>
      <c r="W316" s="332">
        <v>25</v>
      </c>
    </row>
    <row r="317" spans="3:26" ht="18.95" customHeight="1">
      <c r="D317" s="678"/>
      <c r="E317" s="678"/>
      <c r="F317" s="628"/>
      <c r="G317" s="628"/>
      <c r="H317" s="628"/>
      <c r="I317" s="277" t="s">
        <v>11</v>
      </c>
      <c r="J317" s="628"/>
      <c r="K317" s="628"/>
      <c r="L317" s="628"/>
      <c r="M317" s="278" t="s">
        <v>11</v>
      </c>
      <c r="N317" s="629">
        <f t="shared" ref="N317:N322" si="1">F317-J317</f>
        <v>0</v>
      </c>
      <c r="O317" s="630"/>
      <c r="P317" s="630"/>
      <c r="Q317" s="277" t="s">
        <v>11</v>
      </c>
      <c r="R317" s="330"/>
      <c r="S317" s="331"/>
      <c r="T317" s="332"/>
      <c r="U317" s="330"/>
      <c r="V317" s="331"/>
      <c r="W317" s="332"/>
    </row>
    <row r="318" spans="3:26" ht="18.95" customHeight="1">
      <c r="D318" s="678"/>
      <c r="E318" s="678"/>
      <c r="F318" s="628"/>
      <c r="G318" s="628"/>
      <c r="H318" s="628"/>
      <c r="I318" s="277" t="s">
        <v>11</v>
      </c>
      <c r="J318" s="628"/>
      <c r="K318" s="628"/>
      <c r="L318" s="628"/>
      <c r="M318" s="278" t="s">
        <v>11</v>
      </c>
      <c r="N318" s="629">
        <f t="shared" si="1"/>
        <v>0</v>
      </c>
      <c r="O318" s="630"/>
      <c r="P318" s="630"/>
      <c r="Q318" s="277" t="s">
        <v>11</v>
      </c>
      <c r="R318" s="330"/>
      <c r="S318" s="331"/>
      <c r="T318" s="332"/>
      <c r="U318" s="330"/>
      <c r="V318" s="331"/>
      <c r="W318" s="332"/>
    </row>
    <row r="319" spans="3:26" ht="18.95" customHeight="1">
      <c r="D319" s="678"/>
      <c r="E319" s="678"/>
      <c r="F319" s="628"/>
      <c r="G319" s="628"/>
      <c r="H319" s="628"/>
      <c r="I319" s="277" t="s">
        <v>11</v>
      </c>
      <c r="J319" s="628"/>
      <c r="K319" s="628"/>
      <c r="L319" s="628"/>
      <c r="M319" s="278" t="s">
        <v>11</v>
      </c>
      <c r="N319" s="629">
        <f t="shared" si="1"/>
        <v>0</v>
      </c>
      <c r="O319" s="630"/>
      <c r="P319" s="630"/>
      <c r="Q319" s="277" t="s">
        <v>11</v>
      </c>
      <c r="R319" s="330"/>
      <c r="S319" s="331"/>
      <c r="T319" s="332"/>
      <c r="U319" s="330"/>
      <c r="V319" s="331"/>
      <c r="W319" s="332"/>
    </row>
    <row r="320" spans="3:26" ht="18.95" customHeight="1">
      <c r="D320" s="678"/>
      <c r="E320" s="678"/>
      <c r="F320" s="628"/>
      <c r="G320" s="628"/>
      <c r="H320" s="628"/>
      <c r="I320" s="277" t="s">
        <v>11</v>
      </c>
      <c r="J320" s="628"/>
      <c r="K320" s="628"/>
      <c r="L320" s="628"/>
      <c r="M320" s="278" t="s">
        <v>11</v>
      </c>
      <c r="N320" s="629">
        <f t="shared" si="1"/>
        <v>0</v>
      </c>
      <c r="O320" s="630"/>
      <c r="P320" s="630"/>
      <c r="Q320" s="277" t="s">
        <v>11</v>
      </c>
      <c r="R320" s="330"/>
      <c r="S320" s="331"/>
      <c r="T320" s="332"/>
      <c r="U320" s="330"/>
      <c r="V320" s="331"/>
      <c r="W320" s="332"/>
    </row>
    <row r="321" spans="3:26" ht="18.95" customHeight="1">
      <c r="D321" s="678"/>
      <c r="E321" s="678"/>
      <c r="F321" s="628"/>
      <c r="G321" s="628"/>
      <c r="H321" s="628"/>
      <c r="I321" s="277" t="s">
        <v>11</v>
      </c>
      <c r="J321" s="628"/>
      <c r="K321" s="628"/>
      <c r="L321" s="628"/>
      <c r="M321" s="278" t="s">
        <v>11</v>
      </c>
      <c r="N321" s="629">
        <f t="shared" si="1"/>
        <v>0</v>
      </c>
      <c r="O321" s="630"/>
      <c r="P321" s="630"/>
      <c r="Q321" s="277" t="s">
        <v>11</v>
      </c>
      <c r="R321" s="330"/>
      <c r="S321" s="331"/>
      <c r="T321" s="332"/>
      <c r="U321" s="330"/>
      <c r="V321" s="331"/>
      <c r="W321" s="332"/>
    </row>
    <row r="322" spans="3:26" ht="18.95" customHeight="1">
      <c r="D322" s="678"/>
      <c r="E322" s="678"/>
      <c r="F322" s="628"/>
      <c r="G322" s="628"/>
      <c r="H322" s="628"/>
      <c r="I322" s="277" t="s">
        <v>11</v>
      </c>
      <c r="J322" s="628"/>
      <c r="K322" s="628"/>
      <c r="L322" s="628"/>
      <c r="M322" s="278" t="s">
        <v>11</v>
      </c>
      <c r="N322" s="629">
        <f t="shared" si="1"/>
        <v>0</v>
      </c>
      <c r="O322" s="630"/>
      <c r="P322" s="630"/>
      <c r="Q322" s="277" t="s">
        <v>11</v>
      </c>
      <c r="R322" s="330"/>
      <c r="S322" s="331"/>
      <c r="T322" s="332"/>
      <c r="U322" s="330"/>
      <c r="V322" s="331"/>
      <c r="W322" s="332"/>
    </row>
    <row r="323" spans="3:26" ht="16.5" customHeight="1">
      <c r="E323" s="270" t="s">
        <v>103</v>
      </c>
    </row>
    <row r="324" spans="3:26" ht="9.6" customHeight="1"/>
    <row r="325" spans="3:26" ht="16.5" customHeight="1">
      <c r="D325" t="s">
        <v>104</v>
      </c>
    </row>
    <row r="326" spans="3:26" ht="18.95" customHeight="1">
      <c r="D326" s="12" t="s">
        <v>105</v>
      </c>
      <c r="E326" s="19"/>
      <c r="F326" s="19"/>
      <c r="G326" s="19"/>
      <c r="H326" s="1369" t="s">
        <v>781</v>
      </c>
      <c r="I326" s="1369"/>
      <c r="J326" s="1369"/>
      <c r="K326" s="1369"/>
      <c r="L326" s="1369"/>
      <c r="M326" s="1369"/>
      <c r="N326" s="1369"/>
      <c r="O326" s="1369"/>
      <c r="P326" s="1369"/>
      <c r="Q326" s="1369"/>
      <c r="R326" s="1369"/>
      <c r="S326" s="1369"/>
      <c r="T326" s="1369"/>
      <c r="U326" s="1369"/>
      <c r="V326" s="1369"/>
      <c r="Z326" s="252" t="s">
        <v>1415</v>
      </c>
    </row>
    <row r="327" spans="3:26" ht="9.6" customHeight="1"/>
    <row r="328" spans="3:26" ht="16.5" customHeight="1">
      <c r="C328" s="8" t="s">
        <v>106</v>
      </c>
    </row>
    <row r="329" spans="3:26" ht="16.5" customHeight="1">
      <c r="D329" t="s">
        <v>107</v>
      </c>
    </row>
    <row r="330" spans="3:26" ht="19.5" customHeight="1">
      <c r="D330" s="12" t="s">
        <v>108</v>
      </c>
      <c r="E330" s="19"/>
      <c r="F330" s="19"/>
      <c r="G330" s="19"/>
      <c r="H330" s="19"/>
      <c r="I330" s="19"/>
      <c r="J330" s="1390" t="s">
        <v>916</v>
      </c>
      <c r="K330" s="1390"/>
      <c r="L330" s="1390"/>
      <c r="M330" s="1390"/>
      <c r="N330" s="1390"/>
      <c r="O330" s="1390"/>
      <c r="P330" s="1390"/>
      <c r="Q330" s="1390"/>
      <c r="R330" s="1242"/>
      <c r="Z330" s="252" t="s">
        <v>1416</v>
      </c>
    </row>
    <row r="331" spans="3:26" ht="19.5" customHeight="1">
      <c r="D331" s="333" t="s">
        <v>935</v>
      </c>
      <c r="E331" s="334"/>
      <c r="F331" s="334"/>
      <c r="G331" s="334"/>
      <c r="H331" s="334"/>
      <c r="I331" s="334"/>
      <c r="J331" s="1360" t="s">
        <v>986</v>
      </c>
      <c r="K331" s="1360"/>
      <c r="L331" s="1360"/>
      <c r="M331" s="1360"/>
      <c r="N331" s="1360"/>
      <c r="O331" s="1360"/>
      <c r="P331" s="1360"/>
      <c r="Q331" s="1360"/>
      <c r="R331" s="1360"/>
      <c r="Z331" s="252" t="s">
        <v>1417</v>
      </c>
    </row>
    <row r="332" spans="3:26" ht="19.5" customHeight="1">
      <c r="D332" s="1392" t="s">
        <v>917</v>
      </c>
      <c r="E332" s="1393"/>
      <c r="F332" s="1393"/>
      <c r="G332" s="1393"/>
      <c r="H332" s="1393"/>
      <c r="I332" s="1394"/>
      <c r="J332" s="1395"/>
      <c r="K332" s="1396"/>
      <c r="L332" s="1396"/>
      <c r="M332" s="1396"/>
      <c r="N332" s="1396"/>
      <c r="O332" s="1396"/>
      <c r="P332" s="1396"/>
      <c r="Q332" s="1396"/>
      <c r="R332" s="1397"/>
    </row>
    <row r="333" spans="3:26" ht="16.5" customHeight="1">
      <c r="E333" s="270" t="s">
        <v>109</v>
      </c>
    </row>
    <row r="334" spans="3:26" ht="9.6" customHeight="1"/>
    <row r="335" spans="3:26" ht="16.5" customHeight="1">
      <c r="D335" t="s">
        <v>110</v>
      </c>
    </row>
    <row r="336" spans="3:26" ht="27" customHeight="1">
      <c r="D336" s="1248" t="s">
        <v>120</v>
      </c>
      <c r="E336" s="1248"/>
      <c r="F336" s="1248"/>
      <c r="G336" s="1248"/>
      <c r="H336" s="1248"/>
      <c r="I336" s="1248"/>
      <c r="J336" s="1248"/>
      <c r="K336" s="1248"/>
      <c r="L336" s="1248"/>
      <c r="M336" s="1248"/>
      <c r="N336" s="1248"/>
      <c r="O336" s="1248"/>
      <c r="P336" s="1248"/>
      <c r="Q336" s="1248"/>
      <c r="R336" s="1248"/>
      <c r="S336" s="1398" t="s">
        <v>512</v>
      </c>
      <c r="T336" s="1399"/>
    </row>
    <row r="337" spans="4:26" ht="18.95" customHeight="1">
      <c r="D337" s="1242" t="s">
        <v>111</v>
      </c>
      <c r="E337" s="1242"/>
      <c r="F337" s="1242"/>
      <c r="G337" s="1242"/>
      <c r="H337" s="1242"/>
      <c r="I337" s="1242"/>
      <c r="J337" s="1242"/>
      <c r="K337" s="1242"/>
      <c r="L337" s="1242"/>
      <c r="M337" s="1242"/>
      <c r="N337" s="1242"/>
      <c r="O337" s="1242"/>
      <c r="P337" s="1242"/>
      <c r="Q337" s="1242"/>
      <c r="R337" s="1391"/>
      <c r="S337" s="1295" t="s">
        <v>788</v>
      </c>
      <c r="T337" s="1297"/>
      <c r="Z337" s="252" t="s">
        <v>1407</v>
      </c>
    </row>
    <row r="338" spans="4:26" ht="18.95" customHeight="1">
      <c r="D338" s="1242" t="s">
        <v>625</v>
      </c>
      <c r="E338" s="1242"/>
      <c r="F338" s="1242"/>
      <c r="G338" s="1242"/>
      <c r="H338" s="1242"/>
      <c r="I338" s="1242"/>
      <c r="J338" s="1242"/>
      <c r="K338" s="1242"/>
      <c r="L338" s="1242"/>
      <c r="M338" s="1242"/>
      <c r="N338" s="1242"/>
      <c r="O338" s="1242"/>
      <c r="P338" s="1242"/>
      <c r="Q338" s="1242"/>
      <c r="R338" s="1391"/>
      <c r="S338" s="1295" t="s">
        <v>788</v>
      </c>
      <c r="T338" s="1297"/>
      <c r="Z338" s="252" t="s">
        <v>1407</v>
      </c>
    </row>
    <row r="339" spans="4:26" ht="18.95" customHeight="1">
      <c r="D339" s="1242" t="s">
        <v>626</v>
      </c>
      <c r="E339" s="1242"/>
      <c r="F339" s="1242"/>
      <c r="G339" s="1242"/>
      <c r="H339" s="1242"/>
      <c r="I339" s="1242"/>
      <c r="J339" s="1242"/>
      <c r="K339" s="1242"/>
      <c r="L339" s="1242"/>
      <c r="M339" s="1242"/>
      <c r="N339" s="1242"/>
      <c r="O339" s="1242"/>
      <c r="P339" s="1242"/>
      <c r="Q339" s="1242"/>
      <c r="R339" s="1391"/>
      <c r="S339" s="1295" t="s">
        <v>788</v>
      </c>
      <c r="T339" s="1297"/>
      <c r="Z339" s="252" t="s">
        <v>1407</v>
      </c>
    </row>
    <row r="340" spans="4:26" ht="18.95" customHeight="1">
      <c r="D340" s="1242" t="s">
        <v>112</v>
      </c>
      <c r="E340" s="1242"/>
      <c r="F340" s="1242"/>
      <c r="G340" s="1242"/>
      <c r="H340" s="1242"/>
      <c r="I340" s="1242"/>
      <c r="J340" s="1242"/>
      <c r="K340" s="1242"/>
      <c r="L340" s="1242"/>
      <c r="M340" s="1242"/>
      <c r="N340" s="1242"/>
      <c r="O340" s="1242"/>
      <c r="P340" s="1242"/>
      <c r="Q340" s="1242"/>
      <c r="R340" s="1391"/>
      <c r="S340" s="1295" t="s">
        <v>788</v>
      </c>
      <c r="T340" s="1297"/>
      <c r="Z340" s="252" t="s">
        <v>1407</v>
      </c>
    </row>
    <row r="341" spans="4:26" ht="18.95" customHeight="1">
      <c r="D341" s="1242" t="s">
        <v>624</v>
      </c>
      <c r="E341" s="1242"/>
      <c r="F341" s="1242"/>
      <c r="G341" s="1242"/>
      <c r="H341" s="1242"/>
      <c r="I341" s="1242"/>
      <c r="J341" s="1242"/>
      <c r="K341" s="1242"/>
      <c r="L341" s="1242"/>
      <c r="M341" s="1242"/>
      <c r="N341" s="1242"/>
      <c r="O341" s="1242"/>
      <c r="P341" s="1242"/>
      <c r="Q341" s="1242"/>
      <c r="R341" s="1391"/>
      <c r="S341" s="1295" t="s">
        <v>788</v>
      </c>
      <c r="T341" s="1297"/>
      <c r="Z341" s="252" t="s">
        <v>1407</v>
      </c>
    </row>
    <row r="342" spans="4:26" ht="18.95" customHeight="1">
      <c r="D342" s="1242" t="s">
        <v>627</v>
      </c>
      <c r="E342" s="1242"/>
      <c r="F342" s="1242"/>
      <c r="G342" s="1242"/>
      <c r="H342" s="1242"/>
      <c r="I342" s="1242"/>
      <c r="J342" s="1242"/>
      <c r="K342" s="1242"/>
      <c r="L342" s="1242"/>
      <c r="M342" s="1242"/>
      <c r="N342" s="1242"/>
      <c r="O342" s="1242"/>
      <c r="P342" s="1242"/>
      <c r="Q342" s="1242"/>
      <c r="R342" s="1391"/>
      <c r="S342" s="1295" t="s">
        <v>788</v>
      </c>
      <c r="T342" s="1297"/>
      <c r="Z342" s="252" t="s">
        <v>1407</v>
      </c>
    </row>
    <row r="343" spans="4:26" ht="18.95" customHeight="1">
      <c r="D343" s="1242" t="s">
        <v>113</v>
      </c>
      <c r="E343" s="1242"/>
      <c r="F343" s="1242"/>
      <c r="G343" s="1242"/>
      <c r="H343" s="1242"/>
      <c r="I343" s="1242"/>
      <c r="J343" s="1242"/>
      <c r="K343" s="1242"/>
      <c r="L343" s="1242"/>
      <c r="M343" s="1242"/>
      <c r="N343" s="1242"/>
      <c r="O343" s="1242"/>
      <c r="P343" s="1242"/>
      <c r="Q343" s="1242"/>
      <c r="R343" s="1391"/>
      <c r="S343" s="1295" t="s">
        <v>788</v>
      </c>
      <c r="T343" s="1297"/>
      <c r="Z343" s="252" t="s">
        <v>1407</v>
      </c>
    </row>
    <row r="344" spans="4:26" ht="18.95" customHeight="1">
      <c r="D344" s="1242" t="s">
        <v>114</v>
      </c>
      <c r="E344" s="1242"/>
      <c r="F344" s="1242"/>
      <c r="G344" s="1242"/>
      <c r="H344" s="1242"/>
      <c r="I344" s="1242"/>
      <c r="J344" s="1242"/>
      <c r="K344" s="1242"/>
      <c r="L344" s="1242"/>
      <c r="M344" s="1242"/>
      <c r="N344" s="1242"/>
      <c r="O344" s="1242"/>
      <c r="P344" s="1242"/>
      <c r="Q344" s="1242"/>
      <c r="R344" s="1391"/>
      <c r="S344" s="1295" t="s">
        <v>788</v>
      </c>
      <c r="T344" s="1297"/>
      <c r="Z344" s="252" t="s">
        <v>1407</v>
      </c>
    </row>
    <row r="345" spans="4:26" ht="18.95" customHeight="1">
      <c r="D345" s="1242" t="s">
        <v>115</v>
      </c>
      <c r="E345" s="1242"/>
      <c r="F345" s="1242"/>
      <c r="G345" s="1242"/>
      <c r="H345" s="1242"/>
      <c r="I345" s="1242"/>
      <c r="J345" s="1242"/>
      <c r="K345" s="1242"/>
      <c r="L345" s="1242"/>
      <c r="M345" s="1242"/>
      <c r="N345" s="1242"/>
      <c r="O345" s="1242"/>
      <c r="P345" s="1242"/>
      <c r="Q345" s="1242"/>
      <c r="R345" s="1391"/>
      <c r="S345" s="1295" t="s">
        <v>788</v>
      </c>
      <c r="T345" s="1297"/>
      <c r="Z345" s="252" t="s">
        <v>1407</v>
      </c>
    </row>
    <row r="346" spans="4:26" ht="18.95" customHeight="1">
      <c r="D346" s="1242" t="s">
        <v>116</v>
      </c>
      <c r="E346" s="1242"/>
      <c r="F346" s="1242"/>
      <c r="G346" s="1242"/>
      <c r="H346" s="1242"/>
      <c r="I346" s="1242"/>
      <c r="J346" s="1242"/>
      <c r="K346" s="1242"/>
      <c r="L346" s="1242"/>
      <c r="M346" s="1242"/>
      <c r="N346" s="1242"/>
      <c r="O346" s="1242"/>
      <c r="P346" s="1242"/>
      <c r="Q346" s="1242"/>
      <c r="R346" s="1391"/>
      <c r="S346" s="1295" t="s">
        <v>788</v>
      </c>
      <c r="T346" s="1297"/>
      <c r="Z346" s="252" t="s">
        <v>1407</v>
      </c>
    </row>
    <row r="347" spans="4:26" ht="18.95" customHeight="1">
      <c r="D347" s="1242" t="s">
        <v>117</v>
      </c>
      <c r="E347" s="1242"/>
      <c r="F347" s="1242"/>
      <c r="G347" s="1242"/>
      <c r="H347" s="1242"/>
      <c r="I347" s="1242"/>
      <c r="J347" s="1242"/>
      <c r="K347" s="1242"/>
      <c r="L347" s="1242"/>
      <c r="M347" s="1242"/>
      <c r="N347" s="1242"/>
      <c r="O347" s="1242"/>
      <c r="P347" s="1242"/>
      <c r="Q347" s="1242"/>
      <c r="R347" s="1391"/>
      <c r="S347" s="1295" t="s">
        <v>788</v>
      </c>
      <c r="T347" s="1297"/>
      <c r="Z347" s="252" t="s">
        <v>1407</v>
      </c>
    </row>
    <row r="348" spans="4:26" ht="18.95" customHeight="1">
      <c r="D348" s="1242" t="s">
        <v>118</v>
      </c>
      <c r="E348" s="1242"/>
      <c r="F348" s="1242"/>
      <c r="G348" s="1242"/>
      <c r="H348" s="1242"/>
      <c r="I348" s="1242"/>
      <c r="J348" s="1242"/>
      <c r="K348" s="1242"/>
      <c r="L348" s="1242"/>
      <c r="M348" s="1242"/>
      <c r="N348" s="1242"/>
      <c r="O348" s="1242"/>
      <c r="P348" s="1242"/>
      <c r="Q348" s="1242"/>
      <c r="R348" s="1391"/>
      <c r="S348" s="1295" t="s">
        <v>788</v>
      </c>
      <c r="T348" s="1297"/>
      <c r="Z348" s="252" t="s">
        <v>1407</v>
      </c>
    </row>
    <row r="349" spans="4:26" ht="18.95" customHeight="1">
      <c r="D349" s="1242" t="s">
        <v>119</v>
      </c>
      <c r="E349" s="1242"/>
      <c r="F349" s="1242"/>
      <c r="G349" s="1242"/>
      <c r="H349" s="1242"/>
      <c r="I349" s="1242"/>
      <c r="J349" s="1242"/>
      <c r="K349" s="1242"/>
      <c r="L349" s="1242"/>
      <c r="M349" s="1242"/>
      <c r="N349" s="1242"/>
      <c r="O349" s="1242"/>
      <c r="P349" s="1242"/>
      <c r="Q349" s="1242"/>
      <c r="R349" s="1391"/>
      <c r="S349" s="1295" t="s">
        <v>788</v>
      </c>
      <c r="T349" s="1297"/>
      <c r="Z349" s="252" t="s">
        <v>1407</v>
      </c>
    </row>
    <row r="350" spans="4:26" ht="16.5" customHeight="1">
      <c r="E350" s="270" t="s">
        <v>874</v>
      </c>
    </row>
    <row r="351" spans="4:26" ht="16.5" customHeight="1">
      <c r="E351" s="3" t="s">
        <v>121</v>
      </c>
    </row>
    <row r="352" spans="4:26" ht="17.45" customHeight="1">
      <c r="P352" s="1242" t="s">
        <v>609</v>
      </c>
      <c r="Q352" s="1242"/>
      <c r="R352" s="1242"/>
      <c r="S352" s="1242" t="str">
        <f>$Q$12</f>
        <v>○△幼稚園</v>
      </c>
      <c r="T352" s="1242"/>
      <c r="U352" s="1242"/>
      <c r="V352" s="1242"/>
      <c r="W352" s="1242"/>
      <c r="X352" s="1242"/>
    </row>
    <row r="353" spans="3:23" ht="16.5" customHeight="1">
      <c r="C353" s="8" t="s">
        <v>122</v>
      </c>
    </row>
    <row r="354" spans="3:23" ht="16.5" customHeight="1">
      <c r="D354" s="222" t="s">
        <v>1592</v>
      </c>
    </row>
    <row r="355" spans="3:23" ht="30" customHeight="1" thickBot="1">
      <c r="D355" s="1400" t="s">
        <v>1110</v>
      </c>
      <c r="E355" s="1248"/>
      <c r="F355" s="1248"/>
      <c r="G355" s="1248"/>
      <c r="H355" s="1249"/>
      <c r="I355" s="1401">
        <v>20</v>
      </c>
      <c r="J355" s="1402"/>
      <c r="K355" s="335" t="s">
        <v>5</v>
      </c>
      <c r="L355" s="11"/>
      <c r="M355" s="11"/>
      <c r="N355" s="11"/>
      <c r="O355" s="11"/>
      <c r="P355" s="11"/>
      <c r="Q355" s="336" t="s">
        <v>1158</v>
      </c>
      <c r="R355" s="1403">
        <v>3</v>
      </c>
      <c r="S355" s="1336"/>
      <c r="T355" s="335" t="s">
        <v>129</v>
      </c>
      <c r="U355" s="11"/>
      <c r="V355" s="11"/>
      <c r="W355" s="10"/>
    </row>
    <row r="356" spans="3:23" ht="4.5" customHeight="1">
      <c r="R356" s="337"/>
      <c r="S356" s="337"/>
    </row>
    <row r="357" spans="3:23" ht="18.95" customHeight="1">
      <c r="I357" s="1404" t="s">
        <v>125</v>
      </c>
      <c r="J357" s="1405"/>
      <c r="K357" s="1406"/>
      <c r="L357" s="1407" t="s">
        <v>126</v>
      </c>
      <c r="M357" s="1408"/>
      <c r="N357" s="1408"/>
      <c r="O357" s="1409"/>
      <c r="P357" s="1404" t="s">
        <v>127</v>
      </c>
      <c r="Q357" s="1405"/>
      <c r="R357" s="1405"/>
      <c r="S357" s="1406"/>
      <c r="T357" s="1407" t="s">
        <v>128</v>
      </c>
      <c r="U357" s="1408"/>
      <c r="V357" s="1408"/>
      <c r="W357" s="1409"/>
    </row>
    <row r="358" spans="3:23" ht="18" customHeight="1">
      <c r="D358" s="1248" t="s">
        <v>123</v>
      </c>
      <c r="E358" s="1248"/>
      <c r="F358" s="1248"/>
      <c r="G358" s="1248"/>
      <c r="H358" s="1249"/>
      <c r="I358" s="1403">
        <v>20</v>
      </c>
      <c r="J358" s="1423"/>
      <c r="K358" s="11" t="s">
        <v>5</v>
      </c>
      <c r="L358" s="1403">
        <v>16</v>
      </c>
      <c r="M358" s="1336"/>
      <c r="N358" s="11" t="s">
        <v>5</v>
      </c>
      <c r="O358" s="11"/>
      <c r="P358" s="1403">
        <v>17</v>
      </c>
      <c r="Q358" s="1336"/>
      <c r="R358" s="11" t="s">
        <v>5</v>
      </c>
      <c r="S358" s="11"/>
      <c r="T358" s="1403">
        <v>17</v>
      </c>
      <c r="U358" s="1336"/>
      <c r="V358" s="11" t="s">
        <v>5</v>
      </c>
      <c r="W358" s="10"/>
    </row>
    <row r="359" spans="3:23" ht="14.1" customHeight="1">
      <c r="D359" s="1248"/>
      <c r="E359" s="1248"/>
      <c r="F359" s="1248"/>
      <c r="G359" s="1248"/>
      <c r="H359" s="1248"/>
      <c r="I359" s="338" t="s">
        <v>130</v>
      </c>
      <c r="J359" s="33"/>
      <c r="K359" s="13"/>
      <c r="L359" s="1424"/>
      <c r="M359" s="1425"/>
      <c r="N359" s="1425"/>
      <c r="O359" s="1415"/>
      <c r="P359" s="1424"/>
      <c r="Q359" s="1425"/>
      <c r="R359" s="1425"/>
      <c r="S359" s="1415"/>
      <c r="T359" s="1424"/>
      <c r="U359" s="1425"/>
      <c r="V359" s="1425"/>
      <c r="W359" s="1415"/>
    </row>
    <row r="360" spans="3:23" ht="18.95" customHeight="1">
      <c r="D360" s="1248"/>
      <c r="E360" s="1248"/>
      <c r="F360" s="1248"/>
      <c r="G360" s="1248"/>
      <c r="H360" s="1249"/>
      <c r="I360" s="1426">
        <v>1</v>
      </c>
      <c r="J360" s="1388"/>
      <c r="K360" s="5" t="s">
        <v>5</v>
      </c>
      <c r="L360" s="1414"/>
      <c r="M360" s="1425"/>
      <c r="N360" s="1425"/>
      <c r="O360" s="1415"/>
      <c r="P360" s="1414"/>
      <c r="Q360" s="1425"/>
      <c r="R360" s="1425"/>
      <c r="S360" s="1415"/>
      <c r="T360" s="1414"/>
      <c r="U360" s="1425"/>
      <c r="V360" s="1425"/>
      <c r="W360" s="1415"/>
    </row>
    <row r="361" spans="3:23" ht="18.95" customHeight="1">
      <c r="D361" s="1248" t="s">
        <v>124</v>
      </c>
      <c r="E361" s="1248"/>
      <c r="F361" s="1248"/>
      <c r="G361" s="1248"/>
      <c r="H361" s="1248"/>
      <c r="I361" s="1410">
        <v>0</v>
      </c>
      <c r="J361" s="1411"/>
      <c r="K361" s="300" t="s">
        <v>5</v>
      </c>
      <c r="L361" s="1403">
        <v>4</v>
      </c>
      <c r="M361" s="1336"/>
      <c r="N361" s="11" t="s">
        <v>5</v>
      </c>
      <c r="O361" s="10"/>
      <c r="P361" s="1403">
        <v>3</v>
      </c>
      <c r="Q361" s="1336"/>
      <c r="R361" s="11" t="s">
        <v>5</v>
      </c>
      <c r="S361" s="10"/>
      <c r="T361" s="1403">
        <v>3</v>
      </c>
      <c r="U361" s="1336"/>
      <c r="V361" s="11" t="s">
        <v>5</v>
      </c>
      <c r="W361" s="10"/>
    </row>
    <row r="362" spans="3:23" ht="12.6" customHeight="1">
      <c r="D362" s="1126" t="s">
        <v>1488</v>
      </c>
      <c r="E362" s="1127"/>
      <c r="F362" s="1127"/>
      <c r="G362" s="1127"/>
      <c r="H362" s="1127"/>
      <c r="I362" s="1412"/>
      <c r="J362" s="1413"/>
      <c r="K362" s="1418" t="s">
        <v>458</v>
      </c>
      <c r="L362" s="1420" t="s">
        <v>1510</v>
      </c>
      <c r="M362" s="1421"/>
      <c r="N362" s="1421"/>
      <c r="O362" s="1422"/>
      <c r="P362" s="1420" t="s">
        <v>1511</v>
      </c>
      <c r="Q362" s="1421"/>
      <c r="R362" s="1421"/>
      <c r="S362" s="1422"/>
      <c r="T362" s="1420" t="s">
        <v>1511</v>
      </c>
      <c r="U362" s="1421"/>
      <c r="V362" s="1421"/>
      <c r="W362" s="1422"/>
    </row>
    <row r="363" spans="3:23" ht="12.6" customHeight="1">
      <c r="D363" s="601"/>
      <c r="E363" s="601"/>
      <c r="F363" s="601"/>
      <c r="G363" s="601"/>
      <c r="H363" s="601"/>
      <c r="I363" s="1414"/>
      <c r="J363" s="1415"/>
      <c r="K363" s="1419"/>
      <c r="L363" s="1427" t="s">
        <v>782</v>
      </c>
      <c r="M363" s="1428"/>
      <c r="N363" s="1428"/>
      <c r="O363" s="1429"/>
      <c r="P363" s="1427" t="s">
        <v>961</v>
      </c>
      <c r="Q363" s="1428"/>
      <c r="R363" s="1428"/>
      <c r="S363" s="1429"/>
      <c r="T363" s="1427" t="s">
        <v>961</v>
      </c>
      <c r="U363" s="1428"/>
      <c r="V363" s="1428"/>
      <c r="W363" s="1429"/>
    </row>
    <row r="364" spans="3:23" ht="12.6" customHeight="1">
      <c r="D364" s="601"/>
      <c r="E364" s="601"/>
      <c r="F364" s="601"/>
      <c r="G364" s="601"/>
      <c r="H364" s="601"/>
      <c r="I364" s="1414"/>
      <c r="J364" s="1415"/>
      <c r="K364" s="1418" t="s">
        <v>459</v>
      </c>
      <c r="L364" s="1420" t="s">
        <v>1511</v>
      </c>
      <c r="M364" s="1421"/>
      <c r="N364" s="1421"/>
      <c r="O364" s="1422"/>
      <c r="P364" s="1420" t="s">
        <v>1512</v>
      </c>
      <c r="Q364" s="1421"/>
      <c r="R364" s="1421"/>
      <c r="S364" s="1422"/>
      <c r="T364" s="1420" t="s">
        <v>1512</v>
      </c>
      <c r="U364" s="1421"/>
      <c r="V364" s="1421"/>
      <c r="W364" s="1422"/>
    </row>
    <row r="365" spans="3:23" ht="12.6" customHeight="1">
      <c r="D365" s="601"/>
      <c r="E365" s="601"/>
      <c r="F365" s="601"/>
      <c r="G365" s="601"/>
      <c r="H365" s="601"/>
      <c r="I365" s="1414"/>
      <c r="J365" s="1415"/>
      <c r="K365" s="1419"/>
      <c r="L365" s="1427" t="s">
        <v>963</v>
      </c>
      <c r="M365" s="1428"/>
      <c r="N365" s="1428"/>
      <c r="O365" s="1429"/>
      <c r="P365" s="1427" t="s">
        <v>961</v>
      </c>
      <c r="Q365" s="1428"/>
      <c r="R365" s="1428"/>
      <c r="S365" s="1429"/>
      <c r="T365" s="1427" t="s">
        <v>961</v>
      </c>
      <c r="U365" s="1428"/>
      <c r="V365" s="1428"/>
      <c r="W365" s="1429"/>
    </row>
    <row r="366" spans="3:23" ht="12.6" customHeight="1">
      <c r="D366" s="601"/>
      <c r="E366" s="601"/>
      <c r="F366" s="601"/>
      <c r="G366" s="601"/>
      <c r="H366" s="601"/>
      <c r="I366" s="1414"/>
      <c r="J366" s="1415"/>
      <c r="K366" s="1418" t="s">
        <v>460</v>
      </c>
      <c r="L366" s="1420" t="s">
        <v>1512</v>
      </c>
      <c r="M366" s="1421"/>
      <c r="N366" s="1421"/>
      <c r="O366" s="1422"/>
      <c r="P366" s="1420" t="s">
        <v>1513</v>
      </c>
      <c r="Q366" s="1421"/>
      <c r="R366" s="1421"/>
      <c r="S366" s="1422"/>
      <c r="T366" s="1420" t="s">
        <v>1513</v>
      </c>
      <c r="U366" s="1421"/>
      <c r="V366" s="1421"/>
      <c r="W366" s="1422"/>
    </row>
    <row r="367" spans="3:23" ht="12.6" customHeight="1">
      <c r="D367" s="601"/>
      <c r="E367" s="601"/>
      <c r="F367" s="601"/>
      <c r="G367" s="601"/>
      <c r="H367" s="601"/>
      <c r="I367" s="1414"/>
      <c r="J367" s="1415"/>
      <c r="K367" s="1419"/>
      <c r="L367" s="1427" t="s">
        <v>963</v>
      </c>
      <c r="M367" s="1428"/>
      <c r="N367" s="1428"/>
      <c r="O367" s="1429"/>
      <c r="P367" s="1427" t="s">
        <v>961</v>
      </c>
      <c r="Q367" s="1428"/>
      <c r="R367" s="1428"/>
      <c r="S367" s="1429"/>
      <c r="T367" s="1427" t="s">
        <v>961</v>
      </c>
      <c r="U367" s="1428"/>
      <c r="V367" s="1428"/>
      <c r="W367" s="1429"/>
    </row>
    <row r="368" spans="3:23" ht="12.6" customHeight="1">
      <c r="D368" s="601"/>
      <c r="E368" s="601"/>
      <c r="F368" s="601"/>
      <c r="G368" s="601"/>
      <c r="H368" s="601"/>
      <c r="I368" s="1414"/>
      <c r="J368" s="1415"/>
      <c r="K368" s="1418" t="s">
        <v>630</v>
      </c>
      <c r="L368" s="1420" t="s">
        <v>1513</v>
      </c>
      <c r="M368" s="1421"/>
      <c r="N368" s="1421"/>
      <c r="O368" s="1422"/>
      <c r="P368" s="1420"/>
      <c r="Q368" s="1421"/>
      <c r="R368" s="1421"/>
      <c r="S368" s="1422"/>
      <c r="T368" s="1420"/>
      <c r="U368" s="1421"/>
      <c r="V368" s="1421"/>
      <c r="W368" s="1422"/>
    </row>
    <row r="369" spans="4:23" ht="12.6" customHeight="1">
      <c r="D369" s="601"/>
      <c r="E369" s="601"/>
      <c r="F369" s="601"/>
      <c r="G369" s="601"/>
      <c r="H369" s="601"/>
      <c r="I369" s="1414"/>
      <c r="J369" s="1415"/>
      <c r="K369" s="1419"/>
      <c r="L369" s="1427" t="s">
        <v>963</v>
      </c>
      <c r="M369" s="1428"/>
      <c r="N369" s="1428"/>
      <c r="O369" s="1429"/>
      <c r="P369" s="1427"/>
      <c r="Q369" s="1428"/>
      <c r="R369" s="1428"/>
      <c r="S369" s="1429"/>
      <c r="T369" s="1427"/>
      <c r="U369" s="1428"/>
      <c r="V369" s="1428"/>
      <c r="W369" s="1429"/>
    </row>
    <row r="370" spans="4:23" ht="12.6" customHeight="1">
      <c r="D370" s="601"/>
      <c r="E370" s="601"/>
      <c r="F370" s="601"/>
      <c r="G370" s="601"/>
      <c r="H370" s="601"/>
      <c r="I370" s="1414"/>
      <c r="J370" s="1415"/>
      <c r="K370" s="1418" t="s">
        <v>631</v>
      </c>
      <c r="L370" s="1420"/>
      <c r="M370" s="1421"/>
      <c r="N370" s="1421"/>
      <c r="O370" s="1422"/>
      <c r="P370" s="1420"/>
      <c r="Q370" s="1421"/>
      <c r="R370" s="1421"/>
      <c r="S370" s="1422"/>
      <c r="T370" s="1420"/>
      <c r="U370" s="1421"/>
      <c r="V370" s="1421"/>
      <c r="W370" s="1422"/>
    </row>
    <row r="371" spans="4:23" ht="12.6" customHeight="1">
      <c r="D371" s="601"/>
      <c r="E371" s="601"/>
      <c r="F371" s="601"/>
      <c r="G371" s="601"/>
      <c r="H371" s="601"/>
      <c r="I371" s="1414"/>
      <c r="J371" s="1415"/>
      <c r="K371" s="1419"/>
      <c r="L371" s="1427"/>
      <c r="M371" s="1428"/>
      <c r="N371" s="1428"/>
      <c r="O371" s="1429"/>
      <c r="P371" s="1427"/>
      <c r="Q371" s="1428"/>
      <c r="R371" s="1428"/>
      <c r="S371" s="1429"/>
      <c r="T371" s="1427"/>
      <c r="U371" s="1428"/>
      <c r="V371" s="1428"/>
      <c r="W371" s="1429"/>
    </row>
    <row r="372" spans="4:23" ht="12.6" customHeight="1">
      <c r="D372" s="601"/>
      <c r="E372" s="601"/>
      <c r="F372" s="601"/>
      <c r="G372" s="601"/>
      <c r="H372" s="601"/>
      <c r="I372" s="1414"/>
      <c r="J372" s="1415"/>
      <c r="K372" s="1418" t="s">
        <v>632</v>
      </c>
      <c r="L372" s="1420"/>
      <c r="M372" s="1421"/>
      <c r="N372" s="1421"/>
      <c r="O372" s="1422"/>
      <c r="P372" s="1420"/>
      <c r="Q372" s="1421"/>
      <c r="R372" s="1421"/>
      <c r="S372" s="1422"/>
      <c r="T372" s="1420"/>
      <c r="U372" s="1421"/>
      <c r="V372" s="1421"/>
      <c r="W372" s="1422"/>
    </row>
    <row r="373" spans="4:23" ht="12.6" customHeight="1">
      <c r="D373" s="601"/>
      <c r="E373" s="601"/>
      <c r="F373" s="601"/>
      <c r="G373" s="601"/>
      <c r="H373" s="601"/>
      <c r="I373" s="1414"/>
      <c r="J373" s="1415"/>
      <c r="K373" s="1419"/>
      <c r="L373" s="1427"/>
      <c r="M373" s="1428"/>
      <c r="N373" s="1428"/>
      <c r="O373" s="1429"/>
      <c r="P373" s="1427"/>
      <c r="Q373" s="1428"/>
      <c r="R373" s="1428"/>
      <c r="S373" s="1429"/>
      <c r="T373" s="1427"/>
      <c r="U373" s="1428"/>
      <c r="V373" s="1428"/>
      <c r="W373" s="1429"/>
    </row>
    <row r="374" spans="4:23" ht="12.6" customHeight="1">
      <c r="D374" s="601"/>
      <c r="E374" s="601"/>
      <c r="F374" s="601"/>
      <c r="G374" s="601"/>
      <c r="H374" s="601"/>
      <c r="I374" s="1414"/>
      <c r="J374" s="1415"/>
      <c r="K374" s="1418" t="s">
        <v>633</v>
      </c>
      <c r="L374" s="1420"/>
      <c r="M374" s="1421"/>
      <c r="N374" s="1421"/>
      <c r="O374" s="1422"/>
      <c r="P374" s="1420"/>
      <c r="Q374" s="1421"/>
      <c r="R374" s="1421"/>
      <c r="S374" s="1422"/>
      <c r="T374" s="1420"/>
      <c r="U374" s="1421"/>
      <c r="V374" s="1421"/>
      <c r="W374" s="1422"/>
    </row>
    <row r="375" spans="4:23" ht="12.6" customHeight="1">
      <c r="D375" s="601"/>
      <c r="E375" s="601"/>
      <c r="F375" s="601"/>
      <c r="G375" s="601"/>
      <c r="H375" s="601"/>
      <c r="I375" s="1414"/>
      <c r="J375" s="1415"/>
      <c r="K375" s="1419"/>
      <c r="L375" s="1427"/>
      <c r="M375" s="1428"/>
      <c r="N375" s="1428"/>
      <c r="O375" s="1429"/>
      <c r="P375" s="1427"/>
      <c r="Q375" s="1428"/>
      <c r="R375" s="1428"/>
      <c r="S375" s="1429"/>
      <c r="T375" s="1427"/>
      <c r="U375" s="1428"/>
      <c r="V375" s="1428"/>
      <c r="W375" s="1429"/>
    </row>
    <row r="376" spans="4:23" ht="12.6" customHeight="1">
      <c r="D376" s="601"/>
      <c r="E376" s="601"/>
      <c r="F376" s="601"/>
      <c r="G376" s="601"/>
      <c r="H376" s="601"/>
      <c r="I376" s="1414"/>
      <c r="J376" s="1415"/>
      <c r="K376" s="1418" t="s">
        <v>634</v>
      </c>
      <c r="L376" s="1420"/>
      <c r="M376" s="1421"/>
      <c r="N376" s="1421"/>
      <c r="O376" s="1422"/>
      <c r="P376" s="1420"/>
      <c r="Q376" s="1421"/>
      <c r="R376" s="1421"/>
      <c r="S376" s="1422"/>
      <c r="T376" s="1420"/>
      <c r="U376" s="1421"/>
      <c r="V376" s="1421"/>
      <c r="W376" s="1422"/>
    </row>
    <row r="377" spans="4:23" ht="12.6" customHeight="1">
      <c r="D377" s="601"/>
      <c r="E377" s="601"/>
      <c r="F377" s="601"/>
      <c r="G377" s="601"/>
      <c r="H377" s="601"/>
      <c r="I377" s="1414"/>
      <c r="J377" s="1415"/>
      <c r="K377" s="1419"/>
      <c r="L377" s="1427"/>
      <c r="M377" s="1428"/>
      <c r="N377" s="1428"/>
      <c r="O377" s="1429"/>
      <c r="P377" s="1427"/>
      <c r="Q377" s="1428"/>
      <c r="R377" s="1428"/>
      <c r="S377" s="1429"/>
      <c r="T377" s="1427"/>
      <c r="U377" s="1428"/>
      <c r="V377" s="1428"/>
      <c r="W377" s="1429"/>
    </row>
    <row r="378" spans="4:23" ht="12.6" customHeight="1">
      <c r="D378" s="601"/>
      <c r="E378" s="601"/>
      <c r="F378" s="601"/>
      <c r="G378" s="601"/>
      <c r="H378" s="601"/>
      <c r="I378" s="1414"/>
      <c r="J378" s="1415"/>
      <c r="K378" s="1418" t="s">
        <v>635</v>
      </c>
      <c r="L378" s="1420"/>
      <c r="M378" s="1421"/>
      <c r="N378" s="1421"/>
      <c r="O378" s="1422"/>
      <c r="P378" s="1420"/>
      <c r="Q378" s="1421"/>
      <c r="R378" s="1421"/>
      <c r="S378" s="1422"/>
      <c r="T378" s="1420"/>
      <c r="U378" s="1421"/>
      <c r="V378" s="1421"/>
      <c r="W378" s="1422"/>
    </row>
    <row r="379" spans="4:23" ht="12.6" customHeight="1">
      <c r="D379" s="601"/>
      <c r="E379" s="601"/>
      <c r="F379" s="601"/>
      <c r="G379" s="601"/>
      <c r="H379" s="601"/>
      <c r="I379" s="1414"/>
      <c r="J379" s="1415"/>
      <c r="K379" s="1419"/>
      <c r="L379" s="1427"/>
      <c r="M379" s="1428"/>
      <c r="N379" s="1428"/>
      <c r="O379" s="1429"/>
      <c r="P379" s="1427"/>
      <c r="Q379" s="1428"/>
      <c r="R379" s="1428"/>
      <c r="S379" s="1429"/>
      <c r="T379" s="1427"/>
      <c r="U379" s="1428"/>
      <c r="V379" s="1428"/>
      <c r="W379" s="1429"/>
    </row>
    <row r="380" spans="4:23" ht="12.6" customHeight="1">
      <c r="D380" s="601"/>
      <c r="E380" s="601"/>
      <c r="F380" s="601"/>
      <c r="G380" s="601"/>
      <c r="H380" s="601"/>
      <c r="I380" s="1414"/>
      <c r="J380" s="1415"/>
      <c r="K380" s="1418" t="s">
        <v>636</v>
      </c>
      <c r="L380" s="1420"/>
      <c r="M380" s="1421"/>
      <c r="N380" s="1421"/>
      <c r="O380" s="1422"/>
      <c r="P380" s="1420"/>
      <c r="Q380" s="1421"/>
      <c r="R380" s="1421"/>
      <c r="S380" s="1422"/>
      <c r="T380" s="1420"/>
      <c r="U380" s="1421"/>
      <c r="V380" s="1421"/>
      <c r="W380" s="1422"/>
    </row>
    <row r="381" spans="4:23" ht="12.6" customHeight="1">
      <c r="D381" s="601"/>
      <c r="E381" s="601"/>
      <c r="F381" s="601"/>
      <c r="G381" s="601"/>
      <c r="H381" s="601"/>
      <c r="I381" s="1414"/>
      <c r="J381" s="1415"/>
      <c r="K381" s="1419"/>
      <c r="L381" s="1427"/>
      <c r="M381" s="1428"/>
      <c r="N381" s="1428"/>
      <c r="O381" s="1429"/>
      <c r="P381" s="1427"/>
      <c r="Q381" s="1428"/>
      <c r="R381" s="1428"/>
      <c r="S381" s="1429"/>
      <c r="T381" s="1427"/>
      <c r="U381" s="1428"/>
      <c r="V381" s="1428"/>
      <c r="W381" s="1429"/>
    </row>
    <row r="382" spans="4:23" ht="12.6" customHeight="1">
      <c r="D382" s="601"/>
      <c r="E382" s="601"/>
      <c r="F382" s="601"/>
      <c r="G382" s="601"/>
      <c r="H382" s="601"/>
      <c r="I382" s="1414"/>
      <c r="J382" s="1415"/>
      <c r="K382" s="1418" t="s">
        <v>637</v>
      </c>
      <c r="L382" s="1420"/>
      <c r="M382" s="1421"/>
      <c r="N382" s="1421"/>
      <c r="O382" s="1422"/>
      <c r="P382" s="1420"/>
      <c r="Q382" s="1421"/>
      <c r="R382" s="1421"/>
      <c r="S382" s="1422"/>
      <c r="T382" s="1420"/>
      <c r="U382" s="1421"/>
      <c r="V382" s="1421"/>
      <c r="W382" s="1422"/>
    </row>
    <row r="383" spans="4:23" ht="12.6" customHeight="1">
      <c r="D383" s="601"/>
      <c r="E383" s="601"/>
      <c r="F383" s="601"/>
      <c r="G383" s="601"/>
      <c r="H383" s="601"/>
      <c r="I383" s="1414"/>
      <c r="J383" s="1415"/>
      <c r="K383" s="1419"/>
      <c r="L383" s="1427"/>
      <c r="M383" s="1428"/>
      <c r="N383" s="1428"/>
      <c r="O383" s="1429"/>
      <c r="P383" s="1427"/>
      <c r="Q383" s="1428"/>
      <c r="R383" s="1428"/>
      <c r="S383" s="1429"/>
      <c r="T383" s="1427"/>
      <c r="U383" s="1428"/>
      <c r="V383" s="1428"/>
      <c r="W383" s="1429"/>
    </row>
    <row r="384" spans="4:23" ht="12.6" customHeight="1">
      <c r="D384" s="601"/>
      <c r="E384" s="601"/>
      <c r="F384" s="601"/>
      <c r="G384" s="601"/>
      <c r="H384" s="601"/>
      <c r="I384" s="1414"/>
      <c r="J384" s="1415"/>
      <c r="K384" s="1418" t="s">
        <v>638</v>
      </c>
      <c r="L384" s="1420"/>
      <c r="M384" s="1421"/>
      <c r="N384" s="1421"/>
      <c r="O384" s="1422"/>
      <c r="P384" s="1420"/>
      <c r="Q384" s="1421"/>
      <c r="R384" s="1421"/>
      <c r="S384" s="1422"/>
      <c r="T384" s="1420"/>
      <c r="U384" s="1421"/>
      <c r="V384" s="1421"/>
      <c r="W384" s="1422"/>
    </row>
    <row r="385" spans="4:23" ht="12.6" customHeight="1">
      <c r="D385" s="601"/>
      <c r="E385" s="601"/>
      <c r="F385" s="601"/>
      <c r="G385" s="601"/>
      <c r="H385" s="601"/>
      <c r="I385" s="1414"/>
      <c r="J385" s="1415"/>
      <c r="K385" s="1419"/>
      <c r="L385" s="1427"/>
      <c r="M385" s="1428"/>
      <c r="N385" s="1428"/>
      <c r="O385" s="1429"/>
      <c r="P385" s="1427"/>
      <c r="Q385" s="1428"/>
      <c r="R385" s="1428"/>
      <c r="S385" s="1429"/>
      <c r="T385" s="1427"/>
      <c r="U385" s="1428"/>
      <c r="V385" s="1428"/>
      <c r="W385" s="1429"/>
    </row>
    <row r="386" spans="4:23" ht="12.6" customHeight="1">
      <c r="D386" s="601"/>
      <c r="E386" s="601"/>
      <c r="F386" s="601"/>
      <c r="G386" s="601"/>
      <c r="H386" s="601"/>
      <c r="I386" s="1414"/>
      <c r="J386" s="1415"/>
      <c r="K386" s="1418" t="s">
        <v>639</v>
      </c>
      <c r="L386" s="1420"/>
      <c r="M386" s="1421"/>
      <c r="N386" s="1421"/>
      <c r="O386" s="1422"/>
      <c r="P386" s="1420"/>
      <c r="Q386" s="1421"/>
      <c r="R386" s="1421"/>
      <c r="S386" s="1422"/>
      <c r="T386" s="1420"/>
      <c r="U386" s="1421"/>
      <c r="V386" s="1421"/>
      <c r="W386" s="1422"/>
    </row>
    <row r="387" spans="4:23" ht="12.6" customHeight="1">
      <c r="D387" s="601"/>
      <c r="E387" s="601"/>
      <c r="F387" s="601"/>
      <c r="G387" s="601"/>
      <c r="H387" s="601"/>
      <c r="I387" s="1414"/>
      <c r="J387" s="1415"/>
      <c r="K387" s="1419"/>
      <c r="L387" s="1427"/>
      <c r="M387" s="1428"/>
      <c r="N387" s="1428"/>
      <c r="O387" s="1429"/>
      <c r="P387" s="1427"/>
      <c r="Q387" s="1428"/>
      <c r="R387" s="1428"/>
      <c r="S387" s="1429"/>
      <c r="T387" s="1427"/>
      <c r="U387" s="1428"/>
      <c r="V387" s="1428"/>
      <c r="W387" s="1429"/>
    </row>
    <row r="388" spans="4:23" ht="12.6" customHeight="1">
      <c r="D388" s="601"/>
      <c r="E388" s="601"/>
      <c r="F388" s="601"/>
      <c r="G388" s="601"/>
      <c r="H388" s="601"/>
      <c r="I388" s="1414"/>
      <c r="J388" s="1415"/>
      <c r="K388" s="1418" t="s">
        <v>640</v>
      </c>
      <c r="L388" s="1420"/>
      <c r="M388" s="1421"/>
      <c r="N388" s="1421"/>
      <c r="O388" s="1422"/>
      <c r="P388" s="1420"/>
      <c r="Q388" s="1421"/>
      <c r="R388" s="1421"/>
      <c r="S388" s="1422"/>
      <c r="T388" s="1420"/>
      <c r="U388" s="1421"/>
      <c r="V388" s="1421"/>
      <c r="W388" s="1422"/>
    </row>
    <row r="389" spans="4:23" ht="12.6" customHeight="1">
      <c r="D389" s="601"/>
      <c r="E389" s="601"/>
      <c r="F389" s="601"/>
      <c r="G389" s="601"/>
      <c r="H389" s="601"/>
      <c r="I389" s="1414"/>
      <c r="J389" s="1415"/>
      <c r="K389" s="1419"/>
      <c r="L389" s="1427"/>
      <c r="M389" s="1428"/>
      <c r="N389" s="1428"/>
      <c r="O389" s="1429"/>
      <c r="P389" s="1427"/>
      <c r="Q389" s="1428"/>
      <c r="R389" s="1428"/>
      <c r="S389" s="1429"/>
      <c r="T389" s="1427"/>
      <c r="U389" s="1428"/>
      <c r="V389" s="1428"/>
      <c r="W389" s="1429"/>
    </row>
    <row r="390" spans="4:23" ht="12.6" customHeight="1">
      <c r="D390" s="601"/>
      <c r="E390" s="601"/>
      <c r="F390" s="601"/>
      <c r="G390" s="601"/>
      <c r="H390" s="601"/>
      <c r="I390" s="1414"/>
      <c r="J390" s="1415"/>
      <c r="K390" s="1418" t="s">
        <v>641</v>
      </c>
      <c r="L390" s="1420"/>
      <c r="M390" s="1421"/>
      <c r="N390" s="1421"/>
      <c r="O390" s="1422"/>
      <c r="P390" s="1420"/>
      <c r="Q390" s="1421"/>
      <c r="R390" s="1421"/>
      <c r="S390" s="1422"/>
      <c r="T390" s="1420"/>
      <c r="U390" s="1421"/>
      <c r="V390" s="1421"/>
      <c r="W390" s="1422"/>
    </row>
    <row r="391" spans="4:23" ht="12.6" customHeight="1">
      <c r="D391" s="601"/>
      <c r="E391" s="601"/>
      <c r="F391" s="601"/>
      <c r="G391" s="601"/>
      <c r="H391" s="601"/>
      <c r="I391" s="1414"/>
      <c r="J391" s="1415"/>
      <c r="K391" s="1419"/>
      <c r="L391" s="1427"/>
      <c r="M391" s="1428"/>
      <c r="N391" s="1428"/>
      <c r="O391" s="1429"/>
      <c r="P391" s="1427"/>
      <c r="Q391" s="1428"/>
      <c r="R391" s="1428"/>
      <c r="S391" s="1429"/>
      <c r="T391" s="1427"/>
      <c r="U391" s="1428"/>
      <c r="V391" s="1428"/>
      <c r="W391" s="1429"/>
    </row>
    <row r="392" spans="4:23" ht="12.6" customHeight="1">
      <c r="D392" s="601"/>
      <c r="E392" s="601"/>
      <c r="F392" s="601"/>
      <c r="G392" s="601"/>
      <c r="H392" s="601"/>
      <c r="I392" s="1414"/>
      <c r="J392" s="1415"/>
      <c r="K392" s="1418" t="s">
        <v>1367</v>
      </c>
      <c r="L392" s="1420"/>
      <c r="M392" s="1421"/>
      <c r="N392" s="1421"/>
      <c r="O392" s="1422"/>
      <c r="P392" s="1420"/>
      <c r="Q392" s="1421"/>
      <c r="R392" s="1421"/>
      <c r="S392" s="1422"/>
      <c r="T392" s="1420"/>
      <c r="U392" s="1421"/>
      <c r="V392" s="1421"/>
      <c r="W392" s="1422"/>
    </row>
    <row r="393" spans="4:23" ht="12.6" customHeight="1">
      <c r="D393" s="601"/>
      <c r="E393" s="601"/>
      <c r="F393" s="601"/>
      <c r="G393" s="601"/>
      <c r="H393" s="601"/>
      <c r="I393" s="1414"/>
      <c r="J393" s="1415"/>
      <c r="K393" s="1419"/>
      <c r="L393" s="1427"/>
      <c r="M393" s="1428"/>
      <c r="N393" s="1428"/>
      <c r="O393" s="1429"/>
      <c r="P393" s="1427"/>
      <c r="Q393" s="1428"/>
      <c r="R393" s="1428"/>
      <c r="S393" s="1429"/>
      <c r="T393" s="1427"/>
      <c r="U393" s="1428"/>
      <c r="V393" s="1428"/>
      <c r="W393" s="1429"/>
    </row>
    <row r="394" spans="4:23" ht="12.6" customHeight="1">
      <c r="D394" s="601"/>
      <c r="E394" s="601"/>
      <c r="F394" s="601"/>
      <c r="G394" s="601"/>
      <c r="H394" s="601"/>
      <c r="I394" s="1414"/>
      <c r="J394" s="1415"/>
      <c r="K394" s="1418" t="s">
        <v>1368</v>
      </c>
      <c r="L394" s="1420"/>
      <c r="M394" s="1421"/>
      <c r="N394" s="1421"/>
      <c r="O394" s="1422"/>
      <c r="P394" s="1420"/>
      <c r="Q394" s="1421"/>
      <c r="R394" s="1421"/>
      <c r="S394" s="1422"/>
      <c r="T394" s="1420"/>
      <c r="U394" s="1421"/>
      <c r="V394" s="1421"/>
      <c r="W394" s="1422"/>
    </row>
    <row r="395" spans="4:23" ht="12.6" customHeight="1">
      <c r="D395" s="601"/>
      <c r="E395" s="601"/>
      <c r="F395" s="601"/>
      <c r="G395" s="601"/>
      <c r="H395" s="601"/>
      <c r="I395" s="1414"/>
      <c r="J395" s="1415"/>
      <c r="K395" s="1419"/>
      <c r="L395" s="1427"/>
      <c r="M395" s="1428"/>
      <c r="N395" s="1428"/>
      <c r="O395" s="1429"/>
      <c r="P395" s="1427"/>
      <c r="Q395" s="1428"/>
      <c r="R395" s="1428"/>
      <c r="S395" s="1429"/>
      <c r="T395" s="1427"/>
      <c r="U395" s="1428"/>
      <c r="V395" s="1428"/>
      <c r="W395" s="1429"/>
    </row>
    <row r="396" spans="4:23" ht="12.6" customHeight="1">
      <c r="D396" s="601"/>
      <c r="E396" s="601"/>
      <c r="F396" s="601"/>
      <c r="G396" s="601"/>
      <c r="H396" s="601"/>
      <c r="I396" s="1414"/>
      <c r="J396" s="1415"/>
      <c r="K396" s="1418" t="s">
        <v>1369</v>
      </c>
      <c r="L396" s="1420"/>
      <c r="M396" s="1421"/>
      <c r="N396" s="1421"/>
      <c r="O396" s="1422"/>
      <c r="P396" s="1420"/>
      <c r="Q396" s="1421"/>
      <c r="R396" s="1421"/>
      <c r="S396" s="1422"/>
      <c r="T396" s="1420"/>
      <c r="U396" s="1421"/>
      <c r="V396" s="1421"/>
      <c r="W396" s="1422"/>
    </row>
    <row r="397" spans="4:23" ht="12.6" customHeight="1">
      <c r="D397" s="601"/>
      <c r="E397" s="601"/>
      <c r="F397" s="601"/>
      <c r="G397" s="601"/>
      <c r="H397" s="601"/>
      <c r="I397" s="1414"/>
      <c r="J397" s="1415"/>
      <c r="K397" s="1419"/>
      <c r="L397" s="1427"/>
      <c r="M397" s="1428"/>
      <c r="N397" s="1428"/>
      <c r="O397" s="1429"/>
      <c r="P397" s="1427"/>
      <c r="Q397" s="1428"/>
      <c r="R397" s="1428"/>
      <c r="S397" s="1429"/>
      <c r="T397" s="1427"/>
      <c r="U397" s="1428"/>
      <c r="V397" s="1428"/>
      <c r="W397" s="1429"/>
    </row>
    <row r="398" spans="4:23" ht="12.6" customHeight="1">
      <c r="D398" s="601"/>
      <c r="E398" s="601"/>
      <c r="F398" s="601"/>
      <c r="G398" s="601"/>
      <c r="H398" s="601"/>
      <c r="I398" s="1414"/>
      <c r="J398" s="1415"/>
      <c r="K398" s="1418" t="s">
        <v>1370</v>
      </c>
      <c r="L398" s="1420"/>
      <c r="M398" s="1421"/>
      <c r="N398" s="1421"/>
      <c r="O398" s="1422"/>
      <c r="P398" s="1420"/>
      <c r="Q398" s="1421"/>
      <c r="R398" s="1421"/>
      <c r="S398" s="1422"/>
      <c r="T398" s="1420"/>
      <c r="U398" s="1421"/>
      <c r="V398" s="1421"/>
      <c r="W398" s="1422"/>
    </row>
    <row r="399" spans="4:23" ht="12.6" customHeight="1">
      <c r="D399" s="601"/>
      <c r="E399" s="601"/>
      <c r="F399" s="601"/>
      <c r="G399" s="601"/>
      <c r="H399" s="601"/>
      <c r="I399" s="1414"/>
      <c r="J399" s="1415"/>
      <c r="K399" s="1419"/>
      <c r="L399" s="1427"/>
      <c r="M399" s="1428"/>
      <c r="N399" s="1428"/>
      <c r="O399" s="1429"/>
      <c r="P399" s="1427"/>
      <c r="Q399" s="1428"/>
      <c r="R399" s="1428"/>
      <c r="S399" s="1429"/>
      <c r="T399" s="1427"/>
      <c r="U399" s="1428"/>
      <c r="V399" s="1428"/>
      <c r="W399" s="1429"/>
    </row>
    <row r="400" spans="4:23" ht="12.6" customHeight="1">
      <c r="D400" s="601"/>
      <c r="E400" s="601"/>
      <c r="F400" s="601"/>
      <c r="G400" s="601"/>
      <c r="H400" s="601"/>
      <c r="I400" s="1414"/>
      <c r="J400" s="1415"/>
      <c r="K400" s="1418" t="s">
        <v>1371</v>
      </c>
      <c r="L400" s="1420"/>
      <c r="M400" s="1421"/>
      <c r="N400" s="1421"/>
      <c r="O400" s="1422"/>
      <c r="P400" s="1420"/>
      <c r="Q400" s="1421"/>
      <c r="R400" s="1421"/>
      <c r="S400" s="1422"/>
      <c r="T400" s="1420"/>
      <c r="U400" s="1421"/>
      <c r="V400" s="1421"/>
      <c r="W400" s="1422"/>
    </row>
    <row r="401" spans="4:26" ht="12.6" customHeight="1">
      <c r="D401" s="601"/>
      <c r="E401" s="601"/>
      <c r="F401" s="601"/>
      <c r="G401" s="601"/>
      <c r="H401" s="601"/>
      <c r="I401" s="1414"/>
      <c r="J401" s="1415"/>
      <c r="K401" s="1419"/>
      <c r="L401" s="1427"/>
      <c r="M401" s="1428"/>
      <c r="N401" s="1428"/>
      <c r="O401" s="1429"/>
      <c r="P401" s="1427"/>
      <c r="Q401" s="1428"/>
      <c r="R401" s="1428"/>
      <c r="S401" s="1429"/>
      <c r="T401" s="1427"/>
      <c r="U401" s="1428"/>
      <c r="V401" s="1428"/>
      <c r="W401" s="1429"/>
    </row>
    <row r="402" spans="4:26" ht="12.6" customHeight="1">
      <c r="D402" s="601"/>
      <c r="E402" s="601"/>
      <c r="F402" s="601"/>
      <c r="G402" s="601"/>
      <c r="H402" s="601"/>
      <c r="I402" s="1414"/>
      <c r="J402" s="1415"/>
      <c r="K402" s="1418" t="s">
        <v>1372</v>
      </c>
      <c r="L402" s="1420"/>
      <c r="M402" s="1421"/>
      <c r="N402" s="1421"/>
      <c r="O402" s="1422"/>
      <c r="P402" s="1420"/>
      <c r="Q402" s="1421"/>
      <c r="R402" s="1421"/>
      <c r="S402" s="1422"/>
      <c r="T402" s="1420"/>
      <c r="U402" s="1421"/>
      <c r="V402" s="1421"/>
      <c r="W402" s="1422"/>
    </row>
    <row r="403" spans="4:26" ht="12.6" customHeight="1">
      <c r="D403" s="601"/>
      <c r="E403" s="601"/>
      <c r="F403" s="601"/>
      <c r="G403" s="601"/>
      <c r="H403" s="601"/>
      <c r="I403" s="1414"/>
      <c r="J403" s="1415"/>
      <c r="K403" s="1419"/>
      <c r="L403" s="1427"/>
      <c r="M403" s="1428"/>
      <c r="N403" s="1428"/>
      <c r="O403" s="1429"/>
      <c r="P403" s="1427"/>
      <c r="Q403" s="1428"/>
      <c r="R403" s="1428"/>
      <c r="S403" s="1429"/>
      <c r="T403" s="1427"/>
      <c r="U403" s="1428"/>
      <c r="V403" s="1428"/>
      <c r="W403" s="1429"/>
    </row>
    <row r="404" spans="4:26" ht="12.6" customHeight="1">
      <c r="D404" s="601"/>
      <c r="E404" s="601"/>
      <c r="F404" s="601"/>
      <c r="G404" s="601"/>
      <c r="H404" s="601"/>
      <c r="I404" s="1414"/>
      <c r="J404" s="1415"/>
      <c r="K404" s="1418" t="s">
        <v>1373</v>
      </c>
      <c r="L404" s="1420"/>
      <c r="M404" s="1421"/>
      <c r="N404" s="1421"/>
      <c r="O404" s="1422"/>
      <c r="P404" s="1420"/>
      <c r="Q404" s="1421"/>
      <c r="R404" s="1421"/>
      <c r="S404" s="1422"/>
      <c r="T404" s="1420"/>
      <c r="U404" s="1421"/>
      <c r="V404" s="1421"/>
      <c r="W404" s="1422"/>
    </row>
    <row r="405" spans="4:26" ht="12.6" customHeight="1">
      <c r="D405" s="601"/>
      <c r="E405" s="601"/>
      <c r="F405" s="601"/>
      <c r="G405" s="601"/>
      <c r="H405" s="601"/>
      <c r="I405" s="1416"/>
      <c r="J405" s="1417"/>
      <c r="K405" s="1419"/>
      <c r="L405" s="1427"/>
      <c r="M405" s="1428"/>
      <c r="N405" s="1428"/>
      <c r="O405" s="1429"/>
      <c r="P405" s="1427"/>
      <c r="Q405" s="1428"/>
      <c r="R405" s="1428"/>
      <c r="S405" s="1429"/>
      <c r="T405" s="1427"/>
      <c r="U405" s="1428"/>
      <c r="V405" s="1428"/>
      <c r="W405" s="1429"/>
    </row>
    <row r="406" spans="4:26" ht="16.5" customHeight="1">
      <c r="E406" s="270" t="s">
        <v>131</v>
      </c>
    </row>
    <row r="407" spans="4:26" ht="16.5" customHeight="1">
      <c r="E407" s="3" t="s">
        <v>1348</v>
      </c>
    </row>
    <row r="408" spans="4:26" ht="9.6" customHeight="1"/>
    <row r="409" spans="4:26" ht="16.5" customHeight="1">
      <c r="D409" t="s">
        <v>133</v>
      </c>
    </row>
    <row r="410" spans="4:26" ht="19.5" customHeight="1">
      <c r="D410" s="1249" t="s">
        <v>132</v>
      </c>
      <c r="E410" s="1384"/>
      <c r="F410" s="1384"/>
      <c r="G410" s="1384"/>
      <c r="H410" s="1384"/>
      <c r="I410" s="1384"/>
      <c r="J410" s="1384"/>
      <c r="K410" s="1384"/>
      <c r="L410" s="1384"/>
      <c r="M410" s="1384"/>
      <c r="N410" s="1246"/>
      <c r="O410" s="1385" t="s">
        <v>783</v>
      </c>
      <c r="P410" s="1309"/>
      <c r="Q410" s="1314"/>
      <c r="Z410" s="252" t="s">
        <v>1418</v>
      </c>
    </row>
    <row r="411" spans="4:26" ht="16.5" customHeight="1">
      <c r="E411" s="270" t="s">
        <v>671</v>
      </c>
    </row>
    <row r="412" spans="4:26" ht="16.5" customHeight="1">
      <c r="E412" s="3" t="s">
        <v>628</v>
      </c>
    </row>
    <row r="413" spans="4:26" ht="16.5" customHeight="1">
      <c r="E413" s="3" t="s">
        <v>629</v>
      </c>
    </row>
    <row r="414" spans="4:26" ht="16.5" customHeight="1">
      <c r="E414" s="3" t="s">
        <v>134</v>
      </c>
    </row>
    <row r="415" spans="4:26" ht="16.5" customHeight="1">
      <c r="E415" s="3" t="s">
        <v>135</v>
      </c>
    </row>
    <row r="416" spans="4:26" ht="16.5" customHeight="1">
      <c r="E416" s="3" t="s">
        <v>136</v>
      </c>
    </row>
    <row r="417" spans="3:26" ht="16.5" customHeight="1">
      <c r="E417" s="3" t="s">
        <v>137</v>
      </c>
    </row>
    <row r="418" spans="3:26" ht="12" customHeight="1"/>
    <row r="419" spans="3:26" ht="17.45" customHeight="1">
      <c r="P419" s="1242" t="s">
        <v>609</v>
      </c>
      <c r="Q419" s="1242"/>
      <c r="R419" s="1242"/>
      <c r="S419" s="1242" t="str">
        <f>$Q$12</f>
        <v>○△幼稚園</v>
      </c>
      <c r="T419" s="1242"/>
      <c r="U419" s="1242"/>
      <c r="V419" s="1242"/>
      <c r="W419" s="1242"/>
      <c r="X419" s="1242"/>
    </row>
    <row r="420" spans="3:26" ht="16.5" customHeight="1">
      <c r="C420" s="8" t="s">
        <v>138</v>
      </c>
    </row>
    <row r="421" spans="3:26" ht="16.5" customHeight="1">
      <c r="D421" t="s">
        <v>142</v>
      </c>
    </row>
    <row r="422" spans="3:26" ht="16.5" customHeight="1">
      <c r="D422" s="1248" t="s">
        <v>120</v>
      </c>
      <c r="E422" s="1248"/>
      <c r="F422" s="1248"/>
      <c r="G422" s="1248"/>
      <c r="H422" s="1248"/>
      <c r="I422" s="1248"/>
      <c r="J422" s="1248"/>
      <c r="K422" s="1247" t="s">
        <v>34</v>
      </c>
      <c r="L422" s="1247"/>
      <c r="M422" s="1247"/>
      <c r="N422" s="1430" t="s">
        <v>144</v>
      </c>
      <c r="O422" s="1430"/>
      <c r="P422" s="1430"/>
      <c r="Q422" s="1430"/>
      <c r="R422" s="1430"/>
      <c r="S422" s="1430"/>
      <c r="T422" s="1430"/>
      <c r="U422" s="1430"/>
      <c r="V422" s="1430"/>
    </row>
    <row r="423" spans="3:26" ht="50.45" customHeight="1">
      <c r="D423" s="1400" t="s">
        <v>147</v>
      </c>
      <c r="E423" s="1248"/>
      <c r="F423" s="1248"/>
      <c r="G423" s="1248"/>
      <c r="H423" s="1248"/>
      <c r="I423" s="1248"/>
      <c r="J423" s="1249"/>
      <c r="K423" s="1431" t="s">
        <v>776</v>
      </c>
      <c r="L423" s="1431"/>
      <c r="M423" s="1312"/>
      <c r="N423" s="1432" t="s">
        <v>1514</v>
      </c>
      <c r="O423" s="1433"/>
      <c r="P423" s="1433"/>
      <c r="Q423" s="1433"/>
      <c r="R423" s="1433"/>
      <c r="S423" s="1433"/>
      <c r="T423" s="1433"/>
      <c r="U423" s="1433"/>
      <c r="V423" s="1434"/>
      <c r="Z423" s="252" t="s">
        <v>1419</v>
      </c>
    </row>
    <row r="424" spans="3:26" ht="48.95" customHeight="1">
      <c r="D424" s="1400" t="s">
        <v>143</v>
      </c>
      <c r="E424" s="1248"/>
      <c r="F424" s="1248"/>
      <c r="G424" s="1248"/>
      <c r="H424" s="1248"/>
      <c r="I424" s="1248"/>
      <c r="J424" s="1249"/>
      <c r="K424" s="1431" t="s">
        <v>776</v>
      </c>
      <c r="L424" s="1431"/>
      <c r="M424" s="1312"/>
      <c r="N424" s="1432" t="s">
        <v>1515</v>
      </c>
      <c r="O424" s="1433"/>
      <c r="P424" s="1433"/>
      <c r="Q424" s="1433"/>
      <c r="R424" s="1433"/>
      <c r="S424" s="1433"/>
      <c r="T424" s="1433"/>
      <c r="U424" s="1433"/>
      <c r="V424" s="1434"/>
      <c r="Z424" s="252" t="s">
        <v>1419</v>
      </c>
    </row>
    <row r="425" spans="3:26" ht="9.6" customHeight="1"/>
    <row r="426" spans="3:26" ht="16.5" customHeight="1">
      <c r="D426" t="s">
        <v>145</v>
      </c>
    </row>
    <row r="427" spans="3:26" ht="16.5" customHeight="1">
      <c r="D427" s="1248" t="s">
        <v>120</v>
      </c>
      <c r="E427" s="1248"/>
      <c r="F427" s="1248"/>
      <c r="G427" s="1248"/>
      <c r="H427" s="1248"/>
      <c r="I427" s="1248"/>
      <c r="J427" s="1248"/>
      <c r="K427" s="1247" t="s">
        <v>34</v>
      </c>
      <c r="L427" s="1247"/>
      <c r="M427" s="1247"/>
      <c r="N427" s="1430" t="s">
        <v>144</v>
      </c>
      <c r="O427" s="1430"/>
      <c r="P427" s="1430"/>
      <c r="Q427" s="1430"/>
      <c r="R427" s="1430"/>
      <c r="S427" s="1430"/>
      <c r="T427" s="1430"/>
      <c r="U427" s="1430"/>
      <c r="V427" s="1430"/>
    </row>
    <row r="428" spans="3:26" ht="50.45" customHeight="1">
      <c r="D428" s="1400" t="s">
        <v>147</v>
      </c>
      <c r="E428" s="1248"/>
      <c r="F428" s="1248"/>
      <c r="G428" s="1248"/>
      <c r="H428" s="1248"/>
      <c r="I428" s="1248"/>
      <c r="J428" s="1249"/>
      <c r="K428" s="1431" t="s">
        <v>776</v>
      </c>
      <c r="L428" s="1431"/>
      <c r="M428" s="1312"/>
      <c r="N428" s="1432" t="s">
        <v>1514</v>
      </c>
      <c r="O428" s="1433"/>
      <c r="P428" s="1433"/>
      <c r="Q428" s="1433"/>
      <c r="R428" s="1433"/>
      <c r="S428" s="1433"/>
      <c r="T428" s="1433"/>
      <c r="U428" s="1433"/>
      <c r="V428" s="1434"/>
      <c r="Z428" s="252" t="s">
        <v>1419</v>
      </c>
    </row>
    <row r="429" spans="3:26" ht="50.45" customHeight="1">
      <c r="D429" s="1400" t="s">
        <v>143</v>
      </c>
      <c r="E429" s="1248"/>
      <c r="F429" s="1248"/>
      <c r="G429" s="1248"/>
      <c r="H429" s="1248"/>
      <c r="I429" s="1248"/>
      <c r="J429" s="1249"/>
      <c r="K429" s="1431" t="s">
        <v>776</v>
      </c>
      <c r="L429" s="1431"/>
      <c r="M429" s="1312"/>
      <c r="N429" s="1432" t="s">
        <v>1515</v>
      </c>
      <c r="O429" s="1433"/>
      <c r="P429" s="1433"/>
      <c r="Q429" s="1433"/>
      <c r="R429" s="1433"/>
      <c r="S429" s="1433"/>
      <c r="T429" s="1433"/>
      <c r="U429" s="1433"/>
      <c r="V429" s="1434"/>
      <c r="Z429" s="252" t="s">
        <v>1419</v>
      </c>
    </row>
    <row r="430" spans="3:26" ht="9.6" customHeight="1"/>
    <row r="431" spans="3:26" ht="16.5" customHeight="1">
      <c r="D431" t="s">
        <v>146</v>
      </c>
    </row>
    <row r="432" spans="3:26" ht="16.5" customHeight="1">
      <c r="D432" s="1248" t="s">
        <v>120</v>
      </c>
      <c r="E432" s="1248"/>
      <c r="F432" s="1248"/>
      <c r="G432" s="1248"/>
      <c r="H432" s="1248"/>
      <c r="I432" s="1248"/>
      <c r="J432" s="1248"/>
      <c r="K432" s="1247" t="s">
        <v>34</v>
      </c>
      <c r="L432" s="1247"/>
      <c r="M432" s="1247"/>
      <c r="N432" s="1430" t="s">
        <v>144</v>
      </c>
      <c r="O432" s="1430"/>
      <c r="P432" s="1430"/>
      <c r="Q432" s="1430"/>
      <c r="R432" s="1430"/>
      <c r="S432" s="1430"/>
      <c r="T432" s="1430"/>
      <c r="U432" s="1430"/>
      <c r="V432" s="1430"/>
    </row>
    <row r="433" spans="1:26" ht="50.45" customHeight="1">
      <c r="D433" s="1400" t="s">
        <v>147</v>
      </c>
      <c r="E433" s="1248"/>
      <c r="F433" s="1248"/>
      <c r="G433" s="1248"/>
      <c r="H433" s="1248"/>
      <c r="I433" s="1248"/>
      <c r="J433" s="1249"/>
      <c r="K433" s="1431" t="s">
        <v>776</v>
      </c>
      <c r="L433" s="1431"/>
      <c r="M433" s="1312"/>
      <c r="N433" s="1432" t="s">
        <v>1514</v>
      </c>
      <c r="O433" s="1433"/>
      <c r="P433" s="1433"/>
      <c r="Q433" s="1433"/>
      <c r="R433" s="1433"/>
      <c r="S433" s="1433"/>
      <c r="T433" s="1433"/>
      <c r="U433" s="1433"/>
      <c r="V433" s="1434"/>
      <c r="Z433" s="252" t="s">
        <v>1419</v>
      </c>
    </row>
    <row r="434" spans="1:26" ht="50.45" customHeight="1">
      <c r="D434" s="1400" t="s">
        <v>143</v>
      </c>
      <c r="E434" s="1248"/>
      <c r="F434" s="1248"/>
      <c r="G434" s="1248"/>
      <c r="H434" s="1248"/>
      <c r="I434" s="1248"/>
      <c r="J434" s="1249"/>
      <c r="K434" s="1431" t="s">
        <v>776</v>
      </c>
      <c r="L434" s="1431"/>
      <c r="M434" s="1312"/>
      <c r="N434" s="1432" t="s">
        <v>1515</v>
      </c>
      <c r="O434" s="1433"/>
      <c r="P434" s="1433"/>
      <c r="Q434" s="1433"/>
      <c r="R434" s="1433"/>
      <c r="S434" s="1433"/>
      <c r="T434" s="1433"/>
      <c r="U434" s="1433"/>
      <c r="V434" s="1434"/>
      <c r="Z434" s="252" t="s">
        <v>1419</v>
      </c>
    </row>
    <row r="435" spans="1:26" ht="16.5" customHeight="1">
      <c r="E435" s="270" t="s">
        <v>148</v>
      </c>
    </row>
    <row r="436" spans="1:26" ht="15.6" customHeight="1">
      <c r="E436" s="3" t="s">
        <v>672</v>
      </c>
    </row>
    <row r="437" spans="1:26" ht="15.6" customHeight="1">
      <c r="E437" s="3" t="s">
        <v>149</v>
      </c>
    </row>
    <row r="438" spans="1:26" ht="15.6" customHeight="1">
      <c r="E438" s="3" t="s">
        <v>1111</v>
      </c>
    </row>
    <row r="439" spans="1:26" ht="15.6" customHeight="1">
      <c r="E439" s="3" t="s">
        <v>150</v>
      </c>
    </row>
    <row r="440" spans="1:26" ht="15.6" customHeight="1">
      <c r="E440" s="3" t="s">
        <v>151</v>
      </c>
      <c r="P440" s="1212" t="s">
        <v>1187</v>
      </c>
      <c r="Q440" s="1435"/>
      <c r="R440" s="1435"/>
      <c r="S440" s="1436"/>
      <c r="T440" s="1436"/>
      <c r="U440" s="1436"/>
      <c r="V440" s="1437"/>
      <c r="W440" s="1437"/>
      <c r="X440" s="1246"/>
    </row>
    <row r="441" spans="1:26" ht="15.6" customHeight="1">
      <c r="E441" s="3" t="s">
        <v>152</v>
      </c>
    </row>
    <row r="442" spans="1:26" ht="15.6" customHeight="1">
      <c r="E442" s="3" t="s">
        <v>153</v>
      </c>
    </row>
    <row r="443" spans="1:26" ht="15.6" customHeight="1">
      <c r="E443" s="3" t="s">
        <v>154</v>
      </c>
    </row>
    <row r="444" spans="1:26" ht="11.1" customHeight="1"/>
    <row r="445" spans="1:26" ht="11.45" customHeight="1"/>
    <row r="446" spans="1:26" ht="17.45" customHeight="1">
      <c r="P446" s="1242" t="s">
        <v>609</v>
      </c>
      <c r="Q446" s="1242"/>
      <c r="R446" s="1242"/>
      <c r="S446" s="1444" t="str">
        <f>$Q$12</f>
        <v>○△幼稚園</v>
      </c>
      <c r="T446" s="1444"/>
      <c r="U446" s="1444"/>
      <c r="V446" s="1444"/>
      <c r="W446" s="1444"/>
      <c r="X446" s="1444"/>
    </row>
    <row r="447" spans="1:26" s="222" customFormat="1" ht="16.5" customHeight="1">
      <c r="A447" s="274"/>
      <c r="C447" s="24" t="s">
        <v>1667</v>
      </c>
      <c r="Z447" s="543"/>
    </row>
    <row r="448" spans="1:26" s="222" customFormat="1" ht="16.5" customHeight="1">
      <c r="A448" s="274"/>
      <c r="D448" s="222" t="s">
        <v>1652</v>
      </c>
      <c r="Z448" s="543"/>
    </row>
    <row r="449" spans="1:26" s="222" customFormat="1" ht="16.5" customHeight="1">
      <c r="A449" s="274"/>
      <c r="D449" s="822" t="s">
        <v>1653</v>
      </c>
      <c r="E449" s="823"/>
      <c r="F449" s="823"/>
      <c r="G449" s="823"/>
      <c r="H449" s="823"/>
      <c r="I449" s="823"/>
      <c r="J449" s="823"/>
      <c r="K449" s="823"/>
      <c r="L449" s="823"/>
      <c r="M449" s="823"/>
      <c r="N449" s="823"/>
      <c r="O449" s="823"/>
      <c r="P449" s="824"/>
      <c r="Q449" s="708" t="s">
        <v>1668</v>
      </c>
      <c r="R449" s="709"/>
      <c r="Z449" s="543" t="s">
        <v>1669</v>
      </c>
    </row>
    <row r="450" spans="1:26" s="222" customFormat="1" ht="6.75" customHeight="1">
      <c r="A450" s="274"/>
      <c r="Z450" s="543"/>
    </row>
    <row r="451" spans="1:26" s="222" customFormat="1" ht="16.5" customHeight="1">
      <c r="A451" s="274"/>
      <c r="D451" s="222" t="s">
        <v>1670</v>
      </c>
      <c r="Z451" s="543"/>
    </row>
    <row r="452" spans="1:26" s="222" customFormat="1" ht="16.5" customHeight="1">
      <c r="A452" s="274"/>
      <c r="D452" s="222" t="s">
        <v>1603</v>
      </c>
      <c r="Z452" s="543"/>
    </row>
    <row r="453" spans="1:26" s="222" customFormat="1" ht="16.5" customHeight="1">
      <c r="A453" s="274"/>
      <c r="D453" s="603"/>
      <c r="E453" s="603"/>
      <c r="F453" s="603"/>
      <c r="G453" s="603"/>
      <c r="H453" s="603"/>
      <c r="I453" s="541" t="s">
        <v>1654</v>
      </c>
      <c r="J453" s="541" t="s">
        <v>1655</v>
      </c>
      <c r="K453" s="541" t="s">
        <v>1656</v>
      </c>
      <c r="L453" s="541" t="s">
        <v>1657</v>
      </c>
      <c r="M453" s="541" t="s">
        <v>1658</v>
      </c>
      <c r="N453" s="541" t="s">
        <v>1659</v>
      </c>
      <c r="O453" s="541" t="s">
        <v>1660</v>
      </c>
      <c r="P453" s="541" t="s">
        <v>1661</v>
      </c>
      <c r="Q453" s="541" t="s">
        <v>1662</v>
      </c>
      <c r="R453" s="541" t="s">
        <v>1663</v>
      </c>
      <c r="S453" s="541" t="s">
        <v>1664</v>
      </c>
      <c r="T453" s="541" t="s">
        <v>1665</v>
      </c>
      <c r="Z453" s="543"/>
    </row>
    <row r="454" spans="1:26" s="222" customFormat="1" ht="16.5" customHeight="1">
      <c r="A454" s="274"/>
      <c r="D454" s="603" t="s">
        <v>1666</v>
      </c>
      <c r="E454" s="603"/>
      <c r="F454" s="603"/>
      <c r="G454" s="603"/>
      <c r="H454" s="604"/>
      <c r="I454" s="276">
        <v>2</v>
      </c>
      <c r="J454" s="276">
        <v>0</v>
      </c>
      <c r="K454" s="276">
        <v>0</v>
      </c>
      <c r="L454" s="276">
        <v>0</v>
      </c>
      <c r="M454" s="276">
        <v>0</v>
      </c>
      <c r="N454" s="276">
        <v>0</v>
      </c>
      <c r="O454" s="276">
        <v>1</v>
      </c>
      <c r="P454" s="276">
        <v>0</v>
      </c>
      <c r="Q454" s="276">
        <v>0</v>
      </c>
      <c r="R454" s="276">
        <v>0</v>
      </c>
      <c r="S454" s="276">
        <v>0</v>
      </c>
      <c r="T454" s="276">
        <v>0</v>
      </c>
      <c r="Z454" s="543"/>
    </row>
    <row r="455" spans="1:26" s="222" customFormat="1" ht="16.5" customHeight="1">
      <c r="A455" s="274"/>
      <c r="D455" s="603" t="s">
        <v>1693</v>
      </c>
      <c r="E455" s="603"/>
      <c r="F455" s="603"/>
      <c r="G455" s="603"/>
      <c r="H455" s="604"/>
      <c r="I455" s="276">
        <v>2</v>
      </c>
      <c r="J455" s="276">
        <v>0</v>
      </c>
      <c r="K455" s="276">
        <v>0</v>
      </c>
      <c r="L455" s="276">
        <v>0</v>
      </c>
      <c r="M455" s="276">
        <v>0</v>
      </c>
      <c r="N455" s="276">
        <v>0</v>
      </c>
      <c r="O455" s="276">
        <v>1</v>
      </c>
      <c r="P455" s="276">
        <v>0</v>
      </c>
      <c r="Q455" s="276">
        <v>0</v>
      </c>
      <c r="R455" s="276">
        <v>0</v>
      </c>
      <c r="S455" s="276">
        <v>0</v>
      </c>
      <c r="T455" s="276">
        <v>0</v>
      </c>
      <c r="Z455" s="543"/>
    </row>
    <row r="456" spans="1:26" s="222" customFormat="1" ht="16.5" customHeight="1">
      <c r="A456" s="274"/>
      <c r="D456" s="222" t="s">
        <v>1603</v>
      </c>
      <c r="Z456" s="543"/>
    </row>
    <row r="457" spans="1:26" s="222" customFormat="1" ht="16.5" customHeight="1">
      <c r="A457" s="274"/>
      <c r="D457" s="603"/>
      <c r="E457" s="603"/>
      <c r="F457" s="603"/>
      <c r="G457" s="603"/>
      <c r="H457" s="603"/>
      <c r="I457" s="541" t="s">
        <v>1654</v>
      </c>
      <c r="J457" s="541" t="s">
        <v>1655</v>
      </c>
      <c r="K457" s="541" t="s">
        <v>1656</v>
      </c>
      <c r="L457" s="541" t="s">
        <v>1657</v>
      </c>
      <c r="M457" s="541" t="s">
        <v>1658</v>
      </c>
      <c r="N457" s="541" t="s">
        <v>1659</v>
      </c>
      <c r="O457" s="541" t="s">
        <v>1660</v>
      </c>
      <c r="P457" s="541" t="s">
        <v>1661</v>
      </c>
      <c r="Q457" s="541" t="s">
        <v>1662</v>
      </c>
      <c r="R457" s="541" t="s">
        <v>1663</v>
      </c>
      <c r="S457" s="541" t="s">
        <v>1664</v>
      </c>
      <c r="T457" s="541" t="s">
        <v>1665</v>
      </c>
      <c r="Z457" s="543"/>
    </row>
    <row r="458" spans="1:26" s="222" customFormat="1" ht="16.5" customHeight="1">
      <c r="A458" s="274"/>
      <c r="D458" s="603" t="s">
        <v>1666</v>
      </c>
      <c r="E458" s="603"/>
      <c r="F458" s="603"/>
      <c r="G458" s="603"/>
      <c r="H458" s="604"/>
      <c r="I458" s="276">
        <v>2</v>
      </c>
      <c r="J458" s="276">
        <v>0</v>
      </c>
      <c r="K458" s="276">
        <v>0</v>
      </c>
      <c r="L458" s="276"/>
      <c r="M458" s="276"/>
      <c r="N458" s="276"/>
      <c r="O458" s="276"/>
      <c r="P458" s="276"/>
      <c r="Q458" s="276"/>
      <c r="R458" s="276"/>
      <c r="S458" s="276"/>
      <c r="T458" s="276"/>
      <c r="Z458" s="543"/>
    </row>
    <row r="459" spans="1:26" s="222" customFormat="1" ht="16.5" customHeight="1">
      <c r="A459" s="274"/>
      <c r="D459" s="603" t="s">
        <v>1693</v>
      </c>
      <c r="E459" s="603"/>
      <c r="F459" s="603"/>
      <c r="G459" s="603"/>
      <c r="H459" s="604"/>
      <c r="I459" s="276">
        <v>2</v>
      </c>
      <c r="J459" s="276">
        <v>0</v>
      </c>
      <c r="K459" s="276">
        <v>0</v>
      </c>
      <c r="L459" s="276"/>
      <c r="M459" s="276"/>
      <c r="N459" s="276"/>
      <c r="O459" s="276"/>
      <c r="P459" s="276"/>
      <c r="Q459" s="276"/>
      <c r="R459" s="276"/>
      <c r="S459" s="276"/>
      <c r="T459" s="276"/>
      <c r="Z459" s="543"/>
    </row>
    <row r="460" spans="1:26" s="222" customFormat="1" ht="32.25" customHeight="1">
      <c r="A460" s="274"/>
      <c r="D460" s="1445" t="s">
        <v>1698</v>
      </c>
      <c r="E460" s="1446"/>
      <c r="F460" s="1446"/>
      <c r="G460" s="1446"/>
      <c r="H460" s="1446"/>
      <c r="I460" s="1446"/>
      <c r="J460" s="1446"/>
      <c r="K460" s="1446"/>
      <c r="L460" s="1446"/>
      <c r="M460" s="1446"/>
      <c r="N460" s="1446"/>
      <c r="O460" s="1446"/>
      <c r="P460" s="1446"/>
      <c r="Q460" s="1446"/>
      <c r="R460" s="1446"/>
      <c r="S460" s="1446"/>
      <c r="T460" s="1446"/>
      <c r="U460" s="1446"/>
      <c r="V460" s="1446"/>
      <c r="W460" s="1446"/>
      <c r="X460" s="1446"/>
      <c r="Y460" s="1447"/>
      <c r="Z460" s="543"/>
    </row>
    <row r="461" spans="1:26" ht="16.5" customHeight="1">
      <c r="B461" s="7" t="s">
        <v>155</v>
      </c>
    </row>
    <row r="462" spans="1:26" ht="16.5" customHeight="1">
      <c r="C462" s="8" t="s">
        <v>985</v>
      </c>
    </row>
    <row r="463" spans="1:26" ht="16.5" customHeight="1">
      <c r="D463" s="1407"/>
      <c r="E463" s="1408"/>
      <c r="F463" s="1246"/>
      <c r="G463" s="1247" t="s">
        <v>161</v>
      </c>
      <c r="H463" s="1247"/>
      <c r="I463" s="1247"/>
      <c r="J463" s="1438"/>
      <c r="K463" s="1247" t="s">
        <v>162</v>
      </c>
      <c r="L463" s="1247"/>
      <c r="M463" s="1247"/>
      <c r="N463" s="1438"/>
      <c r="O463" s="1247" t="s">
        <v>163</v>
      </c>
      <c r="P463" s="1247"/>
      <c r="Q463" s="1247"/>
      <c r="R463" s="1438"/>
    </row>
    <row r="464" spans="1:26" ht="18.95" customHeight="1">
      <c r="D464" s="1407" t="s">
        <v>160</v>
      </c>
      <c r="E464" s="1408"/>
      <c r="F464" s="1384"/>
      <c r="G464" s="1439">
        <v>750</v>
      </c>
      <c r="H464" s="1440"/>
      <c r="I464" s="1441"/>
      <c r="J464" s="11" t="s">
        <v>158</v>
      </c>
      <c r="K464" s="1439">
        <v>620</v>
      </c>
      <c r="L464" s="1440"/>
      <c r="M464" s="1441"/>
      <c r="N464" s="10" t="s">
        <v>158</v>
      </c>
      <c r="O464" s="1442">
        <f>G464-K464</f>
        <v>130</v>
      </c>
      <c r="P464" s="1443"/>
      <c r="Q464" s="1443"/>
      <c r="R464" s="10" t="s">
        <v>158</v>
      </c>
    </row>
    <row r="465" spans="3:26" ht="18.95" customHeight="1">
      <c r="D465" s="1407" t="s">
        <v>156</v>
      </c>
      <c r="E465" s="1408"/>
      <c r="F465" s="1384"/>
      <c r="G465" s="1439">
        <v>600</v>
      </c>
      <c r="H465" s="1440"/>
      <c r="I465" s="1441"/>
      <c r="J465" s="11" t="s">
        <v>158</v>
      </c>
      <c r="K465" s="1439">
        <v>560</v>
      </c>
      <c r="L465" s="1440"/>
      <c r="M465" s="1441"/>
      <c r="N465" s="10" t="s">
        <v>158</v>
      </c>
      <c r="O465" s="1442">
        <f t="shared" ref="O465:O466" si="2">G465-K465</f>
        <v>40</v>
      </c>
      <c r="P465" s="1443"/>
      <c r="Q465" s="1443"/>
      <c r="R465" s="10" t="s">
        <v>158</v>
      </c>
    </row>
    <row r="466" spans="3:26" ht="18.95" customHeight="1">
      <c r="D466" s="1407" t="s">
        <v>157</v>
      </c>
      <c r="E466" s="1408"/>
      <c r="F466" s="1384"/>
      <c r="G466" s="1403">
        <v>6</v>
      </c>
      <c r="H466" s="1451"/>
      <c r="I466" s="1423"/>
      <c r="J466" s="11" t="s">
        <v>159</v>
      </c>
      <c r="K466" s="1403">
        <v>5</v>
      </c>
      <c r="L466" s="1451"/>
      <c r="M466" s="1423"/>
      <c r="N466" s="10" t="s">
        <v>159</v>
      </c>
      <c r="O466" s="1452">
        <f t="shared" si="2"/>
        <v>1</v>
      </c>
      <c r="P466" s="1453"/>
      <c r="Q466" s="1453"/>
      <c r="R466" s="10" t="s">
        <v>159</v>
      </c>
    </row>
    <row r="467" spans="3:26" ht="16.5" customHeight="1">
      <c r="E467" s="270" t="s">
        <v>164</v>
      </c>
    </row>
    <row r="468" spans="3:26" ht="16.5" customHeight="1">
      <c r="E468" s="3" t="s">
        <v>165</v>
      </c>
    </row>
    <row r="469" spans="3:26" ht="16.5" customHeight="1">
      <c r="E469" s="3" t="s">
        <v>673</v>
      </c>
    </row>
    <row r="470" spans="3:26" ht="16.5" customHeight="1">
      <c r="E470" s="3" t="s">
        <v>194</v>
      </c>
    </row>
    <row r="471" spans="3:26" ht="9.6" customHeight="1"/>
    <row r="472" spans="3:26" ht="16.5" customHeight="1">
      <c r="C472" s="24" t="s">
        <v>1489</v>
      </c>
      <c r="D472" s="222"/>
      <c r="E472" s="222"/>
      <c r="F472" s="222"/>
      <c r="G472" s="222"/>
      <c r="H472" s="222"/>
      <c r="I472" s="222"/>
      <c r="J472" s="222"/>
      <c r="K472" s="222"/>
      <c r="L472" s="222"/>
      <c r="M472" s="222"/>
      <c r="N472" s="222"/>
      <c r="O472" s="222"/>
      <c r="P472" s="222"/>
      <c r="Q472" s="222"/>
      <c r="R472" s="222"/>
      <c r="S472" s="222"/>
    </row>
    <row r="473" spans="3:26" ht="16.5" customHeight="1">
      <c r="C473" s="222"/>
      <c r="D473" s="603"/>
      <c r="E473" s="603"/>
      <c r="F473" s="603"/>
      <c r="G473" s="752" t="s">
        <v>166</v>
      </c>
      <c r="H473" s="752"/>
      <c r="I473" s="752"/>
      <c r="J473" s="752"/>
      <c r="K473" s="707" t="s">
        <v>1490</v>
      </c>
      <c r="L473" s="707"/>
      <c r="M473" s="707"/>
      <c r="N473" s="707"/>
      <c r="O473" s="707"/>
      <c r="P473" s="707"/>
      <c r="Q473" s="707"/>
      <c r="R473" s="707"/>
      <c r="S473" s="707"/>
    </row>
    <row r="474" spans="3:26" ht="18.600000000000001" customHeight="1">
      <c r="C474" s="222"/>
      <c r="D474" s="603" t="s">
        <v>181</v>
      </c>
      <c r="E474" s="603"/>
      <c r="F474" s="1115"/>
      <c r="G474" s="647" t="s">
        <v>784</v>
      </c>
      <c r="H474" s="647"/>
      <c r="I474" s="647"/>
      <c r="J474" s="708"/>
      <c r="K474" s="1448"/>
      <c r="L474" s="1449"/>
      <c r="M474" s="1449"/>
      <c r="N474" s="1449"/>
      <c r="O474" s="1449"/>
      <c r="P474" s="1449"/>
      <c r="Q474" s="1449"/>
      <c r="R474" s="1449"/>
      <c r="S474" s="1450"/>
      <c r="Z474" s="252" t="s">
        <v>1420</v>
      </c>
    </row>
    <row r="475" spans="3:26" ht="18.600000000000001" customHeight="1">
      <c r="C475" s="222"/>
      <c r="D475" s="603" t="s">
        <v>160</v>
      </c>
      <c r="E475" s="603"/>
      <c r="F475" s="1115"/>
      <c r="G475" s="647" t="s">
        <v>784</v>
      </c>
      <c r="H475" s="647"/>
      <c r="I475" s="647"/>
      <c r="J475" s="708"/>
      <c r="K475" s="1448"/>
      <c r="L475" s="1449"/>
      <c r="M475" s="1449"/>
      <c r="N475" s="1449"/>
      <c r="O475" s="1449"/>
      <c r="P475" s="1449"/>
      <c r="Q475" s="1449"/>
      <c r="R475" s="1449"/>
      <c r="S475" s="1450"/>
      <c r="Z475" s="252" t="s">
        <v>1420</v>
      </c>
    </row>
    <row r="476" spans="3:26" ht="24.95" customHeight="1">
      <c r="C476" s="222"/>
      <c r="D476" s="819" t="s">
        <v>167</v>
      </c>
      <c r="E476" s="820"/>
      <c r="F476" s="821"/>
      <c r="G476" s="647" t="s">
        <v>785</v>
      </c>
      <c r="H476" s="647"/>
      <c r="I476" s="647"/>
      <c r="J476" s="708"/>
      <c r="K476" s="1448"/>
      <c r="L476" s="1449"/>
      <c r="M476" s="1449"/>
      <c r="N476" s="1449"/>
      <c r="O476" s="1449"/>
      <c r="P476" s="1449"/>
      <c r="Q476" s="1449"/>
      <c r="R476" s="1449"/>
      <c r="S476" s="1450"/>
      <c r="Z476" s="252" t="s">
        <v>1421</v>
      </c>
    </row>
    <row r="477" spans="3:26" ht="16.5" customHeight="1">
      <c r="E477" s="270" t="s">
        <v>168</v>
      </c>
    </row>
    <row r="478" spans="3:26" ht="11.45" customHeight="1"/>
    <row r="479" spans="3:26" ht="17.45" customHeight="1">
      <c r="P479" s="1242" t="s">
        <v>609</v>
      </c>
      <c r="Q479" s="1242"/>
      <c r="R479" s="1242"/>
      <c r="S479" s="1242" t="str">
        <f>$Q$12</f>
        <v>○△幼稚園</v>
      </c>
      <c r="T479" s="1242"/>
      <c r="U479" s="1242"/>
      <c r="V479" s="1242"/>
      <c r="W479" s="1242"/>
      <c r="X479" s="1242"/>
    </row>
    <row r="480" spans="3:26" ht="16.5" customHeight="1">
      <c r="C480" s="8" t="s">
        <v>169</v>
      </c>
    </row>
    <row r="481" spans="3:26" ht="19.5" customHeight="1">
      <c r="D481" s="1249" t="s">
        <v>170</v>
      </c>
      <c r="E481" s="1384"/>
      <c r="F481" s="1384"/>
      <c r="G481" s="1384"/>
      <c r="H481" s="1384"/>
      <c r="I481" s="1384"/>
      <c r="J481" s="1246"/>
      <c r="K481" s="1312" t="s">
        <v>920</v>
      </c>
      <c r="L481" s="1313"/>
      <c r="M481" s="1384"/>
      <c r="N481" s="1384"/>
      <c r="O481" s="1246"/>
      <c r="Z481" s="252" t="s">
        <v>1422</v>
      </c>
    </row>
    <row r="482" spans="3:26" ht="16.5" customHeight="1">
      <c r="E482" s="339" t="s">
        <v>642</v>
      </c>
    </row>
    <row r="483" spans="3:26" ht="16.5" customHeight="1">
      <c r="D483" s="1355" t="s">
        <v>171</v>
      </c>
      <c r="E483" s="1355"/>
      <c r="F483" s="1355"/>
      <c r="G483" s="1248" t="s">
        <v>172</v>
      </c>
      <c r="H483" s="1248"/>
      <c r="I483" s="1248"/>
      <c r="J483" s="1248"/>
      <c r="K483" s="1343" t="s">
        <v>173</v>
      </c>
      <c r="L483" s="1344"/>
      <c r="M483" s="1345"/>
      <c r="N483" s="1471" t="s">
        <v>174</v>
      </c>
      <c r="O483" s="1472"/>
      <c r="P483" s="1472"/>
      <c r="Q483" s="1473"/>
      <c r="R483" s="1474" t="s">
        <v>175</v>
      </c>
      <c r="S483" s="1475"/>
      <c r="T483" s="1476"/>
    </row>
    <row r="484" spans="3:26" ht="16.5" customHeight="1">
      <c r="D484" s="1467"/>
      <c r="E484" s="1467"/>
      <c r="F484" s="1467"/>
      <c r="G484" s="1467"/>
      <c r="H484" s="1467"/>
      <c r="I484" s="1467"/>
      <c r="J484" s="1467"/>
      <c r="K484" s="1468"/>
      <c r="L484" s="1469"/>
      <c r="M484" s="1470"/>
      <c r="N484" s="1477" t="s">
        <v>643</v>
      </c>
      <c r="O484" s="1478"/>
      <c r="P484" s="1478"/>
      <c r="Q484" s="1479"/>
      <c r="R484" s="1454" t="s">
        <v>644</v>
      </c>
      <c r="S484" s="1455"/>
      <c r="T484" s="1456"/>
    </row>
    <row r="485" spans="3:26" ht="15.6" customHeight="1">
      <c r="D485" s="1457" t="s">
        <v>1516</v>
      </c>
      <c r="E485" s="1457"/>
      <c r="F485" s="1457"/>
      <c r="G485" s="1457" t="s">
        <v>786</v>
      </c>
      <c r="H485" s="1457"/>
      <c r="I485" s="1457"/>
      <c r="J485" s="1457"/>
      <c r="K485" s="1457" t="s">
        <v>962</v>
      </c>
      <c r="L485" s="1457"/>
      <c r="M485" s="1457"/>
      <c r="N485" s="1458">
        <v>50000000</v>
      </c>
      <c r="O485" s="1459"/>
      <c r="P485" s="1460"/>
      <c r="Q485" s="340" t="s">
        <v>11</v>
      </c>
      <c r="R485" s="1461" t="s">
        <v>787</v>
      </c>
      <c r="S485" s="1462"/>
      <c r="T485" s="1463"/>
    </row>
    <row r="486" spans="3:26" ht="15.6" customHeight="1">
      <c r="D486" s="1457"/>
      <c r="E486" s="1457"/>
      <c r="F486" s="1457"/>
      <c r="G486" s="1457"/>
      <c r="H486" s="1457"/>
      <c r="I486" s="1457"/>
      <c r="J486" s="1457"/>
      <c r="K486" s="1457"/>
      <c r="L486" s="1457"/>
      <c r="M486" s="1457"/>
      <c r="N486" s="341" t="s">
        <v>803</v>
      </c>
      <c r="O486" s="342">
        <v>1</v>
      </c>
      <c r="P486" s="343">
        <v>4</v>
      </c>
      <c r="Q486" s="344">
        <v>10</v>
      </c>
      <c r="R486" s="1464">
        <v>10000000</v>
      </c>
      <c r="S486" s="1465"/>
      <c r="T486" s="1466"/>
      <c r="Z486" s="252" t="s">
        <v>1402</v>
      </c>
    </row>
    <row r="487" spans="3:26" ht="15.6" customHeight="1">
      <c r="D487" s="1457"/>
      <c r="E487" s="1457"/>
      <c r="F487" s="1457"/>
      <c r="G487" s="1457"/>
      <c r="H487" s="1457"/>
      <c r="I487" s="1457"/>
      <c r="J487" s="1457"/>
      <c r="K487" s="1457"/>
      <c r="L487" s="1457"/>
      <c r="M487" s="1457"/>
      <c r="N487" s="1458"/>
      <c r="O487" s="1459"/>
      <c r="P487" s="1460"/>
      <c r="Q487" s="340" t="s">
        <v>11</v>
      </c>
      <c r="R487" s="1461"/>
      <c r="S487" s="1462"/>
      <c r="T487" s="1463"/>
    </row>
    <row r="488" spans="3:26" ht="15.6" customHeight="1">
      <c r="D488" s="1457"/>
      <c r="E488" s="1457"/>
      <c r="F488" s="1457"/>
      <c r="G488" s="1457"/>
      <c r="H488" s="1457"/>
      <c r="I488" s="1457"/>
      <c r="J488" s="1457"/>
      <c r="K488" s="1457"/>
      <c r="L488" s="1457"/>
      <c r="M488" s="1457"/>
      <c r="N488" s="341"/>
      <c r="O488" s="342"/>
      <c r="P488" s="343"/>
      <c r="Q488" s="344"/>
      <c r="R488" s="1464"/>
      <c r="S488" s="1465"/>
      <c r="T488" s="1466"/>
      <c r="Z488" s="252" t="s">
        <v>1402</v>
      </c>
    </row>
    <row r="489" spans="3:26" ht="15.6" customHeight="1">
      <c r="D489" s="1457"/>
      <c r="E489" s="1457"/>
      <c r="F489" s="1457"/>
      <c r="G489" s="1457"/>
      <c r="H489" s="1457"/>
      <c r="I489" s="1457"/>
      <c r="J489" s="1457"/>
      <c r="K489" s="1457"/>
      <c r="L489" s="1457"/>
      <c r="M489" s="1457"/>
      <c r="N489" s="1458"/>
      <c r="O489" s="1459"/>
      <c r="P489" s="1460"/>
      <c r="Q489" s="340" t="s">
        <v>11</v>
      </c>
      <c r="R489" s="1461"/>
      <c r="S489" s="1462"/>
      <c r="T489" s="1463"/>
    </row>
    <row r="490" spans="3:26" ht="15.6" customHeight="1">
      <c r="D490" s="1457"/>
      <c r="E490" s="1457"/>
      <c r="F490" s="1457"/>
      <c r="G490" s="1457"/>
      <c r="H490" s="1457"/>
      <c r="I490" s="1457"/>
      <c r="J490" s="1457"/>
      <c r="K490" s="1457"/>
      <c r="L490" s="1457"/>
      <c r="M490" s="1457"/>
      <c r="N490" s="341"/>
      <c r="O490" s="342"/>
      <c r="P490" s="343"/>
      <c r="Q490" s="344"/>
      <c r="R490" s="1464"/>
      <c r="S490" s="1465"/>
      <c r="T490" s="1466"/>
      <c r="Z490" s="252" t="s">
        <v>1402</v>
      </c>
    </row>
    <row r="491" spans="3:26" ht="16.5" customHeight="1">
      <c r="E491" s="270" t="s">
        <v>1612</v>
      </c>
    </row>
    <row r="492" spans="3:26" ht="9.6" customHeight="1"/>
    <row r="493" spans="3:26" ht="16.5" customHeight="1">
      <c r="C493" s="8" t="s">
        <v>177</v>
      </c>
    </row>
    <row r="494" spans="3:26" ht="18.600000000000001" customHeight="1">
      <c r="D494" s="621" t="s">
        <v>176</v>
      </c>
      <c r="E494" s="621"/>
      <c r="F494" s="621"/>
      <c r="G494" s="621"/>
      <c r="H494" s="621"/>
      <c r="I494" s="345" t="s">
        <v>1</v>
      </c>
      <c r="J494" s="530" t="s">
        <v>1587</v>
      </c>
      <c r="K494" s="11" t="s">
        <v>2</v>
      </c>
      <c r="L494" s="272">
        <v>8</v>
      </c>
      <c r="M494" s="11" t="s">
        <v>3</v>
      </c>
      <c r="N494" s="272">
        <v>1</v>
      </c>
      <c r="O494" s="10" t="s">
        <v>4</v>
      </c>
    </row>
    <row r="495" spans="3:26" ht="18.600000000000001" customHeight="1">
      <c r="D495" s="12" t="s">
        <v>178</v>
      </c>
      <c r="E495" s="19"/>
      <c r="F495" s="19"/>
      <c r="G495" s="19"/>
      <c r="H495" s="19"/>
      <c r="I495" s="1385" t="s">
        <v>921</v>
      </c>
      <c r="J495" s="1480"/>
      <c r="K495" s="1309"/>
      <c r="L495" s="1309"/>
      <c r="M495" s="1314"/>
      <c r="Z495" s="252" t="s">
        <v>1423</v>
      </c>
    </row>
    <row r="496" spans="3:26" ht="16.5" customHeight="1">
      <c r="E496" s="339" t="s">
        <v>182</v>
      </c>
    </row>
    <row r="497" spans="3:26" ht="16.5" customHeight="1">
      <c r="D497" s="12"/>
      <c r="E497" s="19"/>
      <c r="F497" s="1343" t="s">
        <v>179</v>
      </c>
      <c r="G497" s="1481"/>
      <c r="H497" s="1481"/>
      <c r="I497" s="1481"/>
      <c r="J497" s="1481"/>
      <c r="K497" s="1482"/>
      <c r="L497" s="1483" t="s">
        <v>180</v>
      </c>
      <c r="M497" s="1484"/>
      <c r="N497" s="1484"/>
      <c r="O497" s="1484"/>
      <c r="P497" s="1484"/>
      <c r="Q497" s="1485"/>
    </row>
    <row r="498" spans="3:26" ht="18.600000000000001" customHeight="1">
      <c r="D498" s="1407" t="s">
        <v>181</v>
      </c>
      <c r="E498" s="1408"/>
      <c r="F498" s="298"/>
      <c r="G498" s="11" t="s">
        <v>2</v>
      </c>
      <c r="H498" s="298"/>
      <c r="I498" s="11" t="s">
        <v>3</v>
      </c>
      <c r="J498" s="298"/>
      <c r="K498" s="11" t="s">
        <v>4</v>
      </c>
      <c r="L498" s="298"/>
      <c r="M498" s="11" t="s">
        <v>2</v>
      </c>
      <c r="N498" s="298"/>
      <c r="O498" s="11" t="s">
        <v>3</v>
      </c>
      <c r="P498" s="298"/>
      <c r="Q498" s="10" t="s">
        <v>4</v>
      </c>
    </row>
    <row r="499" spans="3:26" ht="18.600000000000001" customHeight="1">
      <c r="D499" s="1407" t="s">
        <v>160</v>
      </c>
      <c r="E499" s="1408"/>
      <c r="F499" s="298"/>
      <c r="G499" s="11" t="s">
        <v>2</v>
      </c>
      <c r="H499" s="298"/>
      <c r="I499" s="11" t="s">
        <v>3</v>
      </c>
      <c r="J499" s="298"/>
      <c r="K499" s="11" t="s">
        <v>4</v>
      </c>
      <c r="L499" s="298"/>
      <c r="M499" s="11" t="s">
        <v>2</v>
      </c>
      <c r="N499" s="298"/>
      <c r="O499" s="11" t="s">
        <v>3</v>
      </c>
      <c r="P499" s="298"/>
      <c r="Q499" s="10" t="s">
        <v>4</v>
      </c>
    </row>
    <row r="500" spans="3:26" ht="16.5" customHeight="1">
      <c r="E500" s="270" t="s">
        <v>183</v>
      </c>
    </row>
    <row r="501" spans="3:26" ht="9.6" customHeight="1"/>
    <row r="502" spans="3:26" ht="16.5" customHeight="1">
      <c r="C502" s="8" t="s">
        <v>936</v>
      </c>
    </row>
    <row r="503" spans="3:26" ht="29.45" customHeight="1">
      <c r="D503" s="1467" t="s">
        <v>184</v>
      </c>
      <c r="E503" s="1467"/>
      <c r="F503" s="1467"/>
      <c r="G503" s="1467"/>
      <c r="H503" s="1467"/>
      <c r="I503" s="1495" t="s">
        <v>185</v>
      </c>
      <c r="J503" s="1495"/>
      <c r="K503" s="1496" t="s">
        <v>186</v>
      </c>
      <c r="L503" s="1497"/>
      <c r="M503" s="1498"/>
      <c r="N503" s="1496" t="s">
        <v>187</v>
      </c>
      <c r="O503" s="1497"/>
      <c r="P503" s="1498"/>
      <c r="Q503" s="1467"/>
    </row>
    <row r="504" spans="3:26" ht="18.600000000000001" customHeight="1">
      <c r="D504" s="1486" t="s">
        <v>875</v>
      </c>
      <c r="E504" s="1486"/>
      <c r="F504" s="1486"/>
      <c r="G504" s="1486"/>
      <c r="H504" s="1486"/>
      <c r="I504" s="1487" t="s">
        <v>788</v>
      </c>
      <c r="J504" s="1488"/>
      <c r="K504" s="1488" t="s">
        <v>772</v>
      </c>
      <c r="L504" s="1489"/>
      <c r="M504" s="1490"/>
      <c r="N504" s="1491" t="s">
        <v>857</v>
      </c>
      <c r="O504" s="1492"/>
      <c r="P504" s="1493"/>
      <c r="Q504" s="1494"/>
      <c r="Z504" s="252" t="s">
        <v>1424</v>
      </c>
    </row>
    <row r="505" spans="3:26" ht="18.600000000000001" customHeight="1">
      <c r="D505" s="1486" t="s">
        <v>964</v>
      </c>
      <c r="E505" s="1486"/>
      <c r="F505" s="1486"/>
      <c r="G505" s="1486"/>
      <c r="H505" s="1486"/>
      <c r="I505" s="1487" t="s">
        <v>975</v>
      </c>
      <c r="J505" s="1488"/>
      <c r="K505" s="1488" t="s">
        <v>772</v>
      </c>
      <c r="L505" s="1489"/>
      <c r="M505" s="1490"/>
      <c r="N505" s="1491" t="s">
        <v>965</v>
      </c>
      <c r="O505" s="1492"/>
      <c r="P505" s="1493"/>
      <c r="Q505" s="1494"/>
      <c r="Z505" s="252" t="s">
        <v>1424</v>
      </c>
    </row>
    <row r="506" spans="3:26" ht="18.600000000000001" customHeight="1">
      <c r="D506" s="1486"/>
      <c r="E506" s="1486"/>
      <c r="F506" s="1486"/>
      <c r="G506" s="1486"/>
      <c r="H506" s="1486"/>
      <c r="I506" s="1487"/>
      <c r="J506" s="1488"/>
      <c r="K506" s="1488"/>
      <c r="L506" s="1489"/>
      <c r="M506" s="1490"/>
      <c r="N506" s="1491"/>
      <c r="O506" s="1492"/>
      <c r="P506" s="1493"/>
      <c r="Q506" s="1494"/>
      <c r="Z506" s="252" t="s">
        <v>1424</v>
      </c>
    </row>
    <row r="507" spans="3:26" ht="18.600000000000001" customHeight="1">
      <c r="D507" s="1486"/>
      <c r="E507" s="1486"/>
      <c r="F507" s="1486"/>
      <c r="G507" s="1486"/>
      <c r="H507" s="1486"/>
      <c r="I507" s="1487"/>
      <c r="J507" s="1488"/>
      <c r="K507" s="1488"/>
      <c r="L507" s="1489"/>
      <c r="M507" s="1490"/>
      <c r="N507" s="1491"/>
      <c r="O507" s="1492"/>
      <c r="P507" s="1493"/>
      <c r="Q507" s="1494"/>
      <c r="Z507" s="252" t="s">
        <v>1424</v>
      </c>
    </row>
    <row r="508" spans="3:26" ht="18.600000000000001" customHeight="1">
      <c r="D508" s="1486"/>
      <c r="E508" s="1486"/>
      <c r="F508" s="1486"/>
      <c r="G508" s="1486"/>
      <c r="H508" s="1486"/>
      <c r="I508" s="1487"/>
      <c r="J508" s="1488"/>
      <c r="K508" s="1488"/>
      <c r="L508" s="1489"/>
      <c r="M508" s="1490"/>
      <c r="N508" s="1491"/>
      <c r="O508" s="1492"/>
      <c r="P508" s="1493"/>
      <c r="Q508" s="1494"/>
      <c r="Z508" s="252" t="s">
        <v>1424</v>
      </c>
    </row>
    <row r="509" spans="3:26" ht="18.600000000000001" customHeight="1">
      <c r="D509" s="1486"/>
      <c r="E509" s="1486"/>
      <c r="F509" s="1486"/>
      <c r="G509" s="1486"/>
      <c r="H509" s="1486"/>
      <c r="I509" s="1487"/>
      <c r="J509" s="1488"/>
      <c r="K509" s="1488"/>
      <c r="L509" s="1489"/>
      <c r="M509" s="1490"/>
      <c r="N509" s="1491"/>
      <c r="O509" s="1492"/>
      <c r="P509" s="1493"/>
      <c r="Q509" s="1494"/>
      <c r="Z509" s="252" t="s">
        <v>1424</v>
      </c>
    </row>
    <row r="510" spans="3:26" ht="16.5" customHeight="1">
      <c r="E510" s="270" t="s">
        <v>188</v>
      </c>
    </row>
    <row r="511" spans="3:26" ht="16.5" customHeight="1">
      <c r="E511" s="3" t="s">
        <v>1180</v>
      </c>
    </row>
    <row r="512" spans="3:26" ht="16.5" customHeight="1">
      <c r="E512" s="3" t="s">
        <v>1181</v>
      </c>
    </row>
    <row r="513" spans="3:26" ht="9.6" customHeight="1">
      <c r="E513" s="3"/>
    </row>
    <row r="514" spans="3:26" ht="16.5" customHeight="1">
      <c r="C514" s="8" t="s">
        <v>876</v>
      </c>
    </row>
    <row r="515" spans="3:26" ht="30.95" customHeight="1">
      <c r="D515" s="1495" t="s">
        <v>189</v>
      </c>
      <c r="E515" s="1247"/>
      <c r="F515" s="1247"/>
      <c r="G515" s="1247"/>
      <c r="H515" s="1495" t="s">
        <v>190</v>
      </c>
      <c r="I515" s="1247"/>
      <c r="J515" s="1247"/>
      <c r="K515" s="1247"/>
      <c r="L515" s="1505" t="s">
        <v>185</v>
      </c>
      <c r="M515" s="1438"/>
      <c r="N515" s="1506" t="s">
        <v>191</v>
      </c>
      <c r="O515" s="1507"/>
      <c r="P515" s="1507"/>
      <c r="Q515" s="1507"/>
    </row>
    <row r="516" spans="3:26" ht="18.95" customHeight="1">
      <c r="D516" s="1499" t="s">
        <v>895</v>
      </c>
      <c r="E516" s="1500"/>
      <c r="F516" s="1500"/>
      <c r="G516" s="1500"/>
      <c r="H516" s="1499" t="s">
        <v>966</v>
      </c>
      <c r="I516" s="1500"/>
      <c r="J516" s="1500"/>
      <c r="K516" s="1500"/>
      <c r="L516" s="1501" t="s">
        <v>788</v>
      </c>
      <c r="M516" s="1502"/>
      <c r="N516" s="1503" t="s">
        <v>772</v>
      </c>
      <c r="O516" s="1504"/>
      <c r="P516" s="1504"/>
      <c r="Q516" s="1504"/>
      <c r="Z516" s="252" t="s">
        <v>1425</v>
      </c>
    </row>
    <row r="517" spans="3:26" ht="18.95" customHeight="1">
      <c r="D517" s="1499"/>
      <c r="E517" s="1500"/>
      <c r="F517" s="1500"/>
      <c r="G517" s="1500"/>
      <c r="H517" s="1499"/>
      <c r="I517" s="1500"/>
      <c r="J517" s="1500"/>
      <c r="K517" s="1500"/>
      <c r="L517" s="1501"/>
      <c r="M517" s="1502"/>
      <c r="N517" s="1503"/>
      <c r="O517" s="1504"/>
      <c r="P517" s="1504"/>
      <c r="Q517" s="1504"/>
      <c r="Z517" s="252" t="s">
        <v>1425</v>
      </c>
    </row>
    <row r="518" spans="3:26" ht="18.95" customHeight="1">
      <c r="D518" s="1499"/>
      <c r="E518" s="1500"/>
      <c r="F518" s="1500"/>
      <c r="G518" s="1500"/>
      <c r="H518" s="1499"/>
      <c r="I518" s="1500"/>
      <c r="J518" s="1500"/>
      <c r="K518" s="1500"/>
      <c r="L518" s="1501"/>
      <c r="M518" s="1502"/>
      <c r="N518" s="1503"/>
      <c r="O518" s="1504"/>
      <c r="P518" s="1504"/>
      <c r="Q518" s="1504"/>
      <c r="Z518" s="252" t="s">
        <v>1425</v>
      </c>
    </row>
    <row r="519" spans="3:26" ht="18.95" customHeight="1">
      <c r="D519" s="1499"/>
      <c r="E519" s="1500"/>
      <c r="F519" s="1500"/>
      <c r="G519" s="1500"/>
      <c r="H519" s="1499"/>
      <c r="I519" s="1500"/>
      <c r="J519" s="1500"/>
      <c r="K519" s="1500"/>
      <c r="L519" s="1501"/>
      <c r="M519" s="1502"/>
      <c r="N519" s="1503"/>
      <c r="O519" s="1504"/>
      <c r="P519" s="1504"/>
      <c r="Q519" s="1504"/>
      <c r="Z519" s="252" t="s">
        <v>1425</v>
      </c>
    </row>
    <row r="520" spans="3:26" ht="18.95" customHeight="1">
      <c r="D520" s="1499"/>
      <c r="E520" s="1500"/>
      <c r="F520" s="1500"/>
      <c r="G520" s="1500"/>
      <c r="H520" s="1499"/>
      <c r="I520" s="1500"/>
      <c r="J520" s="1500"/>
      <c r="K520" s="1500"/>
      <c r="L520" s="1501"/>
      <c r="M520" s="1502"/>
      <c r="N520" s="1503"/>
      <c r="O520" s="1504"/>
      <c r="P520" s="1504"/>
      <c r="Q520" s="1504"/>
      <c r="Z520" s="252" t="s">
        <v>1425</v>
      </c>
    </row>
    <row r="521" spans="3:26" ht="18.95" customHeight="1">
      <c r="D521" s="1499"/>
      <c r="E521" s="1500"/>
      <c r="F521" s="1500"/>
      <c r="G521" s="1500"/>
      <c r="H521" s="1499"/>
      <c r="I521" s="1500"/>
      <c r="J521" s="1500"/>
      <c r="K521" s="1500"/>
      <c r="L521" s="1501"/>
      <c r="M521" s="1502"/>
      <c r="N521" s="1503"/>
      <c r="O521" s="1504"/>
      <c r="P521" s="1504"/>
      <c r="Q521" s="1504"/>
      <c r="Z521" s="252" t="s">
        <v>1425</v>
      </c>
    </row>
    <row r="522" spans="3:26" ht="18.95" customHeight="1">
      <c r="D522" s="1499"/>
      <c r="E522" s="1500"/>
      <c r="F522" s="1500"/>
      <c r="G522" s="1500"/>
      <c r="H522" s="1499"/>
      <c r="I522" s="1500"/>
      <c r="J522" s="1500"/>
      <c r="K522" s="1500"/>
      <c r="L522" s="1501"/>
      <c r="M522" s="1502"/>
      <c r="N522" s="1503"/>
      <c r="O522" s="1504"/>
      <c r="P522" s="1504"/>
      <c r="Q522" s="1504"/>
      <c r="Z522" s="252" t="s">
        <v>1425</v>
      </c>
    </row>
    <row r="523" spans="3:26" ht="18.95" customHeight="1">
      <c r="D523" s="1499"/>
      <c r="E523" s="1500"/>
      <c r="F523" s="1500"/>
      <c r="G523" s="1500"/>
      <c r="H523" s="1499"/>
      <c r="I523" s="1500"/>
      <c r="J523" s="1500"/>
      <c r="K523" s="1500"/>
      <c r="L523" s="1501"/>
      <c r="M523" s="1502"/>
      <c r="N523" s="1503"/>
      <c r="O523" s="1504"/>
      <c r="P523" s="1504"/>
      <c r="Q523" s="1504"/>
      <c r="Z523" s="252" t="s">
        <v>1425</v>
      </c>
    </row>
    <row r="524" spans="3:26" ht="18.95" customHeight="1">
      <c r="D524" s="1499"/>
      <c r="E524" s="1500"/>
      <c r="F524" s="1500"/>
      <c r="G524" s="1500"/>
      <c r="H524" s="1499"/>
      <c r="I524" s="1500"/>
      <c r="J524" s="1500"/>
      <c r="K524" s="1500"/>
      <c r="L524" s="1501"/>
      <c r="M524" s="1502"/>
      <c r="N524" s="1503"/>
      <c r="O524" s="1504"/>
      <c r="P524" s="1504"/>
      <c r="Q524" s="1504"/>
      <c r="Z524" s="252" t="s">
        <v>1425</v>
      </c>
    </row>
    <row r="525" spans="3:26" ht="18.95" customHeight="1">
      <c r="D525" s="1499"/>
      <c r="E525" s="1500"/>
      <c r="F525" s="1500"/>
      <c r="G525" s="1500"/>
      <c r="H525" s="1499"/>
      <c r="I525" s="1500"/>
      <c r="J525" s="1500"/>
      <c r="K525" s="1500"/>
      <c r="L525" s="1501"/>
      <c r="M525" s="1502"/>
      <c r="N525" s="1503"/>
      <c r="O525" s="1504"/>
      <c r="P525" s="1504"/>
      <c r="Q525" s="1504"/>
      <c r="Z525" s="252" t="s">
        <v>1425</v>
      </c>
    </row>
    <row r="526" spans="3:26" ht="18.95" customHeight="1">
      <c r="D526" s="1499"/>
      <c r="E526" s="1500"/>
      <c r="F526" s="1500"/>
      <c r="G526" s="1500"/>
      <c r="H526" s="1499"/>
      <c r="I526" s="1500"/>
      <c r="J526" s="1500"/>
      <c r="K526" s="1500"/>
      <c r="L526" s="1501"/>
      <c r="M526" s="1502"/>
      <c r="N526" s="1503"/>
      <c r="O526" s="1504"/>
      <c r="P526" s="1504"/>
      <c r="Q526" s="1504"/>
      <c r="Z526" s="252" t="s">
        <v>1425</v>
      </c>
    </row>
    <row r="527" spans="3:26" ht="16.5" customHeight="1">
      <c r="E527" s="270" t="s">
        <v>192</v>
      </c>
    </row>
    <row r="528" spans="3:26" ht="16.5" customHeight="1">
      <c r="E528" s="3" t="s">
        <v>674</v>
      </c>
    </row>
    <row r="529" spans="2:26" ht="16.5" customHeight="1">
      <c r="E529" s="3" t="s">
        <v>193</v>
      </c>
    </row>
    <row r="530" spans="2:26" ht="17.45" customHeight="1">
      <c r="P530" s="1242" t="s">
        <v>609</v>
      </c>
      <c r="Q530" s="1242"/>
      <c r="R530" s="1242"/>
      <c r="S530" s="1242" t="str">
        <f>$Q$12</f>
        <v>○△幼稚園</v>
      </c>
      <c r="T530" s="1242"/>
      <c r="U530" s="1242"/>
      <c r="V530" s="1242"/>
      <c r="W530" s="1242"/>
      <c r="X530" s="1242"/>
    </row>
    <row r="531" spans="2:26" ht="16.5" customHeight="1">
      <c r="B531" s="7" t="s">
        <v>195</v>
      </c>
    </row>
    <row r="532" spans="2:26" ht="16.5" customHeight="1">
      <c r="B532" s="7"/>
      <c r="C532" s="8" t="s">
        <v>196</v>
      </c>
    </row>
    <row r="533" spans="2:26" ht="31.5" customHeight="1">
      <c r="D533" s="1398" t="s">
        <v>200</v>
      </c>
      <c r="E533" s="1509"/>
      <c r="F533" s="1509"/>
      <c r="G533" s="1399"/>
      <c r="H533" s="1510" t="s">
        <v>197</v>
      </c>
      <c r="I533" s="1511"/>
      <c r="J533" s="1511"/>
      <c r="K533" s="1438" t="s">
        <v>198</v>
      </c>
      <c r="L533" s="1247"/>
      <c r="M533" s="1438"/>
      <c r="N533" s="1247"/>
      <c r="O533" s="1438"/>
      <c r="P533" s="1247"/>
      <c r="Q533" s="1438"/>
      <c r="R533" s="1505" t="s">
        <v>199</v>
      </c>
      <c r="S533" s="1247"/>
      <c r="T533" s="1438"/>
      <c r="U533" s="1247"/>
      <c r="V533" s="1438"/>
      <c r="W533" s="1247"/>
      <c r="X533" s="1438"/>
    </row>
    <row r="534" spans="2:26" ht="18.95" customHeight="1">
      <c r="D534" s="1289" t="s">
        <v>789</v>
      </c>
      <c r="E534" s="1508"/>
      <c r="F534" s="1508"/>
      <c r="G534" s="1291"/>
      <c r="H534" s="1300" t="s">
        <v>790</v>
      </c>
      <c r="I534" s="1356"/>
      <c r="J534" s="1356"/>
      <c r="K534" s="346" t="s">
        <v>803</v>
      </c>
      <c r="L534" s="298">
        <v>5</v>
      </c>
      <c r="M534" s="11" t="s">
        <v>2</v>
      </c>
      <c r="N534" s="298">
        <v>4</v>
      </c>
      <c r="O534" s="11" t="s">
        <v>3</v>
      </c>
      <c r="P534" s="298">
        <v>1</v>
      </c>
      <c r="Q534" s="10" t="s">
        <v>4</v>
      </c>
      <c r="R534" s="346" t="s">
        <v>803</v>
      </c>
      <c r="S534" s="298">
        <v>5</v>
      </c>
      <c r="T534" s="11" t="s">
        <v>2</v>
      </c>
      <c r="U534" s="298">
        <v>4</v>
      </c>
      <c r="V534" s="11" t="s">
        <v>3</v>
      </c>
      <c r="W534" s="298">
        <v>10</v>
      </c>
      <c r="X534" s="10" t="s">
        <v>4</v>
      </c>
      <c r="Z534" s="252" t="s">
        <v>1426</v>
      </c>
    </row>
    <row r="535" spans="2:26" ht="18.95" customHeight="1">
      <c r="D535" s="1289" t="s">
        <v>858</v>
      </c>
      <c r="E535" s="1508"/>
      <c r="F535" s="1508"/>
      <c r="G535" s="1291"/>
      <c r="H535" s="1300" t="s">
        <v>790</v>
      </c>
      <c r="I535" s="1356"/>
      <c r="J535" s="1356"/>
      <c r="K535" s="346" t="s">
        <v>803</v>
      </c>
      <c r="L535" s="298">
        <v>5</v>
      </c>
      <c r="M535" s="11" t="s">
        <v>2</v>
      </c>
      <c r="N535" s="298">
        <v>4</v>
      </c>
      <c r="O535" s="11" t="s">
        <v>3</v>
      </c>
      <c r="P535" s="298">
        <v>1</v>
      </c>
      <c r="Q535" s="10" t="s">
        <v>4</v>
      </c>
      <c r="R535" s="346" t="s">
        <v>803</v>
      </c>
      <c r="S535" s="298">
        <v>5</v>
      </c>
      <c r="T535" s="11" t="s">
        <v>2</v>
      </c>
      <c r="U535" s="298">
        <v>4</v>
      </c>
      <c r="V535" s="11" t="s">
        <v>3</v>
      </c>
      <c r="W535" s="298">
        <v>10</v>
      </c>
      <c r="X535" s="10" t="s">
        <v>4</v>
      </c>
      <c r="Z535" s="252" t="s">
        <v>1426</v>
      </c>
    </row>
    <row r="536" spans="2:26" ht="18.95" customHeight="1">
      <c r="D536" s="1289" t="s">
        <v>859</v>
      </c>
      <c r="E536" s="1508"/>
      <c r="F536" s="1508"/>
      <c r="G536" s="1291"/>
      <c r="H536" s="1300" t="s">
        <v>790</v>
      </c>
      <c r="I536" s="1356"/>
      <c r="J536" s="1356"/>
      <c r="K536" s="346" t="s">
        <v>803</v>
      </c>
      <c r="L536" s="298">
        <v>5</v>
      </c>
      <c r="M536" s="11" t="s">
        <v>2</v>
      </c>
      <c r="N536" s="298">
        <v>4</v>
      </c>
      <c r="O536" s="11" t="s">
        <v>3</v>
      </c>
      <c r="P536" s="298">
        <v>1</v>
      </c>
      <c r="Q536" s="10" t="s">
        <v>4</v>
      </c>
      <c r="R536" s="346" t="s">
        <v>803</v>
      </c>
      <c r="S536" s="298">
        <v>5</v>
      </c>
      <c r="T536" s="11" t="s">
        <v>2</v>
      </c>
      <c r="U536" s="298">
        <v>4</v>
      </c>
      <c r="V536" s="11" t="s">
        <v>3</v>
      </c>
      <c r="W536" s="298">
        <v>10</v>
      </c>
      <c r="X536" s="10" t="s">
        <v>4</v>
      </c>
      <c r="Z536" s="252" t="s">
        <v>1426</v>
      </c>
    </row>
    <row r="537" spans="2:26" ht="18.95" customHeight="1">
      <c r="D537" s="1289" t="s">
        <v>976</v>
      </c>
      <c r="E537" s="1508"/>
      <c r="F537" s="1508"/>
      <c r="G537" s="1291"/>
      <c r="H537" s="1300" t="s">
        <v>790</v>
      </c>
      <c r="I537" s="1356"/>
      <c r="J537" s="1356"/>
      <c r="K537" s="346" t="s">
        <v>803</v>
      </c>
      <c r="L537" s="298">
        <v>5</v>
      </c>
      <c r="M537" s="11" t="s">
        <v>2</v>
      </c>
      <c r="N537" s="298">
        <v>4</v>
      </c>
      <c r="O537" s="11" t="s">
        <v>3</v>
      </c>
      <c r="P537" s="298">
        <v>1</v>
      </c>
      <c r="Q537" s="10" t="s">
        <v>4</v>
      </c>
      <c r="R537" s="346" t="s">
        <v>803</v>
      </c>
      <c r="S537" s="298">
        <v>5</v>
      </c>
      <c r="T537" s="11" t="s">
        <v>2</v>
      </c>
      <c r="U537" s="298">
        <v>4</v>
      </c>
      <c r="V537" s="11" t="s">
        <v>3</v>
      </c>
      <c r="W537" s="298">
        <v>10</v>
      </c>
      <c r="X537" s="10" t="s">
        <v>4</v>
      </c>
      <c r="Z537" s="252" t="s">
        <v>1426</v>
      </c>
    </row>
    <row r="538" spans="2:26" ht="18.95" customHeight="1">
      <c r="D538" s="1289"/>
      <c r="E538" s="1508"/>
      <c r="F538" s="1508"/>
      <c r="G538" s="1291"/>
      <c r="H538" s="1300"/>
      <c r="I538" s="1356"/>
      <c r="J538" s="1356"/>
      <c r="K538" s="346"/>
      <c r="L538" s="298"/>
      <c r="M538" s="11" t="s">
        <v>2</v>
      </c>
      <c r="N538" s="298"/>
      <c r="O538" s="11" t="s">
        <v>3</v>
      </c>
      <c r="P538" s="298"/>
      <c r="Q538" s="10" t="s">
        <v>4</v>
      </c>
      <c r="R538" s="347"/>
      <c r="S538" s="298"/>
      <c r="T538" s="11" t="s">
        <v>2</v>
      </c>
      <c r="U538" s="298"/>
      <c r="V538" s="11" t="s">
        <v>3</v>
      </c>
      <c r="W538" s="298"/>
      <c r="X538" s="10" t="s">
        <v>4</v>
      </c>
      <c r="Z538" s="252" t="s">
        <v>1426</v>
      </c>
    </row>
    <row r="539" spans="2:26" ht="18.95" customHeight="1">
      <c r="D539" s="1289"/>
      <c r="E539" s="1508"/>
      <c r="F539" s="1508"/>
      <c r="G539" s="1291"/>
      <c r="H539" s="1300"/>
      <c r="I539" s="1356"/>
      <c r="J539" s="1356"/>
      <c r="K539" s="346"/>
      <c r="L539" s="298"/>
      <c r="M539" s="11" t="s">
        <v>2</v>
      </c>
      <c r="N539" s="298"/>
      <c r="O539" s="11" t="s">
        <v>3</v>
      </c>
      <c r="P539" s="298"/>
      <c r="Q539" s="10" t="s">
        <v>4</v>
      </c>
      <c r="R539" s="347"/>
      <c r="S539" s="298"/>
      <c r="T539" s="11" t="s">
        <v>2</v>
      </c>
      <c r="U539" s="298"/>
      <c r="V539" s="11" t="s">
        <v>3</v>
      </c>
      <c r="W539" s="298"/>
      <c r="X539" s="10" t="s">
        <v>4</v>
      </c>
      <c r="Z539" s="252" t="s">
        <v>1426</v>
      </c>
    </row>
    <row r="540" spans="2:26" ht="18.95" customHeight="1">
      <c r="D540" s="1289"/>
      <c r="E540" s="1508"/>
      <c r="F540" s="1508"/>
      <c r="G540" s="1291"/>
      <c r="H540" s="1300"/>
      <c r="I540" s="1356"/>
      <c r="J540" s="1356"/>
      <c r="K540" s="346"/>
      <c r="L540" s="298"/>
      <c r="M540" s="11" t="s">
        <v>2</v>
      </c>
      <c r="N540" s="298"/>
      <c r="O540" s="11" t="s">
        <v>3</v>
      </c>
      <c r="P540" s="298"/>
      <c r="Q540" s="10" t="s">
        <v>4</v>
      </c>
      <c r="R540" s="347"/>
      <c r="S540" s="298"/>
      <c r="T540" s="11" t="s">
        <v>2</v>
      </c>
      <c r="U540" s="298"/>
      <c r="V540" s="11" t="s">
        <v>3</v>
      </c>
      <c r="W540" s="298"/>
      <c r="X540" s="10" t="s">
        <v>4</v>
      </c>
      <c r="Z540" s="252" t="s">
        <v>1426</v>
      </c>
    </row>
    <row r="541" spans="2:26" ht="16.5" customHeight="1">
      <c r="E541" s="270" t="s">
        <v>201</v>
      </c>
    </row>
    <row r="542" spans="2:26" ht="16.5" customHeight="1">
      <c r="E542" s="3" t="s">
        <v>675</v>
      </c>
    </row>
    <row r="543" spans="2:26" ht="9.6" customHeight="1"/>
    <row r="544" spans="2:26" ht="16.5" customHeight="1">
      <c r="C544" s="8" t="s">
        <v>1306</v>
      </c>
    </row>
    <row r="545" spans="1:26" s="222" customFormat="1" ht="16.5" customHeight="1">
      <c r="A545" s="274"/>
      <c r="D545" s="222" t="s">
        <v>1307</v>
      </c>
      <c r="Z545" s="328"/>
    </row>
    <row r="546" spans="1:26" ht="18.600000000000001" customHeight="1">
      <c r="D546" s="12" t="s">
        <v>825</v>
      </c>
      <c r="E546" s="19"/>
      <c r="F546" s="19"/>
      <c r="G546" s="19"/>
      <c r="H546" s="20"/>
      <c r="I546" s="1515" t="s">
        <v>792</v>
      </c>
      <c r="J546" s="1516"/>
      <c r="K546" s="1517"/>
      <c r="L546" s="1517"/>
      <c r="M546" s="1517"/>
      <c r="N546" s="1517"/>
      <c r="O546" s="1517"/>
      <c r="P546" s="1517"/>
      <c r="Q546" s="1517"/>
      <c r="R546" s="1518"/>
      <c r="Z546" s="252" t="s">
        <v>1427</v>
      </c>
    </row>
    <row r="547" spans="1:26" ht="39" customHeight="1">
      <c r="D547" s="1519" t="s">
        <v>1237</v>
      </c>
      <c r="E547" s="1520"/>
      <c r="F547" s="1520"/>
      <c r="G547" s="1520"/>
      <c r="H547" s="1520"/>
      <c r="I547" s="1521"/>
      <c r="J547" s="1522"/>
      <c r="K547" s="10" t="s">
        <v>202</v>
      </c>
    </row>
    <row r="548" spans="1:26" ht="16.5" customHeight="1">
      <c r="E548" s="270" t="s">
        <v>203</v>
      </c>
    </row>
    <row r="549" spans="1:26" ht="16.5" customHeight="1">
      <c r="E549" s="3" t="s">
        <v>676</v>
      </c>
    </row>
    <row r="550" spans="1:26" ht="16.5" customHeight="1">
      <c r="E550" s="3" t="s">
        <v>205</v>
      </c>
    </row>
    <row r="551" spans="1:26" ht="16.5" customHeight="1">
      <c r="E551" s="3" t="s">
        <v>204</v>
      </c>
    </row>
    <row r="552" spans="1:26" ht="9.6" customHeight="1"/>
    <row r="553" spans="1:26" s="222" customFormat="1" ht="16.5" customHeight="1">
      <c r="A553" s="274"/>
      <c r="D553" s="222" t="s">
        <v>1308</v>
      </c>
      <c r="Z553" s="328"/>
    </row>
    <row r="554" spans="1:26" s="222" customFormat="1" ht="19.5" customHeight="1">
      <c r="A554" s="274"/>
      <c r="D554" s="822" t="s">
        <v>1309</v>
      </c>
      <c r="E554" s="823"/>
      <c r="F554" s="823"/>
      <c r="G554" s="823"/>
      <c r="H554" s="823"/>
      <c r="I554" s="824"/>
      <c r="J554" s="1523" t="s">
        <v>1310</v>
      </c>
      <c r="K554" s="1524"/>
      <c r="L554" s="1524"/>
      <c r="M554" s="1524"/>
      <c r="N554" s="1524"/>
      <c r="O554" s="1525"/>
      <c r="Z554" s="328" t="s">
        <v>1428</v>
      </c>
    </row>
    <row r="555" spans="1:26" s="222" customFormat="1" ht="16.5" customHeight="1">
      <c r="A555" s="274"/>
      <c r="E555" s="119" t="s">
        <v>1311</v>
      </c>
      <c r="Z555" s="328"/>
    </row>
    <row r="556" spans="1:26" s="222" customFormat="1" ht="16.5" customHeight="1">
      <c r="A556" s="274"/>
      <c r="E556" s="119" t="s">
        <v>1349</v>
      </c>
      <c r="Z556" s="328"/>
    </row>
    <row r="557" spans="1:26" s="222" customFormat="1" ht="16.5" customHeight="1">
      <c r="A557" s="274"/>
      <c r="E557" s="222" t="s">
        <v>1350</v>
      </c>
      <c r="Z557" s="328"/>
    </row>
    <row r="558" spans="1:26" ht="9.6" customHeight="1">
      <c r="D558" s="222"/>
      <c r="E558" s="222"/>
      <c r="F558" s="222"/>
      <c r="G558" s="222"/>
      <c r="H558" s="222"/>
      <c r="I558" s="222"/>
      <c r="J558" s="222"/>
      <c r="K558" s="222"/>
      <c r="L558" s="222"/>
      <c r="M558" s="222"/>
      <c r="N558" s="222"/>
      <c r="O558" s="222"/>
      <c r="P558" s="222"/>
      <c r="Q558" s="222"/>
      <c r="R558" s="222"/>
      <c r="S558" s="222"/>
      <c r="T558" s="222"/>
      <c r="U558" s="222"/>
      <c r="V558" s="222"/>
      <c r="W558" s="222"/>
    </row>
    <row r="559" spans="1:26" ht="16.5" customHeight="1">
      <c r="C559" s="8" t="s">
        <v>862</v>
      </c>
      <c r="D559" s="222"/>
      <c r="E559" s="222"/>
      <c r="F559" s="222"/>
      <c r="G559" s="222"/>
      <c r="H559" s="222"/>
      <c r="I559" s="222"/>
      <c r="J559" s="222"/>
      <c r="K559" s="222"/>
      <c r="L559" s="222"/>
      <c r="M559" s="222"/>
      <c r="N559" s="222"/>
      <c r="O559" s="222"/>
      <c r="P559" s="222"/>
      <c r="Q559" s="222"/>
      <c r="R559" s="222"/>
      <c r="S559" s="222"/>
      <c r="T559" s="222"/>
      <c r="U559" s="222"/>
      <c r="V559" s="222"/>
      <c r="W559" s="222"/>
    </row>
    <row r="560" spans="1:26" ht="16.5" customHeight="1">
      <c r="D560" s="222" t="s">
        <v>206</v>
      </c>
      <c r="E560" s="222"/>
      <c r="F560" s="222"/>
      <c r="G560" s="222"/>
      <c r="H560" s="222"/>
      <c r="I560" s="222"/>
      <c r="J560" s="222"/>
      <c r="K560" s="222"/>
      <c r="L560" s="222"/>
      <c r="M560" s="222"/>
      <c r="N560" s="222"/>
      <c r="O560" s="222"/>
      <c r="P560" s="222"/>
      <c r="Q560" s="222"/>
      <c r="R560" s="222"/>
      <c r="S560" s="222"/>
      <c r="T560" s="222"/>
      <c r="U560" s="222"/>
      <c r="V560" s="222"/>
      <c r="W560" s="222"/>
    </row>
    <row r="561" spans="4:26" ht="19.5" customHeight="1">
      <c r="D561" s="22" t="s">
        <v>207</v>
      </c>
      <c r="E561" s="23"/>
      <c r="F561" s="23"/>
      <c r="G561" s="23"/>
      <c r="H561" s="23"/>
      <c r="I561" s="23"/>
      <c r="J561" s="23"/>
      <c r="K561" s="23"/>
      <c r="L561" s="348"/>
      <c r="M561" s="1512" t="s">
        <v>793</v>
      </c>
      <c r="N561" s="1513"/>
      <c r="O561" s="1513"/>
      <c r="P561" s="609"/>
      <c r="Q561" s="609"/>
      <c r="R561" s="609"/>
      <c r="S561" s="609"/>
      <c r="T561" s="609"/>
      <c r="U561" s="610"/>
      <c r="V561" s="222"/>
      <c r="W561" s="222"/>
      <c r="Z561" s="252" t="s">
        <v>1429</v>
      </c>
    </row>
    <row r="562" spans="4:26" ht="19.5" customHeight="1">
      <c r="D562" s="22" t="s">
        <v>208</v>
      </c>
      <c r="E562" s="23"/>
      <c r="F562" s="23"/>
      <c r="G562" s="23"/>
      <c r="H562" s="23"/>
      <c r="I562" s="23"/>
      <c r="J562" s="23"/>
      <c r="K562" s="23"/>
      <c r="L562" s="348"/>
      <c r="M562" s="1512" t="s">
        <v>793</v>
      </c>
      <c r="N562" s="1513"/>
      <c r="O562" s="1513"/>
      <c r="P562" s="609"/>
      <c r="Q562" s="609"/>
      <c r="R562" s="609"/>
      <c r="S562" s="609"/>
      <c r="T562" s="609"/>
      <c r="U562" s="610"/>
      <c r="V562" s="222"/>
      <c r="W562" s="222"/>
      <c r="Z562" s="252" t="s">
        <v>1429</v>
      </c>
    </row>
    <row r="563" spans="4:26" ht="16.5" customHeight="1">
      <c r="D563" s="222"/>
      <c r="E563" s="119" t="s">
        <v>1190</v>
      </c>
      <c r="F563" s="222"/>
      <c r="G563" s="222"/>
      <c r="H563" s="222"/>
      <c r="I563" s="222"/>
      <c r="J563" s="222"/>
      <c r="K563" s="222"/>
      <c r="L563" s="222"/>
      <c r="M563" s="222"/>
      <c r="N563" s="222"/>
      <c r="O563" s="222"/>
      <c r="P563" s="222"/>
      <c r="Q563" s="222"/>
      <c r="R563" s="222"/>
      <c r="S563" s="222"/>
      <c r="T563" s="222"/>
      <c r="U563" s="222"/>
      <c r="V563" s="222"/>
      <c r="W563" s="222"/>
    </row>
    <row r="564" spans="4:26" ht="16.5" customHeight="1">
      <c r="E564" s="119" t="s">
        <v>1189</v>
      </c>
    </row>
    <row r="565" spans="4:26" ht="16.5" customHeight="1">
      <c r="F565" s="1212" t="s">
        <v>1188</v>
      </c>
      <c r="G565" s="1435"/>
      <c r="H565" s="1435"/>
      <c r="I565" s="1435"/>
      <c r="J565" s="1435"/>
      <c r="K565" s="1435"/>
      <c r="L565" s="1435"/>
      <c r="M565" s="1435"/>
      <c r="N565" s="1384"/>
      <c r="O565" s="1246"/>
      <c r="S565" s="1203" t="s">
        <v>1222</v>
      </c>
      <c r="T565" s="1292"/>
      <c r="U565" s="1292"/>
      <c r="V565" s="1293"/>
      <c r="W565" s="1293"/>
      <c r="X565" s="1246"/>
    </row>
    <row r="566" spans="4:26" ht="9.6" customHeight="1"/>
    <row r="567" spans="4:26" ht="16.5" customHeight="1">
      <c r="D567" t="s">
        <v>1351</v>
      </c>
    </row>
    <row r="568" spans="4:26" ht="19.5" customHeight="1">
      <c r="D568" s="1248" t="s">
        <v>209</v>
      </c>
      <c r="E568" s="1248"/>
      <c r="F568" s="1248"/>
      <c r="G568" s="1248"/>
      <c r="H568" s="1248"/>
      <c r="I568" s="1438" t="s">
        <v>210</v>
      </c>
      <c r="J568" s="1242"/>
      <c r="K568" s="1242"/>
      <c r="L568" s="1242"/>
      <c r="M568" s="1242"/>
      <c r="N568" s="1242"/>
      <c r="O568" s="1242"/>
    </row>
    <row r="569" spans="4:26" ht="19.5" customHeight="1">
      <c r="D569" s="1242" t="str">
        <f>IF(D534="","",D534)</f>
        <v>大宮２０す１２３４</v>
      </c>
      <c r="E569" s="1242"/>
      <c r="F569" s="1242"/>
      <c r="G569" s="1242"/>
      <c r="H569" s="1242"/>
      <c r="I569" s="1514" t="s">
        <v>794</v>
      </c>
      <c r="J569" s="1242"/>
      <c r="K569" s="1242"/>
      <c r="L569" s="1242"/>
      <c r="M569" s="1242"/>
      <c r="N569" s="1242"/>
      <c r="O569" s="1242"/>
      <c r="Z569" s="252" t="s">
        <v>1430</v>
      </c>
    </row>
    <row r="570" spans="4:26" ht="19.5" customHeight="1">
      <c r="D570" s="1242" t="str">
        <f t="shared" ref="D570:D575" si="3">IF(D535="","",D535)</f>
        <v>大宮２０す１２３５</v>
      </c>
      <c r="E570" s="1242"/>
      <c r="F570" s="1242"/>
      <c r="G570" s="1242"/>
      <c r="H570" s="1242"/>
      <c r="I570" s="1514" t="s">
        <v>794</v>
      </c>
      <c r="J570" s="1242"/>
      <c r="K570" s="1242"/>
      <c r="L570" s="1242"/>
      <c r="M570" s="1242"/>
      <c r="N570" s="1242"/>
      <c r="O570" s="1242"/>
      <c r="Z570" s="252" t="s">
        <v>1430</v>
      </c>
    </row>
    <row r="571" spans="4:26" ht="19.5" customHeight="1">
      <c r="D571" s="1242" t="str">
        <f t="shared" si="3"/>
        <v>大宮２０す１２３６</v>
      </c>
      <c r="E571" s="1242"/>
      <c r="F571" s="1242"/>
      <c r="G571" s="1242"/>
      <c r="H571" s="1242"/>
      <c r="I571" s="1514" t="s">
        <v>794</v>
      </c>
      <c r="J571" s="1242"/>
      <c r="K571" s="1242"/>
      <c r="L571" s="1242"/>
      <c r="M571" s="1242"/>
      <c r="N571" s="1242"/>
      <c r="O571" s="1242"/>
      <c r="Z571" s="252" t="s">
        <v>1430</v>
      </c>
    </row>
    <row r="572" spans="4:26" ht="19.5" customHeight="1">
      <c r="D572" s="1242" t="str">
        <f t="shared" si="3"/>
        <v>大宮２０す１２３７</v>
      </c>
      <c r="E572" s="1242"/>
      <c r="F572" s="1242"/>
      <c r="G572" s="1242"/>
      <c r="H572" s="1242"/>
      <c r="I572" s="1514" t="s">
        <v>1238</v>
      </c>
      <c r="J572" s="1242"/>
      <c r="K572" s="1242"/>
      <c r="L572" s="1242"/>
      <c r="M572" s="1242"/>
      <c r="N572" s="1242"/>
      <c r="O572" s="1242"/>
      <c r="Z572" s="252" t="s">
        <v>1430</v>
      </c>
    </row>
    <row r="573" spans="4:26" ht="19.5" customHeight="1">
      <c r="D573" s="1242" t="str">
        <f t="shared" si="3"/>
        <v/>
      </c>
      <c r="E573" s="1242"/>
      <c r="F573" s="1242"/>
      <c r="G573" s="1242"/>
      <c r="H573" s="1242"/>
      <c r="I573" s="1514"/>
      <c r="J573" s="1242"/>
      <c r="K573" s="1242"/>
      <c r="L573" s="1242"/>
      <c r="M573" s="1242"/>
      <c r="N573" s="1242"/>
      <c r="O573" s="1242"/>
      <c r="Z573" s="252" t="s">
        <v>1430</v>
      </c>
    </row>
    <row r="574" spans="4:26" ht="19.5" customHeight="1">
      <c r="D574" s="1242" t="str">
        <f t="shared" si="3"/>
        <v/>
      </c>
      <c r="E574" s="1242"/>
      <c r="F574" s="1242"/>
      <c r="G574" s="1242"/>
      <c r="H574" s="1242"/>
      <c r="I574" s="1514"/>
      <c r="J574" s="1242"/>
      <c r="K574" s="1242"/>
      <c r="L574" s="1242"/>
      <c r="M574" s="1242"/>
      <c r="N574" s="1242"/>
      <c r="O574" s="1242"/>
      <c r="Z574" s="252" t="s">
        <v>1430</v>
      </c>
    </row>
    <row r="575" spans="4:26" ht="19.5" customHeight="1">
      <c r="D575" s="1242" t="str">
        <f t="shared" si="3"/>
        <v/>
      </c>
      <c r="E575" s="1242"/>
      <c r="F575" s="1242"/>
      <c r="G575" s="1242"/>
      <c r="H575" s="1242"/>
      <c r="I575" s="1514"/>
      <c r="J575" s="1242"/>
      <c r="K575" s="1242"/>
      <c r="L575" s="1242"/>
      <c r="M575" s="1242"/>
      <c r="N575" s="1242"/>
      <c r="O575" s="1242"/>
      <c r="Z575" s="252" t="s">
        <v>1430</v>
      </c>
    </row>
    <row r="576" spans="4:26" ht="16.5" customHeight="1">
      <c r="E576" s="270" t="s">
        <v>677</v>
      </c>
    </row>
    <row r="577" spans="1:24" ht="16.5" customHeight="1">
      <c r="E577" s="3" t="s">
        <v>211</v>
      </c>
    </row>
    <row r="578" spans="1:24" ht="16.5" customHeight="1">
      <c r="E578" s="3" t="s">
        <v>212</v>
      </c>
    </row>
    <row r="579" spans="1:24" ht="16.5" customHeight="1">
      <c r="E579" s="3" t="s">
        <v>213</v>
      </c>
    </row>
    <row r="580" spans="1:24" ht="12" customHeight="1">
      <c r="E580" s="3"/>
    </row>
    <row r="581" spans="1:24" ht="16.5" customHeight="1">
      <c r="Q581" t="s">
        <v>907</v>
      </c>
      <c r="S581" s="1244" t="str">
        <f>Q$12</f>
        <v>○△幼稚園</v>
      </c>
      <c r="T581" s="1245"/>
      <c r="U581" s="1245"/>
      <c r="V581" s="1245"/>
      <c r="W581" s="1245"/>
      <c r="X581" s="1526"/>
    </row>
    <row r="582" spans="1:24" ht="16.5" customHeight="1">
      <c r="A582" s="271" t="s">
        <v>922</v>
      </c>
    </row>
    <row r="583" spans="1:24" ht="16.5" customHeight="1">
      <c r="B583" s="7" t="s">
        <v>214</v>
      </c>
    </row>
    <row r="584" spans="1:24" ht="16.5" customHeight="1">
      <c r="C584" s="8" t="s">
        <v>860</v>
      </c>
    </row>
    <row r="585" spans="1:24" ht="16.5" customHeight="1">
      <c r="C585" s="8"/>
      <c r="D585" s="1398" t="s">
        <v>923</v>
      </c>
      <c r="E585" s="1527"/>
      <c r="F585" s="1527"/>
      <c r="G585" s="1527"/>
      <c r="H585" s="1527"/>
      <c r="I585" s="1467" t="s">
        <v>924</v>
      </c>
      <c r="J585" s="1529"/>
      <c r="K585" s="1529"/>
      <c r="L585" s="1529"/>
      <c r="M585" s="1530" t="s">
        <v>6</v>
      </c>
      <c r="N585" s="1531"/>
      <c r="O585" s="1531"/>
      <c r="P585" s="1532"/>
    </row>
    <row r="586" spans="1:24" ht="18.95" customHeight="1">
      <c r="D586" s="1528"/>
      <c r="E586" s="1232"/>
      <c r="F586" s="1232"/>
      <c r="G586" s="1232"/>
      <c r="H586" s="1232"/>
      <c r="I586" s="1403" t="s">
        <v>925</v>
      </c>
      <c r="J586" s="1335"/>
      <c r="K586" s="1335"/>
      <c r="L586" s="1336"/>
      <c r="M586" s="1533" t="s">
        <v>1517</v>
      </c>
      <c r="N586" s="1534"/>
      <c r="O586" s="1534"/>
      <c r="P586" s="1535"/>
    </row>
    <row r="587" spans="1:24" ht="16.5" customHeight="1">
      <c r="E587" s="270" t="s">
        <v>215</v>
      </c>
    </row>
    <row r="588" spans="1:24" ht="6.6" customHeight="1"/>
    <row r="589" spans="1:24" ht="16.5" customHeight="1">
      <c r="C589" s="8" t="s">
        <v>861</v>
      </c>
    </row>
    <row r="590" spans="1:24" ht="30.95" customHeight="1">
      <c r="D590" s="1349" t="s">
        <v>216</v>
      </c>
      <c r="E590" s="1320"/>
      <c r="F590" s="1320"/>
      <c r="G590" s="1320"/>
      <c r="H590" s="1320"/>
      <c r="I590" s="1505" t="s">
        <v>217</v>
      </c>
      <c r="J590" s="1438"/>
      <c r="K590" s="1438"/>
      <c r="L590" s="1438"/>
      <c r="M590" s="1505" t="s">
        <v>218</v>
      </c>
      <c r="N590" s="1438"/>
      <c r="O590" s="1438"/>
      <c r="P590" s="1242"/>
    </row>
    <row r="591" spans="1:24" ht="13.5" customHeight="1">
      <c r="D591" s="1546" t="s">
        <v>219</v>
      </c>
      <c r="E591" s="1547"/>
      <c r="F591" s="1547"/>
      <c r="G591" s="1547"/>
      <c r="H591" s="1548"/>
      <c r="I591" s="1529"/>
      <c r="J591" s="1529"/>
      <c r="K591" s="1529"/>
      <c r="L591" s="1529"/>
      <c r="M591" s="1529"/>
      <c r="N591" s="1529"/>
      <c r="O591" s="1529"/>
      <c r="P591" s="1529"/>
    </row>
    <row r="592" spans="1:24" ht="24.95" customHeight="1">
      <c r="D592" s="1549" t="s">
        <v>796</v>
      </c>
      <c r="E592" s="1550"/>
      <c r="F592" s="1550"/>
      <c r="G592" s="1550"/>
      <c r="H592" s="1550"/>
      <c r="I592" s="1551" t="s">
        <v>967</v>
      </c>
      <c r="J592" s="1552"/>
      <c r="K592" s="1552"/>
      <c r="L592" s="1553"/>
      <c r="M592" s="1554" t="s">
        <v>795</v>
      </c>
      <c r="N592" s="1335"/>
      <c r="O592" s="1335"/>
      <c r="P592" s="1336"/>
    </row>
    <row r="593" spans="2:26" ht="16.5" customHeight="1">
      <c r="E593" s="270" t="s">
        <v>215</v>
      </c>
    </row>
    <row r="594" spans="2:26" ht="6.6" customHeight="1"/>
    <row r="595" spans="2:26" ht="16.5" customHeight="1">
      <c r="C595" s="8" t="s">
        <v>220</v>
      </c>
    </row>
    <row r="596" spans="2:26" ht="16.5" customHeight="1">
      <c r="D596" t="s">
        <v>221</v>
      </c>
    </row>
    <row r="597" spans="2:26" ht="33" customHeight="1">
      <c r="D597" s="1505" t="s">
        <v>222</v>
      </c>
      <c r="E597" s="1438"/>
      <c r="F597" s="1438"/>
      <c r="G597" s="1438"/>
      <c r="H597" s="1438"/>
      <c r="I597" s="1537" t="s">
        <v>223</v>
      </c>
      <c r="J597" s="1538"/>
      <c r="K597" s="1538"/>
      <c r="L597" s="1538"/>
      <c r="M597" s="1538"/>
      <c r="N597" s="1505" t="s">
        <v>1182</v>
      </c>
      <c r="O597" s="1438"/>
      <c r="P597" s="1438"/>
      <c r="Q597" s="1438"/>
      <c r="R597" s="1438"/>
    </row>
    <row r="598" spans="2:26" ht="12.6" customHeight="1">
      <c r="D598" s="1536"/>
      <c r="E598" s="1536"/>
      <c r="F598" s="1536"/>
      <c r="G598" s="1536"/>
      <c r="H598" s="1536"/>
      <c r="I598" s="1540" t="s">
        <v>224</v>
      </c>
      <c r="J598" s="1541"/>
      <c r="K598" s="1541"/>
      <c r="L598" s="1541"/>
      <c r="M598" s="1541"/>
      <c r="N598" s="1536"/>
      <c r="O598" s="1536"/>
      <c r="P598" s="1536"/>
      <c r="Q598" s="1536"/>
      <c r="R598" s="1539"/>
    </row>
    <row r="599" spans="2:26" ht="24.6" customHeight="1">
      <c r="D599" s="1381" t="s">
        <v>797</v>
      </c>
      <c r="E599" s="1539"/>
      <c r="F599" s="1539"/>
      <c r="G599" s="1539"/>
      <c r="H599" s="1539"/>
      <c r="I599" s="1542" t="s">
        <v>798</v>
      </c>
      <c r="J599" s="1543"/>
      <c r="K599" s="1543"/>
      <c r="L599" s="1543"/>
      <c r="M599" s="1543"/>
      <c r="N599" s="1544">
        <v>30</v>
      </c>
      <c r="O599" s="1545"/>
      <c r="P599" s="1545"/>
      <c r="Q599" s="1545"/>
      <c r="R599" s="349" t="s">
        <v>799</v>
      </c>
      <c r="Z599" s="252" t="s">
        <v>1431</v>
      </c>
    </row>
    <row r="600" spans="2:26" ht="16.5" customHeight="1">
      <c r="E600" s="270" t="s">
        <v>225</v>
      </c>
    </row>
    <row r="601" spans="2:26" ht="6.95" customHeight="1"/>
    <row r="602" spans="2:26" ht="16.5" customHeight="1">
      <c r="D602" s="222" t="s">
        <v>1593</v>
      </c>
      <c r="E602" s="222"/>
      <c r="F602" s="222"/>
      <c r="G602" s="222"/>
      <c r="H602" s="222"/>
      <c r="I602" s="222"/>
      <c r="J602" s="222"/>
      <c r="K602" s="222"/>
      <c r="L602" s="222"/>
      <c r="M602" s="222"/>
      <c r="N602" s="222"/>
      <c r="O602" s="222"/>
      <c r="P602" s="222"/>
      <c r="Q602" s="222"/>
      <c r="R602" s="222"/>
      <c r="S602" s="222"/>
      <c r="T602" s="222"/>
      <c r="U602" s="222"/>
    </row>
    <row r="603" spans="2:26" ht="30.95" customHeight="1">
      <c r="D603" s="887" t="s">
        <v>229</v>
      </c>
      <c r="E603" s="888"/>
      <c r="F603" s="888"/>
      <c r="G603" s="889"/>
      <c r="H603" s="1205" t="s">
        <v>226</v>
      </c>
      <c r="I603" s="1206"/>
      <c r="J603" s="1206"/>
      <c r="K603" s="1207"/>
      <c r="L603" s="887" t="s">
        <v>227</v>
      </c>
      <c r="M603" s="888"/>
      <c r="N603" s="889"/>
      <c r="O603" s="1208" t="s">
        <v>228</v>
      </c>
      <c r="P603" s="1209"/>
      <c r="Q603" s="1209"/>
      <c r="R603" s="1210"/>
      <c r="S603" s="222"/>
      <c r="T603" s="222"/>
      <c r="U603" s="222"/>
    </row>
    <row r="604" spans="2:26" ht="14.1" customHeight="1">
      <c r="D604" s="890"/>
      <c r="E604" s="891"/>
      <c r="F604" s="891"/>
      <c r="G604" s="892"/>
      <c r="H604" s="1181" t="s">
        <v>230</v>
      </c>
      <c r="I604" s="1182"/>
      <c r="J604" s="1182"/>
      <c r="K604" s="1183"/>
      <c r="L604" s="890"/>
      <c r="M604" s="891"/>
      <c r="N604" s="892"/>
      <c r="O604" s="1184" t="s">
        <v>1594</v>
      </c>
      <c r="P604" s="1184"/>
      <c r="Q604" s="1184"/>
      <c r="R604" s="1185"/>
      <c r="S604" s="222"/>
      <c r="T604" s="222"/>
      <c r="U604" s="222"/>
    </row>
    <row r="605" spans="2:26" ht="24.95" customHeight="1">
      <c r="D605" s="1561" t="s">
        <v>788</v>
      </c>
      <c r="E605" s="1123"/>
      <c r="F605" s="1123"/>
      <c r="G605" s="1123"/>
      <c r="H605" s="1562" t="s">
        <v>968</v>
      </c>
      <c r="I605" s="1563"/>
      <c r="J605" s="1563"/>
      <c r="K605" s="1564"/>
      <c r="L605" s="1565" t="s">
        <v>788</v>
      </c>
      <c r="M605" s="1123"/>
      <c r="N605" s="1123"/>
      <c r="O605" s="1566">
        <v>0</v>
      </c>
      <c r="P605" s="1567"/>
      <c r="Q605" s="1567"/>
      <c r="R605" s="350" t="s">
        <v>11</v>
      </c>
      <c r="S605" s="222"/>
      <c r="T605" s="222"/>
      <c r="U605" s="222"/>
      <c r="Z605" s="252" t="s">
        <v>1432</v>
      </c>
    </row>
    <row r="606" spans="2:26" ht="16.5" customHeight="1">
      <c r="D606" s="222"/>
      <c r="E606" s="119" t="s">
        <v>231</v>
      </c>
      <c r="F606" s="222"/>
      <c r="G606" s="222"/>
      <c r="H606" s="222"/>
      <c r="I606" s="222"/>
      <c r="J606" s="222"/>
      <c r="K606" s="222"/>
      <c r="L606" s="222"/>
      <c r="M606" s="222"/>
      <c r="N606" s="222"/>
      <c r="O606" s="222"/>
      <c r="P606" s="222"/>
      <c r="Q606" s="222"/>
      <c r="R606" s="222"/>
      <c r="S606" s="222"/>
      <c r="T606" s="222"/>
      <c r="U606" s="222"/>
    </row>
    <row r="607" spans="2:26" ht="16.5" customHeight="1">
      <c r="D607" s="222"/>
      <c r="E607" s="222"/>
      <c r="F607" s="222"/>
      <c r="G607" s="222"/>
      <c r="H607" s="222"/>
      <c r="I607" s="222"/>
      <c r="J607" s="222"/>
      <c r="K607" s="222"/>
      <c r="L607" s="222"/>
      <c r="M607" s="222"/>
      <c r="N607" s="222"/>
      <c r="O607" s="222"/>
      <c r="P607" s="222"/>
      <c r="Q607" s="222"/>
      <c r="R607" s="222"/>
      <c r="S607" s="222"/>
      <c r="T607" s="222"/>
      <c r="U607" s="222"/>
    </row>
    <row r="608" spans="2:26" ht="16.5" customHeight="1">
      <c r="B608" s="7" t="s">
        <v>232</v>
      </c>
      <c r="D608" s="222"/>
      <c r="E608" s="222"/>
      <c r="F608" s="222"/>
      <c r="G608" s="222"/>
      <c r="H608" s="222"/>
      <c r="I608" s="222"/>
      <c r="J608" s="222"/>
      <c r="K608" s="222"/>
      <c r="L608" s="222"/>
      <c r="M608" s="222"/>
      <c r="N608" s="222"/>
      <c r="O608" s="222"/>
      <c r="P608" s="222"/>
      <c r="Q608" s="222"/>
      <c r="R608" s="222"/>
      <c r="S608" s="222"/>
      <c r="T608" s="222"/>
      <c r="U608" s="222"/>
    </row>
    <row r="609" spans="3:21" ht="16.5" customHeight="1">
      <c r="C609" s="24" t="s">
        <v>1595</v>
      </c>
      <c r="D609" s="222"/>
      <c r="E609" s="222"/>
      <c r="F609" s="222"/>
      <c r="G609" s="222"/>
      <c r="H609" s="222"/>
      <c r="I609" s="222"/>
      <c r="J609" s="222"/>
      <c r="K609" s="222"/>
      <c r="L609" s="222"/>
      <c r="M609" s="222"/>
      <c r="N609" s="222"/>
      <c r="O609" s="222"/>
      <c r="P609" s="222"/>
      <c r="Q609" s="222"/>
      <c r="R609" s="222"/>
      <c r="S609" s="222"/>
      <c r="T609" s="222"/>
      <c r="U609" s="222"/>
    </row>
    <row r="610" spans="3:21" ht="18.95" customHeight="1" thickBot="1">
      <c r="D610" s="351" t="s">
        <v>233</v>
      </c>
      <c r="E610" s="351"/>
      <c r="F610" s="351"/>
      <c r="G610" s="1220" t="s">
        <v>239</v>
      </c>
      <c r="H610" s="1220"/>
      <c r="I610" s="1220"/>
      <c r="J610" s="1220"/>
      <c r="K610" s="1221"/>
      <c r="L610" s="1220" t="s">
        <v>238</v>
      </c>
      <c r="M610" s="1220"/>
      <c r="N610" s="1220"/>
      <c r="O610" s="1220"/>
      <c r="P610" s="1221"/>
      <c r="Q610" s="1220" t="s">
        <v>240</v>
      </c>
      <c r="R610" s="1220"/>
      <c r="S610" s="1220"/>
      <c r="T610" s="1220"/>
      <c r="U610" s="1221"/>
    </row>
    <row r="611" spans="3:21" ht="18.95" customHeight="1" thickTop="1">
      <c r="D611" s="868" t="s">
        <v>1159</v>
      </c>
      <c r="E611" s="869"/>
      <c r="F611" s="870"/>
      <c r="G611" s="1555">
        <v>0</v>
      </c>
      <c r="H611" s="1556"/>
      <c r="I611" s="1557"/>
      <c r="J611" s="352" t="s">
        <v>11</v>
      </c>
      <c r="K611" s="353"/>
      <c r="L611" s="1555">
        <v>0</v>
      </c>
      <c r="M611" s="1556"/>
      <c r="N611" s="1557"/>
      <c r="O611" s="352" t="s">
        <v>11</v>
      </c>
      <c r="P611" s="353"/>
      <c r="Q611" s="1555">
        <v>0</v>
      </c>
      <c r="R611" s="1556"/>
      <c r="S611" s="1557"/>
      <c r="T611" s="352" t="s">
        <v>11</v>
      </c>
      <c r="U611" s="353"/>
    </row>
    <row r="612" spans="3:21" ht="18.95" customHeight="1">
      <c r="D612" s="878" t="s">
        <v>241</v>
      </c>
      <c r="E612" s="879" t="s">
        <v>234</v>
      </c>
      <c r="F612" s="880"/>
      <c r="G612" s="1558">
        <v>45000</v>
      </c>
      <c r="H612" s="1559"/>
      <c r="I612" s="1560"/>
      <c r="J612" s="354" t="s">
        <v>11</v>
      </c>
      <c r="K612" s="279"/>
      <c r="L612" s="1558">
        <v>45000</v>
      </c>
      <c r="M612" s="1559"/>
      <c r="N612" s="1560"/>
      <c r="O612" s="354" t="s">
        <v>11</v>
      </c>
      <c r="P612" s="279"/>
      <c r="Q612" s="1558">
        <v>45000</v>
      </c>
      <c r="R612" s="1559"/>
      <c r="S612" s="1560"/>
      <c r="T612" s="354" t="s">
        <v>11</v>
      </c>
      <c r="U612" s="279"/>
    </row>
    <row r="613" spans="3:21" ht="18.95" customHeight="1">
      <c r="D613" s="878"/>
      <c r="E613" s="906" t="s">
        <v>235</v>
      </c>
      <c r="F613" s="907"/>
      <c r="G613" s="1579">
        <v>50000</v>
      </c>
      <c r="H613" s="1580"/>
      <c r="I613" s="1581"/>
      <c r="J613" s="355" t="s">
        <v>11</v>
      </c>
      <c r="K613" s="282"/>
      <c r="L613" s="1579">
        <v>50000</v>
      </c>
      <c r="M613" s="1580"/>
      <c r="N613" s="1581"/>
      <c r="O613" s="355" t="s">
        <v>11</v>
      </c>
      <c r="P613" s="282"/>
      <c r="Q613" s="1579">
        <v>50000</v>
      </c>
      <c r="R613" s="1580"/>
      <c r="S613" s="1581"/>
      <c r="T613" s="355" t="s">
        <v>11</v>
      </c>
      <c r="U613" s="282"/>
    </row>
    <row r="614" spans="3:21" ht="18.95" customHeight="1">
      <c r="D614" s="878"/>
      <c r="E614" s="906" t="s">
        <v>236</v>
      </c>
      <c r="F614" s="907"/>
      <c r="G614" s="1579">
        <v>50000</v>
      </c>
      <c r="H614" s="1580"/>
      <c r="I614" s="1581"/>
      <c r="J614" s="355" t="s">
        <v>11</v>
      </c>
      <c r="K614" s="282"/>
      <c r="L614" s="1579">
        <v>50000</v>
      </c>
      <c r="M614" s="1580"/>
      <c r="N614" s="1581"/>
      <c r="O614" s="355" t="s">
        <v>11</v>
      </c>
      <c r="P614" s="282"/>
      <c r="Q614" s="1579">
        <v>50000</v>
      </c>
      <c r="R614" s="1580"/>
      <c r="S614" s="1581"/>
      <c r="T614" s="355" t="s">
        <v>11</v>
      </c>
      <c r="U614" s="282"/>
    </row>
    <row r="615" spans="3:21" ht="18.95" customHeight="1">
      <c r="D615" s="878"/>
      <c r="E615" s="911" t="s">
        <v>237</v>
      </c>
      <c r="F615" s="704"/>
      <c r="G615" s="1568">
        <v>50000</v>
      </c>
      <c r="H615" s="1569"/>
      <c r="I615" s="1570"/>
      <c r="J615" s="356" t="s">
        <v>11</v>
      </c>
      <c r="K615" s="285"/>
      <c r="L615" s="1568">
        <v>50000</v>
      </c>
      <c r="M615" s="1569"/>
      <c r="N615" s="1570"/>
      <c r="O615" s="356" t="s">
        <v>11</v>
      </c>
      <c r="P615" s="285"/>
      <c r="Q615" s="1568">
        <v>50000</v>
      </c>
      <c r="R615" s="1569"/>
      <c r="S615" s="1570"/>
      <c r="T615" s="356" t="s">
        <v>11</v>
      </c>
      <c r="U615" s="285"/>
    </row>
    <row r="616" spans="3:21" ht="18.95" customHeight="1">
      <c r="D616" s="1571" t="s">
        <v>242</v>
      </c>
      <c r="E616" s="1572" t="s">
        <v>234</v>
      </c>
      <c r="F616" s="1573"/>
      <c r="G616" s="1574">
        <v>25700</v>
      </c>
      <c r="H616" s="1575"/>
      <c r="I616" s="1576"/>
      <c r="J616" s="357" t="s">
        <v>243</v>
      </c>
      <c r="K616" s="16" t="s">
        <v>7</v>
      </c>
      <c r="L616" s="1574">
        <v>25700</v>
      </c>
      <c r="M616" s="1575"/>
      <c r="N616" s="1576"/>
      <c r="O616" s="357" t="s">
        <v>243</v>
      </c>
      <c r="P616" s="16" t="s">
        <v>7</v>
      </c>
      <c r="Q616" s="1574">
        <v>25700</v>
      </c>
      <c r="R616" s="1575"/>
      <c r="S616" s="1576"/>
      <c r="T616" s="357" t="s">
        <v>243</v>
      </c>
      <c r="U616" s="16" t="s">
        <v>7</v>
      </c>
    </row>
    <row r="617" spans="3:21" ht="18.95" customHeight="1">
      <c r="D617" s="1571"/>
      <c r="E617" s="1577" t="s">
        <v>235</v>
      </c>
      <c r="F617" s="1578"/>
      <c r="G617" s="1592">
        <v>25700</v>
      </c>
      <c r="H617" s="1593"/>
      <c r="I617" s="1594"/>
      <c r="J617" s="358" t="s">
        <v>243</v>
      </c>
      <c r="K617" s="359" t="s">
        <v>7</v>
      </c>
      <c r="L617" s="1592">
        <v>25700</v>
      </c>
      <c r="M617" s="1593"/>
      <c r="N617" s="1594"/>
      <c r="O617" s="358" t="s">
        <v>243</v>
      </c>
      <c r="P617" s="359" t="s">
        <v>7</v>
      </c>
      <c r="Q617" s="1592">
        <v>25700</v>
      </c>
      <c r="R617" s="1593"/>
      <c r="S617" s="1594"/>
      <c r="T617" s="358" t="s">
        <v>243</v>
      </c>
      <c r="U617" s="359" t="s">
        <v>7</v>
      </c>
    </row>
    <row r="618" spans="3:21" ht="18.95" customHeight="1">
      <c r="D618" s="1571"/>
      <c r="E618" s="1577" t="s">
        <v>236</v>
      </c>
      <c r="F618" s="1578"/>
      <c r="G618" s="1592">
        <v>25700</v>
      </c>
      <c r="H618" s="1593"/>
      <c r="I618" s="1594"/>
      <c r="J618" s="358" t="s">
        <v>243</v>
      </c>
      <c r="K618" s="359" t="s">
        <v>7</v>
      </c>
      <c r="L618" s="1592">
        <v>25700</v>
      </c>
      <c r="M618" s="1593"/>
      <c r="N618" s="1594"/>
      <c r="O618" s="358" t="s">
        <v>243</v>
      </c>
      <c r="P618" s="359" t="s">
        <v>7</v>
      </c>
      <c r="Q618" s="1592">
        <v>25700</v>
      </c>
      <c r="R618" s="1593"/>
      <c r="S618" s="1594"/>
      <c r="T618" s="358" t="s">
        <v>243</v>
      </c>
      <c r="U618" s="359" t="s">
        <v>7</v>
      </c>
    </row>
    <row r="619" spans="3:21" ht="18.95" customHeight="1">
      <c r="D619" s="1571"/>
      <c r="E619" s="1585" t="s">
        <v>237</v>
      </c>
      <c r="F619" s="1324"/>
      <c r="G619" s="1586">
        <v>25700</v>
      </c>
      <c r="H619" s="1587"/>
      <c r="I619" s="1588"/>
      <c r="J619" s="360" t="s">
        <v>243</v>
      </c>
      <c r="K619" s="361" t="s">
        <v>7</v>
      </c>
      <c r="L619" s="1586">
        <v>25700</v>
      </c>
      <c r="M619" s="1587"/>
      <c r="N619" s="1588"/>
      <c r="O619" s="360" t="s">
        <v>243</v>
      </c>
      <c r="P619" s="361" t="s">
        <v>7</v>
      </c>
      <c r="Q619" s="1586">
        <v>25700</v>
      </c>
      <c r="R619" s="1587"/>
      <c r="S619" s="1588"/>
      <c r="T619" s="360" t="s">
        <v>243</v>
      </c>
      <c r="U619" s="361" t="s">
        <v>7</v>
      </c>
    </row>
    <row r="620" spans="3:21" ht="18.95" customHeight="1">
      <c r="D620" s="1571" t="s">
        <v>245</v>
      </c>
      <c r="E620" s="1355" t="s">
        <v>246</v>
      </c>
      <c r="F620" s="1308"/>
      <c r="G620" s="1589">
        <v>20000</v>
      </c>
      <c r="H620" s="1590"/>
      <c r="I620" s="1591"/>
      <c r="J620" s="26" t="s">
        <v>243</v>
      </c>
      <c r="K620" s="298" t="s">
        <v>2</v>
      </c>
      <c r="L620" s="1589">
        <v>20000</v>
      </c>
      <c r="M620" s="1590"/>
      <c r="N620" s="1591"/>
      <c r="O620" s="26" t="s">
        <v>243</v>
      </c>
      <c r="P620" s="298" t="s">
        <v>2</v>
      </c>
      <c r="Q620" s="1589">
        <v>20000</v>
      </c>
      <c r="R620" s="1590"/>
      <c r="S620" s="1591"/>
      <c r="T620" s="26" t="s">
        <v>243</v>
      </c>
      <c r="U620" s="298" t="s">
        <v>2</v>
      </c>
    </row>
    <row r="621" spans="3:21" ht="18.95" customHeight="1">
      <c r="D621" s="1571"/>
      <c r="E621" s="1355" t="s">
        <v>247</v>
      </c>
      <c r="F621" s="1308"/>
      <c r="G621" s="1582">
        <v>10000</v>
      </c>
      <c r="H621" s="1583"/>
      <c r="I621" s="1584"/>
      <c r="J621" s="26" t="s">
        <v>243</v>
      </c>
      <c r="K621" s="298" t="s">
        <v>2</v>
      </c>
      <c r="L621" s="1582">
        <v>10000</v>
      </c>
      <c r="M621" s="1583"/>
      <c r="N621" s="1584"/>
      <c r="O621" s="26" t="s">
        <v>243</v>
      </c>
      <c r="P621" s="298" t="s">
        <v>2</v>
      </c>
      <c r="Q621" s="1582">
        <v>10000</v>
      </c>
      <c r="R621" s="1583"/>
      <c r="S621" s="1584"/>
      <c r="T621" s="26" t="s">
        <v>243</v>
      </c>
      <c r="U621" s="298" t="s">
        <v>2</v>
      </c>
    </row>
    <row r="622" spans="3:21" ht="18.95" customHeight="1">
      <c r="D622" s="1571"/>
      <c r="E622" s="1355" t="s">
        <v>248</v>
      </c>
      <c r="F622" s="1308"/>
      <c r="G622" s="1582">
        <v>1000</v>
      </c>
      <c r="H622" s="1583"/>
      <c r="I622" s="1584"/>
      <c r="J622" s="26" t="s">
        <v>243</v>
      </c>
      <c r="K622" s="298" t="s">
        <v>7</v>
      </c>
      <c r="L622" s="1582">
        <v>1000</v>
      </c>
      <c r="M622" s="1583"/>
      <c r="N622" s="1584"/>
      <c r="O622" s="26" t="s">
        <v>243</v>
      </c>
      <c r="P622" s="298" t="s">
        <v>7</v>
      </c>
      <c r="Q622" s="1582">
        <v>1000</v>
      </c>
      <c r="R622" s="1583"/>
      <c r="S622" s="1584"/>
      <c r="T622" s="26" t="s">
        <v>243</v>
      </c>
      <c r="U622" s="298" t="s">
        <v>7</v>
      </c>
    </row>
    <row r="623" spans="3:21" ht="18.95" customHeight="1">
      <c r="D623" s="1571"/>
      <c r="E623" s="1602" t="s">
        <v>249</v>
      </c>
      <c r="F623" s="1483"/>
      <c r="G623" s="1582">
        <v>500</v>
      </c>
      <c r="H623" s="1583"/>
      <c r="I623" s="1584"/>
      <c r="J623" s="26" t="s">
        <v>243</v>
      </c>
      <c r="K623" s="298" t="s">
        <v>244</v>
      </c>
      <c r="L623" s="1582">
        <v>500</v>
      </c>
      <c r="M623" s="1583"/>
      <c r="N623" s="1584"/>
      <c r="O623" s="26" t="s">
        <v>243</v>
      </c>
      <c r="P623" s="298" t="s">
        <v>244</v>
      </c>
      <c r="Q623" s="1582">
        <v>500</v>
      </c>
      <c r="R623" s="1583"/>
      <c r="S623" s="1584"/>
      <c r="T623" s="26" t="s">
        <v>243</v>
      </c>
      <c r="U623" s="298" t="s">
        <v>244</v>
      </c>
    </row>
    <row r="624" spans="3:21" ht="18.95" customHeight="1">
      <c r="D624" s="1601"/>
      <c r="E624" s="1595" t="s">
        <v>800</v>
      </c>
      <c r="F624" s="1596"/>
      <c r="G624" s="1582">
        <v>500</v>
      </c>
      <c r="H624" s="1583"/>
      <c r="I624" s="1584"/>
      <c r="J624" s="26" t="s">
        <v>243</v>
      </c>
      <c r="K624" s="298" t="s">
        <v>7</v>
      </c>
      <c r="L624" s="1582">
        <v>500</v>
      </c>
      <c r="M624" s="1583"/>
      <c r="N624" s="1584"/>
      <c r="O624" s="26" t="s">
        <v>243</v>
      </c>
      <c r="P624" s="298" t="s">
        <v>7</v>
      </c>
      <c r="Q624" s="1582">
        <v>500</v>
      </c>
      <c r="R624" s="1583"/>
      <c r="S624" s="1584"/>
      <c r="T624" s="26" t="s">
        <v>243</v>
      </c>
      <c r="U624" s="298" t="s">
        <v>7</v>
      </c>
    </row>
    <row r="625" spans="3:26" ht="18.95" customHeight="1">
      <c r="D625" s="1601"/>
      <c r="E625" s="1595"/>
      <c r="F625" s="1596"/>
      <c r="G625" s="1582"/>
      <c r="H625" s="1583"/>
      <c r="I625" s="1584"/>
      <c r="J625" s="26" t="s">
        <v>243</v>
      </c>
      <c r="K625" s="298"/>
      <c r="L625" s="1582"/>
      <c r="M625" s="1583"/>
      <c r="N625" s="1584"/>
      <c r="O625" s="26" t="s">
        <v>243</v>
      </c>
      <c r="P625" s="298"/>
      <c r="Q625" s="1582"/>
      <c r="R625" s="1583"/>
      <c r="S625" s="1584"/>
      <c r="T625" s="26" t="s">
        <v>243</v>
      </c>
      <c r="U625" s="298"/>
    </row>
    <row r="626" spans="3:26" ht="18.95" customHeight="1">
      <c r="D626" s="1601"/>
      <c r="E626" s="1595"/>
      <c r="F626" s="1596"/>
      <c r="G626" s="1582"/>
      <c r="H626" s="1583"/>
      <c r="I626" s="1584"/>
      <c r="J626" s="26" t="s">
        <v>243</v>
      </c>
      <c r="K626" s="298"/>
      <c r="L626" s="1582"/>
      <c r="M626" s="1583"/>
      <c r="N626" s="1584"/>
      <c r="O626" s="26" t="s">
        <v>243</v>
      </c>
      <c r="P626" s="298"/>
      <c r="Q626" s="1582"/>
      <c r="R626" s="1583"/>
      <c r="S626" s="1584"/>
      <c r="T626" s="26" t="s">
        <v>243</v>
      </c>
      <c r="U626" s="298"/>
    </row>
    <row r="627" spans="3:26" ht="18.95" customHeight="1">
      <c r="D627" s="1249"/>
      <c r="E627" s="1595"/>
      <c r="F627" s="1596"/>
      <c r="G627" s="1582"/>
      <c r="H627" s="1583"/>
      <c r="I627" s="1584"/>
      <c r="J627" s="26" t="s">
        <v>243</v>
      </c>
      <c r="K627" s="298"/>
      <c r="L627" s="1582"/>
      <c r="M627" s="1583"/>
      <c r="N627" s="1584"/>
      <c r="O627" s="26" t="s">
        <v>243</v>
      </c>
      <c r="P627" s="298"/>
      <c r="Q627" s="1582"/>
      <c r="R627" s="1583"/>
      <c r="S627" s="1584"/>
      <c r="T627" s="26" t="s">
        <v>243</v>
      </c>
      <c r="U627" s="298"/>
    </row>
    <row r="628" spans="3:26" ht="16.5" customHeight="1">
      <c r="E628" s="270" t="s">
        <v>250</v>
      </c>
    </row>
    <row r="629" spans="3:26" ht="11.45" customHeight="1"/>
    <row r="630" spans="3:26" ht="16.5" customHeight="1">
      <c r="Q630" t="s">
        <v>907</v>
      </c>
      <c r="S630" s="1244" t="str">
        <f>Q$12</f>
        <v>○△幼稚園</v>
      </c>
      <c r="T630" s="1245"/>
      <c r="U630" s="1245"/>
      <c r="V630" s="1245"/>
      <c r="W630" s="1245"/>
      <c r="X630" s="1526"/>
    </row>
    <row r="631" spans="3:26" ht="16.5" customHeight="1">
      <c r="C631" s="8" t="s">
        <v>251</v>
      </c>
    </row>
    <row r="632" spans="3:26" ht="18.95" customHeight="1">
      <c r="D632" s="1248"/>
      <c r="E632" s="1248"/>
      <c r="F632" s="1248"/>
      <c r="G632" s="1398" t="s">
        <v>252</v>
      </c>
      <c r="H632" s="1406"/>
      <c r="I632" s="1398" t="s">
        <v>253</v>
      </c>
      <c r="J632" s="1406"/>
      <c r="K632" s="1407" t="s">
        <v>317</v>
      </c>
      <c r="L632" s="1409"/>
      <c r="M632" s="1313" t="s">
        <v>801</v>
      </c>
      <c r="N632" s="1599"/>
      <c r="O632" s="1599"/>
      <c r="P632" s="1599"/>
      <c r="Q632" s="1599"/>
      <c r="R632" s="1599"/>
      <c r="S632" s="1600"/>
      <c r="Z632" s="252" t="s">
        <v>1433</v>
      </c>
    </row>
    <row r="633" spans="3:26" ht="16.5" customHeight="1">
      <c r="D633" s="1248"/>
      <c r="E633" s="1248"/>
      <c r="F633" s="1248"/>
      <c r="G633" s="1597"/>
      <c r="H633" s="1598"/>
      <c r="I633" s="1597"/>
      <c r="J633" s="1598"/>
      <c r="K633" s="1609" t="s">
        <v>254</v>
      </c>
      <c r="L633" s="1607"/>
      <c r="M633" s="1607"/>
      <c r="N633" s="1607" t="s">
        <v>255</v>
      </c>
      <c r="O633" s="1607"/>
      <c r="P633" s="1607"/>
      <c r="Q633" s="1607" t="s">
        <v>1239</v>
      </c>
      <c r="R633" s="1607"/>
      <c r="S633" s="1608"/>
    </row>
    <row r="634" spans="3:26" ht="18.95" customHeight="1">
      <c r="D634" s="1438" t="s">
        <v>321</v>
      </c>
      <c r="E634" s="1438"/>
      <c r="F634" s="1438"/>
      <c r="G634" s="1381" t="s">
        <v>775</v>
      </c>
      <c r="H634" s="1381"/>
      <c r="I634" s="1381" t="s">
        <v>778</v>
      </c>
      <c r="J634" s="1381"/>
      <c r="K634" s="1603" t="s">
        <v>877</v>
      </c>
      <c r="L634" s="1604"/>
      <c r="M634" s="1604"/>
      <c r="N634" s="1604" t="s">
        <v>877</v>
      </c>
      <c r="O634" s="1604"/>
      <c r="P634" s="1604"/>
      <c r="Q634" s="1604" t="s">
        <v>777</v>
      </c>
      <c r="R634" s="1604"/>
      <c r="S634" s="1605"/>
      <c r="Z634" s="252" t="s">
        <v>1434</v>
      </c>
    </row>
    <row r="635" spans="3:26" ht="16.5" customHeight="1">
      <c r="E635" s="270" t="s">
        <v>256</v>
      </c>
    </row>
    <row r="636" spans="3:26" ht="9.6" customHeight="1"/>
    <row r="637" spans="3:26" ht="16.5" customHeight="1">
      <c r="C637" s="24" t="s">
        <v>826</v>
      </c>
    </row>
    <row r="638" spans="3:26" ht="19.5" customHeight="1">
      <c r="D638" s="1248"/>
      <c r="E638" s="1248"/>
      <c r="F638" s="1248"/>
      <c r="G638" s="1398" t="s">
        <v>252</v>
      </c>
      <c r="H638" s="1406"/>
      <c r="I638" s="1398" t="s">
        <v>253</v>
      </c>
      <c r="J638" s="1406"/>
      <c r="K638" s="1407" t="s">
        <v>317</v>
      </c>
      <c r="L638" s="1409"/>
      <c r="M638" s="1313" t="s">
        <v>878</v>
      </c>
      <c r="N638" s="1599"/>
      <c r="O638" s="1599"/>
      <c r="P638" s="1599"/>
      <c r="Q638" s="1599"/>
      <c r="R638" s="1599"/>
      <c r="S638" s="1600"/>
      <c r="Z638" s="252" t="s">
        <v>1433</v>
      </c>
    </row>
    <row r="639" spans="3:26" ht="16.5" customHeight="1">
      <c r="D639" s="1248"/>
      <c r="E639" s="1248"/>
      <c r="F639" s="1248"/>
      <c r="G639" s="1597"/>
      <c r="H639" s="1598"/>
      <c r="I639" s="1597"/>
      <c r="J639" s="1598"/>
      <c r="K639" s="1606" t="s">
        <v>254</v>
      </c>
      <c r="L639" s="1607"/>
      <c r="M639" s="1607"/>
      <c r="N639" s="1607" t="s">
        <v>255</v>
      </c>
      <c r="O639" s="1607"/>
      <c r="P639" s="1607"/>
      <c r="Q639" s="1607" t="s">
        <v>1239</v>
      </c>
      <c r="R639" s="1607"/>
      <c r="S639" s="1608"/>
    </row>
    <row r="640" spans="3:26" ht="18.600000000000001" customHeight="1">
      <c r="D640" s="1438" t="s">
        <v>322</v>
      </c>
      <c r="E640" s="1438"/>
      <c r="F640" s="1438"/>
      <c r="G640" s="1381" t="s">
        <v>775</v>
      </c>
      <c r="H640" s="1381"/>
      <c r="I640" s="1381" t="s">
        <v>778</v>
      </c>
      <c r="J640" s="1381"/>
      <c r="K640" s="1603"/>
      <c r="L640" s="1604"/>
      <c r="M640" s="1604"/>
      <c r="N640" s="1604"/>
      <c r="O640" s="1604"/>
      <c r="P640" s="1604"/>
      <c r="Q640" s="1604"/>
      <c r="R640" s="1604"/>
      <c r="S640" s="1605"/>
      <c r="Z640" s="252" t="s">
        <v>1434</v>
      </c>
    </row>
    <row r="641" spans="2:26" ht="16.5" customHeight="1">
      <c r="E641" s="270" t="s">
        <v>1112</v>
      </c>
    </row>
    <row r="642" spans="2:26" ht="9.6" customHeight="1"/>
    <row r="643" spans="2:26" ht="16.5" customHeight="1">
      <c r="C643" s="8" t="s">
        <v>257</v>
      </c>
      <c r="P643" s="32"/>
    </row>
    <row r="644" spans="2:26" ht="18.95" customHeight="1">
      <c r="D644" s="1295" t="s">
        <v>1223</v>
      </c>
      <c r="E644" s="1384"/>
      <c r="F644" s="1384"/>
      <c r="G644" s="1384"/>
      <c r="H644" s="1384"/>
      <c r="I644" s="1384"/>
      <c r="J644" s="1246"/>
      <c r="K644" s="32" t="s">
        <v>645</v>
      </c>
      <c r="L644" s="1049" t="s">
        <v>926</v>
      </c>
      <c r="M644" s="1615"/>
    </row>
    <row r="645" spans="2:26" ht="9.6" customHeight="1"/>
    <row r="646" spans="2:26" ht="16.5" customHeight="1">
      <c r="B646" s="7" t="s">
        <v>310</v>
      </c>
    </row>
    <row r="647" spans="2:26" ht="16.5" customHeight="1">
      <c r="C647" s="8" t="s">
        <v>311</v>
      </c>
    </row>
    <row r="648" spans="2:26" ht="24" customHeight="1">
      <c r="D648" s="1438"/>
      <c r="E648" s="1438"/>
      <c r="F648" s="1438"/>
      <c r="G648" s="1616" t="s">
        <v>315</v>
      </c>
      <c r="H648" s="1617"/>
      <c r="I648" s="1599"/>
      <c r="J648" s="1600"/>
      <c r="K648" s="1618" t="s">
        <v>735</v>
      </c>
      <c r="L648" s="1619"/>
      <c r="M648" s="1602" t="s">
        <v>316</v>
      </c>
      <c r="N648" s="1602"/>
      <c r="O648" s="1602"/>
      <c r="P648" s="1602"/>
      <c r="Q648" s="1602"/>
      <c r="R648" s="1602"/>
      <c r="S648" s="1602"/>
      <c r="T648" s="1602"/>
    </row>
    <row r="649" spans="2:26" ht="18.600000000000001" customHeight="1">
      <c r="D649" s="1438" t="s">
        <v>312</v>
      </c>
      <c r="E649" s="1438"/>
      <c r="F649" s="1438"/>
      <c r="G649" s="1312" t="s">
        <v>977</v>
      </c>
      <c r="H649" s="1313"/>
      <c r="I649" s="1599"/>
      <c r="J649" s="1600"/>
      <c r="K649" s="1356"/>
      <c r="L649" s="1298"/>
      <c r="M649" s="1595"/>
      <c r="N649" s="1610"/>
      <c r="O649" s="1610"/>
      <c r="P649" s="1610"/>
      <c r="Q649" s="1610"/>
      <c r="R649" s="1610"/>
      <c r="S649" s="1610"/>
      <c r="T649" s="1611"/>
      <c r="Z649" s="252" t="s">
        <v>1435</v>
      </c>
    </row>
    <row r="650" spans="2:26" ht="18.600000000000001" customHeight="1">
      <c r="D650" s="1438" t="s">
        <v>313</v>
      </c>
      <c r="E650" s="1438"/>
      <c r="F650" s="1438"/>
      <c r="G650" s="1312" t="s">
        <v>978</v>
      </c>
      <c r="H650" s="1313"/>
      <c r="I650" s="1599"/>
      <c r="J650" s="1600"/>
      <c r="K650" s="1356" t="s">
        <v>788</v>
      </c>
      <c r="L650" s="1298"/>
      <c r="M650" s="1612" t="s">
        <v>980</v>
      </c>
      <c r="N650" s="1613"/>
      <c r="O650" s="1613"/>
      <c r="P650" s="1613"/>
      <c r="Q650" s="1613"/>
      <c r="R650" s="1613"/>
      <c r="S650" s="1613"/>
      <c r="T650" s="1614"/>
      <c r="Z650" s="252" t="s">
        <v>1435</v>
      </c>
    </row>
    <row r="651" spans="2:26" ht="18.600000000000001" customHeight="1">
      <c r="D651" s="1438" t="s">
        <v>314</v>
      </c>
      <c r="E651" s="1438"/>
      <c r="F651" s="1438"/>
      <c r="G651" s="1312" t="s">
        <v>978</v>
      </c>
      <c r="H651" s="1313"/>
      <c r="I651" s="1599"/>
      <c r="J651" s="1600"/>
      <c r="K651" s="1356" t="s">
        <v>788</v>
      </c>
      <c r="L651" s="1298"/>
      <c r="M651" s="1595" t="s">
        <v>1518</v>
      </c>
      <c r="N651" s="1610"/>
      <c r="O651" s="1610"/>
      <c r="P651" s="1610"/>
      <c r="Q651" s="1610"/>
      <c r="R651" s="1610"/>
      <c r="S651" s="1610"/>
      <c r="T651" s="1611"/>
      <c r="Z651" s="252" t="s">
        <v>1435</v>
      </c>
    </row>
    <row r="652" spans="2:26" ht="16.5" customHeight="1">
      <c r="E652" s="270" t="s">
        <v>1113</v>
      </c>
    </row>
    <row r="653" spans="2:26" ht="16.5" customHeight="1">
      <c r="E653" s="3" t="s">
        <v>678</v>
      </c>
    </row>
    <row r="654" spans="2:26" ht="16.5" customHeight="1">
      <c r="E654" s="3" t="s">
        <v>318</v>
      </c>
    </row>
    <row r="655" spans="2:26" ht="9.6" customHeight="1"/>
    <row r="656" spans="2:26" ht="16.5" customHeight="1">
      <c r="B656" s="7" t="s">
        <v>319</v>
      </c>
    </row>
    <row r="657" spans="2:26" ht="16.5" customHeight="1">
      <c r="C657" s="8" t="s">
        <v>320</v>
      </c>
    </row>
    <row r="658" spans="2:26" ht="18.600000000000001" customHeight="1">
      <c r="D658" s="1355"/>
      <c r="E658" s="1355"/>
      <c r="F658" s="1355"/>
      <c r="G658" s="362" t="s">
        <v>1596</v>
      </c>
      <c r="H658" s="363"/>
      <c r="I658" s="363"/>
      <c r="J658" s="364"/>
      <c r="K658" s="1248" t="s">
        <v>330</v>
      </c>
      <c r="L658" s="1248"/>
      <c r="M658" s="1248"/>
      <c r="N658" s="1248"/>
      <c r="O658" s="1248"/>
      <c r="P658" s="1248"/>
      <c r="Q658" s="1248"/>
      <c r="R658" s="1248"/>
    </row>
    <row r="659" spans="2:26" ht="18.600000000000001" customHeight="1">
      <c r="D659" s="1355" t="s">
        <v>323</v>
      </c>
      <c r="E659" s="1355"/>
      <c r="F659" s="1308"/>
      <c r="G659" s="1620">
        <v>1000000</v>
      </c>
      <c r="H659" s="1621"/>
      <c r="I659" s="1622"/>
      <c r="J659" s="10" t="s">
        <v>11</v>
      </c>
      <c r="K659" s="1623"/>
      <c r="L659" s="1623"/>
      <c r="M659" s="1623"/>
      <c r="N659" s="1623"/>
      <c r="O659" s="1623"/>
      <c r="P659" s="1623"/>
      <c r="Q659" s="1623"/>
      <c r="R659" s="1623"/>
    </row>
    <row r="660" spans="2:26" ht="18.600000000000001" customHeight="1">
      <c r="D660" s="1355" t="s">
        <v>324</v>
      </c>
      <c r="E660" s="1355"/>
      <c r="F660" s="1308"/>
      <c r="G660" s="1620">
        <v>100000</v>
      </c>
      <c r="H660" s="1621"/>
      <c r="I660" s="1622"/>
      <c r="J660" s="11" t="s">
        <v>11</v>
      </c>
      <c r="K660" s="1595" t="s">
        <v>1519</v>
      </c>
      <c r="L660" s="1610"/>
      <c r="M660" s="1610"/>
      <c r="N660" s="1610"/>
      <c r="O660" s="1610"/>
      <c r="P660" s="1610"/>
      <c r="Q660" s="1610"/>
      <c r="R660" s="1611"/>
    </row>
    <row r="661" spans="2:26" ht="18.600000000000001" customHeight="1">
      <c r="D661" s="1355" t="s">
        <v>325</v>
      </c>
      <c r="E661" s="1355"/>
      <c r="F661" s="1308"/>
      <c r="G661" s="1620">
        <v>200000</v>
      </c>
      <c r="H661" s="1621"/>
      <c r="I661" s="1622"/>
      <c r="J661" s="11" t="s">
        <v>11</v>
      </c>
      <c r="K661" s="1595" t="s">
        <v>802</v>
      </c>
      <c r="L661" s="1610"/>
      <c r="M661" s="1610"/>
      <c r="N661" s="1610"/>
      <c r="O661" s="1610"/>
      <c r="P661" s="1610"/>
      <c r="Q661" s="1610"/>
      <c r="R661" s="1611"/>
    </row>
    <row r="662" spans="2:26" ht="18.600000000000001" customHeight="1">
      <c r="D662" s="1355" t="s">
        <v>326</v>
      </c>
      <c r="E662" s="1355"/>
      <c r="F662" s="1308"/>
      <c r="G662" s="1620">
        <v>0</v>
      </c>
      <c r="H662" s="1621"/>
      <c r="I662" s="1622"/>
      <c r="J662" s="11" t="s">
        <v>11</v>
      </c>
      <c r="K662" s="1595"/>
      <c r="L662" s="1610"/>
      <c r="M662" s="1610"/>
      <c r="N662" s="1610"/>
      <c r="O662" s="1610"/>
      <c r="P662" s="1610"/>
      <c r="Q662" s="1610"/>
      <c r="R662" s="1611"/>
    </row>
    <row r="663" spans="2:26" ht="18.600000000000001" customHeight="1">
      <c r="D663" s="1355" t="s">
        <v>327</v>
      </c>
      <c r="E663" s="1355"/>
      <c r="F663" s="1308"/>
      <c r="G663" s="1620">
        <v>400000</v>
      </c>
      <c r="H663" s="1621"/>
      <c r="I663" s="1622"/>
      <c r="J663" s="11" t="s">
        <v>11</v>
      </c>
      <c r="K663" s="1595" t="s">
        <v>1520</v>
      </c>
      <c r="L663" s="1610"/>
      <c r="M663" s="1610"/>
      <c r="N663" s="1610"/>
      <c r="O663" s="1610"/>
      <c r="P663" s="1610"/>
      <c r="Q663" s="1610"/>
      <c r="R663" s="1611"/>
    </row>
    <row r="664" spans="2:26" ht="18.600000000000001" customHeight="1">
      <c r="D664" s="1355" t="s">
        <v>328</v>
      </c>
      <c r="E664" s="1355"/>
      <c r="F664" s="1308"/>
      <c r="G664" s="1620">
        <v>100000</v>
      </c>
      <c r="H664" s="1621"/>
      <c r="I664" s="1622"/>
      <c r="J664" s="11" t="s">
        <v>11</v>
      </c>
      <c r="K664" s="1595" t="s">
        <v>1521</v>
      </c>
      <c r="L664" s="1610"/>
      <c r="M664" s="1610"/>
      <c r="N664" s="1610"/>
      <c r="O664" s="1610"/>
      <c r="P664" s="1610"/>
      <c r="Q664" s="1610"/>
      <c r="R664" s="1611"/>
    </row>
    <row r="665" spans="2:26" ht="18.600000000000001" customHeight="1">
      <c r="D665" s="1355" t="s">
        <v>329</v>
      </c>
      <c r="E665" s="1355"/>
      <c r="F665" s="1308"/>
      <c r="G665" s="1620">
        <v>0</v>
      </c>
      <c r="H665" s="1621"/>
      <c r="I665" s="1622"/>
      <c r="J665" s="11" t="s">
        <v>11</v>
      </c>
      <c r="K665" s="1595"/>
      <c r="L665" s="1610"/>
      <c r="M665" s="1610"/>
      <c r="N665" s="1610"/>
      <c r="O665" s="1610"/>
      <c r="P665" s="1610"/>
      <c r="Q665" s="1610"/>
      <c r="R665" s="1611"/>
    </row>
    <row r="666" spans="2:26" ht="16.5" customHeight="1">
      <c r="E666" s="270" t="s">
        <v>1114</v>
      </c>
    </row>
    <row r="667" spans="2:26" ht="16.5" customHeight="1">
      <c r="E667" s="119" t="s">
        <v>879</v>
      </c>
    </row>
    <row r="668" spans="2:26" ht="17.100000000000001" customHeight="1"/>
    <row r="669" spans="2:26" ht="16.5" customHeight="1">
      <c r="B669" s="24" t="s">
        <v>1597</v>
      </c>
      <c r="C669" s="8"/>
    </row>
    <row r="670" spans="2:26" ht="16.5" customHeight="1">
      <c r="C670" s="8" t="s">
        <v>937</v>
      </c>
    </row>
    <row r="671" spans="2:26" ht="33.950000000000003" customHeight="1">
      <c r="D671" s="1248"/>
      <c r="E671" s="1248"/>
      <c r="F671" s="1248"/>
      <c r="G671" s="1625" t="s">
        <v>334</v>
      </c>
      <c r="H671" s="1626"/>
      <c r="I671" s="1430" t="s">
        <v>332</v>
      </c>
      <c r="J671" s="1467"/>
      <c r="K671" s="1467"/>
      <c r="L671" s="1248"/>
      <c r="M671" s="1430" t="s">
        <v>333</v>
      </c>
      <c r="N671" s="1467"/>
      <c r="O671" s="1467"/>
      <c r="P671" s="1248"/>
    </row>
    <row r="672" spans="2:26" ht="19.5" customHeight="1">
      <c r="D672" s="1249" t="s">
        <v>331</v>
      </c>
      <c r="E672" s="1370"/>
      <c r="F672" s="1624"/>
      <c r="G672" s="1381" t="s">
        <v>975</v>
      </c>
      <c r="H672" s="1295"/>
      <c r="I672" s="1582"/>
      <c r="J672" s="1583"/>
      <c r="K672" s="1584"/>
      <c r="L672" s="11" t="s">
        <v>11</v>
      </c>
      <c r="M672" s="1582"/>
      <c r="N672" s="1583"/>
      <c r="O672" s="1584"/>
      <c r="P672" s="10" t="s">
        <v>11</v>
      </c>
      <c r="Z672" s="252" t="s">
        <v>1407</v>
      </c>
    </row>
    <row r="673" spans="1:26" ht="19.5" customHeight="1">
      <c r="D673" s="1249" t="s">
        <v>1115</v>
      </c>
      <c r="E673" s="1370"/>
      <c r="F673" s="1624"/>
      <c r="G673" s="1381" t="s">
        <v>975</v>
      </c>
      <c r="H673" s="1295"/>
      <c r="I673" s="1582"/>
      <c r="J673" s="1583"/>
      <c r="K673" s="1584"/>
      <c r="L673" s="11" t="s">
        <v>11</v>
      </c>
      <c r="M673" s="1582"/>
      <c r="N673" s="1583"/>
      <c r="O673" s="1584"/>
      <c r="P673" s="10" t="s">
        <v>11</v>
      </c>
      <c r="Z673" s="252" t="s">
        <v>1407</v>
      </c>
    </row>
    <row r="674" spans="1:26" ht="16.5" customHeight="1">
      <c r="E674" s="270" t="s">
        <v>335</v>
      </c>
    </row>
    <row r="675" spans="1:26" ht="16.5" customHeight="1">
      <c r="E675" s="119" t="s">
        <v>1491</v>
      </c>
    </row>
    <row r="676" spans="1:26" ht="12" customHeight="1"/>
    <row r="677" spans="1:26" ht="17.45" customHeight="1">
      <c r="Q677" t="s">
        <v>907</v>
      </c>
      <c r="S677" s="1244" t="str">
        <f>Q$12</f>
        <v>○△幼稚園</v>
      </c>
      <c r="T677" s="1245"/>
      <c r="U677" s="1245"/>
      <c r="V677" s="1245"/>
      <c r="W677" s="1245"/>
      <c r="X677" s="1526"/>
    </row>
    <row r="678" spans="1:26" ht="16.5" customHeight="1">
      <c r="A678" s="271" t="s">
        <v>1226</v>
      </c>
    </row>
    <row r="679" spans="1:26" ht="16.5" customHeight="1">
      <c r="B679" s="7" t="s">
        <v>336</v>
      </c>
    </row>
    <row r="680" spans="1:26" ht="16.5" customHeight="1">
      <c r="C680" s="8" t="s">
        <v>337</v>
      </c>
    </row>
    <row r="681" spans="1:26" ht="32.450000000000003" customHeight="1">
      <c r="D681" s="1248"/>
      <c r="E681" s="1248"/>
      <c r="F681" s="1248"/>
      <c r="G681" s="1467" t="s">
        <v>341</v>
      </c>
      <c r="H681" s="1467"/>
      <c r="I681" s="1467"/>
      <c r="J681" s="1467"/>
      <c r="K681" s="1248" t="s">
        <v>342</v>
      </c>
      <c r="L681" s="1467"/>
      <c r="M681" s="1248"/>
      <c r="N681" s="1467"/>
      <c r="O681" s="1248"/>
      <c r="P681" s="1467"/>
      <c r="Q681" s="1248"/>
      <c r="R681" s="1400" t="s">
        <v>343</v>
      </c>
      <c r="S681" s="1400"/>
      <c r="T681" s="1400" t="s">
        <v>344</v>
      </c>
      <c r="U681" s="1400"/>
    </row>
    <row r="682" spans="1:26" ht="18.95" customHeight="1">
      <c r="D682" s="1248" t="s">
        <v>338</v>
      </c>
      <c r="E682" s="1248"/>
      <c r="F682" s="1249"/>
      <c r="G682" s="1627" t="s">
        <v>1522</v>
      </c>
      <c r="H682" s="1628"/>
      <c r="I682" s="1628"/>
      <c r="J682" s="1629"/>
      <c r="K682" s="365" t="s">
        <v>791</v>
      </c>
      <c r="L682" s="272">
        <v>20</v>
      </c>
      <c r="M682" s="300" t="s">
        <v>2</v>
      </c>
      <c r="N682" s="272">
        <v>4</v>
      </c>
      <c r="O682" s="300" t="s">
        <v>3</v>
      </c>
      <c r="P682" s="272">
        <v>1</v>
      </c>
      <c r="Q682" s="25" t="s">
        <v>4</v>
      </c>
      <c r="R682" s="1381" t="s">
        <v>788</v>
      </c>
      <c r="S682" s="1381"/>
      <c r="T682" s="1381" t="s">
        <v>788</v>
      </c>
      <c r="U682" s="1381"/>
      <c r="Z682" s="252" t="s">
        <v>1436</v>
      </c>
    </row>
    <row r="683" spans="1:26" ht="18.95" customHeight="1">
      <c r="D683" s="1248" t="s">
        <v>339</v>
      </c>
      <c r="E683" s="1248"/>
      <c r="F683" s="1249"/>
      <c r="G683" s="1627" t="s">
        <v>1523</v>
      </c>
      <c r="H683" s="1628"/>
      <c r="I683" s="1628"/>
      <c r="J683" s="1629"/>
      <c r="K683" s="365" t="s">
        <v>803</v>
      </c>
      <c r="L683" s="272">
        <v>2</v>
      </c>
      <c r="M683" s="11" t="s">
        <v>2</v>
      </c>
      <c r="N683" s="272">
        <v>12</v>
      </c>
      <c r="O683" s="11" t="s">
        <v>3</v>
      </c>
      <c r="P683" s="272">
        <v>1</v>
      </c>
      <c r="Q683" s="10" t="s">
        <v>4</v>
      </c>
      <c r="R683" s="1381" t="s">
        <v>788</v>
      </c>
      <c r="S683" s="1381"/>
      <c r="T683" s="1381" t="s">
        <v>788</v>
      </c>
      <c r="U683" s="1381"/>
      <c r="Z683" s="252" t="s">
        <v>1436</v>
      </c>
    </row>
    <row r="684" spans="1:26" ht="18.95" customHeight="1">
      <c r="D684" s="1248" t="s">
        <v>340</v>
      </c>
      <c r="E684" s="1248"/>
      <c r="F684" s="1249"/>
      <c r="G684" s="1627" t="s">
        <v>1524</v>
      </c>
      <c r="H684" s="1628"/>
      <c r="I684" s="1628"/>
      <c r="J684" s="1629"/>
      <c r="K684" s="366" t="s">
        <v>791</v>
      </c>
      <c r="L684" s="272">
        <v>30</v>
      </c>
      <c r="M684" s="11" t="s">
        <v>2</v>
      </c>
      <c r="N684" s="272">
        <v>4</v>
      </c>
      <c r="O684" s="11" t="s">
        <v>3</v>
      </c>
      <c r="P684" s="272">
        <v>1</v>
      </c>
      <c r="Q684" s="10" t="s">
        <v>4</v>
      </c>
      <c r="R684" s="1381" t="s">
        <v>788</v>
      </c>
      <c r="S684" s="1381"/>
      <c r="T684" s="1381" t="s">
        <v>788</v>
      </c>
      <c r="U684" s="1381"/>
      <c r="Z684" s="252" t="s">
        <v>1436</v>
      </c>
    </row>
    <row r="685" spans="1:26" ht="16.5" customHeight="1">
      <c r="E685" s="270" t="s">
        <v>345</v>
      </c>
    </row>
    <row r="686" spans="1:26" ht="9.6" customHeight="1"/>
    <row r="687" spans="1:26" ht="16.5" customHeight="1">
      <c r="B687" s="7" t="s">
        <v>346</v>
      </c>
    </row>
    <row r="688" spans="1:26" ht="16.5" customHeight="1">
      <c r="C688" s="8" t="s">
        <v>347</v>
      </c>
    </row>
    <row r="689" spans="2:26" ht="16.5" customHeight="1">
      <c r="D689" s="1343"/>
      <c r="E689" s="1344"/>
      <c r="F689" s="1345"/>
      <c r="G689" s="1438" t="s">
        <v>1352</v>
      </c>
      <c r="H689" s="1438"/>
      <c r="I689" s="1438"/>
      <c r="J689" s="1438"/>
      <c r="K689" s="1438"/>
      <c r="L689" s="1438"/>
      <c r="M689" s="1438" t="s">
        <v>357</v>
      </c>
      <c r="N689" s="1438"/>
      <c r="O689" s="1438"/>
      <c r="P689" s="1438"/>
      <c r="Q689" s="1438"/>
      <c r="R689" s="1438"/>
      <c r="S689" s="1438" t="s">
        <v>351</v>
      </c>
      <c r="T689" s="1438"/>
      <c r="U689" s="1438"/>
      <c r="V689" s="1438"/>
      <c r="W689" s="1438"/>
      <c r="X689" s="1438"/>
    </row>
    <row r="690" spans="2:26" ht="42.95" customHeight="1">
      <c r="D690" s="1630"/>
      <c r="E690" s="1631"/>
      <c r="F690" s="1632"/>
      <c r="G690" s="1247"/>
      <c r="H690" s="1438"/>
      <c r="I690" s="1247"/>
      <c r="J690" s="1438"/>
      <c r="K690" s="1247"/>
      <c r="L690" s="1438"/>
      <c r="M690" s="1633" t="s">
        <v>352</v>
      </c>
      <c r="N690" s="1634"/>
      <c r="O690" s="1634" t="s">
        <v>353</v>
      </c>
      <c r="P690" s="1634"/>
      <c r="Q690" s="1634" t="s">
        <v>354</v>
      </c>
      <c r="R690" s="1637"/>
      <c r="S690" s="1633" t="s">
        <v>355</v>
      </c>
      <c r="T690" s="1634"/>
      <c r="U690" s="1634" t="s">
        <v>339</v>
      </c>
      <c r="V690" s="1634"/>
      <c r="W690" s="1634" t="s">
        <v>356</v>
      </c>
      <c r="X690" s="1637"/>
    </row>
    <row r="691" spans="2:26" ht="19.5" customHeight="1">
      <c r="D691" s="1400" t="s">
        <v>348</v>
      </c>
      <c r="E691" s="1400"/>
      <c r="F691" s="1376"/>
      <c r="G691" s="530" t="s">
        <v>1587</v>
      </c>
      <c r="H691" s="11" t="s">
        <v>2</v>
      </c>
      <c r="I691" s="272">
        <v>3</v>
      </c>
      <c r="J691" s="11" t="s">
        <v>3</v>
      </c>
      <c r="K691" s="272">
        <v>29</v>
      </c>
      <c r="L691" s="10" t="s">
        <v>4</v>
      </c>
      <c r="M691" s="1638" t="s">
        <v>788</v>
      </c>
      <c r="N691" s="1635"/>
      <c r="O691" s="1635" t="s">
        <v>788</v>
      </c>
      <c r="P691" s="1635"/>
      <c r="Q691" s="1635" t="s">
        <v>788</v>
      </c>
      <c r="R691" s="1636"/>
      <c r="S691" s="1638" t="s">
        <v>788</v>
      </c>
      <c r="T691" s="1635"/>
      <c r="U691" s="1635" t="s">
        <v>788</v>
      </c>
      <c r="V691" s="1635"/>
      <c r="W691" s="1635" t="s">
        <v>788</v>
      </c>
      <c r="X691" s="1636"/>
      <c r="Z691" s="252" t="s">
        <v>1437</v>
      </c>
    </row>
    <row r="692" spans="2:26" ht="5.45" customHeight="1">
      <c r="D692" s="2"/>
      <c r="E692" s="2"/>
      <c r="F692" s="2"/>
      <c r="M692" s="32"/>
      <c r="N692" s="32"/>
      <c r="O692" s="32"/>
      <c r="P692" s="32"/>
      <c r="Q692" s="32"/>
      <c r="R692" s="32"/>
      <c r="S692" s="32"/>
      <c r="T692" s="32"/>
      <c r="U692" s="32"/>
      <c r="V692" s="32"/>
      <c r="W692" s="32"/>
      <c r="X692" s="32"/>
    </row>
    <row r="693" spans="2:26" ht="44.1" customHeight="1">
      <c r="D693" s="367"/>
      <c r="E693" s="367"/>
      <c r="F693" s="367"/>
      <c r="H693" s="368"/>
      <c r="J693" s="368"/>
      <c r="L693" s="369"/>
      <c r="M693" s="1633" t="s">
        <v>804</v>
      </c>
      <c r="N693" s="1634"/>
      <c r="O693" s="1634" t="s">
        <v>805</v>
      </c>
      <c r="P693" s="1634"/>
      <c r="Q693" s="1634" t="s">
        <v>354</v>
      </c>
      <c r="R693" s="1637"/>
      <c r="S693" s="1633" t="s">
        <v>355</v>
      </c>
      <c r="T693" s="1634"/>
      <c r="U693" s="1634" t="s">
        <v>339</v>
      </c>
      <c r="V693" s="1634"/>
      <c r="W693" s="1634" t="s">
        <v>356</v>
      </c>
      <c r="X693" s="1637"/>
    </row>
    <row r="694" spans="2:26" ht="19.5" customHeight="1">
      <c r="D694" s="1400" t="s">
        <v>349</v>
      </c>
      <c r="E694" s="1400"/>
      <c r="F694" s="1376"/>
      <c r="G694" s="530" t="s">
        <v>1587</v>
      </c>
      <c r="H694" s="11" t="s">
        <v>2</v>
      </c>
      <c r="I694" s="272">
        <v>3</v>
      </c>
      <c r="J694" s="11" t="s">
        <v>3</v>
      </c>
      <c r="K694" s="272">
        <v>29</v>
      </c>
      <c r="L694" s="10" t="s">
        <v>4</v>
      </c>
      <c r="M694" s="1638" t="s">
        <v>788</v>
      </c>
      <c r="N694" s="1635"/>
      <c r="O694" s="1635" t="s">
        <v>788</v>
      </c>
      <c r="P694" s="1635"/>
      <c r="Q694" s="1635" t="s">
        <v>788</v>
      </c>
      <c r="R694" s="1636"/>
      <c r="S694" s="1638" t="s">
        <v>788</v>
      </c>
      <c r="T694" s="1635"/>
      <c r="U694" s="1635" t="s">
        <v>788</v>
      </c>
      <c r="V694" s="1635"/>
      <c r="W694" s="1635" t="s">
        <v>788</v>
      </c>
      <c r="X694" s="1636"/>
      <c r="Z694" s="252" t="s">
        <v>1437</v>
      </c>
    </row>
    <row r="695" spans="2:26" ht="5.45" customHeight="1">
      <c r="D695" s="2"/>
      <c r="E695" s="2"/>
      <c r="F695" s="2"/>
      <c r="M695" s="32"/>
      <c r="N695" s="32"/>
      <c r="O695" s="32"/>
      <c r="P695" s="32"/>
      <c r="Q695" s="32"/>
      <c r="R695" s="32"/>
      <c r="S695" s="32"/>
      <c r="T695" s="32"/>
      <c r="U695" s="32"/>
      <c r="V695" s="32"/>
      <c r="W695" s="32"/>
      <c r="X695" s="32"/>
    </row>
    <row r="696" spans="2:26" ht="26.45" customHeight="1">
      <c r="M696" s="1643" t="s">
        <v>596</v>
      </c>
      <c r="N696" s="1644"/>
      <c r="O696" s="1644" t="s">
        <v>597</v>
      </c>
      <c r="P696" s="1644"/>
      <c r="Q696" s="1644" t="s">
        <v>362</v>
      </c>
      <c r="R696" s="1645"/>
    </row>
    <row r="697" spans="2:26" ht="29.45" customHeight="1">
      <c r="D697" s="1400" t="s">
        <v>350</v>
      </c>
      <c r="E697" s="1400"/>
      <c r="F697" s="1376"/>
      <c r="G697" s="530" t="s">
        <v>1587</v>
      </c>
      <c r="H697" s="11" t="s">
        <v>2</v>
      </c>
      <c r="I697" s="272">
        <v>4</v>
      </c>
      <c r="J697" s="11" t="s">
        <v>3</v>
      </c>
      <c r="K697" s="272">
        <v>1</v>
      </c>
      <c r="L697" s="10" t="s">
        <v>4</v>
      </c>
      <c r="M697" s="1638" t="s">
        <v>788</v>
      </c>
      <c r="N697" s="1635"/>
      <c r="O697" s="1635" t="s">
        <v>788</v>
      </c>
      <c r="P697" s="1635"/>
      <c r="Q697" s="1635" t="s">
        <v>788</v>
      </c>
      <c r="R697" s="1636"/>
      <c r="Z697" s="252" t="s">
        <v>1438</v>
      </c>
    </row>
    <row r="698" spans="2:26" ht="16.5" customHeight="1">
      <c r="E698" s="270" t="s">
        <v>358</v>
      </c>
    </row>
    <row r="699" spans="2:26" ht="16.5" customHeight="1">
      <c r="E699" s="119" t="s">
        <v>880</v>
      </c>
    </row>
    <row r="700" spans="2:26" ht="16.5" customHeight="1">
      <c r="E700" s="270"/>
      <c r="T700" s="1203" t="s">
        <v>1296</v>
      </c>
      <c r="U700" s="1292"/>
      <c r="V700" s="1292"/>
      <c r="W700" s="1292"/>
      <c r="X700" s="1642"/>
    </row>
    <row r="701" spans="2:26" ht="11.45" customHeight="1"/>
    <row r="702" spans="2:26" ht="16.5" customHeight="1">
      <c r="Q702" t="s">
        <v>907</v>
      </c>
      <c r="S702" s="1244" t="str">
        <f>Q$12</f>
        <v>○△幼稚園</v>
      </c>
      <c r="T702" s="1245"/>
      <c r="U702" s="1245"/>
      <c r="V702" s="1245"/>
      <c r="W702" s="1245"/>
      <c r="X702" s="1526"/>
    </row>
    <row r="703" spans="2:26" ht="16.5" customHeight="1">
      <c r="B703" s="7" t="s">
        <v>827</v>
      </c>
    </row>
    <row r="704" spans="2:26" ht="16.5" customHeight="1">
      <c r="C704" s="8" t="s">
        <v>359</v>
      </c>
    </row>
    <row r="705" spans="3:26" ht="31.5" customHeight="1">
      <c r="D705" s="1438"/>
      <c r="E705" s="1438"/>
      <c r="F705" s="1247" t="s">
        <v>1353</v>
      </c>
      <c r="G705" s="1438"/>
      <c r="H705" s="1247"/>
      <c r="I705" s="1438"/>
      <c r="J705" s="1247"/>
      <c r="K705" s="1438"/>
      <c r="L705" s="1247" t="s">
        <v>363</v>
      </c>
      <c r="M705" s="1247"/>
      <c r="N705" s="1247"/>
      <c r="O705" s="1247"/>
      <c r="P705" s="1247"/>
      <c r="Q705" s="1400" t="s">
        <v>1116</v>
      </c>
      <c r="R705" s="1400"/>
      <c r="S705" s="1430" t="s">
        <v>364</v>
      </c>
      <c r="T705" s="1400"/>
    </row>
    <row r="706" spans="3:26" ht="18.95" customHeight="1">
      <c r="D706" s="1438" t="s">
        <v>360</v>
      </c>
      <c r="E706" s="1407"/>
      <c r="F706" s="530" t="s">
        <v>1587</v>
      </c>
      <c r="G706" s="368" t="s">
        <v>2</v>
      </c>
      <c r="H706" s="272">
        <v>5</v>
      </c>
      <c r="I706" s="368" t="s">
        <v>3</v>
      </c>
      <c r="J706" s="272">
        <v>15</v>
      </c>
      <c r="K706" s="368" t="s">
        <v>4</v>
      </c>
      <c r="L706" s="1639" t="s">
        <v>969</v>
      </c>
      <c r="M706" s="1640"/>
      <c r="N706" s="1640"/>
      <c r="O706" s="1640"/>
      <c r="P706" s="1641"/>
      <c r="Q706" s="1381" t="s">
        <v>788</v>
      </c>
      <c r="R706" s="1381"/>
      <c r="S706" s="298">
        <v>2</v>
      </c>
      <c r="T706" s="10" t="s">
        <v>5</v>
      </c>
      <c r="Z706" s="252" t="s">
        <v>1407</v>
      </c>
    </row>
    <row r="707" spans="3:26" ht="18.95" customHeight="1">
      <c r="D707" s="1438" t="s">
        <v>361</v>
      </c>
      <c r="E707" s="1407"/>
      <c r="F707" s="530" t="s">
        <v>1587</v>
      </c>
      <c r="G707" s="11" t="s">
        <v>2</v>
      </c>
      <c r="H707" s="272">
        <v>5</v>
      </c>
      <c r="I707" s="11" t="s">
        <v>3</v>
      </c>
      <c r="J707" s="272">
        <v>20</v>
      </c>
      <c r="K707" s="11" t="s">
        <v>4</v>
      </c>
      <c r="L707" s="1639" t="s">
        <v>970</v>
      </c>
      <c r="M707" s="1640"/>
      <c r="N707" s="1640"/>
      <c r="O707" s="1640"/>
      <c r="P707" s="1641"/>
      <c r="Q707" s="1381" t="s">
        <v>788</v>
      </c>
      <c r="R707" s="1381"/>
      <c r="S707" s="298">
        <v>3</v>
      </c>
      <c r="T707" s="10" t="s">
        <v>5</v>
      </c>
      <c r="Z707" s="252" t="s">
        <v>1407</v>
      </c>
    </row>
    <row r="708" spans="3:26" ht="18.95" customHeight="1">
      <c r="D708" s="1438" t="s">
        <v>362</v>
      </c>
      <c r="E708" s="1407"/>
      <c r="F708" s="298"/>
      <c r="G708" s="11" t="s">
        <v>2</v>
      </c>
      <c r="H708" s="298"/>
      <c r="I708" s="11" t="s">
        <v>3</v>
      </c>
      <c r="J708" s="298"/>
      <c r="K708" s="11" t="s">
        <v>4</v>
      </c>
      <c r="L708" s="1595"/>
      <c r="M708" s="1610"/>
      <c r="N708" s="1610"/>
      <c r="O708" s="1610"/>
      <c r="P708" s="1611"/>
      <c r="Q708" s="1356"/>
      <c r="R708" s="1356"/>
      <c r="S708" s="298"/>
      <c r="T708" s="10" t="s">
        <v>5</v>
      </c>
      <c r="Z708" s="252" t="s">
        <v>1407</v>
      </c>
    </row>
    <row r="709" spans="3:26" ht="16.5" customHeight="1">
      <c r="D709" s="339" t="s">
        <v>365</v>
      </c>
    </row>
    <row r="710" spans="3:26" ht="18.600000000000001" customHeight="1">
      <c r="D710" s="1438"/>
      <c r="E710" s="1438"/>
      <c r="F710" s="1650" t="s">
        <v>366</v>
      </c>
      <c r="G710" s="1651"/>
      <c r="H710" s="1651"/>
      <c r="I710" s="1648"/>
      <c r="J710" s="1652" t="s">
        <v>367</v>
      </c>
      <c r="K710" s="1653"/>
      <c r="L710" s="1247" t="s">
        <v>368</v>
      </c>
      <c r="M710" s="1438"/>
    </row>
    <row r="711" spans="3:26" ht="18.600000000000001" customHeight="1">
      <c r="D711" s="1438" t="s">
        <v>360</v>
      </c>
      <c r="E711" s="1407"/>
      <c r="F711" s="1521">
        <v>2</v>
      </c>
      <c r="G711" s="1646"/>
      <c r="H711" s="1522"/>
      <c r="I711" s="370" t="s">
        <v>5</v>
      </c>
      <c r="J711" s="1356" t="s">
        <v>788</v>
      </c>
      <c r="K711" s="1356"/>
      <c r="L711" s="298">
        <v>0</v>
      </c>
      <c r="M711" s="10" t="s">
        <v>5</v>
      </c>
      <c r="Z711" s="252" t="s">
        <v>1407</v>
      </c>
    </row>
    <row r="712" spans="3:26" ht="18.600000000000001" customHeight="1">
      <c r="D712" s="1438" t="s">
        <v>361</v>
      </c>
      <c r="E712" s="1407"/>
      <c r="F712" s="1521">
        <v>3</v>
      </c>
      <c r="G712" s="1646"/>
      <c r="H712" s="1522"/>
      <c r="I712" s="370" t="s">
        <v>5</v>
      </c>
      <c r="J712" s="1356" t="s">
        <v>788</v>
      </c>
      <c r="K712" s="1356"/>
      <c r="L712" s="298">
        <v>0</v>
      </c>
      <c r="M712" s="10" t="s">
        <v>5</v>
      </c>
      <c r="Z712" s="252" t="s">
        <v>1407</v>
      </c>
    </row>
    <row r="713" spans="3:26" ht="18.600000000000001" customHeight="1">
      <c r="D713" s="1438" t="s">
        <v>362</v>
      </c>
      <c r="E713" s="1407"/>
      <c r="F713" s="1521"/>
      <c r="G713" s="1646"/>
      <c r="H713" s="1522"/>
      <c r="I713" s="370" t="s">
        <v>5</v>
      </c>
      <c r="J713" s="1356"/>
      <c r="K713" s="1356"/>
      <c r="L713" s="298"/>
      <c r="M713" s="10" t="s">
        <v>5</v>
      </c>
      <c r="Z713" s="252" t="s">
        <v>1407</v>
      </c>
    </row>
    <row r="714" spans="3:26" ht="16.5" customHeight="1">
      <c r="E714" s="270" t="s">
        <v>369</v>
      </c>
    </row>
    <row r="715" spans="3:26" ht="16.5" customHeight="1">
      <c r="E715" s="119" t="s">
        <v>1354</v>
      </c>
    </row>
    <row r="716" spans="3:26" ht="9.6" customHeight="1"/>
    <row r="717" spans="3:26" ht="16.5" customHeight="1">
      <c r="C717" s="24" t="s">
        <v>1492</v>
      </c>
    </row>
    <row r="718" spans="3:26" ht="16.5" customHeight="1">
      <c r="D718" s="1438" t="s">
        <v>386</v>
      </c>
      <c r="E718" s="1438"/>
      <c r="F718" s="1438"/>
      <c r="G718" s="1438"/>
      <c r="H718" s="1438"/>
      <c r="I718" s="1438" t="s">
        <v>383</v>
      </c>
      <c r="J718" s="1438"/>
      <c r="K718" s="1438"/>
      <c r="L718" s="1438"/>
      <c r="M718" s="1438"/>
      <c r="N718" s="1438"/>
      <c r="O718" s="1438" t="s">
        <v>384</v>
      </c>
      <c r="P718" s="1438"/>
      <c r="Q718" s="1438"/>
      <c r="R718" s="1438"/>
      <c r="S718" s="1438"/>
      <c r="T718" s="1438"/>
    </row>
    <row r="719" spans="3:26" ht="16.5" customHeight="1">
      <c r="D719" s="1438"/>
      <c r="E719" s="1438"/>
      <c r="F719" s="1438"/>
      <c r="G719" s="1438"/>
      <c r="H719" s="1438"/>
      <c r="I719" s="1647" t="s">
        <v>236</v>
      </c>
      <c r="J719" s="1648"/>
      <c r="K719" s="1648" t="s">
        <v>235</v>
      </c>
      <c r="L719" s="1648"/>
      <c r="M719" s="1648" t="s">
        <v>234</v>
      </c>
      <c r="N719" s="1649"/>
      <c r="O719" s="1647" t="s">
        <v>236</v>
      </c>
      <c r="P719" s="1648"/>
      <c r="Q719" s="1648" t="s">
        <v>235</v>
      </c>
      <c r="R719" s="1648"/>
      <c r="S719" s="1648" t="s">
        <v>234</v>
      </c>
      <c r="T719" s="1649"/>
    </row>
    <row r="720" spans="3:26" ht="18.95" customHeight="1">
      <c r="D720" s="1355" t="s">
        <v>370</v>
      </c>
      <c r="E720" s="1355"/>
      <c r="F720" s="1355"/>
      <c r="G720" s="1355"/>
      <c r="H720" s="1355"/>
      <c r="I720" s="1638" t="s">
        <v>806</v>
      </c>
      <c r="J720" s="1635"/>
      <c r="K720" s="1635" t="s">
        <v>806</v>
      </c>
      <c r="L720" s="1635"/>
      <c r="M720" s="1635" t="s">
        <v>806</v>
      </c>
      <c r="N720" s="1636"/>
      <c r="O720" s="1638" t="s">
        <v>881</v>
      </c>
      <c r="P720" s="1635"/>
      <c r="Q720" s="1635" t="s">
        <v>881</v>
      </c>
      <c r="R720" s="1635"/>
      <c r="S720" s="1635" t="s">
        <v>881</v>
      </c>
      <c r="T720" s="1636"/>
      <c r="Z720" s="252" t="s">
        <v>1439</v>
      </c>
    </row>
    <row r="721" spans="3:26" ht="18.95" customHeight="1">
      <c r="D721" s="1355" t="s">
        <v>371</v>
      </c>
      <c r="E721" s="1355"/>
      <c r="F721" s="1355"/>
      <c r="G721" s="1355"/>
      <c r="H721" s="1355"/>
      <c r="I721" s="1638" t="s">
        <v>806</v>
      </c>
      <c r="J721" s="1635"/>
      <c r="K721" s="1635" t="s">
        <v>806</v>
      </c>
      <c r="L721" s="1635"/>
      <c r="M721" s="1635" t="s">
        <v>806</v>
      </c>
      <c r="N721" s="1636"/>
      <c r="O721" s="1638" t="s">
        <v>881</v>
      </c>
      <c r="P721" s="1635"/>
      <c r="Q721" s="1635" t="s">
        <v>881</v>
      </c>
      <c r="R721" s="1635"/>
      <c r="S721" s="1635" t="s">
        <v>881</v>
      </c>
      <c r="T721" s="1636"/>
      <c r="Z721" s="252" t="s">
        <v>1439</v>
      </c>
    </row>
    <row r="722" spans="3:26" ht="18.95" customHeight="1">
      <c r="D722" s="1355" t="s">
        <v>372</v>
      </c>
      <c r="E722" s="1355"/>
      <c r="F722" s="1355"/>
      <c r="G722" s="1355"/>
      <c r="H722" s="1355"/>
      <c r="I722" s="1638" t="s">
        <v>806</v>
      </c>
      <c r="J722" s="1635"/>
      <c r="K722" s="1635" t="s">
        <v>806</v>
      </c>
      <c r="L722" s="1635"/>
      <c r="M722" s="1635" t="s">
        <v>806</v>
      </c>
      <c r="N722" s="1636"/>
      <c r="O722" s="1638" t="s">
        <v>881</v>
      </c>
      <c r="P722" s="1635"/>
      <c r="Q722" s="1635" t="s">
        <v>881</v>
      </c>
      <c r="R722" s="1635"/>
      <c r="S722" s="1635" t="s">
        <v>881</v>
      </c>
      <c r="T722" s="1636"/>
      <c r="Z722" s="252" t="s">
        <v>1439</v>
      </c>
    </row>
    <row r="723" spans="3:26" ht="18.95" customHeight="1">
      <c r="D723" s="1355" t="s">
        <v>373</v>
      </c>
      <c r="E723" s="1355"/>
      <c r="F723" s="1355"/>
      <c r="G723" s="1355"/>
      <c r="H723" s="1355"/>
      <c r="I723" s="1638" t="s">
        <v>806</v>
      </c>
      <c r="J723" s="1635"/>
      <c r="K723" s="1635" t="s">
        <v>806</v>
      </c>
      <c r="L723" s="1635"/>
      <c r="M723" s="1635" t="s">
        <v>806</v>
      </c>
      <c r="N723" s="1636"/>
      <c r="O723" s="1638" t="s">
        <v>881</v>
      </c>
      <c r="P723" s="1635"/>
      <c r="Q723" s="1635" t="s">
        <v>881</v>
      </c>
      <c r="R723" s="1635"/>
      <c r="S723" s="1635" t="s">
        <v>881</v>
      </c>
      <c r="T723" s="1636"/>
      <c r="Z723" s="252" t="s">
        <v>1439</v>
      </c>
    </row>
    <row r="724" spans="3:26" ht="18.95" customHeight="1">
      <c r="D724" s="1355" t="s">
        <v>374</v>
      </c>
      <c r="E724" s="1355"/>
      <c r="F724" s="1355"/>
      <c r="G724" s="1355"/>
      <c r="H724" s="1355"/>
      <c r="I724" s="1638" t="s">
        <v>806</v>
      </c>
      <c r="J724" s="1635"/>
      <c r="K724" s="1635" t="s">
        <v>806</v>
      </c>
      <c r="L724" s="1635"/>
      <c r="M724" s="1635" t="s">
        <v>806</v>
      </c>
      <c r="N724" s="1636"/>
      <c r="O724" s="1638" t="s">
        <v>881</v>
      </c>
      <c r="P724" s="1635"/>
      <c r="Q724" s="1635" t="s">
        <v>881</v>
      </c>
      <c r="R724" s="1635"/>
      <c r="S724" s="1635" t="s">
        <v>881</v>
      </c>
      <c r="T724" s="1636"/>
      <c r="Z724" s="252" t="s">
        <v>1439</v>
      </c>
    </row>
    <row r="725" spans="3:26" ht="18.95" customHeight="1">
      <c r="D725" s="1355" t="s">
        <v>375</v>
      </c>
      <c r="E725" s="1355"/>
      <c r="F725" s="1355"/>
      <c r="G725" s="1355"/>
      <c r="H725" s="1355"/>
      <c r="I725" s="1638" t="s">
        <v>806</v>
      </c>
      <c r="J725" s="1635"/>
      <c r="K725" s="1635" t="s">
        <v>806</v>
      </c>
      <c r="L725" s="1635"/>
      <c r="M725" s="1635" t="s">
        <v>806</v>
      </c>
      <c r="N725" s="1636"/>
      <c r="O725" s="1638" t="s">
        <v>881</v>
      </c>
      <c r="P725" s="1635"/>
      <c r="Q725" s="1635" t="s">
        <v>881</v>
      </c>
      <c r="R725" s="1635"/>
      <c r="S725" s="1635" t="s">
        <v>881</v>
      </c>
      <c r="T725" s="1636"/>
      <c r="Z725" s="252" t="s">
        <v>1439</v>
      </c>
    </row>
    <row r="726" spans="3:26" ht="18.95" customHeight="1">
      <c r="D726" s="1355" t="s">
        <v>376</v>
      </c>
      <c r="E726" s="1355"/>
      <c r="F726" s="1355"/>
      <c r="G726" s="1355"/>
      <c r="H726" s="1355"/>
      <c r="I726" s="1638" t="s">
        <v>806</v>
      </c>
      <c r="J726" s="1635"/>
      <c r="K726" s="1635" t="s">
        <v>806</v>
      </c>
      <c r="L726" s="1635"/>
      <c r="M726" s="1635" t="s">
        <v>806</v>
      </c>
      <c r="N726" s="1636"/>
      <c r="O726" s="1638" t="s">
        <v>881</v>
      </c>
      <c r="P726" s="1635"/>
      <c r="Q726" s="1635" t="s">
        <v>881</v>
      </c>
      <c r="R726" s="1635"/>
      <c r="S726" s="1635" t="s">
        <v>881</v>
      </c>
      <c r="T726" s="1636"/>
      <c r="Z726" s="252" t="s">
        <v>1439</v>
      </c>
    </row>
    <row r="727" spans="3:26" ht="18.95" customHeight="1">
      <c r="D727" s="1355" t="s">
        <v>377</v>
      </c>
      <c r="E727" s="1355"/>
      <c r="F727" s="1355"/>
      <c r="G727" s="1355"/>
      <c r="H727" s="1355"/>
      <c r="I727" s="1638" t="s">
        <v>806</v>
      </c>
      <c r="J727" s="1635"/>
      <c r="K727" s="1635" t="s">
        <v>806</v>
      </c>
      <c r="L727" s="1635"/>
      <c r="M727" s="1635" t="s">
        <v>806</v>
      </c>
      <c r="N727" s="1636"/>
      <c r="O727" s="1638" t="s">
        <v>881</v>
      </c>
      <c r="P727" s="1635"/>
      <c r="Q727" s="1635" t="s">
        <v>881</v>
      </c>
      <c r="R727" s="1635"/>
      <c r="S727" s="1635" t="s">
        <v>881</v>
      </c>
      <c r="T727" s="1636"/>
      <c r="Z727" s="252" t="s">
        <v>1439</v>
      </c>
    </row>
    <row r="728" spans="3:26" ht="18.95" customHeight="1">
      <c r="D728" s="1355" t="s">
        <v>378</v>
      </c>
      <c r="E728" s="1355"/>
      <c r="F728" s="1355"/>
      <c r="G728" s="1355"/>
      <c r="H728" s="1355"/>
      <c r="I728" s="1638" t="s">
        <v>806</v>
      </c>
      <c r="J728" s="1635"/>
      <c r="K728" s="1635" t="s">
        <v>806</v>
      </c>
      <c r="L728" s="1635"/>
      <c r="M728" s="1635" t="s">
        <v>806</v>
      </c>
      <c r="N728" s="1636"/>
      <c r="O728" s="1638" t="s">
        <v>881</v>
      </c>
      <c r="P728" s="1635"/>
      <c r="Q728" s="1635" t="s">
        <v>881</v>
      </c>
      <c r="R728" s="1635"/>
      <c r="S728" s="1635" t="s">
        <v>881</v>
      </c>
      <c r="T728" s="1636"/>
      <c r="Z728" s="252" t="s">
        <v>1439</v>
      </c>
    </row>
    <row r="729" spans="3:26" ht="18" customHeight="1">
      <c r="D729" s="1355" t="s">
        <v>379</v>
      </c>
      <c r="E729" s="1355"/>
      <c r="F729" s="1355"/>
      <c r="G729" s="1355"/>
      <c r="H729" s="1355"/>
      <c r="I729" s="1638" t="s">
        <v>806</v>
      </c>
      <c r="J729" s="1635"/>
      <c r="K729" s="1635" t="s">
        <v>806</v>
      </c>
      <c r="L729" s="1635"/>
      <c r="M729" s="1635" t="s">
        <v>806</v>
      </c>
      <c r="N729" s="1636"/>
      <c r="O729" s="1638" t="s">
        <v>881</v>
      </c>
      <c r="P729" s="1635"/>
      <c r="Q729" s="1635" t="s">
        <v>881</v>
      </c>
      <c r="R729" s="1635"/>
      <c r="S729" s="1635" t="s">
        <v>881</v>
      </c>
      <c r="T729" s="1636"/>
      <c r="Z729" s="252" t="s">
        <v>1439</v>
      </c>
    </row>
    <row r="730" spans="3:26" ht="18.95" customHeight="1">
      <c r="D730" s="1355" t="s">
        <v>380</v>
      </c>
      <c r="E730" s="1355"/>
      <c r="F730" s="1355"/>
      <c r="G730" s="1355"/>
      <c r="H730" s="1355"/>
      <c r="I730" s="1638" t="s">
        <v>806</v>
      </c>
      <c r="J730" s="1635"/>
      <c r="K730" s="1635" t="s">
        <v>806</v>
      </c>
      <c r="L730" s="1635"/>
      <c r="M730" s="1635" t="s">
        <v>806</v>
      </c>
      <c r="N730" s="1636"/>
      <c r="O730" s="1638" t="s">
        <v>881</v>
      </c>
      <c r="P730" s="1635"/>
      <c r="Q730" s="1635" t="s">
        <v>881</v>
      </c>
      <c r="R730" s="1635"/>
      <c r="S730" s="1635" t="s">
        <v>881</v>
      </c>
      <c r="T730" s="1636"/>
      <c r="Z730" s="252" t="s">
        <v>1439</v>
      </c>
    </row>
    <row r="731" spans="3:26" ht="18.95" customHeight="1">
      <c r="D731" s="1355" t="s">
        <v>381</v>
      </c>
      <c r="E731" s="1355"/>
      <c r="F731" s="1355"/>
      <c r="G731" s="1355"/>
      <c r="H731" s="1355"/>
      <c r="I731" s="1638" t="s">
        <v>806</v>
      </c>
      <c r="J731" s="1635"/>
      <c r="K731" s="1635" t="s">
        <v>806</v>
      </c>
      <c r="L731" s="1635"/>
      <c r="M731" s="1635" t="s">
        <v>806</v>
      </c>
      <c r="N731" s="1636"/>
      <c r="O731" s="1638" t="s">
        <v>881</v>
      </c>
      <c r="P731" s="1635"/>
      <c r="Q731" s="1635" t="s">
        <v>881</v>
      </c>
      <c r="R731" s="1635"/>
      <c r="S731" s="1635" t="s">
        <v>881</v>
      </c>
      <c r="T731" s="1636"/>
      <c r="Z731" s="252" t="s">
        <v>1439</v>
      </c>
    </row>
    <row r="732" spans="3:26" ht="18.95" customHeight="1">
      <c r="D732" s="1355" t="s">
        <v>382</v>
      </c>
      <c r="E732" s="1355"/>
      <c r="F732" s="1355"/>
      <c r="G732" s="1355"/>
      <c r="H732" s="1355"/>
      <c r="I732" s="1638" t="s">
        <v>806</v>
      </c>
      <c r="J732" s="1635"/>
      <c r="K732" s="1635" t="s">
        <v>806</v>
      </c>
      <c r="L732" s="1635"/>
      <c r="M732" s="1635" t="s">
        <v>806</v>
      </c>
      <c r="N732" s="1636"/>
      <c r="O732" s="1638" t="s">
        <v>881</v>
      </c>
      <c r="P732" s="1635"/>
      <c r="Q732" s="1635" t="s">
        <v>881</v>
      </c>
      <c r="R732" s="1635"/>
      <c r="S732" s="1635" t="s">
        <v>881</v>
      </c>
      <c r="T732" s="1636"/>
      <c r="Z732" s="252" t="s">
        <v>1439</v>
      </c>
    </row>
    <row r="733" spans="3:26" ht="16.5" customHeight="1">
      <c r="E733" s="270" t="s">
        <v>385</v>
      </c>
    </row>
    <row r="734" spans="3:26" ht="16.5" customHeight="1">
      <c r="E734" s="3" t="s">
        <v>679</v>
      </c>
    </row>
    <row r="735" spans="3:26" ht="9.6" customHeight="1"/>
    <row r="736" spans="3:26" ht="16.5" customHeight="1">
      <c r="C736" s="8" t="s">
        <v>828</v>
      </c>
    </row>
    <row r="737" spans="2:26" ht="18.95" customHeight="1">
      <c r="D737" s="1248" t="s">
        <v>829</v>
      </c>
      <c r="E737" s="1248"/>
      <c r="F737" s="1248"/>
      <c r="G737" s="1248"/>
      <c r="H737" s="1390" t="s">
        <v>807</v>
      </c>
      <c r="I737" s="1390"/>
      <c r="J737" s="1390"/>
      <c r="K737" s="1390"/>
      <c r="Z737" s="252" t="s">
        <v>1440</v>
      </c>
    </row>
    <row r="738" spans="2:26" ht="18.95" customHeight="1">
      <c r="D738" s="1248" t="s">
        <v>401</v>
      </c>
      <c r="E738" s="1248"/>
      <c r="F738" s="1248"/>
      <c r="G738" s="1248"/>
      <c r="H738" s="1390" t="s">
        <v>808</v>
      </c>
      <c r="I738" s="1390"/>
      <c r="J738" s="1390"/>
      <c r="K738" s="1390"/>
      <c r="Z738" s="252" t="s">
        <v>1441</v>
      </c>
    </row>
    <row r="739" spans="2:26" ht="16.5" customHeight="1">
      <c r="E739" t="s">
        <v>387</v>
      </c>
    </row>
    <row r="740" spans="2:26" ht="9.6" customHeight="1"/>
    <row r="741" spans="2:26" ht="16.5" customHeight="1">
      <c r="C741" s="24" t="s">
        <v>1598</v>
      </c>
    </row>
    <row r="742" spans="2:26" ht="16.5" customHeight="1">
      <c r="D742" s="1467" t="s">
        <v>388</v>
      </c>
      <c r="E742" s="1467"/>
      <c r="F742" s="1248"/>
      <c r="G742" s="1467" t="s">
        <v>389</v>
      </c>
      <c r="H742" s="1467"/>
      <c r="I742" s="1248"/>
      <c r="J742" s="1430" t="s">
        <v>882</v>
      </c>
      <c r="K742" s="1430"/>
      <c r="L742" s="1430"/>
      <c r="M742" s="1430"/>
      <c r="N742" s="1430"/>
      <c r="O742" s="1430"/>
      <c r="P742" s="1430"/>
      <c r="Q742" s="1430"/>
      <c r="R742" s="1430"/>
      <c r="S742" s="1430"/>
      <c r="T742" s="1430"/>
    </row>
    <row r="743" spans="2:26" ht="30.6" customHeight="1">
      <c r="D743" s="1426">
        <v>5</v>
      </c>
      <c r="E743" s="1388"/>
      <c r="F743" s="11" t="s">
        <v>5</v>
      </c>
      <c r="G743" s="1426">
        <v>5</v>
      </c>
      <c r="H743" s="1388"/>
      <c r="I743" s="11" t="s">
        <v>5</v>
      </c>
      <c r="J743" s="1174"/>
      <c r="K743" s="1175"/>
      <c r="L743" s="1175"/>
      <c r="M743" s="1175"/>
      <c r="N743" s="1175"/>
      <c r="O743" s="1175"/>
      <c r="P743" s="1175"/>
      <c r="Q743" s="1175"/>
      <c r="R743" s="1175"/>
      <c r="S743" s="1175"/>
      <c r="T743" s="1655"/>
    </row>
    <row r="744" spans="2:26" ht="16.5" customHeight="1">
      <c r="E744" s="270" t="s">
        <v>385</v>
      </c>
    </row>
    <row r="745" spans="2:26" ht="16.5" customHeight="1">
      <c r="E745" s="270" t="s">
        <v>680</v>
      </c>
    </row>
    <row r="746" spans="2:26" ht="16.5" customHeight="1">
      <c r="F746" s="270" t="s">
        <v>390</v>
      </c>
    </row>
    <row r="747" spans="2:26" ht="16.5" customHeight="1">
      <c r="E747" s="270"/>
      <c r="T747" s="1203" t="s">
        <v>1296</v>
      </c>
      <c r="U747" s="1292"/>
      <c r="V747" s="1292"/>
      <c r="W747" s="1292"/>
      <c r="X747" s="1642"/>
    </row>
    <row r="748" spans="2:26" ht="12" customHeight="1"/>
    <row r="749" spans="2:26" ht="16.5" customHeight="1">
      <c r="Q749" t="s">
        <v>907</v>
      </c>
      <c r="S749" s="1244" t="str">
        <f>Q$12</f>
        <v>○△幼稚園</v>
      </c>
      <c r="T749" s="1245"/>
      <c r="U749" s="1245"/>
      <c r="V749" s="1245"/>
      <c r="W749" s="1245"/>
      <c r="X749" s="1526"/>
    </row>
    <row r="750" spans="2:26" ht="16.5" customHeight="1">
      <c r="B750" s="7" t="s">
        <v>830</v>
      </c>
    </row>
    <row r="751" spans="2:26" ht="16.5" customHeight="1">
      <c r="C751" s="8" t="s">
        <v>391</v>
      </c>
    </row>
    <row r="752" spans="2:26" ht="55.5" customHeight="1">
      <c r="D752" s="1438"/>
      <c r="E752" s="1438"/>
      <c r="F752" s="1247" t="s">
        <v>1353</v>
      </c>
      <c r="G752" s="1438"/>
      <c r="H752" s="1247"/>
      <c r="I752" s="1438"/>
      <c r="J752" s="1247"/>
      <c r="K752" s="1438"/>
      <c r="L752" s="1438" t="s">
        <v>363</v>
      </c>
      <c r="M752" s="1438"/>
      <c r="N752" s="1438"/>
      <c r="O752" s="1438"/>
      <c r="P752" s="1438"/>
      <c r="Q752" s="1656" t="s">
        <v>646</v>
      </c>
      <c r="R752" s="1400"/>
      <c r="S752" s="1496" t="s">
        <v>1117</v>
      </c>
      <c r="T752" s="1657"/>
    </row>
    <row r="753" spans="2:26" ht="18.600000000000001" customHeight="1">
      <c r="D753" s="1438" t="s">
        <v>360</v>
      </c>
      <c r="E753" s="1407"/>
      <c r="F753" s="530" t="s">
        <v>1587</v>
      </c>
      <c r="G753" s="368" t="s">
        <v>2</v>
      </c>
      <c r="H753" s="272">
        <v>6</v>
      </c>
      <c r="I753" s="368" t="s">
        <v>3</v>
      </c>
      <c r="J753" s="272">
        <v>10</v>
      </c>
      <c r="K753" s="369" t="s">
        <v>4</v>
      </c>
      <c r="L753" s="1369" t="s">
        <v>971</v>
      </c>
      <c r="M753" s="1369"/>
      <c r="N753" s="1369"/>
      <c r="O753" s="1369"/>
      <c r="P753" s="1369"/>
      <c r="Q753" s="1635" t="s">
        <v>788</v>
      </c>
      <c r="R753" s="1654"/>
      <c r="S753" s="298">
        <v>3</v>
      </c>
      <c r="T753" s="10" t="s">
        <v>5</v>
      </c>
      <c r="Z753" s="252" t="s">
        <v>1407</v>
      </c>
    </row>
    <row r="754" spans="2:26" ht="5.45" customHeight="1">
      <c r="D754" s="32"/>
      <c r="E754" s="32"/>
      <c r="L754" s="329"/>
      <c r="M754" s="329"/>
      <c r="N754" s="329"/>
      <c r="O754" s="329"/>
      <c r="P754" s="329"/>
      <c r="Q754" s="32"/>
      <c r="R754" s="32"/>
    </row>
    <row r="755" spans="2:26" ht="16.5" customHeight="1">
      <c r="D755" s="339" t="s">
        <v>392</v>
      </c>
    </row>
    <row r="756" spans="2:26" ht="16.5" customHeight="1">
      <c r="D756" s="1438"/>
      <c r="E756" s="1438"/>
      <c r="F756" s="1650" t="s">
        <v>366</v>
      </c>
      <c r="G756" s="1651"/>
      <c r="H756" s="1651"/>
      <c r="I756" s="1648"/>
      <c r="J756" s="1652" t="s">
        <v>367</v>
      </c>
      <c r="K756" s="1653"/>
      <c r="L756" s="1247" t="s">
        <v>368</v>
      </c>
      <c r="M756" s="1438"/>
    </row>
    <row r="757" spans="2:26" ht="18.95" customHeight="1">
      <c r="D757" s="1438" t="s">
        <v>360</v>
      </c>
      <c r="E757" s="1407"/>
      <c r="F757" s="1521">
        <v>2</v>
      </c>
      <c r="G757" s="1646"/>
      <c r="H757" s="1522"/>
      <c r="I757" s="335" t="s">
        <v>5</v>
      </c>
      <c r="J757" s="1658" t="s">
        <v>788</v>
      </c>
      <c r="K757" s="1659"/>
      <c r="L757" s="371">
        <v>1</v>
      </c>
      <c r="M757" s="10" t="s">
        <v>5</v>
      </c>
      <c r="Z757" s="252" t="s">
        <v>1407</v>
      </c>
    </row>
    <row r="758" spans="2:26" ht="16.5" customHeight="1">
      <c r="E758" s="270" t="s">
        <v>385</v>
      </c>
    </row>
    <row r="759" spans="2:26" ht="16.5" customHeight="1">
      <c r="E759" s="119" t="s">
        <v>1493</v>
      </c>
    </row>
    <row r="760" spans="2:26" ht="9.6" customHeight="1">
      <c r="E760" s="3"/>
    </row>
    <row r="761" spans="2:26" ht="16.5" customHeight="1">
      <c r="B761" s="222"/>
      <c r="C761" s="24" t="s">
        <v>1492</v>
      </c>
    </row>
    <row r="762" spans="2:26" ht="16.5" customHeight="1">
      <c r="D762" s="1438" t="s">
        <v>386</v>
      </c>
      <c r="E762" s="1438"/>
      <c r="F762" s="1438"/>
      <c r="G762" s="1438"/>
      <c r="H762" s="1438"/>
      <c r="I762" s="1438"/>
      <c r="J762" s="1438" t="s">
        <v>34</v>
      </c>
      <c r="K762" s="1438"/>
      <c r="L762" s="1438"/>
      <c r="M762" s="1438" t="s">
        <v>399</v>
      </c>
      <c r="N762" s="1438"/>
      <c r="O762" s="1438"/>
    </row>
    <row r="763" spans="2:26" ht="18.600000000000001" customHeight="1">
      <c r="D763" s="1248" t="s">
        <v>883</v>
      </c>
      <c r="E763" s="1248"/>
      <c r="F763" s="1248"/>
      <c r="G763" s="1248"/>
      <c r="H763" s="1248"/>
      <c r="I763" s="1248"/>
      <c r="J763" s="1295" t="s">
        <v>806</v>
      </c>
      <c r="K763" s="1296"/>
      <c r="L763" s="1297"/>
      <c r="M763" s="1295" t="s">
        <v>881</v>
      </c>
      <c r="N763" s="1296"/>
      <c r="O763" s="1297"/>
      <c r="Z763" s="252" t="s">
        <v>1439</v>
      </c>
    </row>
    <row r="764" spans="2:26" ht="18.600000000000001" customHeight="1">
      <c r="D764" s="1248" t="s">
        <v>371</v>
      </c>
      <c r="E764" s="1248"/>
      <c r="F764" s="1248"/>
      <c r="G764" s="1248"/>
      <c r="H764" s="1248"/>
      <c r="I764" s="1248"/>
      <c r="J764" s="1295" t="s">
        <v>806</v>
      </c>
      <c r="K764" s="1296"/>
      <c r="L764" s="1297"/>
      <c r="M764" s="1295" t="s">
        <v>881</v>
      </c>
      <c r="N764" s="1296"/>
      <c r="O764" s="1297"/>
      <c r="Z764" s="252" t="s">
        <v>1439</v>
      </c>
    </row>
    <row r="765" spans="2:26" ht="18.600000000000001" customHeight="1">
      <c r="D765" s="1248" t="s">
        <v>884</v>
      </c>
      <c r="E765" s="1248"/>
      <c r="F765" s="1248"/>
      <c r="G765" s="1248"/>
      <c r="H765" s="1248"/>
      <c r="I765" s="1248"/>
      <c r="J765" s="1295" t="s">
        <v>806</v>
      </c>
      <c r="K765" s="1296"/>
      <c r="L765" s="1297"/>
      <c r="M765" s="1295" t="s">
        <v>881</v>
      </c>
      <c r="N765" s="1296"/>
      <c r="O765" s="1297"/>
      <c r="Z765" s="252" t="s">
        <v>1439</v>
      </c>
    </row>
    <row r="766" spans="2:26" ht="18.600000000000001" customHeight="1">
      <c r="D766" s="1248" t="s">
        <v>393</v>
      </c>
      <c r="E766" s="1248"/>
      <c r="F766" s="1248"/>
      <c r="G766" s="1248"/>
      <c r="H766" s="1248"/>
      <c r="I766" s="1248"/>
      <c r="J766" s="1295" t="s">
        <v>806</v>
      </c>
      <c r="K766" s="1296"/>
      <c r="L766" s="1297"/>
      <c r="M766" s="1295" t="s">
        <v>881</v>
      </c>
      <c r="N766" s="1296"/>
      <c r="O766" s="1297"/>
      <c r="Z766" s="252" t="s">
        <v>1439</v>
      </c>
    </row>
    <row r="767" spans="2:26" ht="18.600000000000001" customHeight="1">
      <c r="D767" s="1248" t="s">
        <v>394</v>
      </c>
      <c r="E767" s="1248"/>
      <c r="F767" s="1248"/>
      <c r="G767" s="1248"/>
      <c r="H767" s="1248"/>
      <c r="I767" s="1248"/>
      <c r="J767" s="1295" t="s">
        <v>806</v>
      </c>
      <c r="K767" s="1296"/>
      <c r="L767" s="1297"/>
      <c r="M767" s="1295" t="s">
        <v>881</v>
      </c>
      <c r="N767" s="1296"/>
      <c r="O767" s="1297"/>
      <c r="Z767" s="252" t="s">
        <v>1439</v>
      </c>
    </row>
    <row r="768" spans="2:26" ht="18.600000000000001" customHeight="1">
      <c r="D768" s="1248" t="s">
        <v>395</v>
      </c>
      <c r="E768" s="1248"/>
      <c r="F768" s="1248"/>
      <c r="G768" s="1248"/>
      <c r="H768" s="1248"/>
      <c r="I768" s="1248"/>
      <c r="J768" s="1295" t="s">
        <v>806</v>
      </c>
      <c r="K768" s="1296"/>
      <c r="L768" s="1297"/>
      <c r="M768" s="1295" t="s">
        <v>881</v>
      </c>
      <c r="N768" s="1296"/>
      <c r="O768" s="1297"/>
      <c r="Z768" s="252" t="s">
        <v>1439</v>
      </c>
    </row>
    <row r="769" spans="4:26" ht="18.600000000000001" customHeight="1">
      <c r="D769" s="1248" t="s">
        <v>396</v>
      </c>
      <c r="E769" s="1248"/>
      <c r="F769" s="1248"/>
      <c r="G769" s="1248"/>
      <c r="H769" s="1248"/>
      <c r="I769" s="1248"/>
      <c r="J769" s="1295" t="s">
        <v>806</v>
      </c>
      <c r="K769" s="1296"/>
      <c r="L769" s="1297"/>
      <c r="M769" s="1295" t="s">
        <v>881</v>
      </c>
      <c r="N769" s="1296"/>
      <c r="O769" s="1297"/>
      <c r="Z769" s="252" t="s">
        <v>1439</v>
      </c>
    </row>
    <row r="770" spans="4:26" ht="18.600000000000001" customHeight="1">
      <c r="D770" s="1248" t="s">
        <v>397</v>
      </c>
      <c r="E770" s="1248"/>
      <c r="F770" s="1248"/>
      <c r="G770" s="1248"/>
      <c r="H770" s="1248"/>
      <c r="I770" s="1248"/>
      <c r="J770" s="1295" t="s">
        <v>806</v>
      </c>
      <c r="K770" s="1296"/>
      <c r="L770" s="1297"/>
      <c r="M770" s="1295" t="s">
        <v>881</v>
      </c>
      <c r="N770" s="1296"/>
      <c r="O770" s="1297"/>
      <c r="Z770" s="252" t="s">
        <v>1439</v>
      </c>
    </row>
    <row r="771" spans="4:26" ht="18.600000000000001" customHeight="1">
      <c r="D771" s="1248" t="s">
        <v>885</v>
      </c>
      <c r="E771" s="1248"/>
      <c r="F771" s="1248"/>
      <c r="G771" s="1248"/>
      <c r="H771" s="1248"/>
      <c r="I771" s="1248"/>
      <c r="J771" s="1295" t="s">
        <v>806</v>
      </c>
      <c r="K771" s="1296"/>
      <c r="L771" s="1297"/>
      <c r="M771" s="1295" t="s">
        <v>881</v>
      </c>
      <c r="N771" s="1296"/>
      <c r="O771" s="1297"/>
      <c r="Z771" s="252" t="s">
        <v>1439</v>
      </c>
    </row>
    <row r="772" spans="4:26" ht="18.600000000000001" customHeight="1">
      <c r="D772" s="1248" t="s">
        <v>886</v>
      </c>
      <c r="E772" s="1248"/>
      <c r="F772" s="1248"/>
      <c r="G772" s="1248"/>
      <c r="H772" s="1248"/>
      <c r="I772" s="1248"/>
      <c r="J772" s="1295" t="s">
        <v>806</v>
      </c>
      <c r="K772" s="1296"/>
      <c r="L772" s="1297"/>
      <c r="M772" s="1295" t="s">
        <v>881</v>
      </c>
      <c r="N772" s="1296"/>
      <c r="O772" s="1297"/>
      <c r="Z772" s="252" t="s">
        <v>1439</v>
      </c>
    </row>
    <row r="773" spans="4:26" ht="18.600000000000001" customHeight="1">
      <c r="D773" s="1248" t="s">
        <v>887</v>
      </c>
      <c r="E773" s="1248"/>
      <c r="F773" s="1248"/>
      <c r="G773" s="1248"/>
      <c r="H773" s="1248"/>
      <c r="I773" s="1248"/>
      <c r="J773" s="1295" t="s">
        <v>806</v>
      </c>
      <c r="K773" s="1296"/>
      <c r="L773" s="1297"/>
      <c r="M773" s="1295" t="s">
        <v>881</v>
      </c>
      <c r="N773" s="1296"/>
      <c r="O773" s="1297"/>
      <c r="Z773" s="252" t="s">
        <v>1439</v>
      </c>
    </row>
    <row r="774" spans="4:26" ht="18.600000000000001" customHeight="1">
      <c r="D774" s="1248" t="s">
        <v>888</v>
      </c>
      <c r="E774" s="1248"/>
      <c r="F774" s="1248"/>
      <c r="G774" s="1248"/>
      <c r="H774" s="1248"/>
      <c r="I774" s="1248"/>
      <c r="J774" s="1295" t="s">
        <v>806</v>
      </c>
      <c r="K774" s="1296"/>
      <c r="L774" s="1297"/>
      <c r="M774" s="1295" t="s">
        <v>881</v>
      </c>
      <c r="N774" s="1296"/>
      <c r="O774" s="1297"/>
      <c r="Z774" s="252" t="s">
        <v>1439</v>
      </c>
    </row>
    <row r="775" spans="4:26" ht="18.600000000000001" customHeight="1">
      <c r="D775" s="1248" t="s">
        <v>889</v>
      </c>
      <c r="E775" s="1248"/>
      <c r="F775" s="1248"/>
      <c r="G775" s="1248"/>
      <c r="H775" s="1248"/>
      <c r="I775" s="1248"/>
      <c r="J775" s="1295" t="s">
        <v>806</v>
      </c>
      <c r="K775" s="1296"/>
      <c r="L775" s="1297"/>
      <c r="M775" s="1295" t="s">
        <v>881</v>
      </c>
      <c r="N775" s="1296"/>
      <c r="O775" s="1297"/>
      <c r="Z775" s="252" t="s">
        <v>1439</v>
      </c>
    </row>
    <row r="776" spans="4:26" ht="18.600000000000001" customHeight="1">
      <c r="D776" s="1248" t="s">
        <v>890</v>
      </c>
      <c r="E776" s="1248"/>
      <c r="F776" s="1248"/>
      <c r="G776" s="1248"/>
      <c r="H776" s="1248"/>
      <c r="I776" s="1248"/>
      <c r="J776" s="1295" t="s">
        <v>806</v>
      </c>
      <c r="K776" s="1296"/>
      <c r="L776" s="1297"/>
      <c r="M776" s="1295" t="s">
        <v>881</v>
      </c>
      <c r="N776" s="1296"/>
      <c r="O776" s="1297"/>
      <c r="Z776" s="252" t="s">
        <v>1439</v>
      </c>
    </row>
    <row r="777" spans="4:26" ht="18.600000000000001" customHeight="1">
      <c r="D777" s="1248" t="s">
        <v>398</v>
      </c>
      <c r="E777" s="1248"/>
      <c r="F777" s="1248"/>
      <c r="G777" s="1248"/>
      <c r="H777" s="1248"/>
      <c r="I777" s="1248"/>
      <c r="J777" s="1295" t="s">
        <v>806</v>
      </c>
      <c r="K777" s="1296"/>
      <c r="L777" s="1297"/>
      <c r="M777" s="1295" t="s">
        <v>881</v>
      </c>
      <c r="N777" s="1296"/>
      <c r="O777" s="1297"/>
      <c r="Z777" s="252" t="s">
        <v>1439</v>
      </c>
    </row>
    <row r="778" spans="4:26" ht="16.5" customHeight="1">
      <c r="E778" s="3" t="s">
        <v>400</v>
      </c>
    </row>
    <row r="779" spans="4:26" ht="16.5" customHeight="1">
      <c r="E779" s="270" t="s">
        <v>681</v>
      </c>
    </row>
    <row r="780" spans="4:26" ht="16.5" customHeight="1">
      <c r="E780" s="3" t="s">
        <v>682</v>
      </c>
    </row>
    <row r="781" spans="4:26" ht="16.5" customHeight="1">
      <c r="E781" s="119" t="s">
        <v>1478</v>
      </c>
    </row>
    <row r="782" spans="4:26" ht="16.5" customHeight="1">
      <c r="E782" s="119" t="s">
        <v>1479</v>
      </c>
    </row>
    <row r="783" spans="4:26" ht="16.5" customHeight="1">
      <c r="E783" s="3" t="s">
        <v>683</v>
      </c>
    </row>
    <row r="784" spans="4:26" ht="16.5" customHeight="1">
      <c r="E784" s="3" t="s">
        <v>938</v>
      </c>
    </row>
    <row r="785" spans="3:26" ht="16.5" customHeight="1">
      <c r="E785" s="3" t="s">
        <v>684</v>
      </c>
    </row>
    <row r="786" spans="3:26" ht="9.6" customHeight="1"/>
    <row r="787" spans="3:26" ht="16.5" customHeight="1">
      <c r="C787" s="8" t="s">
        <v>831</v>
      </c>
    </row>
    <row r="788" spans="3:26" ht="18.95" customHeight="1">
      <c r="D788" s="12" t="s">
        <v>401</v>
      </c>
      <c r="E788" s="19"/>
      <c r="F788" s="19"/>
      <c r="G788" s="20"/>
      <c r="H788" s="1390" t="s">
        <v>808</v>
      </c>
      <c r="I788" s="1390"/>
      <c r="J788" s="1390"/>
      <c r="K788" s="1390"/>
      <c r="Z788" s="252" t="s">
        <v>1441</v>
      </c>
    </row>
    <row r="789" spans="3:26" ht="9.6" customHeight="1"/>
    <row r="790" spans="3:26" ht="16.5" customHeight="1">
      <c r="C790" s="24" t="s">
        <v>1599</v>
      </c>
    </row>
    <row r="791" spans="3:26" ht="39.950000000000003" customHeight="1">
      <c r="D791" s="1343" t="s">
        <v>402</v>
      </c>
      <c r="E791" s="1624"/>
      <c r="F791" s="1430" t="s">
        <v>513</v>
      </c>
      <c r="G791" s="1430"/>
      <c r="H791" s="1430"/>
      <c r="I791" s="1400"/>
      <c r="J791" s="1430" t="s">
        <v>809</v>
      </c>
      <c r="K791" s="1430"/>
      <c r="L791" s="1430"/>
      <c r="M791" s="1430"/>
      <c r="N791" s="1430"/>
      <c r="O791" s="1430"/>
      <c r="P791" s="1430"/>
      <c r="Q791" s="1430"/>
      <c r="R791" s="1430"/>
      <c r="S791" s="1467"/>
      <c r="T791" s="1467"/>
    </row>
    <row r="792" spans="3:26" ht="30" customHeight="1">
      <c r="D792" s="272">
        <v>1</v>
      </c>
      <c r="E792" s="11" t="s">
        <v>5</v>
      </c>
      <c r="F792" s="1426">
        <v>1</v>
      </c>
      <c r="G792" s="1387"/>
      <c r="H792" s="1388"/>
      <c r="I792" s="11" t="s">
        <v>5</v>
      </c>
      <c r="J792" s="1671"/>
      <c r="K792" s="1672"/>
      <c r="L792" s="1672"/>
      <c r="M792" s="1672"/>
      <c r="N792" s="1672"/>
      <c r="O792" s="1672"/>
      <c r="P792" s="1672"/>
      <c r="Q792" s="1672"/>
      <c r="R792" s="1672"/>
      <c r="S792" s="1176"/>
      <c r="T792" s="1177"/>
    </row>
    <row r="793" spans="3:26" ht="16.5" customHeight="1">
      <c r="E793" s="372" t="s">
        <v>403</v>
      </c>
    </row>
    <row r="794" spans="3:26" ht="16.5" customHeight="1">
      <c r="E794" s="270" t="s">
        <v>385</v>
      </c>
      <c r="T794" s="1203" t="s">
        <v>1296</v>
      </c>
      <c r="U794" s="1292"/>
      <c r="V794" s="1292"/>
      <c r="W794" s="1292"/>
      <c r="X794" s="1642"/>
    </row>
    <row r="795" spans="3:26" ht="11.45" customHeight="1"/>
    <row r="796" spans="3:26" ht="16.5" customHeight="1">
      <c r="Q796" t="s">
        <v>907</v>
      </c>
      <c r="S796" s="1244" t="str">
        <f>Q$12</f>
        <v>○△幼稚園</v>
      </c>
      <c r="T796" s="1245"/>
      <c r="U796" s="1245"/>
      <c r="V796" s="1245"/>
      <c r="W796" s="1245"/>
      <c r="X796" s="1526"/>
    </row>
    <row r="797" spans="3:26" ht="16.5" customHeight="1">
      <c r="C797" s="8" t="s">
        <v>832</v>
      </c>
    </row>
    <row r="798" spans="3:26" ht="16.5" customHeight="1">
      <c r="D798" s="1248" t="s">
        <v>404</v>
      </c>
      <c r="E798" s="1248"/>
      <c r="F798" s="1248"/>
      <c r="G798" s="1248"/>
      <c r="H798" s="1438" t="s">
        <v>408</v>
      </c>
      <c r="I798" s="1438"/>
      <c r="J798" s="1438"/>
      <c r="K798" s="1438"/>
      <c r="L798" s="1248" t="s">
        <v>409</v>
      </c>
      <c r="M798" s="1248"/>
      <c r="N798" s="1248"/>
      <c r="O798" s="1248"/>
      <c r="P798" s="1248"/>
      <c r="Q798" s="1248"/>
      <c r="R798" s="1248"/>
    </row>
    <row r="799" spans="3:26" ht="18.95" customHeight="1">
      <c r="D799" s="1248" t="s">
        <v>405</v>
      </c>
      <c r="E799" s="1248"/>
      <c r="F799" s="1248"/>
      <c r="G799" s="1248"/>
      <c r="H799" s="1660"/>
      <c r="I799" s="1660"/>
      <c r="J799" s="1660"/>
      <c r="K799" s="1660"/>
      <c r="L799" s="1390" t="s">
        <v>810</v>
      </c>
      <c r="M799" s="1390"/>
      <c r="N799" s="1390"/>
      <c r="O799" s="1390"/>
      <c r="P799" s="1390"/>
      <c r="Q799" s="1390"/>
      <c r="R799" s="1390"/>
      <c r="Z799" s="252" t="s">
        <v>1442</v>
      </c>
    </row>
    <row r="800" spans="3:26" ht="18.95" customHeight="1">
      <c r="D800" s="1248" t="s">
        <v>406</v>
      </c>
      <c r="E800" s="1248"/>
      <c r="F800" s="1248"/>
      <c r="G800" s="1249"/>
      <c r="H800" s="1661" t="s">
        <v>892</v>
      </c>
      <c r="I800" s="1662"/>
      <c r="J800" s="1662"/>
      <c r="K800" s="1663"/>
      <c r="L800" s="1664" t="s">
        <v>811</v>
      </c>
      <c r="M800" s="1665"/>
      <c r="N800" s="1665"/>
      <c r="O800" s="1665"/>
      <c r="P800" s="1665"/>
      <c r="Q800" s="1665"/>
      <c r="R800" s="1665"/>
      <c r="Z800" s="252" t="s">
        <v>1442</v>
      </c>
    </row>
    <row r="801" spans="4:26" ht="18.95" customHeight="1">
      <c r="D801" s="1248"/>
      <c r="E801" s="1248"/>
      <c r="F801" s="1248"/>
      <c r="G801" s="1249"/>
      <c r="H801" s="1666" t="s">
        <v>891</v>
      </c>
      <c r="I801" s="1667"/>
      <c r="J801" s="1667"/>
      <c r="K801" s="1668"/>
      <c r="L801" s="1669" t="s">
        <v>811</v>
      </c>
      <c r="M801" s="1670"/>
      <c r="N801" s="1670"/>
      <c r="O801" s="1670"/>
      <c r="P801" s="1670"/>
      <c r="Q801" s="1670"/>
      <c r="R801" s="1670"/>
      <c r="Z801" s="252" t="s">
        <v>1442</v>
      </c>
    </row>
    <row r="802" spans="4:26" ht="18.95" customHeight="1">
      <c r="D802" s="1248"/>
      <c r="E802" s="1248"/>
      <c r="F802" s="1248"/>
      <c r="G802" s="1249"/>
      <c r="H802" s="1666"/>
      <c r="I802" s="1667"/>
      <c r="J802" s="1667"/>
      <c r="K802" s="1668"/>
      <c r="L802" s="1669"/>
      <c r="M802" s="1670"/>
      <c r="N802" s="1670"/>
      <c r="O802" s="1670"/>
      <c r="P802" s="1670"/>
      <c r="Q802" s="1670"/>
      <c r="R802" s="1670"/>
      <c r="Z802" s="252" t="s">
        <v>1442</v>
      </c>
    </row>
    <row r="803" spans="4:26" ht="18.95" customHeight="1">
      <c r="D803" s="1248"/>
      <c r="E803" s="1248"/>
      <c r="F803" s="1248"/>
      <c r="G803" s="1249"/>
      <c r="H803" s="1666"/>
      <c r="I803" s="1667"/>
      <c r="J803" s="1667"/>
      <c r="K803" s="1668"/>
      <c r="L803" s="1669"/>
      <c r="M803" s="1670"/>
      <c r="N803" s="1670"/>
      <c r="O803" s="1670"/>
      <c r="P803" s="1670"/>
      <c r="Q803" s="1670"/>
      <c r="R803" s="1670"/>
      <c r="Z803" s="252" t="s">
        <v>1442</v>
      </c>
    </row>
    <row r="804" spans="4:26" ht="18.95" customHeight="1">
      <c r="D804" s="1248"/>
      <c r="E804" s="1248"/>
      <c r="F804" s="1248"/>
      <c r="G804" s="1249"/>
      <c r="H804" s="1666"/>
      <c r="I804" s="1667"/>
      <c r="J804" s="1667"/>
      <c r="K804" s="1668"/>
      <c r="L804" s="1669"/>
      <c r="M804" s="1670"/>
      <c r="N804" s="1670"/>
      <c r="O804" s="1670"/>
      <c r="P804" s="1670"/>
      <c r="Q804" s="1670"/>
      <c r="R804" s="1670"/>
      <c r="Z804" s="252" t="s">
        <v>1442</v>
      </c>
    </row>
    <row r="805" spans="4:26" ht="18.95" customHeight="1">
      <c r="D805" s="1248"/>
      <c r="E805" s="1248"/>
      <c r="F805" s="1248"/>
      <c r="G805" s="1249"/>
      <c r="H805" s="1666"/>
      <c r="I805" s="1667"/>
      <c r="J805" s="1667"/>
      <c r="K805" s="1668"/>
      <c r="L805" s="1669"/>
      <c r="M805" s="1670"/>
      <c r="N805" s="1670"/>
      <c r="O805" s="1670"/>
      <c r="P805" s="1670"/>
      <c r="Q805" s="1670"/>
      <c r="R805" s="1670"/>
      <c r="Z805" s="252" t="s">
        <v>1442</v>
      </c>
    </row>
    <row r="806" spans="4:26" ht="18.95" customHeight="1">
      <c r="D806" s="1248"/>
      <c r="E806" s="1248"/>
      <c r="F806" s="1248"/>
      <c r="G806" s="1249"/>
      <c r="H806" s="1666"/>
      <c r="I806" s="1667"/>
      <c r="J806" s="1667"/>
      <c r="K806" s="1668"/>
      <c r="L806" s="1669"/>
      <c r="M806" s="1670"/>
      <c r="N806" s="1670"/>
      <c r="O806" s="1670"/>
      <c r="P806" s="1670"/>
      <c r="Q806" s="1670"/>
      <c r="R806" s="1670"/>
      <c r="Z806" s="252" t="s">
        <v>1442</v>
      </c>
    </row>
    <row r="807" spans="4:26" ht="18.95" customHeight="1">
      <c r="D807" s="1248"/>
      <c r="E807" s="1248"/>
      <c r="F807" s="1248"/>
      <c r="G807" s="1249"/>
      <c r="H807" s="1673"/>
      <c r="I807" s="1674"/>
      <c r="J807" s="1674"/>
      <c r="K807" s="1675"/>
      <c r="L807" s="1676"/>
      <c r="M807" s="1677"/>
      <c r="N807" s="1677"/>
      <c r="O807" s="1677"/>
      <c r="P807" s="1677"/>
      <c r="Q807" s="1677"/>
      <c r="R807" s="1677"/>
      <c r="Z807" s="252" t="s">
        <v>1442</v>
      </c>
    </row>
    <row r="808" spans="4:26" ht="18.95" customHeight="1">
      <c r="D808" s="1248" t="s">
        <v>407</v>
      </c>
      <c r="E808" s="1248"/>
      <c r="F808" s="1248"/>
      <c r="G808" s="1249"/>
      <c r="H808" s="1661" t="s">
        <v>893</v>
      </c>
      <c r="I808" s="1662"/>
      <c r="J808" s="1662"/>
      <c r="K808" s="1663"/>
      <c r="L808" s="1664" t="s">
        <v>811</v>
      </c>
      <c r="M808" s="1665"/>
      <c r="N808" s="1665"/>
      <c r="O808" s="1665"/>
      <c r="P808" s="1665"/>
      <c r="Q808" s="1665"/>
      <c r="R808" s="1665"/>
      <c r="Z808" s="252" t="s">
        <v>1442</v>
      </c>
    </row>
    <row r="809" spans="4:26" ht="18.95" customHeight="1">
      <c r="D809" s="1248"/>
      <c r="E809" s="1248"/>
      <c r="F809" s="1248"/>
      <c r="G809" s="1249"/>
      <c r="H809" s="1666" t="s">
        <v>894</v>
      </c>
      <c r="I809" s="1667"/>
      <c r="J809" s="1667"/>
      <c r="K809" s="1668"/>
      <c r="L809" s="1669" t="s">
        <v>811</v>
      </c>
      <c r="M809" s="1670"/>
      <c r="N809" s="1670"/>
      <c r="O809" s="1670"/>
      <c r="P809" s="1670"/>
      <c r="Q809" s="1670"/>
      <c r="R809" s="1670"/>
      <c r="Z809" s="252" t="s">
        <v>1442</v>
      </c>
    </row>
    <row r="810" spans="4:26" ht="18.95" customHeight="1">
      <c r="D810" s="1248"/>
      <c r="E810" s="1248"/>
      <c r="F810" s="1248"/>
      <c r="G810" s="1249"/>
      <c r="H810" s="1666" t="s">
        <v>812</v>
      </c>
      <c r="I810" s="1667"/>
      <c r="J810" s="1667"/>
      <c r="K810" s="1668"/>
      <c r="L810" s="1669" t="s">
        <v>896</v>
      </c>
      <c r="M810" s="1670"/>
      <c r="N810" s="1670"/>
      <c r="O810" s="1670"/>
      <c r="P810" s="1670"/>
      <c r="Q810" s="1670"/>
      <c r="R810" s="1670"/>
      <c r="Z810" s="252" t="s">
        <v>1442</v>
      </c>
    </row>
    <row r="811" spans="4:26" ht="18.95" customHeight="1">
      <c r="D811" s="1248"/>
      <c r="E811" s="1248"/>
      <c r="F811" s="1248"/>
      <c r="G811" s="1249"/>
      <c r="H811" s="1666" t="s">
        <v>895</v>
      </c>
      <c r="I811" s="1667"/>
      <c r="J811" s="1667"/>
      <c r="K811" s="1668"/>
      <c r="L811" s="1669" t="s">
        <v>896</v>
      </c>
      <c r="M811" s="1670"/>
      <c r="N811" s="1670"/>
      <c r="O811" s="1670"/>
      <c r="P811" s="1670"/>
      <c r="Q811" s="1670"/>
      <c r="R811" s="1670"/>
      <c r="Z811" s="252" t="s">
        <v>1442</v>
      </c>
    </row>
    <row r="812" spans="4:26" ht="18.95" customHeight="1">
      <c r="D812" s="1248"/>
      <c r="E812" s="1248"/>
      <c r="F812" s="1248"/>
      <c r="G812" s="1249"/>
      <c r="H812" s="1666"/>
      <c r="I812" s="1667"/>
      <c r="J812" s="1667"/>
      <c r="K812" s="1668"/>
      <c r="L812" s="1669"/>
      <c r="M812" s="1670"/>
      <c r="N812" s="1670"/>
      <c r="O812" s="1670"/>
      <c r="P812" s="1670"/>
      <c r="Q812" s="1670"/>
      <c r="R812" s="1670"/>
      <c r="Z812" s="252" t="s">
        <v>1442</v>
      </c>
    </row>
    <row r="813" spans="4:26" ht="18.95" customHeight="1">
      <c r="D813" s="1248"/>
      <c r="E813" s="1248"/>
      <c r="F813" s="1248"/>
      <c r="G813" s="1249"/>
      <c r="H813" s="1666"/>
      <c r="I813" s="1667"/>
      <c r="J813" s="1667"/>
      <c r="K813" s="1668"/>
      <c r="L813" s="1669"/>
      <c r="M813" s="1670"/>
      <c r="N813" s="1670"/>
      <c r="O813" s="1670"/>
      <c r="P813" s="1670"/>
      <c r="Q813" s="1670"/>
      <c r="R813" s="1670"/>
      <c r="Z813" s="252" t="s">
        <v>1442</v>
      </c>
    </row>
    <row r="814" spans="4:26" ht="18.95" customHeight="1">
      <c r="D814" s="1248"/>
      <c r="E814" s="1248"/>
      <c r="F814" s="1248"/>
      <c r="G814" s="1249"/>
      <c r="H814" s="1666"/>
      <c r="I814" s="1667"/>
      <c r="J814" s="1667"/>
      <c r="K814" s="1668"/>
      <c r="L814" s="1669"/>
      <c r="M814" s="1670"/>
      <c r="N814" s="1670"/>
      <c r="O814" s="1670"/>
      <c r="P814" s="1670"/>
      <c r="Q814" s="1670"/>
      <c r="R814" s="1670"/>
      <c r="Z814" s="252" t="s">
        <v>1442</v>
      </c>
    </row>
    <row r="815" spans="4:26" ht="18.95" customHeight="1">
      <c r="D815" s="1248"/>
      <c r="E815" s="1248"/>
      <c r="F815" s="1248"/>
      <c r="G815" s="1249"/>
      <c r="H815" s="1666"/>
      <c r="I815" s="1667"/>
      <c r="J815" s="1667"/>
      <c r="K815" s="1668"/>
      <c r="L815" s="1669"/>
      <c r="M815" s="1670"/>
      <c r="N815" s="1670"/>
      <c r="O815" s="1670"/>
      <c r="P815" s="1670"/>
      <c r="Q815" s="1670"/>
      <c r="R815" s="1670"/>
      <c r="Z815" s="252" t="s">
        <v>1442</v>
      </c>
    </row>
    <row r="816" spans="4:26" ht="18.95" customHeight="1">
      <c r="D816" s="1248"/>
      <c r="E816" s="1248"/>
      <c r="F816" s="1248"/>
      <c r="G816" s="1249"/>
      <c r="H816" s="1666"/>
      <c r="I816" s="1667"/>
      <c r="J816" s="1667"/>
      <c r="K816" s="1668"/>
      <c r="L816" s="1669"/>
      <c r="M816" s="1670"/>
      <c r="N816" s="1670"/>
      <c r="O816" s="1670"/>
      <c r="P816" s="1670"/>
      <c r="Q816" s="1670"/>
      <c r="R816" s="1670"/>
      <c r="Z816" s="252" t="s">
        <v>1442</v>
      </c>
    </row>
    <row r="817" spans="2:26" ht="18.95" customHeight="1">
      <c r="D817" s="1248"/>
      <c r="E817" s="1248"/>
      <c r="F817" s="1248"/>
      <c r="G817" s="1249"/>
      <c r="H817" s="1673"/>
      <c r="I817" s="1674"/>
      <c r="J817" s="1674"/>
      <c r="K817" s="1675"/>
      <c r="L817" s="1676"/>
      <c r="M817" s="1677"/>
      <c r="N817" s="1677"/>
      <c r="O817" s="1677"/>
      <c r="P817" s="1677"/>
      <c r="Q817" s="1677"/>
      <c r="R817" s="1677"/>
      <c r="Z817" s="252" t="s">
        <v>1442</v>
      </c>
    </row>
    <row r="818" spans="2:26" ht="16.5" customHeight="1">
      <c r="E818" s="372" t="s">
        <v>981</v>
      </c>
    </row>
    <row r="819" spans="2:26" ht="16.5" customHeight="1">
      <c r="E819" s="119" t="s">
        <v>1494</v>
      </c>
    </row>
    <row r="820" spans="2:26" ht="12" customHeight="1"/>
    <row r="821" spans="2:26" ht="16.5" customHeight="1">
      <c r="Q821" t="s">
        <v>907</v>
      </c>
      <c r="S821" s="1244" t="str">
        <f>Q$12</f>
        <v>○△幼稚園</v>
      </c>
      <c r="T821" s="1245"/>
      <c r="U821" s="1245"/>
      <c r="V821" s="1245"/>
      <c r="W821" s="1245"/>
      <c r="X821" s="1526"/>
    </row>
    <row r="822" spans="2:26" ht="16.5" customHeight="1">
      <c r="B822" s="275" t="s">
        <v>410</v>
      </c>
      <c r="C822" s="222"/>
      <c r="D822" s="222"/>
      <c r="E822" s="222"/>
      <c r="F822" s="222"/>
      <c r="G822" s="222"/>
      <c r="H822" s="222"/>
      <c r="I822" s="222"/>
      <c r="J822" s="222"/>
      <c r="K822" s="222"/>
      <c r="L822" s="222"/>
      <c r="M822" s="222"/>
      <c r="N822" s="222"/>
      <c r="O822" s="222"/>
      <c r="P822" s="222"/>
      <c r="Q822" s="222"/>
      <c r="R822" s="222"/>
      <c r="S822" s="222"/>
      <c r="T822" s="222"/>
      <c r="U822" s="222"/>
      <c r="V822" s="222"/>
      <c r="W822" s="222"/>
      <c r="X822" s="222"/>
      <c r="Y822" s="222"/>
    </row>
    <row r="823" spans="2:26" ht="16.5" customHeight="1">
      <c r="B823" s="222"/>
      <c r="C823" s="222"/>
      <c r="D823" s="222" t="s">
        <v>1355</v>
      </c>
      <c r="E823" s="222"/>
      <c r="F823" s="222"/>
      <c r="G823" s="222"/>
      <c r="H823" s="222"/>
      <c r="I823" s="222"/>
      <c r="J823" s="222"/>
      <c r="K823" s="222"/>
      <c r="L823" s="222"/>
      <c r="M823" s="222"/>
      <c r="N823" s="222"/>
      <c r="O823" s="222"/>
      <c r="P823" s="222"/>
      <c r="Q823" s="222"/>
      <c r="R823" s="222"/>
      <c r="S823" s="222"/>
      <c r="T823" s="1678" t="s">
        <v>1296</v>
      </c>
      <c r="U823" s="1204"/>
      <c r="V823" s="1204"/>
      <c r="W823" s="1204"/>
      <c r="X823" s="1679"/>
      <c r="Y823" s="222"/>
    </row>
    <row r="824" spans="2:26" ht="16.5" customHeight="1">
      <c r="B824" s="222"/>
      <c r="C824" s="24" t="s">
        <v>411</v>
      </c>
      <c r="D824" s="222"/>
      <c r="E824" s="222"/>
      <c r="F824" s="222"/>
      <c r="G824" s="222"/>
      <c r="H824" s="222"/>
      <c r="I824" s="222"/>
      <c r="J824" s="222"/>
      <c r="K824" s="222"/>
      <c r="L824" s="222"/>
      <c r="M824" s="222"/>
      <c r="N824" s="222"/>
      <c r="O824" s="222"/>
      <c r="P824" s="222"/>
      <c r="Q824" s="222"/>
      <c r="R824" s="222"/>
      <c r="S824" s="222"/>
      <c r="T824" s="222"/>
      <c r="U824" s="222"/>
      <c r="V824" s="222"/>
      <c r="W824" s="222"/>
      <c r="X824" s="222"/>
      <c r="Y824" s="222"/>
    </row>
    <row r="825" spans="2:26" ht="16.5" customHeight="1">
      <c r="B825" s="222"/>
      <c r="C825" s="222"/>
      <c r="D825" s="222" t="s">
        <v>1644</v>
      </c>
      <c r="E825" s="222"/>
      <c r="F825" s="222"/>
      <c r="G825" s="222"/>
      <c r="H825" s="222"/>
      <c r="I825" s="222"/>
      <c r="J825" s="222"/>
      <c r="K825" s="222"/>
      <c r="L825" s="222"/>
      <c r="M825" s="222"/>
      <c r="N825" s="222"/>
      <c r="O825" s="222"/>
      <c r="P825" s="222"/>
      <c r="Q825" s="222"/>
      <c r="R825" s="222"/>
      <c r="S825" s="222"/>
      <c r="T825" s="222"/>
      <c r="U825" s="222"/>
      <c r="V825" s="222"/>
      <c r="W825" s="222"/>
      <c r="X825" s="222"/>
      <c r="Y825" s="222"/>
    </row>
    <row r="826" spans="2:26" ht="16.5" customHeight="1">
      <c r="B826" s="222"/>
      <c r="C826" s="222"/>
      <c r="D826" s="713" t="s">
        <v>412</v>
      </c>
      <c r="E826" s="631"/>
      <c r="F826" s="631"/>
      <c r="G826" s="949" t="s">
        <v>1600</v>
      </c>
      <c r="H826" s="949"/>
      <c r="I826" s="949"/>
      <c r="J826" s="949"/>
      <c r="K826" s="949"/>
      <c r="L826" s="949"/>
      <c r="M826" s="603" t="s">
        <v>1601</v>
      </c>
      <c r="N826" s="603"/>
      <c r="O826" s="603"/>
      <c r="P826" s="603"/>
      <c r="Q826" s="603"/>
      <c r="R826" s="603"/>
      <c r="S826" s="222"/>
      <c r="T826" s="222"/>
      <c r="U826" s="222"/>
      <c r="V826" s="222"/>
      <c r="W826" s="222"/>
      <c r="X826" s="222"/>
      <c r="Y826" s="222"/>
    </row>
    <row r="827" spans="2:26" ht="16.5" customHeight="1">
      <c r="B827" s="222"/>
      <c r="C827" s="222"/>
      <c r="D827" s="631"/>
      <c r="E827" s="631"/>
      <c r="F827" s="631"/>
      <c r="G827" s="752" t="s">
        <v>598</v>
      </c>
      <c r="H827" s="752"/>
      <c r="I827" s="752"/>
      <c r="J827" s="752" t="s">
        <v>599</v>
      </c>
      <c r="K827" s="752"/>
      <c r="L827" s="752"/>
      <c r="M827" s="752" t="s">
        <v>598</v>
      </c>
      <c r="N827" s="752"/>
      <c r="O827" s="752"/>
      <c r="P827" s="752" t="s">
        <v>599</v>
      </c>
      <c r="Q827" s="752"/>
      <c r="R827" s="752"/>
      <c r="S827" s="222"/>
      <c r="T827" s="222"/>
      <c r="U827" s="222"/>
      <c r="V827" s="222"/>
      <c r="W827" s="222"/>
      <c r="X827" s="222"/>
      <c r="Y827" s="222"/>
    </row>
    <row r="828" spans="2:26" ht="18.95" customHeight="1">
      <c r="B828" s="222"/>
      <c r="C828" s="222"/>
      <c r="D828" s="622" t="s">
        <v>413</v>
      </c>
      <c r="E828" s="609"/>
      <c r="F828" s="609"/>
      <c r="G828" s="531" t="s">
        <v>1587</v>
      </c>
      <c r="H828" s="373">
        <v>6</v>
      </c>
      <c r="I828" s="374">
        <v>10</v>
      </c>
      <c r="J828" s="531" t="s">
        <v>1587</v>
      </c>
      <c r="K828" s="373">
        <v>12</v>
      </c>
      <c r="L828" s="374">
        <v>20</v>
      </c>
      <c r="M828" s="531" t="s">
        <v>1587</v>
      </c>
      <c r="N828" s="373">
        <v>6</v>
      </c>
      <c r="O828" s="374">
        <v>11</v>
      </c>
      <c r="P828" s="531" t="s">
        <v>1587</v>
      </c>
      <c r="Q828" s="373">
        <v>1</v>
      </c>
      <c r="R828" s="375">
        <v>9</v>
      </c>
      <c r="S828" s="222"/>
      <c r="T828" s="222"/>
      <c r="U828" s="222"/>
      <c r="V828" s="222"/>
      <c r="W828" s="222"/>
      <c r="X828" s="222"/>
      <c r="Y828" s="222"/>
    </row>
    <row r="829" spans="2:26" ht="18.95" customHeight="1">
      <c r="B829" s="222"/>
      <c r="C829" s="222"/>
      <c r="D829" s="681" t="s">
        <v>414</v>
      </c>
      <c r="E829" s="637"/>
      <c r="F829" s="637"/>
      <c r="G829" s="531" t="s">
        <v>1587</v>
      </c>
      <c r="H829" s="373">
        <v>6</v>
      </c>
      <c r="I829" s="374">
        <v>10</v>
      </c>
      <c r="J829" s="531" t="s">
        <v>1587</v>
      </c>
      <c r="K829" s="373">
        <v>12</v>
      </c>
      <c r="L829" s="374">
        <v>20</v>
      </c>
      <c r="M829" s="531" t="s">
        <v>1587</v>
      </c>
      <c r="N829" s="373">
        <v>6</v>
      </c>
      <c r="O829" s="374">
        <v>11</v>
      </c>
      <c r="P829" s="531" t="s">
        <v>1587</v>
      </c>
      <c r="Q829" s="373">
        <v>1</v>
      </c>
      <c r="R829" s="375">
        <v>9</v>
      </c>
      <c r="S829" s="222"/>
      <c r="T829" s="222"/>
      <c r="U829" s="222"/>
      <c r="V829" s="222"/>
      <c r="W829" s="222"/>
      <c r="X829" s="222"/>
      <c r="Y829" s="222"/>
    </row>
    <row r="830" spans="2:26" ht="18.95" customHeight="1">
      <c r="B830" s="222"/>
      <c r="C830" s="222"/>
      <c r="D830" s="681" t="s">
        <v>415</v>
      </c>
      <c r="E830" s="637"/>
      <c r="F830" s="637"/>
      <c r="G830" s="531" t="s">
        <v>1587</v>
      </c>
      <c r="H830" s="373">
        <v>6</v>
      </c>
      <c r="I830" s="374">
        <v>10</v>
      </c>
      <c r="J830" s="531" t="s">
        <v>1587</v>
      </c>
      <c r="K830" s="373">
        <v>12</v>
      </c>
      <c r="L830" s="374">
        <v>20</v>
      </c>
      <c r="M830" s="531" t="s">
        <v>1587</v>
      </c>
      <c r="N830" s="373">
        <v>6</v>
      </c>
      <c r="O830" s="374">
        <v>11</v>
      </c>
      <c r="P830" s="531" t="s">
        <v>1587</v>
      </c>
      <c r="Q830" s="373">
        <v>1</v>
      </c>
      <c r="R830" s="375">
        <v>9</v>
      </c>
      <c r="S830" s="222"/>
      <c r="T830" s="222"/>
      <c r="U830" s="222"/>
      <c r="V830" s="222"/>
      <c r="W830" s="222"/>
      <c r="X830" s="222"/>
      <c r="Y830" s="222"/>
    </row>
    <row r="831" spans="2:26" ht="6.6" customHeight="1">
      <c r="B831" s="222"/>
      <c r="C831" s="222"/>
      <c r="D831" s="222"/>
      <c r="E831" s="222"/>
      <c r="F831" s="222"/>
      <c r="G831" s="222"/>
      <c r="H831" s="222"/>
      <c r="I831" s="222"/>
      <c r="J831" s="222"/>
      <c r="K831" s="222"/>
      <c r="L831" s="222"/>
      <c r="M831" s="222"/>
      <c r="N831" s="222"/>
      <c r="O831" s="222"/>
      <c r="P831" s="222"/>
      <c r="Q831" s="222"/>
      <c r="R831" s="222"/>
      <c r="S831" s="222"/>
      <c r="T831" s="222"/>
      <c r="U831" s="222"/>
      <c r="V831" s="222"/>
      <c r="W831" s="222"/>
      <c r="X831" s="222"/>
      <c r="Y831" s="222"/>
    </row>
    <row r="832" spans="2:26" ht="18.95" customHeight="1">
      <c r="B832" s="222"/>
      <c r="C832" s="222" t="s">
        <v>600</v>
      </c>
      <c r="D832" s="222"/>
      <c r="E832" s="669" t="s">
        <v>1495</v>
      </c>
      <c r="F832" s="706"/>
      <c r="G832" s="706"/>
      <c r="H832" s="706"/>
      <c r="I832" s="756"/>
      <c r="J832" s="1286" t="s">
        <v>1240</v>
      </c>
      <c r="K832" s="1287"/>
      <c r="L832" s="609"/>
      <c r="M832" s="609"/>
      <c r="N832" s="609"/>
      <c r="O832" s="609"/>
      <c r="P832" s="755"/>
      <c r="Q832" s="222"/>
      <c r="R832" s="222"/>
      <c r="S832" s="222"/>
      <c r="T832" s="222"/>
      <c r="U832" s="222"/>
      <c r="V832" s="222"/>
      <c r="W832" s="222"/>
      <c r="X832" s="222"/>
      <c r="Y832" s="222"/>
      <c r="Z832" s="252" t="s">
        <v>1443</v>
      </c>
    </row>
    <row r="833" spans="2:26" ht="13.5" customHeight="1">
      <c r="B833" s="222"/>
      <c r="C833" s="222"/>
      <c r="D833" s="222"/>
      <c r="E833" s="222"/>
      <c r="F833" s="222"/>
      <c r="G833" s="949" t="s">
        <v>1600</v>
      </c>
      <c r="H833" s="949"/>
      <c r="I833" s="949"/>
      <c r="J833" s="949"/>
      <c r="K833" s="949"/>
      <c r="L833" s="949"/>
      <c r="M833" s="603" t="s">
        <v>1601</v>
      </c>
      <c r="N833" s="603"/>
      <c r="O833" s="603"/>
      <c r="P833" s="603"/>
      <c r="Q833" s="603"/>
      <c r="R833" s="603"/>
      <c r="S833" s="1008" t="s">
        <v>897</v>
      </c>
      <c r="T833" s="1009"/>
      <c r="U833" s="1009"/>
      <c r="V833" s="1009"/>
      <c r="W833" s="1010"/>
      <c r="X833" s="222"/>
      <c r="Y833" s="222"/>
    </row>
    <row r="834" spans="2:26" ht="16.5" customHeight="1">
      <c r="B834" s="222"/>
      <c r="C834" s="222"/>
      <c r="D834" s="222"/>
      <c r="E834" s="222"/>
      <c r="F834" s="222"/>
      <c r="G834" s="752" t="s">
        <v>598</v>
      </c>
      <c r="H834" s="752"/>
      <c r="I834" s="752"/>
      <c r="J834" s="752" t="s">
        <v>599</v>
      </c>
      <c r="K834" s="752"/>
      <c r="L834" s="752"/>
      <c r="M834" s="752" t="s">
        <v>598</v>
      </c>
      <c r="N834" s="752"/>
      <c r="O834" s="752"/>
      <c r="P834" s="752" t="s">
        <v>599</v>
      </c>
      <c r="Q834" s="752"/>
      <c r="R834" s="752"/>
      <c r="S834" s="1011"/>
      <c r="T834" s="1012"/>
      <c r="U834" s="1012"/>
      <c r="V834" s="1012"/>
      <c r="W834" s="1013"/>
      <c r="X834" s="222"/>
      <c r="Y834" s="222"/>
    </row>
    <row r="835" spans="2:26" ht="16.5" customHeight="1">
      <c r="B835" s="222"/>
      <c r="C835" s="222"/>
      <c r="D835" s="1025" t="s">
        <v>941</v>
      </c>
      <c r="E835" s="1026"/>
      <c r="F835" s="637"/>
      <c r="G835" s="1684"/>
      <c r="H835" s="1686"/>
      <c r="I835" s="1682"/>
      <c r="J835" s="1684"/>
      <c r="K835" s="1686"/>
      <c r="L835" s="1682"/>
      <c r="M835" s="1684"/>
      <c r="N835" s="1686"/>
      <c r="O835" s="1682"/>
      <c r="P835" s="1684"/>
      <c r="Q835" s="1686"/>
      <c r="R835" s="1682"/>
      <c r="S835" s="246" t="s">
        <v>417</v>
      </c>
      <c r="T835" s="376" t="s">
        <v>803</v>
      </c>
      <c r="U835" s="377">
        <v>5</v>
      </c>
      <c r="V835" s="377">
        <v>1</v>
      </c>
      <c r="W835" s="377">
        <v>10</v>
      </c>
      <c r="X835" s="222"/>
      <c r="Y835" s="222"/>
      <c r="Z835" s="252" t="s">
        <v>1402</v>
      </c>
    </row>
    <row r="836" spans="2:26" ht="16.5" customHeight="1">
      <c r="B836" s="222"/>
      <c r="C836" s="222"/>
      <c r="D836" s="1027"/>
      <c r="E836" s="1026"/>
      <c r="F836" s="637"/>
      <c r="G836" s="1685"/>
      <c r="H836" s="1687"/>
      <c r="I836" s="1683"/>
      <c r="J836" s="1685"/>
      <c r="K836" s="1687"/>
      <c r="L836" s="1683"/>
      <c r="M836" s="1685"/>
      <c r="N836" s="1687"/>
      <c r="O836" s="1683"/>
      <c r="P836" s="1685"/>
      <c r="Q836" s="1687"/>
      <c r="R836" s="1683"/>
      <c r="S836" s="246" t="s">
        <v>418</v>
      </c>
      <c r="T836" s="376" t="s">
        <v>803</v>
      </c>
      <c r="U836" s="377">
        <v>5</v>
      </c>
      <c r="V836" s="377">
        <v>1</v>
      </c>
      <c r="W836" s="377">
        <v>10</v>
      </c>
      <c r="X836" s="222"/>
      <c r="Y836" s="222"/>
      <c r="Z836" s="252" t="s">
        <v>1402</v>
      </c>
    </row>
    <row r="837" spans="2:26" ht="18.95" customHeight="1">
      <c r="B837" s="222"/>
      <c r="C837" s="222"/>
      <c r="D837" s="681" t="s">
        <v>416</v>
      </c>
      <c r="E837" s="637"/>
      <c r="F837" s="637"/>
      <c r="G837" s="330"/>
      <c r="H837" s="378"/>
      <c r="I837" s="379"/>
      <c r="J837" s="330"/>
      <c r="K837" s="378"/>
      <c r="L837" s="379"/>
      <c r="M837" s="330"/>
      <c r="N837" s="378"/>
      <c r="O837" s="379"/>
      <c r="P837" s="330"/>
      <c r="Q837" s="378"/>
      <c r="R837" s="332"/>
      <c r="S837" s="222"/>
      <c r="T837" s="222"/>
      <c r="U837" s="222"/>
      <c r="V837" s="222"/>
      <c r="W837" s="222"/>
      <c r="X837" s="222"/>
      <c r="Y837" s="222"/>
    </row>
    <row r="838" spans="2:26" ht="6.6" customHeight="1">
      <c r="B838" s="222"/>
      <c r="C838" s="222"/>
      <c r="D838" s="222"/>
      <c r="E838" s="222"/>
      <c r="F838" s="222"/>
      <c r="G838" s="222"/>
      <c r="H838" s="222"/>
      <c r="I838" s="222"/>
      <c r="J838" s="222"/>
      <c r="K838" s="222"/>
      <c r="L838" s="222"/>
      <c r="M838" s="222"/>
      <c r="N838" s="222"/>
      <c r="O838" s="222"/>
      <c r="P838" s="222"/>
      <c r="Q838" s="222"/>
      <c r="R838" s="222"/>
      <c r="S838" s="222"/>
      <c r="T838" s="222"/>
      <c r="U838" s="222"/>
      <c r="V838" s="222"/>
      <c r="W838" s="222"/>
      <c r="X838" s="222"/>
      <c r="Y838" s="222"/>
    </row>
    <row r="839" spans="2:26" ht="27.6" customHeight="1">
      <c r="B839" s="222"/>
      <c r="C839" s="222"/>
      <c r="D839" s="380"/>
      <c r="E839" s="1003" t="s">
        <v>1538</v>
      </c>
      <c r="F839" s="1004"/>
      <c r="G839" s="1004"/>
      <c r="H839" s="1004"/>
      <c r="I839" s="1005"/>
      <c r="J839" s="1286" t="s">
        <v>972</v>
      </c>
      <c r="K839" s="1287"/>
      <c r="L839" s="609"/>
      <c r="M839" s="609"/>
      <c r="N839" s="609"/>
      <c r="O839" s="609"/>
      <c r="P839" s="755"/>
      <c r="Q839" s="222"/>
      <c r="R839" s="222"/>
      <c r="S839" s="222"/>
      <c r="T839" s="222"/>
      <c r="U839" s="222"/>
      <c r="V839" s="222"/>
      <c r="W839" s="222"/>
      <c r="X839" s="222"/>
      <c r="Y839" s="222"/>
      <c r="Z839" s="252" t="s">
        <v>1444</v>
      </c>
    </row>
    <row r="840" spans="2:26" ht="15.6" customHeight="1">
      <c r="B840" s="222"/>
      <c r="C840" s="222"/>
      <c r="D840" s="380"/>
      <c r="E840" s="222"/>
      <c r="F840" s="222"/>
      <c r="G840" s="949" t="s">
        <v>1600</v>
      </c>
      <c r="H840" s="949"/>
      <c r="I840" s="949"/>
      <c r="J840" s="949"/>
      <c r="K840" s="949"/>
      <c r="L840" s="949"/>
      <c r="M840" s="603" t="s">
        <v>1601</v>
      </c>
      <c r="N840" s="603"/>
      <c r="O840" s="603"/>
      <c r="P840" s="603"/>
      <c r="Q840" s="603"/>
      <c r="R840" s="603"/>
      <c r="S840" s="222"/>
      <c r="T840" s="222"/>
      <c r="U840" s="222"/>
      <c r="V840" s="222"/>
      <c r="W840" s="222"/>
      <c r="X840" s="222"/>
      <c r="Y840" s="222"/>
    </row>
    <row r="841" spans="2:26" ht="15.6" customHeight="1">
      <c r="B841" s="222"/>
      <c r="C841" s="222"/>
      <c r="D841" s="222"/>
      <c r="E841" s="222"/>
      <c r="F841" s="222"/>
      <c r="G841" s="752" t="s">
        <v>598</v>
      </c>
      <c r="H841" s="752"/>
      <c r="I841" s="752"/>
      <c r="J841" s="752" t="s">
        <v>599</v>
      </c>
      <c r="K841" s="752"/>
      <c r="L841" s="752"/>
      <c r="M841" s="752" t="s">
        <v>598</v>
      </c>
      <c r="N841" s="752"/>
      <c r="O841" s="752"/>
      <c r="P841" s="752" t="s">
        <v>599</v>
      </c>
      <c r="Q841" s="752"/>
      <c r="R841" s="752"/>
      <c r="S841" s="222"/>
      <c r="T841" s="222"/>
      <c r="U841" s="222"/>
      <c r="V841" s="222"/>
      <c r="W841" s="222"/>
      <c r="X841" s="222"/>
      <c r="Y841" s="222"/>
    </row>
    <row r="842" spans="2:26" ht="18.95" customHeight="1">
      <c r="B842" s="222"/>
      <c r="C842" s="222"/>
      <c r="D842" s="622" t="s">
        <v>419</v>
      </c>
      <c r="E842" s="609"/>
      <c r="F842" s="609"/>
      <c r="G842" s="529" t="s">
        <v>1587</v>
      </c>
      <c r="H842" s="378">
        <v>6</v>
      </c>
      <c r="I842" s="379">
        <v>10</v>
      </c>
      <c r="J842" s="529" t="s">
        <v>1587</v>
      </c>
      <c r="K842" s="378">
        <v>12</v>
      </c>
      <c r="L842" s="379">
        <v>20</v>
      </c>
      <c r="M842" s="529" t="s">
        <v>1587</v>
      </c>
      <c r="N842" s="378">
        <v>6</v>
      </c>
      <c r="O842" s="379">
        <v>11</v>
      </c>
      <c r="P842" s="529" t="s">
        <v>1587</v>
      </c>
      <c r="Q842" s="378">
        <v>1</v>
      </c>
      <c r="R842" s="332">
        <v>9</v>
      </c>
      <c r="S842" s="222"/>
      <c r="T842" s="222"/>
      <c r="U842" s="222"/>
      <c r="V842" s="222"/>
      <c r="W842" s="222"/>
      <c r="X842" s="222"/>
      <c r="Y842" s="222"/>
    </row>
    <row r="843" spans="2:26" ht="18.95" customHeight="1">
      <c r="B843" s="222"/>
      <c r="C843" s="222"/>
      <c r="D843" s="622" t="s">
        <v>420</v>
      </c>
      <c r="E843" s="609"/>
      <c r="F843" s="609"/>
      <c r="G843" s="529" t="s">
        <v>1587</v>
      </c>
      <c r="H843" s="378">
        <v>6</v>
      </c>
      <c r="I843" s="379">
        <v>10</v>
      </c>
      <c r="J843" s="529" t="s">
        <v>1587</v>
      </c>
      <c r="K843" s="378">
        <v>12</v>
      </c>
      <c r="L843" s="379">
        <v>20</v>
      </c>
      <c r="M843" s="529" t="s">
        <v>1587</v>
      </c>
      <c r="N843" s="378">
        <v>6</v>
      </c>
      <c r="O843" s="379">
        <v>11</v>
      </c>
      <c r="P843" s="529" t="s">
        <v>1587</v>
      </c>
      <c r="Q843" s="378">
        <v>1</v>
      </c>
      <c r="R843" s="332">
        <v>9</v>
      </c>
      <c r="S843" s="222"/>
      <c r="T843" s="222"/>
      <c r="U843" s="222"/>
      <c r="V843" s="222"/>
      <c r="W843" s="222"/>
      <c r="X843" s="222"/>
      <c r="Y843" s="222"/>
    </row>
    <row r="844" spans="2:26" ht="6.6" customHeight="1">
      <c r="B844" s="222"/>
      <c r="C844" s="222"/>
      <c r="D844" s="222"/>
      <c r="E844" s="222"/>
      <c r="F844" s="222"/>
      <c r="G844" s="222"/>
      <c r="H844" s="222"/>
      <c r="I844" s="222"/>
      <c r="J844" s="222"/>
      <c r="K844" s="222"/>
      <c r="L844" s="222"/>
      <c r="M844" s="222"/>
      <c r="N844" s="222"/>
      <c r="O844" s="222"/>
      <c r="P844" s="222"/>
      <c r="Q844" s="222"/>
      <c r="R844" s="222"/>
      <c r="S844" s="222"/>
      <c r="T844" s="222"/>
      <c r="U844" s="222"/>
      <c r="V844" s="222"/>
      <c r="W844" s="222"/>
      <c r="X844" s="222"/>
      <c r="Y844" s="222"/>
    </row>
    <row r="845" spans="2:26" ht="31.5" customHeight="1">
      <c r="B845" s="222"/>
      <c r="C845" s="222"/>
      <c r="D845" s="1003" t="s">
        <v>1356</v>
      </c>
      <c r="E845" s="1022"/>
      <c r="F845" s="1022"/>
      <c r="G845" s="1022"/>
      <c r="H845" s="1022"/>
      <c r="I845" s="1174"/>
      <c r="J845" s="1680"/>
      <c r="K845" s="1680"/>
      <c r="L845" s="1680"/>
      <c r="M845" s="1680"/>
      <c r="N845" s="1680"/>
      <c r="O845" s="1680"/>
      <c r="P845" s="1680"/>
      <c r="Q845" s="1680"/>
      <c r="R845" s="1680"/>
      <c r="S845" s="1680"/>
      <c r="T845" s="1681"/>
      <c r="U845" s="222"/>
      <c r="V845" s="222"/>
      <c r="W845" s="222"/>
      <c r="X845" s="222"/>
      <c r="Y845" s="222"/>
    </row>
    <row r="846" spans="2:26" ht="15.6" customHeight="1">
      <c r="B846" s="222"/>
      <c r="C846" s="222"/>
      <c r="D846" s="119" t="s">
        <v>1496</v>
      </c>
      <c r="E846" s="222"/>
      <c r="F846" s="222"/>
      <c r="G846" s="222"/>
      <c r="H846" s="222"/>
      <c r="I846" s="222"/>
      <c r="J846" s="222"/>
      <c r="K846" s="222"/>
      <c r="L846" s="222"/>
      <c r="M846" s="222"/>
      <c r="N846" s="222"/>
      <c r="O846" s="222"/>
      <c r="P846" s="222"/>
      <c r="Q846" s="222"/>
      <c r="R846" s="222"/>
      <c r="S846" s="222"/>
      <c r="T846" s="222"/>
      <c r="U846" s="222"/>
      <c r="V846" s="222"/>
      <c r="W846" s="222"/>
      <c r="X846" s="222"/>
      <c r="Y846" s="222"/>
    </row>
    <row r="847" spans="2:26" ht="9.6" customHeight="1">
      <c r="B847" s="222"/>
      <c r="C847" s="222"/>
      <c r="D847" s="222"/>
      <c r="E847" s="222"/>
      <c r="F847" s="222"/>
      <c r="G847" s="222"/>
      <c r="H847" s="222"/>
      <c r="I847" s="222"/>
      <c r="J847" s="222"/>
      <c r="K847" s="222"/>
      <c r="L847" s="222"/>
      <c r="M847" s="222"/>
      <c r="N847" s="222"/>
      <c r="O847" s="222"/>
      <c r="P847" s="222"/>
      <c r="Q847" s="222"/>
      <c r="R847" s="222"/>
      <c r="S847" s="222"/>
      <c r="T847" s="222"/>
      <c r="U847" s="222"/>
      <c r="V847" s="222"/>
      <c r="W847" s="222"/>
      <c r="X847" s="222"/>
      <c r="Y847" s="222"/>
    </row>
    <row r="848" spans="2:26" ht="16.5" customHeight="1">
      <c r="B848" s="222"/>
      <c r="C848" s="222"/>
      <c r="D848" s="222" t="s">
        <v>1645</v>
      </c>
      <c r="E848" s="222"/>
      <c r="F848" s="222"/>
      <c r="G848" s="222"/>
      <c r="H848" s="222"/>
      <c r="I848" s="222"/>
      <c r="J848" s="222"/>
      <c r="K848" s="222"/>
      <c r="L848" s="222"/>
      <c r="M848" s="222"/>
      <c r="N848" s="222"/>
      <c r="O848" s="222"/>
      <c r="P848" s="222"/>
      <c r="Q848" s="222"/>
      <c r="R848" s="222"/>
      <c r="S848" s="222"/>
      <c r="T848" s="222"/>
      <c r="U848" s="222"/>
      <c r="V848" s="222"/>
      <c r="W848" s="222"/>
      <c r="X848" s="222"/>
      <c r="Y848" s="222"/>
    </row>
    <row r="849" spans="2:26" ht="15" customHeight="1">
      <c r="B849" s="222"/>
      <c r="C849" s="222"/>
      <c r="D849" s="713" t="s">
        <v>412</v>
      </c>
      <c r="E849" s="631"/>
      <c r="F849" s="631"/>
      <c r="G849" s="887" t="s">
        <v>1602</v>
      </c>
      <c r="H849" s="1224"/>
      <c r="I849" s="1225"/>
      <c r="J849" s="1133" t="s">
        <v>1601</v>
      </c>
      <c r="K849" s="1154"/>
      <c r="L849" s="1134"/>
      <c r="M849" s="1008" t="s">
        <v>897</v>
      </c>
      <c r="N849" s="1009"/>
      <c r="O849" s="1009"/>
      <c r="P849" s="1009"/>
      <c r="Q849" s="1010"/>
      <c r="R849" s="222"/>
      <c r="S849" s="222"/>
      <c r="T849" s="222"/>
      <c r="U849" s="222"/>
      <c r="V849" s="222"/>
      <c r="W849" s="222"/>
      <c r="X849" s="222"/>
      <c r="Y849" s="222"/>
    </row>
    <row r="850" spans="2:26" ht="15" customHeight="1">
      <c r="B850" s="222"/>
      <c r="C850" s="222"/>
      <c r="D850" s="631"/>
      <c r="E850" s="631"/>
      <c r="F850" s="631"/>
      <c r="G850" s="1226"/>
      <c r="H850" s="1227"/>
      <c r="I850" s="1228"/>
      <c r="J850" s="1229"/>
      <c r="K850" s="1230"/>
      <c r="L850" s="1231"/>
      <c r="M850" s="1011"/>
      <c r="N850" s="1012"/>
      <c r="O850" s="1012"/>
      <c r="P850" s="1012"/>
      <c r="Q850" s="1013"/>
      <c r="R850" s="222"/>
      <c r="S850" s="222"/>
      <c r="T850" s="222"/>
      <c r="U850" s="222"/>
      <c r="V850" s="222"/>
      <c r="W850" s="222"/>
      <c r="X850" s="222"/>
      <c r="Y850" s="222"/>
    </row>
    <row r="851" spans="2:26" ht="16.5" customHeight="1">
      <c r="B851" s="222"/>
      <c r="C851" s="222"/>
      <c r="D851" s="675" t="s">
        <v>939</v>
      </c>
      <c r="E851" s="1015"/>
      <c r="F851" s="1015"/>
      <c r="G851" s="1684"/>
      <c r="H851" s="1686"/>
      <c r="I851" s="1682"/>
      <c r="J851" s="1684"/>
      <c r="K851" s="1686"/>
      <c r="L851" s="1682"/>
      <c r="M851" s="246" t="s">
        <v>417</v>
      </c>
      <c r="N851" s="376" t="s">
        <v>803</v>
      </c>
      <c r="O851" s="377">
        <v>4</v>
      </c>
      <c r="P851" s="377">
        <v>6</v>
      </c>
      <c r="Q851" s="377">
        <v>10</v>
      </c>
      <c r="R851" s="222"/>
      <c r="S851" s="222"/>
      <c r="T851" s="222"/>
      <c r="U851" s="222"/>
      <c r="V851" s="222"/>
      <c r="W851" s="222"/>
      <c r="X851" s="222"/>
      <c r="Y851" s="222"/>
      <c r="Z851" s="252" t="s">
        <v>1402</v>
      </c>
    </row>
    <row r="852" spans="2:26" ht="16.5" customHeight="1">
      <c r="B852" s="222"/>
      <c r="C852" s="222"/>
      <c r="D852" s="1016"/>
      <c r="E852" s="1017"/>
      <c r="F852" s="1017"/>
      <c r="G852" s="1685"/>
      <c r="H852" s="1687"/>
      <c r="I852" s="1683"/>
      <c r="J852" s="1685"/>
      <c r="K852" s="1687"/>
      <c r="L852" s="1683"/>
      <c r="M852" s="246" t="s">
        <v>418</v>
      </c>
      <c r="N852" s="376" t="s">
        <v>803</v>
      </c>
      <c r="O852" s="377">
        <v>4</v>
      </c>
      <c r="P852" s="377">
        <v>6</v>
      </c>
      <c r="Q852" s="377">
        <v>10</v>
      </c>
      <c r="R852" s="222"/>
      <c r="S852" s="222"/>
      <c r="T852" s="222"/>
      <c r="U852" s="222"/>
      <c r="V852" s="222"/>
      <c r="W852" s="222"/>
      <c r="X852" s="222"/>
      <c r="Y852" s="222"/>
      <c r="Z852" s="252" t="s">
        <v>1402</v>
      </c>
    </row>
    <row r="853" spans="2:26" ht="16.5" customHeight="1">
      <c r="B853" s="222"/>
      <c r="C853" s="222"/>
      <c r="D853" s="675" t="s">
        <v>940</v>
      </c>
      <c r="E853" s="1015"/>
      <c r="F853" s="1015"/>
      <c r="G853" s="1684"/>
      <c r="H853" s="1686"/>
      <c r="I853" s="1682"/>
      <c r="J853" s="1684"/>
      <c r="K853" s="1686"/>
      <c r="L853" s="1682"/>
      <c r="M853" s="246" t="s">
        <v>417</v>
      </c>
      <c r="N853" s="376" t="s">
        <v>803</v>
      </c>
      <c r="O853" s="377">
        <v>4</v>
      </c>
      <c r="P853" s="377">
        <v>6</v>
      </c>
      <c r="Q853" s="377">
        <v>10</v>
      </c>
      <c r="R853" s="222"/>
      <c r="S853" s="222"/>
      <c r="T853" s="222"/>
      <c r="U853" s="222"/>
      <c r="V853" s="222"/>
      <c r="W853" s="222"/>
      <c r="X853" s="222"/>
      <c r="Y853" s="222"/>
      <c r="Z853" s="252" t="s">
        <v>1402</v>
      </c>
    </row>
    <row r="854" spans="2:26" ht="16.5" customHeight="1">
      <c r="B854" s="222"/>
      <c r="C854" s="222"/>
      <c r="D854" s="1016"/>
      <c r="E854" s="1017"/>
      <c r="F854" s="1017"/>
      <c r="G854" s="1685"/>
      <c r="H854" s="1687"/>
      <c r="I854" s="1683"/>
      <c r="J854" s="1685"/>
      <c r="K854" s="1687"/>
      <c r="L854" s="1683"/>
      <c r="M854" s="246" t="s">
        <v>418</v>
      </c>
      <c r="N854" s="376" t="s">
        <v>803</v>
      </c>
      <c r="O854" s="377">
        <v>4</v>
      </c>
      <c r="P854" s="377">
        <v>6</v>
      </c>
      <c r="Q854" s="377">
        <v>10</v>
      </c>
      <c r="R854" s="222"/>
      <c r="S854" s="222"/>
      <c r="T854" s="222"/>
      <c r="U854" s="222"/>
      <c r="V854" s="222"/>
      <c r="W854" s="222"/>
      <c r="X854" s="222"/>
      <c r="Y854" s="222"/>
      <c r="Z854" s="252" t="s">
        <v>1402</v>
      </c>
    </row>
    <row r="855" spans="2:26" ht="29.1" customHeight="1">
      <c r="B855" s="222"/>
      <c r="C855" s="222"/>
      <c r="D855" s="681" t="s">
        <v>421</v>
      </c>
      <c r="E855" s="1022"/>
      <c r="F855" s="1022"/>
      <c r="G855" s="531" t="s">
        <v>1587</v>
      </c>
      <c r="H855" s="373">
        <v>6</v>
      </c>
      <c r="I855" s="374">
        <v>10</v>
      </c>
      <c r="J855" s="531" t="s">
        <v>1587</v>
      </c>
      <c r="K855" s="373">
        <v>6</v>
      </c>
      <c r="L855" s="381">
        <v>11</v>
      </c>
      <c r="M855" s="222"/>
      <c r="N855" s="222"/>
      <c r="O855" s="222"/>
      <c r="P855" s="222"/>
      <c r="Q855" s="222"/>
      <c r="R855" s="222"/>
      <c r="S855" s="222"/>
      <c r="T855" s="222"/>
      <c r="U855" s="222"/>
      <c r="V855" s="222"/>
      <c r="W855" s="222"/>
      <c r="X855" s="222"/>
      <c r="Y855" s="222"/>
    </row>
    <row r="856" spans="2:26" ht="30.6" customHeight="1">
      <c r="B856" s="222"/>
      <c r="C856" s="222"/>
      <c r="D856" s="1035" t="s">
        <v>1357</v>
      </c>
      <c r="E856" s="1017"/>
      <c r="F856" s="1017"/>
      <c r="G856" s="1017"/>
      <c r="H856" s="1017"/>
      <c r="I856" s="1174"/>
      <c r="J856" s="1688"/>
      <c r="K856" s="1688"/>
      <c r="L856" s="1688"/>
      <c r="M856" s="1688"/>
      <c r="N856" s="1688"/>
      <c r="O856" s="1688"/>
      <c r="P856" s="1688"/>
      <c r="Q856" s="1688"/>
      <c r="R856" s="1688"/>
      <c r="S856" s="1688"/>
      <c r="T856" s="1689"/>
      <c r="U856" s="222"/>
      <c r="V856" s="222"/>
      <c r="W856" s="222"/>
      <c r="X856" s="222"/>
      <c r="Y856" s="222"/>
    </row>
    <row r="857" spans="2:26" ht="15.6" customHeight="1">
      <c r="B857" s="222"/>
      <c r="C857" s="222"/>
      <c r="D857" s="119" t="s">
        <v>1497</v>
      </c>
      <c r="E857" s="222"/>
      <c r="F857" s="222"/>
      <c r="G857" s="222"/>
      <c r="H857" s="222"/>
      <c r="I857" s="222"/>
      <c r="J857" s="222"/>
      <c r="K857" s="222"/>
      <c r="L857" s="222"/>
      <c r="M857" s="222"/>
      <c r="N857" s="222"/>
      <c r="O857" s="222"/>
      <c r="P857" s="222"/>
      <c r="Q857" s="222"/>
      <c r="R857" s="222"/>
      <c r="S857" s="222"/>
      <c r="T857" s="222"/>
      <c r="U857" s="222"/>
      <c r="V857" s="222"/>
      <c r="W857" s="222"/>
      <c r="X857" s="222"/>
      <c r="Y857" s="222"/>
    </row>
    <row r="858" spans="2:26" ht="15.6" customHeight="1">
      <c r="B858" s="222"/>
      <c r="C858" s="222"/>
      <c r="D858" s="119" t="s">
        <v>685</v>
      </c>
      <c r="E858" s="222"/>
      <c r="F858" s="222"/>
      <c r="G858" s="222"/>
      <c r="H858" s="222"/>
      <c r="I858" s="222"/>
      <c r="J858" s="222"/>
      <c r="K858" s="222"/>
      <c r="L858" s="222"/>
      <c r="M858" s="222"/>
      <c r="N858" s="222"/>
      <c r="O858" s="222"/>
      <c r="P858" s="222"/>
      <c r="Q858" s="222"/>
      <c r="R858" s="222"/>
      <c r="S858" s="222"/>
      <c r="T858" s="222"/>
      <c r="U858" s="222"/>
      <c r="V858" s="222"/>
      <c r="W858" s="222"/>
      <c r="X858" s="222"/>
      <c r="Y858" s="222"/>
    </row>
    <row r="859" spans="2:26" ht="15.6" customHeight="1">
      <c r="B859" s="222"/>
      <c r="C859" s="222"/>
      <c r="D859" s="119"/>
      <c r="E859" s="119" t="s">
        <v>601</v>
      </c>
      <c r="F859" s="222"/>
      <c r="G859" s="222"/>
      <c r="H859" s="222"/>
      <c r="I859" s="222"/>
      <c r="J859" s="222"/>
      <c r="K859" s="222"/>
      <c r="L859" s="222"/>
      <c r="M859" s="222"/>
      <c r="N859" s="222"/>
      <c r="O859" s="222"/>
      <c r="P859" s="222"/>
      <c r="Q859" s="222"/>
      <c r="R859" s="222"/>
      <c r="S859" s="222"/>
      <c r="T859" s="222"/>
      <c r="U859" s="222"/>
      <c r="V859" s="222"/>
      <c r="W859" s="222"/>
      <c r="X859" s="222"/>
      <c r="Y859" s="222"/>
    </row>
    <row r="860" spans="2:26" ht="15.6" customHeight="1">
      <c r="B860" s="222"/>
      <c r="C860" s="222"/>
      <c r="D860" s="119"/>
      <c r="E860" s="119" t="s">
        <v>1498</v>
      </c>
      <c r="F860" s="222"/>
      <c r="G860" s="222"/>
      <c r="H860" s="222"/>
      <c r="I860" s="222"/>
      <c r="J860" s="222"/>
      <c r="K860" s="222"/>
      <c r="L860" s="222"/>
      <c r="M860" s="222"/>
      <c r="N860" s="222"/>
      <c r="O860" s="222"/>
      <c r="P860" s="222"/>
      <c r="Q860" s="222"/>
      <c r="R860" s="222"/>
      <c r="S860" s="222"/>
      <c r="T860" s="222"/>
      <c r="U860" s="222"/>
      <c r="V860" s="222"/>
      <c r="W860" s="222"/>
      <c r="X860" s="222"/>
      <c r="Y860" s="222"/>
    </row>
    <row r="861" spans="2:26" ht="15.6" customHeight="1">
      <c r="B861" s="222"/>
      <c r="C861" s="222"/>
      <c r="D861" s="119" t="s">
        <v>686</v>
      </c>
      <c r="E861" s="222"/>
      <c r="F861" s="222"/>
      <c r="G861" s="222"/>
      <c r="H861" s="222"/>
      <c r="I861" s="222"/>
      <c r="J861" s="222"/>
      <c r="K861" s="222"/>
      <c r="L861" s="222"/>
      <c r="M861" s="222"/>
      <c r="N861" s="222"/>
      <c r="O861" s="222"/>
      <c r="P861" s="222"/>
      <c r="Q861" s="222"/>
      <c r="R861" s="222"/>
      <c r="S861" s="222"/>
      <c r="T861" s="222"/>
      <c r="U861" s="222"/>
      <c r="V861" s="222"/>
      <c r="W861" s="222"/>
      <c r="X861" s="222"/>
      <c r="Y861" s="222"/>
    </row>
    <row r="862" spans="2:26" ht="15.6" customHeight="1">
      <c r="B862" s="222"/>
      <c r="C862" s="222"/>
      <c r="D862" s="222"/>
      <c r="E862" s="119" t="s">
        <v>602</v>
      </c>
      <c r="F862" s="222"/>
      <c r="G862" s="222"/>
      <c r="H862" s="222"/>
      <c r="I862" s="222"/>
      <c r="J862" s="222"/>
      <c r="K862" s="222"/>
      <c r="L862" s="222"/>
      <c r="M862" s="222"/>
      <c r="N862" s="222"/>
      <c r="O862" s="222"/>
      <c r="P862" s="222"/>
      <c r="Q862" s="222"/>
      <c r="R862" s="222"/>
      <c r="S862" s="222"/>
      <c r="T862" s="222"/>
      <c r="U862" s="222"/>
      <c r="V862" s="222"/>
      <c r="W862" s="222"/>
      <c r="X862" s="222"/>
      <c r="Y862" s="222"/>
    </row>
    <row r="863" spans="2:26" ht="22.5" customHeight="1">
      <c r="E863" s="1212" t="s">
        <v>1191</v>
      </c>
      <c r="F863" s="1435"/>
      <c r="G863" s="1435"/>
      <c r="H863" s="1435"/>
      <c r="I863" s="1435"/>
      <c r="J863" s="1384"/>
      <c r="K863" s="1384"/>
      <c r="L863" s="1384"/>
      <c r="M863" s="1246"/>
      <c r="N863" s="382" t="s">
        <v>1192</v>
      </c>
    </row>
    <row r="864" spans="2:26" ht="11.45" customHeight="1">
      <c r="E864" s="270"/>
    </row>
    <row r="865" spans="2:24" ht="16.5" customHeight="1">
      <c r="Q865" t="s">
        <v>907</v>
      </c>
      <c r="S865" s="1244" t="str">
        <f>Q$12</f>
        <v>○△幼稚園</v>
      </c>
      <c r="T865" s="1245"/>
      <c r="U865" s="1245"/>
      <c r="V865" s="1245"/>
      <c r="W865" s="1245"/>
      <c r="X865" s="1526"/>
    </row>
    <row r="866" spans="2:24" ht="16.5" customHeight="1">
      <c r="B866" s="222"/>
      <c r="C866" s="24" t="s">
        <v>1646</v>
      </c>
      <c r="D866" s="222"/>
      <c r="E866" s="222"/>
      <c r="F866" s="222"/>
      <c r="G866" s="222"/>
      <c r="H866" s="222"/>
      <c r="I866" s="222"/>
      <c r="J866" s="222"/>
      <c r="K866" s="222"/>
      <c r="L866" s="222"/>
      <c r="M866" s="222"/>
      <c r="N866" s="222"/>
      <c r="O866" s="222"/>
      <c r="P866" s="222"/>
      <c r="Q866" s="222"/>
      <c r="R866" s="222"/>
      <c r="S866" s="222"/>
      <c r="T866" s="222"/>
      <c r="U866" s="222"/>
      <c r="V866" s="222"/>
      <c r="W866" s="222"/>
    </row>
    <row r="867" spans="2:24" ht="16.5" customHeight="1">
      <c r="B867" s="222"/>
      <c r="C867" s="222"/>
      <c r="D867" s="713" t="s">
        <v>412</v>
      </c>
      <c r="E867" s="631"/>
      <c r="F867" s="631"/>
      <c r="G867" s="949" t="s">
        <v>1600</v>
      </c>
      <c r="H867" s="949"/>
      <c r="I867" s="949"/>
      <c r="J867" s="949"/>
      <c r="K867" s="949"/>
      <c r="L867" s="949"/>
      <c r="M867" s="603" t="s">
        <v>1601</v>
      </c>
      <c r="N867" s="603"/>
      <c r="O867" s="603"/>
      <c r="P867" s="603"/>
      <c r="Q867" s="603"/>
      <c r="R867" s="603"/>
      <c r="S867" s="222"/>
      <c r="T867" s="222"/>
      <c r="U867" s="222"/>
      <c r="V867" s="222"/>
      <c r="W867" s="222"/>
    </row>
    <row r="868" spans="2:24" ht="15.95" customHeight="1">
      <c r="B868" s="222"/>
      <c r="C868" s="222"/>
      <c r="D868" s="631"/>
      <c r="E868" s="631"/>
      <c r="F868" s="631"/>
      <c r="G868" s="752" t="s">
        <v>598</v>
      </c>
      <c r="H868" s="752"/>
      <c r="I868" s="752"/>
      <c r="J868" s="752" t="s">
        <v>599</v>
      </c>
      <c r="K868" s="752"/>
      <c r="L868" s="752"/>
      <c r="M868" s="752" t="s">
        <v>598</v>
      </c>
      <c r="N868" s="752"/>
      <c r="O868" s="752"/>
      <c r="P868" s="752" t="s">
        <v>599</v>
      </c>
      <c r="Q868" s="752"/>
      <c r="R868" s="752"/>
      <c r="S868" s="222"/>
      <c r="T868" s="222"/>
      <c r="U868" s="222"/>
      <c r="V868" s="222"/>
      <c r="W868" s="222"/>
    </row>
    <row r="869" spans="2:24" ht="24.6" customHeight="1">
      <c r="B869" s="222"/>
      <c r="C869" s="222"/>
      <c r="D869" s="983" t="s">
        <v>422</v>
      </c>
      <c r="E869" s="1028"/>
      <c r="F869" s="1029"/>
      <c r="G869" s="531" t="s">
        <v>1587</v>
      </c>
      <c r="H869" s="373">
        <v>6</v>
      </c>
      <c r="I869" s="374">
        <v>10</v>
      </c>
      <c r="J869" s="531" t="s">
        <v>1587</v>
      </c>
      <c r="K869" s="373">
        <v>12</v>
      </c>
      <c r="L869" s="374">
        <v>20</v>
      </c>
      <c r="M869" s="531" t="s">
        <v>1587</v>
      </c>
      <c r="N869" s="373">
        <v>6</v>
      </c>
      <c r="O869" s="374">
        <v>11</v>
      </c>
      <c r="P869" s="531" t="s">
        <v>1587</v>
      </c>
      <c r="Q869" s="373">
        <v>1</v>
      </c>
      <c r="R869" s="375">
        <v>9</v>
      </c>
      <c r="S869" s="222"/>
      <c r="T869" s="222"/>
      <c r="U869" s="222"/>
      <c r="V869" s="222"/>
      <c r="W869" s="222"/>
    </row>
    <row r="870" spans="2:24" ht="30" customHeight="1">
      <c r="B870" s="222"/>
      <c r="C870" s="222"/>
      <c r="D870" s="1003" t="s">
        <v>423</v>
      </c>
      <c r="E870" s="1022"/>
      <c r="F870" s="1022"/>
      <c r="G870" s="1017"/>
      <c r="H870" s="1017"/>
      <c r="I870" s="1174"/>
      <c r="J870" s="1690"/>
      <c r="K870" s="1690"/>
      <c r="L870" s="1690"/>
      <c r="M870" s="1690"/>
      <c r="N870" s="1690"/>
      <c r="O870" s="1690"/>
      <c r="P870" s="1690"/>
      <c r="Q870" s="1690"/>
      <c r="R870" s="1690"/>
      <c r="S870" s="1690"/>
      <c r="T870" s="1691"/>
      <c r="U870" s="222"/>
      <c r="V870" s="222"/>
      <c r="W870" s="222"/>
    </row>
    <row r="871" spans="2:24" ht="16.5" customHeight="1">
      <c r="B871" s="222"/>
      <c r="C871" s="222"/>
      <c r="D871" s="222"/>
      <c r="E871" s="119" t="s">
        <v>424</v>
      </c>
      <c r="F871" s="222"/>
      <c r="G871" s="222"/>
      <c r="H871" s="222"/>
      <c r="I871" s="222"/>
      <c r="J871" s="222"/>
      <c r="K871" s="222"/>
      <c r="L871" s="222"/>
      <c r="M871" s="222"/>
      <c r="N871" s="222"/>
      <c r="O871" s="222"/>
      <c r="P871" s="222"/>
      <c r="Q871" s="222"/>
      <c r="R871" s="222"/>
      <c r="S871" s="222"/>
      <c r="T871" s="222"/>
      <c r="U871" s="222"/>
      <c r="V871" s="222"/>
      <c r="W871" s="222"/>
    </row>
    <row r="872" spans="2:24" ht="9.6" customHeight="1">
      <c r="B872" s="222"/>
      <c r="C872" s="222"/>
      <c r="D872" s="222"/>
      <c r="E872" s="119"/>
      <c r="F872" s="222"/>
      <c r="G872" s="222"/>
      <c r="H872" s="222"/>
      <c r="I872" s="222"/>
      <c r="J872" s="222"/>
      <c r="K872" s="222"/>
      <c r="L872" s="222"/>
      <c r="M872" s="222"/>
      <c r="N872" s="222"/>
      <c r="O872" s="222"/>
      <c r="P872" s="222"/>
      <c r="Q872" s="222"/>
      <c r="R872" s="222"/>
      <c r="S872" s="222"/>
      <c r="T872" s="222"/>
      <c r="U872" s="222"/>
      <c r="V872" s="222"/>
      <c r="W872" s="222"/>
    </row>
    <row r="873" spans="2:24" ht="16.5" customHeight="1">
      <c r="B873" s="222"/>
      <c r="C873" s="24" t="s">
        <v>1647</v>
      </c>
      <c r="D873" s="222"/>
      <c r="E873" s="222"/>
      <c r="F873" s="222"/>
      <c r="G873" s="222"/>
      <c r="H873" s="222"/>
      <c r="I873" s="222"/>
      <c r="J873" s="222"/>
      <c r="K873" s="222"/>
      <c r="L873" s="222"/>
      <c r="M873" s="222"/>
      <c r="N873" s="222"/>
      <c r="O873" s="222"/>
      <c r="P873" s="222"/>
      <c r="Q873" s="222"/>
      <c r="R873" s="222"/>
      <c r="S873" s="222"/>
      <c r="T873" s="222"/>
      <c r="U873" s="222"/>
      <c r="V873" s="222"/>
      <c r="W873" s="222"/>
    </row>
    <row r="874" spans="2:24" ht="16.5" customHeight="1">
      <c r="B874" s="222"/>
      <c r="C874" s="222"/>
      <c r="D874" s="1031" t="s">
        <v>412</v>
      </c>
      <c r="E874" s="1032"/>
      <c r="F874" s="949" t="s">
        <v>1600</v>
      </c>
      <c r="G874" s="949"/>
      <c r="H874" s="949"/>
      <c r="I874" s="949"/>
      <c r="J874" s="949"/>
      <c r="K874" s="949"/>
      <c r="L874" s="603" t="s">
        <v>1601</v>
      </c>
      <c r="M874" s="603"/>
      <c r="N874" s="603"/>
      <c r="O874" s="603"/>
      <c r="P874" s="603"/>
      <c r="Q874" s="603"/>
      <c r="R874" s="1008" t="s">
        <v>897</v>
      </c>
      <c r="S874" s="1009"/>
      <c r="T874" s="1009"/>
      <c r="U874" s="1009"/>
      <c r="V874" s="1010"/>
      <c r="W874" s="222"/>
    </row>
    <row r="875" spans="2:24" ht="16.5" customHeight="1">
      <c r="B875" s="222"/>
      <c r="C875" s="222"/>
      <c r="D875" s="1033"/>
      <c r="E875" s="1034"/>
      <c r="F875" s="752" t="s">
        <v>598</v>
      </c>
      <c r="G875" s="752"/>
      <c r="H875" s="752"/>
      <c r="I875" s="752" t="s">
        <v>599</v>
      </c>
      <c r="J875" s="752"/>
      <c r="K875" s="752"/>
      <c r="L875" s="752" t="s">
        <v>598</v>
      </c>
      <c r="M875" s="752"/>
      <c r="N875" s="752"/>
      <c r="O875" s="752" t="s">
        <v>599</v>
      </c>
      <c r="P875" s="752"/>
      <c r="Q875" s="752"/>
      <c r="R875" s="1011"/>
      <c r="S875" s="1012"/>
      <c r="T875" s="1012"/>
      <c r="U875" s="1012"/>
      <c r="V875" s="1013"/>
      <c r="W875" s="222"/>
    </row>
    <row r="876" spans="2:24" ht="18.600000000000001" customHeight="1">
      <c r="B876" s="222"/>
      <c r="C876" s="222"/>
      <c r="D876" s="675" t="s">
        <v>595</v>
      </c>
      <c r="E876" s="676"/>
      <c r="F876" s="1684"/>
      <c r="G876" s="1686"/>
      <c r="H876" s="1682"/>
      <c r="I876" s="1684"/>
      <c r="J876" s="1686"/>
      <c r="K876" s="1682"/>
      <c r="L876" s="1684"/>
      <c r="M876" s="1686"/>
      <c r="N876" s="1682"/>
      <c r="O876" s="1684"/>
      <c r="P876" s="1686"/>
      <c r="Q876" s="1682"/>
      <c r="R876" s="246" t="s">
        <v>417</v>
      </c>
      <c r="S876" s="376" t="s">
        <v>803</v>
      </c>
      <c r="T876" s="377">
        <v>5</v>
      </c>
      <c r="U876" s="377">
        <v>1</v>
      </c>
      <c r="V876" s="377">
        <v>9</v>
      </c>
      <c r="W876" s="222"/>
    </row>
    <row r="877" spans="2:24" ht="18.600000000000001" customHeight="1">
      <c r="B877" s="222"/>
      <c r="C877" s="222"/>
      <c r="D877" s="1040"/>
      <c r="E877" s="1041"/>
      <c r="F877" s="1685"/>
      <c r="G877" s="1687"/>
      <c r="H877" s="1683"/>
      <c r="I877" s="1685"/>
      <c r="J877" s="1687"/>
      <c r="K877" s="1683"/>
      <c r="L877" s="1685"/>
      <c r="M877" s="1687"/>
      <c r="N877" s="1683"/>
      <c r="O877" s="1685"/>
      <c r="P877" s="1687"/>
      <c r="Q877" s="1683"/>
      <c r="R877" s="246" t="s">
        <v>418</v>
      </c>
      <c r="S877" s="376" t="s">
        <v>803</v>
      </c>
      <c r="T877" s="377">
        <v>5</v>
      </c>
      <c r="U877" s="377">
        <v>1</v>
      </c>
      <c r="V877" s="377">
        <v>9</v>
      </c>
      <c r="W877" s="222"/>
    </row>
    <row r="878" spans="2:24" ht="30" customHeight="1">
      <c r="B878" s="222"/>
      <c r="C878" s="222"/>
      <c r="D878" s="1035" t="s">
        <v>425</v>
      </c>
      <c r="E878" s="1017"/>
      <c r="F878" s="1017"/>
      <c r="G878" s="1017"/>
      <c r="H878" s="1017"/>
      <c r="I878" s="1174"/>
      <c r="J878" s="1175"/>
      <c r="K878" s="1175"/>
      <c r="L878" s="1175"/>
      <c r="M878" s="1175"/>
      <c r="N878" s="1175"/>
      <c r="O878" s="1175"/>
      <c r="P878" s="1175"/>
      <c r="Q878" s="1175"/>
      <c r="R878" s="1175"/>
      <c r="S878" s="1175"/>
      <c r="T878" s="1655"/>
      <c r="U878" s="222"/>
      <c r="V878" s="222"/>
      <c r="W878" s="222"/>
    </row>
    <row r="879" spans="2:24" ht="16.5" customHeight="1">
      <c r="B879" s="222"/>
      <c r="C879" s="222"/>
      <c r="D879" s="222"/>
      <c r="E879" s="119" t="s">
        <v>1496</v>
      </c>
      <c r="F879" s="222"/>
      <c r="G879" s="222"/>
      <c r="H879" s="222"/>
      <c r="I879" s="222"/>
      <c r="J879" s="222"/>
      <c r="K879" s="222"/>
      <c r="L879" s="222"/>
      <c r="M879" s="222"/>
      <c r="N879" s="222"/>
      <c r="O879" s="222"/>
      <c r="P879" s="222"/>
      <c r="Q879" s="222"/>
      <c r="R879" s="222"/>
      <c r="S879" s="222"/>
      <c r="T879" s="222"/>
      <c r="U879" s="222"/>
      <c r="V879" s="222"/>
      <c r="W879" s="222"/>
    </row>
    <row r="880" spans="2:24" ht="16.5" customHeight="1">
      <c r="B880" s="222"/>
      <c r="C880" s="222"/>
      <c r="D880" s="222"/>
      <c r="E880" s="119" t="s">
        <v>687</v>
      </c>
      <c r="F880" s="222"/>
      <c r="G880" s="222"/>
      <c r="H880" s="222"/>
      <c r="I880" s="222"/>
      <c r="J880" s="222"/>
      <c r="K880" s="222"/>
      <c r="L880" s="222"/>
      <c r="M880" s="222"/>
      <c r="N880" s="222"/>
      <c r="O880" s="222"/>
      <c r="P880" s="222"/>
      <c r="Q880" s="222"/>
      <c r="R880" s="222"/>
      <c r="S880" s="222"/>
      <c r="T880" s="222"/>
      <c r="U880" s="222"/>
      <c r="V880" s="222"/>
      <c r="W880" s="222"/>
    </row>
    <row r="881" spans="2:26" ht="16.5" customHeight="1">
      <c r="B881" s="222"/>
      <c r="C881" s="222"/>
      <c r="D881" s="222"/>
      <c r="E881" s="222"/>
      <c r="F881" s="119" t="s">
        <v>603</v>
      </c>
      <c r="G881" s="222"/>
      <c r="H881" s="222"/>
      <c r="I881" s="222"/>
      <c r="J881" s="222"/>
      <c r="K881" s="222"/>
      <c r="L881" s="222"/>
      <c r="M881" s="222"/>
      <c r="N881" s="222"/>
      <c r="O881" s="222"/>
      <c r="P881" s="222"/>
      <c r="Q881" s="222"/>
      <c r="R881" s="222"/>
      <c r="S881" s="222"/>
      <c r="T881" s="222"/>
      <c r="U881" s="222"/>
      <c r="V881" s="222"/>
      <c r="W881" s="222"/>
    </row>
    <row r="882" spans="2:26" ht="16.5" customHeight="1">
      <c r="B882" s="222"/>
      <c r="C882" s="222"/>
      <c r="D882" s="222"/>
      <c r="E882" s="222"/>
      <c r="F882" s="119" t="s">
        <v>1498</v>
      </c>
      <c r="G882" s="222"/>
      <c r="H882" s="222"/>
      <c r="I882" s="222"/>
      <c r="J882" s="222"/>
      <c r="K882" s="222"/>
      <c r="L882" s="222"/>
      <c r="M882" s="222"/>
      <c r="N882" s="222"/>
      <c r="O882" s="222"/>
      <c r="P882" s="222"/>
      <c r="Q882" s="222"/>
      <c r="R882" s="222"/>
      <c r="S882" s="222"/>
      <c r="T882" s="222"/>
      <c r="U882" s="222"/>
      <c r="V882" s="222"/>
      <c r="W882" s="222"/>
    </row>
    <row r="883" spans="2:26" ht="9.6" customHeight="1">
      <c r="B883" s="222"/>
      <c r="C883" s="222"/>
      <c r="D883" s="222"/>
      <c r="E883" s="222"/>
      <c r="F883" s="119"/>
      <c r="G883" s="222"/>
      <c r="H883" s="222"/>
      <c r="I883" s="222"/>
      <c r="J883" s="222"/>
      <c r="K883" s="222"/>
      <c r="L883" s="222"/>
      <c r="M883" s="222"/>
      <c r="N883" s="222"/>
      <c r="O883" s="222"/>
      <c r="P883" s="222"/>
      <c r="Q883" s="222"/>
      <c r="R883" s="222"/>
      <c r="S883" s="222"/>
      <c r="T883" s="222"/>
      <c r="U883" s="222"/>
      <c r="V883" s="222"/>
      <c r="W883" s="222"/>
    </row>
    <row r="884" spans="2:26" ht="16.5" customHeight="1">
      <c r="B884" s="222"/>
      <c r="C884" s="24" t="s">
        <v>833</v>
      </c>
      <c r="D884" s="222"/>
      <c r="E884" s="222"/>
      <c r="F884" s="222"/>
      <c r="G884" s="222"/>
      <c r="H884" s="222"/>
      <c r="I884" s="222"/>
      <c r="J884" s="222"/>
      <c r="K884" s="222"/>
      <c r="L884" s="222"/>
      <c r="M884" s="222"/>
      <c r="N884" s="222"/>
      <c r="O884" s="222"/>
      <c r="P884" s="222"/>
      <c r="Q884" s="222"/>
      <c r="R884" s="222"/>
      <c r="S884" s="222"/>
      <c r="T884" s="222"/>
      <c r="U884" s="222"/>
      <c r="V884" s="222"/>
      <c r="W884" s="222"/>
    </row>
    <row r="885" spans="2:26" ht="18.95" customHeight="1">
      <c r="D885" s="1249" t="s">
        <v>514</v>
      </c>
      <c r="E885" s="1370"/>
      <c r="F885" s="1370"/>
      <c r="G885" s="1370"/>
      <c r="H885" s="1624"/>
      <c r="I885" s="1385" t="s">
        <v>1525</v>
      </c>
      <c r="J885" s="1480"/>
      <c r="K885" s="1480"/>
      <c r="L885" s="1480"/>
      <c r="M885" s="1309"/>
      <c r="N885" s="1309"/>
      <c r="O885" s="1309"/>
      <c r="P885" s="1314"/>
      <c r="Z885" s="252" t="s">
        <v>1445</v>
      </c>
    </row>
    <row r="886" spans="2:26" ht="18.95" customHeight="1">
      <c r="E886" s="1695" t="s">
        <v>942</v>
      </c>
      <c r="F886" s="1696"/>
      <c r="G886" s="1696"/>
      <c r="H886" s="1696"/>
      <c r="I886" s="1696"/>
      <c r="J886" s="1632"/>
      <c r="K886" s="1377" t="s">
        <v>1224</v>
      </c>
      <c r="L886" s="1378"/>
      <c r="M886" s="1378"/>
      <c r="N886" s="1378"/>
      <c r="O886" s="1378"/>
      <c r="P886" s="1694"/>
      <c r="Q886" s="383" t="s">
        <v>645</v>
      </c>
      <c r="R886" s="1049" t="s">
        <v>927</v>
      </c>
      <c r="S886" s="1615"/>
    </row>
    <row r="887" spans="2:26" ht="18.95" customHeight="1">
      <c r="E887" s="1692" t="s">
        <v>943</v>
      </c>
      <c r="F887" s="1693"/>
      <c r="G887" s="1693"/>
      <c r="H887" s="1693"/>
      <c r="I887" s="1693"/>
      <c r="J887" s="1624"/>
      <c r="K887" s="1377" t="s">
        <v>1322</v>
      </c>
      <c r="L887" s="1378"/>
      <c r="M887" s="1378"/>
      <c r="N887" s="1378"/>
      <c r="O887" s="1378"/>
      <c r="P887" s="1694"/>
      <c r="Q887" s="383" t="s">
        <v>645</v>
      </c>
      <c r="R887" s="1049" t="s">
        <v>928</v>
      </c>
      <c r="S887" s="1615"/>
    </row>
    <row r="888" spans="2:26" ht="9.9499999999999993" customHeight="1">
      <c r="E888" s="384"/>
      <c r="F888" s="385"/>
      <c r="G888" s="385"/>
      <c r="H888" s="385"/>
      <c r="I888" s="385"/>
      <c r="K888" s="386"/>
    </row>
    <row r="889" spans="2:26" ht="16.5" customHeight="1">
      <c r="C889" s="24" t="s">
        <v>1499</v>
      </c>
    </row>
    <row r="890" spans="2:26" ht="18.95" customHeight="1">
      <c r="D890" s="1249" t="s">
        <v>514</v>
      </c>
      <c r="E890" s="1370"/>
      <c r="F890" s="1370"/>
      <c r="G890" s="1370"/>
      <c r="H890" s="1624"/>
      <c r="I890" s="1385" t="s">
        <v>1526</v>
      </c>
      <c r="J890" s="1480"/>
      <c r="K890" s="1480"/>
      <c r="L890" s="1480"/>
      <c r="M890" s="1309"/>
      <c r="N890" s="1309"/>
      <c r="O890" s="1309"/>
      <c r="P890" s="1314"/>
      <c r="Z890" s="252" t="s">
        <v>1446</v>
      </c>
    </row>
    <row r="891" spans="2:26" ht="18.95" customHeight="1">
      <c r="E891" s="1692" t="s">
        <v>944</v>
      </c>
      <c r="F891" s="1693"/>
      <c r="G891" s="1693"/>
      <c r="H891" s="1693"/>
      <c r="I891" s="1693"/>
      <c r="J891" s="1624"/>
      <c r="K891" s="1377" t="s">
        <v>1323</v>
      </c>
      <c r="L891" s="1378"/>
      <c r="M891" s="1378"/>
      <c r="N891" s="1378"/>
      <c r="O891" s="1378"/>
      <c r="P891" s="1694"/>
      <c r="Q891" s="383" t="s">
        <v>645</v>
      </c>
      <c r="R891" s="1049" t="s">
        <v>905</v>
      </c>
      <c r="S891" s="1615"/>
    </row>
    <row r="892" spans="2:26" ht="16.5" customHeight="1">
      <c r="E892" s="270" t="s">
        <v>648</v>
      </c>
    </row>
    <row r="893" spans="2:26" ht="9.9499999999999993" customHeight="1">
      <c r="E893" s="384"/>
      <c r="F893" s="385"/>
      <c r="G893" s="385"/>
      <c r="H893" s="385"/>
      <c r="I893" s="385"/>
      <c r="K893" s="386"/>
    </row>
    <row r="894" spans="2:26" ht="16.5" customHeight="1">
      <c r="C894" s="8" t="s">
        <v>834</v>
      </c>
    </row>
    <row r="895" spans="2:26" ht="18" customHeight="1">
      <c r="D895" s="1249" t="s">
        <v>514</v>
      </c>
      <c r="E895" s="1370"/>
      <c r="F895" s="1370"/>
      <c r="G895" s="1370"/>
      <c r="H895" s="1624"/>
      <c r="I895" s="1385" t="s">
        <v>1527</v>
      </c>
      <c r="J895" s="1480"/>
      <c r="K895" s="1480"/>
      <c r="L895" s="1480"/>
      <c r="M895" s="1309"/>
      <c r="N895" s="1309"/>
      <c r="O895" s="1309"/>
      <c r="P895" s="1314"/>
      <c r="Z895" s="252" t="s">
        <v>1447</v>
      </c>
    </row>
    <row r="896" spans="2:26" ht="18" customHeight="1">
      <c r="E896" s="1692" t="s">
        <v>945</v>
      </c>
      <c r="F896" s="1693"/>
      <c r="G896" s="1693"/>
      <c r="H896" s="1693"/>
      <c r="I896" s="1693"/>
      <c r="J896" s="1624"/>
      <c r="K896" s="1377" t="s">
        <v>1324</v>
      </c>
      <c r="L896" s="1378"/>
      <c r="M896" s="1378"/>
      <c r="N896" s="1378"/>
      <c r="O896" s="1378"/>
      <c r="P896" s="1694"/>
      <c r="Q896" s="383" t="s">
        <v>645</v>
      </c>
      <c r="R896" s="1049" t="s">
        <v>904</v>
      </c>
      <c r="S896" s="1615"/>
    </row>
    <row r="897" spans="3:26" ht="16.5" customHeight="1">
      <c r="E897" s="270" t="s">
        <v>431</v>
      </c>
    </row>
    <row r="898" spans="3:26" ht="16.5" customHeight="1">
      <c r="E898" s="3" t="s">
        <v>688</v>
      </c>
    </row>
    <row r="899" spans="3:26" ht="9.6" customHeight="1">
      <c r="E899" s="3" t="s">
        <v>432</v>
      </c>
    </row>
    <row r="900" spans="3:26" ht="11.45" customHeight="1">
      <c r="E900" s="270"/>
    </row>
    <row r="901" spans="3:26" ht="16.5" customHeight="1">
      <c r="Q901" t="s">
        <v>907</v>
      </c>
      <c r="S901" s="1244" t="str">
        <f>Q$12</f>
        <v>○△幼稚園</v>
      </c>
      <c r="T901" s="1245"/>
      <c r="U901" s="1245"/>
      <c r="V901" s="1245"/>
      <c r="W901" s="1245"/>
      <c r="X901" s="1526"/>
    </row>
    <row r="902" spans="3:26" ht="16.5" customHeight="1">
      <c r="C902" s="8" t="s">
        <v>839</v>
      </c>
    </row>
    <row r="903" spans="3:26" ht="16.5" customHeight="1">
      <c r="D903" t="s">
        <v>433</v>
      </c>
    </row>
    <row r="904" spans="3:26" ht="18.600000000000001" customHeight="1">
      <c r="D904" s="1249" t="s">
        <v>514</v>
      </c>
      <c r="E904" s="1370"/>
      <c r="F904" s="1370"/>
      <c r="G904" s="1370"/>
      <c r="H904" s="1624"/>
      <c r="I904" s="1697" t="s">
        <v>1476</v>
      </c>
      <c r="J904" s="1697"/>
      <c r="K904" s="1697"/>
      <c r="L904" s="1697"/>
      <c r="M904" s="1697"/>
      <c r="N904" s="1697"/>
      <c r="O904" s="1697"/>
      <c r="P904" s="1697"/>
      <c r="Q904" s="1697"/>
      <c r="R904" s="1697"/>
      <c r="S904" s="1697"/>
      <c r="T904" s="1697"/>
      <c r="U904" s="1697"/>
      <c r="Z904" s="252" t="s">
        <v>1477</v>
      </c>
    </row>
    <row r="905" spans="3:26" ht="18.600000000000001" customHeight="1">
      <c r="E905" s="1308" t="s">
        <v>946</v>
      </c>
      <c r="F905" s="1700"/>
      <c r="G905" s="1700"/>
      <c r="H905" s="1700"/>
      <c r="I905" s="1631"/>
      <c r="J905" s="1631"/>
      <c r="K905" s="1631"/>
      <c r="L905" s="1631"/>
      <c r="M905" s="387"/>
      <c r="N905" t="s">
        <v>434</v>
      </c>
      <c r="P905" s="387"/>
      <c r="Q905" t="s">
        <v>515</v>
      </c>
      <c r="S905" s="5"/>
    </row>
    <row r="906" spans="3:26" ht="18.600000000000001" customHeight="1">
      <c r="E906" s="1308" t="s">
        <v>898</v>
      </c>
      <c r="F906" s="1700"/>
      <c r="G906" s="1700"/>
      <c r="H906" s="1700"/>
      <c r="I906" s="1370"/>
      <c r="J906" s="1370"/>
      <c r="K906" s="1370"/>
      <c r="L906" s="1370"/>
      <c r="M906" s="298">
        <v>6</v>
      </c>
      <c r="N906" s="11" t="s">
        <v>3</v>
      </c>
      <c r="O906" s="298">
        <v>25</v>
      </c>
      <c r="P906" s="368" t="s">
        <v>435</v>
      </c>
      <c r="Q906" s="11"/>
      <c r="R906" s="298">
        <v>7</v>
      </c>
      <c r="S906" s="11" t="s">
        <v>3</v>
      </c>
      <c r="T906" s="298">
        <v>15</v>
      </c>
      <c r="U906" s="11" t="s">
        <v>516</v>
      </c>
      <c r="V906" s="10"/>
    </row>
    <row r="907" spans="3:26" ht="6.95" customHeight="1"/>
    <row r="908" spans="3:26" ht="16.5" customHeight="1">
      <c r="D908" t="s">
        <v>835</v>
      </c>
    </row>
    <row r="909" spans="3:26" ht="18.600000000000001" customHeight="1">
      <c r="D909" s="1249" t="s">
        <v>514</v>
      </c>
      <c r="E909" s="1370"/>
      <c r="F909" s="1370"/>
      <c r="G909" s="1370"/>
      <c r="H909" s="1370"/>
      <c r="I909" s="1384"/>
      <c r="J909" s="1246"/>
      <c r="K909" s="1701" t="s">
        <v>1321</v>
      </c>
      <c r="L909" s="1384"/>
      <c r="M909" s="1384"/>
      <c r="N909" s="1384"/>
      <c r="O909" s="1384"/>
      <c r="P909" s="1384"/>
      <c r="Q909" s="1384"/>
      <c r="R909" s="1384"/>
      <c r="S909" s="1246"/>
      <c r="Z909" s="252" t="s">
        <v>1448</v>
      </c>
    </row>
    <row r="910" spans="3:26" ht="18.600000000000001" customHeight="1">
      <c r="E910" s="1692" t="s">
        <v>1312</v>
      </c>
      <c r="F910" s="1700"/>
      <c r="G910" s="1700"/>
      <c r="H910" s="1700"/>
      <c r="I910" s="1309"/>
      <c r="J910" s="1309"/>
      <c r="K910" s="1314"/>
      <c r="L910" s="388" t="s">
        <v>1318</v>
      </c>
      <c r="M910" s="389"/>
      <c r="N910" s="389"/>
      <c r="O910" s="389"/>
      <c r="P910" s="389"/>
      <c r="Q910" s="389"/>
      <c r="R910" s="389"/>
      <c r="S910" s="390"/>
      <c r="T910" s="32" t="s">
        <v>645</v>
      </c>
      <c r="U910" s="1049" t="s">
        <v>1317</v>
      </c>
      <c r="V910" s="1702"/>
      <c r="W910" s="1702"/>
      <c r="X910" s="1615"/>
    </row>
    <row r="911" spans="3:26" ht="6.95" customHeight="1"/>
    <row r="912" spans="3:26" ht="16.5" customHeight="1">
      <c r="D912" t="s">
        <v>436</v>
      </c>
      <c r="R912" s="1203" t="s">
        <v>1297</v>
      </c>
      <c r="S912" s="1292"/>
      <c r="T912" s="1292"/>
      <c r="U912" s="1292"/>
      <c r="V912" s="1292"/>
      <c r="W912" s="1698"/>
      <c r="X912" s="1699"/>
    </row>
    <row r="913" spans="4:26" ht="16.5" customHeight="1">
      <c r="E913" s="339" t="s">
        <v>649</v>
      </c>
    </row>
    <row r="914" spans="4:26" ht="18.95" customHeight="1">
      <c r="D914" s="1248" t="s">
        <v>440</v>
      </c>
      <c r="E914" s="1248"/>
      <c r="F914" s="1248"/>
      <c r="G914" s="1248"/>
      <c r="H914" s="1298" t="s">
        <v>806</v>
      </c>
      <c r="I914" s="1300"/>
      <c r="K914" s="1248" t="s">
        <v>442</v>
      </c>
      <c r="L914" s="1248"/>
      <c r="M914" s="1248"/>
      <c r="N914" s="1248"/>
      <c r="O914" s="1298" t="s">
        <v>806</v>
      </c>
      <c r="P914" s="1300"/>
      <c r="Z914" s="252" t="s">
        <v>1439</v>
      </c>
    </row>
    <row r="915" spans="4:26" ht="18.95" customHeight="1">
      <c r="D915" s="1248" t="s">
        <v>1374</v>
      </c>
      <c r="E915" s="1248"/>
      <c r="F915" s="1248"/>
      <c r="G915" s="1248"/>
      <c r="H915" s="1298" t="s">
        <v>806</v>
      </c>
      <c r="I915" s="1300"/>
      <c r="K915" s="1248" t="s">
        <v>443</v>
      </c>
      <c r="L915" s="1248"/>
      <c r="M915" s="1248"/>
      <c r="N915" s="1248"/>
      <c r="O915" s="1298" t="s">
        <v>806</v>
      </c>
      <c r="P915" s="1300"/>
      <c r="Z915" s="252" t="s">
        <v>1439</v>
      </c>
    </row>
    <row r="916" spans="4:26" ht="18.95" customHeight="1">
      <c r="D916" s="1248" t="s">
        <v>441</v>
      </c>
      <c r="E916" s="1248"/>
      <c r="F916" s="1248"/>
      <c r="G916" s="1248"/>
      <c r="H916" s="1298" t="s">
        <v>806</v>
      </c>
      <c r="I916" s="1300"/>
      <c r="K916" s="1248" t="s">
        <v>444</v>
      </c>
      <c r="L916" s="1248"/>
      <c r="M916" s="1248"/>
      <c r="N916" s="1248"/>
      <c r="O916" s="1298" t="s">
        <v>806</v>
      </c>
      <c r="P916" s="1300"/>
      <c r="Z916" s="252" t="s">
        <v>1439</v>
      </c>
    </row>
    <row r="917" spans="4:26" ht="7.5" customHeight="1"/>
    <row r="918" spans="4:26" ht="16.5" customHeight="1">
      <c r="E918" t="s">
        <v>437</v>
      </c>
    </row>
    <row r="919" spans="4:26" ht="13.5" customHeight="1">
      <c r="D919" s="603" t="s">
        <v>1603</v>
      </c>
      <c r="E919" s="603"/>
      <c r="F919" s="603"/>
      <c r="G919" s="604"/>
      <c r="H919" s="391">
        <v>6</v>
      </c>
      <c r="I919" s="392" t="s">
        <v>3</v>
      </c>
      <c r="J919" s="393">
        <v>23</v>
      </c>
      <c r="K919" s="394" t="s">
        <v>4</v>
      </c>
      <c r="L919" s="391"/>
      <c r="M919" s="392" t="s">
        <v>3</v>
      </c>
      <c r="N919" s="393"/>
      <c r="O919" s="395" t="s">
        <v>4</v>
      </c>
      <c r="P919" s="396"/>
      <c r="Q919" s="392" t="s">
        <v>3</v>
      </c>
      <c r="R919" s="393"/>
      <c r="S919" s="395" t="s">
        <v>4</v>
      </c>
      <c r="T919" s="396"/>
      <c r="U919" s="392" t="s">
        <v>3</v>
      </c>
      <c r="V919" s="393"/>
      <c r="W919" s="397" t="s">
        <v>4</v>
      </c>
    </row>
    <row r="920" spans="4:26" ht="13.5" customHeight="1">
      <c r="D920" s="603"/>
      <c r="E920" s="603"/>
      <c r="F920" s="603"/>
      <c r="G920" s="604"/>
      <c r="H920" s="391"/>
      <c r="I920" s="392" t="s">
        <v>3</v>
      </c>
      <c r="J920" s="393"/>
      <c r="K920" s="394" t="s">
        <v>4</v>
      </c>
      <c r="L920" s="391"/>
      <c r="M920" s="392" t="s">
        <v>3</v>
      </c>
      <c r="N920" s="393"/>
      <c r="O920" s="395" t="s">
        <v>4</v>
      </c>
      <c r="P920" s="396"/>
      <c r="Q920" s="392" t="s">
        <v>3</v>
      </c>
      <c r="R920" s="393"/>
      <c r="S920" s="395" t="s">
        <v>4</v>
      </c>
      <c r="T920" s="396"/>
      <c r="U920" s="392" t="s">
        <v>3</v>
      </c>
      <c r="V920" s="393"/>
      <c r="W920" s="397" t="s">
        <v>4</v>
      </c>
    </row>
    <row r="921" spans="4:26" ht="13.5" customHeight="1">
      <c r="D921" s="603"/>
      <c r="E921" s="603"/>
      <c r="F921" s="603"/>
      <c r="G921" s="604"/>
      <c r="H921" s="398"/>
      <c r="I921" s="392" t="s">
        <v>3</v>
      </c>
      <c r="J921" s="399"/>
      <c r="K921" s="394" t="s">
        <v>4</v>
      </c>
      <c r="L921" s="398"/>
      <c r="M921" s="392" t="s">
        <v>3</v>
      </c>
      <c r="N921" s="399"/>
      <c r="O921" s="395" t="s">
        <v>4</v>
      </c>
      <c r="P921" s="400"/>
      <c r="Q921" s="392" t="s">
        <v>3</v>
      </c>
      <c r="R921" s="399"/>
      <c r="S921" s="395" t="s">
        <v>4</v>
      </c>
      <c r="T921" s="400"/>
      <c r="U921" s="392" t="s">
        <v>3</v>
      </c>
      <c r="V921" s="399"/>
      <c r="W921" s="397" t="s">
        <v>4</v>
      </c>
    </row>
    <row r="922" spans="4:26" ht="13.5" customHeight="1">
      <c r="D922" s="949" t="s">
        <v>1603</v>
      </c>
      <c r="E922" s="949"/>
      <c r="F922" s="949"/>
      <c r="G922" s="937"/>
      <c r="H922" s="401">
        <v>6</v>
      </c>
      <c r="I922" s="392" t="s">
        <v>3</v>
      </c>
      <c r="J922" s="402">
        <v>24</v>
      </c>
      <c r="K922" s="394" t="s">
        <v>4</v>
      </c>
      <c r="L922" s="401"/>
      <c r="M922" s="392" t="s">
        <v>3</v>
      </c>
      <c r="N922" s="402"/>
      <c r="O922" s="395" t="s">
        <v>4</v>
      </c>
      <c r="P922" s="403"/>
      <c r="Q922" s="392" t="s">
        <v>3</v>
      </c>
      <c r="R922" s="402"/>
      <c r="S922" s="395" t="s">
        <v>4</v>
      </c>
      <c r="T922" s="403"/>
      <c r="U922" s="392" t="s">
        <v>3</v>
      </c>
      <c r="V922" s="402"/>
      <c r="W922" s="397" t="s">
        <v>4</v>
      </c>
    </row>
    <row r="923" spans="4:26" ht="13.5" customHeight="1">
      <c r="D923" s="949"/>
      <c r="E923" s="949"/>
      <c r="F923" s="949"/>
      <c r="G923" s="937"/>
      <c r="H923" s="391"/>
      <c r="I923" s="392" t="s">
        <v>3</v>
      </c>
      <c r="J923" s="393"/>
      <c r="K923" s="394" t="s">
        <v>4</v>
      </c>
      <c r="L923" s="391"/>
      <c r="M923" s="392" t="s">
        <v>3</v>
      </c>
      <c r="N923" s="393"/>
      <c r="O923" s="395" t="s">
        <v>4</v>
      </c>
      <c r="P923" s="396"/>
      <c r="Q923" s="392" t="s">
        <v>3</v>
      </c>
      <c r="R923" s="393"/>
      <c r="S923" s="395" t="s">
        <v>4</v>
      </c>
      <c r="T923" s="396"/>
      <c r="U923" s="392" t="s">
        <v>3</v>
      </c>
      <c r="V923" s="393"/>
      <c r="W923" s="397" t="s">
        <v>4</v>
      </c>
    </row>
    <row r="924" spans="4:26" ht="13.5" customHeight="1">
      <c r="D924" s="949"/>
      <c r="E924" s="949"/>
      <c r="F924" s="949"/>
      <c r="G924" s="937"/>
      <c r="H924" s="391"/>
      <c r="I924" s="392" t="s">
        <v>3</v>
      </c>
      <c r="J924" s="393"/>
      <c r="K924" s="394" t="s">
        <v>4</v>
      </c>
      <c r="L924" s="391"/>
      <c r="M924" s="392" t="s">
        <v>3</v>
      </c>
      <c r="N924" s="393"/>
      <c r="O924" s="395" t="s">
        <v>4</v>
      </c>
      <c r="P924" s="396"/>
      <c r="Q924" s="392" t="s">
        <v>3</v>
      </c>
      <c r="R924" s="393"/>
      <c r="S924" s="395" t="s">
        <v>4</v>
      </c>
      <c r="T924" s="396"/>
      <c r="U924" s="392" t="s">
        <v>3</v>
      </c>
      <c r="V924" s="393"/>
      <c r="W924" s="397" t="s">
        <v>4</v>
      </c>
    </row>
    <row r="925" spans="4:26" ht="6" customHeight="1"/>
    <row r="926" spans="4:26" ht="16.5" customHeight="1">
      <c r="D926" t="s">
        <v>438</v>
      </c>
    </row>
    <row r="927" spans="4:26" ht="16.5" customHeight="1">
      <c r="E927" t="s">
        <v>439</v>
      </c>
    </row>
    <row r="928" spans="4:26" ht="29.1" customHeight="1">
      <c r="D928" s="1249"/>
      <c r="E928" s="1370"/>
      <c r="F928" s="1370"/>
      <c r="G928" s="1370"/>
      <c r="H928" s="1707" t="s">
        <v>1604</v>
      </c>
      <c r="I928" s="1708"/>
      <c r="J928" s="1709"/>
      <c r="K928" s="1710"/>
      <c r="L928" s="1711" t="s">
        <v>1605</v>
      </c>
      <c r="M928" s="1708"/>
      <c r="N928" s="1709"/>
      <c r="O928" s="1710"/>
    </row>
    <row r="929" spans="4:26" ht="18.600000000000001" customHeight="1">
      <c r="D929" s="1630" t="s">
        <v>445</v>
      </c>
      <c r="E929" s="1631"/>
      <c r="F929" s="1631"/>
      <c r="G929" s="1631"/>
      <c r="H929" s="298"/>
      <c r="I929" s="368" t="s">
        <v>3</v>
      </c>
      <c r="J929" s="298"/>
      <c r="K929" s="368" t="s">
        <v>4</v>
      </c>
      <c r="L929" s="298"/>
      <c r="M929" s="368" t="s">
        <v>3</v>
      </c>
      <c r="N929" s="298"/>
      <c r="O929" s="369" t="s">
        <v>4</v>
      </c>
    </row>
    <row r="930" spans="4:26" ht="18.600000000000001" customHeight="1">
      <c r="D930" s="1249" t="s">
        <v>607</v>
      </c>
      <c r="E930" s="1370"/>
      <c r="F930" s="1370"/>
      <c r="G930" s="1370"/>
      <c r="H930" s="1631"/>
      <c r="I930" s="1370"/>
      <c r="J930" s="298">
        <v>1</v>
      </c>
      <c r="K930" s="11" t="s">
        <v>446</v>
      </c>
      <c r="L930" s="298">
        <v>1</v>
      </c>
      <c r="M930" s="10" t="s">
        <v>8</v>
      </c>
    </row>
    <row r="931" spans="4:26" ht="16.5" customHeight="1">
      <c r="E931" t="s">
        <v>689</v>
      </c>
    </row>
    <row r="932" spans="4:26" ht="7.5" customHeight="1"/>
    <row r="933" spans="4:26" ht="15.6" customHeight="1">
      <c r="D933" t="s">
        <v>930</v>
      </c>
    </row>
    <row r="934" spans="4:26" ht="27.6" customHeight="1">
      <c r="D934" s="1407" t="s">
        <v>386</v>
      </c>
      <c r="E934" s="1245"/>
      <c r="F934" s="1245"/>
      <c r="G934" s="1526"/>
      <c r="H934" s="1505" t="s">
        <v>447</v>
      </c>
      <c r="I934" s="1505"/>
      <c r="J934" s="1706"/>
      <c r="K934" s="1707" t="s">
        <v>1604</v>
      </c>
      <c r="L934" s="1708"/>
      <c r="M934" s="1709"/>
      <c r="N934" s="1710"/>
      <c r="O934" s="1711" t="s">
        <v>1605</v>
      </c>
      <c r="P934" s="1708"/>
      <c r="Q934" s="1709"/>
      <c r="R934" s="1710"/>
    </row>
    <row r="935" spans="4:26" ht="29.1" customHeight="1">
      <c r="D935" s="1376" t="s">
        <v>836</v>
      </c>
      <c r="E935" s="1703"/>
      <c r="F935" s="1703"/>
      <c r="G935" s="1704"/>
      <c r="H935" s="1514" t="s">
        <v>975</v>
      </c>
      <c r="I935" s="1514"/>
      <c r="J935" s="1444"/>
      <c r="K935" s="298"/>
      <c r="L935" s="368" t="s">
        <v>3</v>
      </c>
      <c r="M935" s="298"/>
      <c r="N935" s="368" t="s">
        <v>4</v>
      </c>
      <c r="O935" s="298"/>
      <c r="P935" s="368" t="s">
        <v>3</v>
      </c>
      <c r="Q935" s="298"/>
      <c r="R935" s="369" t="s">
        <v>4</v>
      </c>
      <c r="Z935" s="252" t="s">
        <v>1449</v>
      </c>
    </row>
    <row r="936" spans="4:26" ht="7.5" customHeight="1"/>
    <row r="937" spans="4:26" ht="15.6" customHeight="1">
      <c r="D937" t="s">
        <v>453</v>
      </c>
    </row>
    <row r="938" spans="4:26" ht="27.95" customHeight="1">
      <c r="D938" s="1407" t="s">
        <v>386</v>
      </c>
      <c r="E938" s="1245"/>
      <c r="F938" s="1245"/>
      <c r="G938" s="1526"/>
      <c r="H938" s="1505" t="s">
        <v>447</v>
      </c>
      <c r="I938" s="1505"/>
      <c r="J938" s="1706"/>
      <c r="K938" s="1707" t="s">
        <v>1604</v>
      </c>
      <c r="L938" s="1708"/>
      <c r="M938" s="1709"/>
      <c r="N938" s="1710"/>
      <c r="O938" s="1711" t="s">
        <v>1605</v>
      </c>
      <c r="P938" s="1708"/>
      <c r="Q938" s="1709"/>
      <c r="R938" s="1710"/>
    </row>
    <row r="939" spans="4:26" ht="27.95" customHeight="1">
      <c r="D939" s="1376" t="s">
        <v>448</v>
      </c>
      <c r="E939" s="1703"/>
      <c r="F939" s="1703"/>
      <c r="G939" s="1704"/>
      <c r="H939" s="1416"/>
      <c r="I939" s="1705"/>
      <c r="J939" s="1705"/>
      <c r="K939" s="298">
        <v>6</v>
      </c>
      <c r="L939" s="368" t="s">
        <v>3</v>
      </c>
      <c r="M939" s="298">
        <v>24</v>
      </c>
      <c r="N939" s="368" t="s">
        <v>4</v>
      </c>
      <c r="O939" s="298">
        <v>6</v>
      </c>
      <c r="P939" s="368" t="s">
        <v>3</v>
      </c>
      <c r="Q939" s="298">
        <v>25</v>
      </c>
      <c r="R939" s="369" t="s">
        <v>4</v>
      </c>
    </row>
    <row r="940" spans="4:26" ht="27.95" customHeight="1">
      <c r="D940" s="1376" t="s">
        <v>449</v>
      </c>
      <c r="E940" s="1703"/>
      <c r="F940" s="1703"/>
      <c r="G940" s="1704"/>
      <c r="H940" s="1514" t="s">
        <v>975</v>
      </c>
      <c r="I940" s="1514"/>
      <c r="J940" s="1444"/>
      <c r="K940" s="298"/>
      <c r="L940" s="368" t="s">
        <v>3</v>
      </c>
      <c r="M940" s="298"/>
      <c r="N940" s="368" t="s">
        <v>4</v>
      </c>
      <c r="O940" s="298"/>
      <c r="P940" s="368" t="s">
        <v>3</v>
      </c>
      <c r="Q940" s="298"/>
      <c r="R940" s="369" t="s">
        <v>4</v>
      </c>
      <c r="U940" t="s">
        <v>600</v>
      </c>
      <c r="Z940" s="252" t="s">
        <v>1449</v>
      </c>
    </row>
    <row r="941" spans="4:26" ht="27.95" customHeight="1">
      <c r="D941" s="1376" t="s">
        <v>450</v>
      </c>
      <c r="E941" s="1703"/>
      <c r="F941" s="1703"/>
      <c r="G941" s="1704"/>
      <c r="H941" s="1514" t="s">
        <v>975</v>
      </c>
      <c r="I941" s="1514"/>
      <c r="J941" s="1444"/>
      <c r="K941" s="298"/>
      <c r="L941" s="368" t="s">
        <v>3</v>
      </c>
      <c r="M941" s="298"/>
      <c r="N941" s="368" t="s">
        <v>4</v>
      </c>
      <c r="O941" s="298"/>
      <c r="P941" s="368" t="s">
        <v>3</v>
      </c>
      <c r="Q941" s="298"/>
      <c r="R941" s="369" t="s">
        <v>4</v>
      </c>
      <c r="Z941" s="252" t="s">
        <v>1449</v>
      </c>
    </row>
    <row r="942" spans="4:26" ht="27.95" customHeight="1">
      <c r="D942" s="1376" t="s">
        <v>451</v>
      </c>
      <c r="E942" s="1703"/>
      <c r="F942" s="1703"/>
      <c r="G942" s="1704"/>
      <c r="H942" s="1514" t="s">
        <v>975</v>
      </c>
      <c r="I942" s="1514"/>
      <c r="J942" s="1444"/>
      <c r="K942" s="298"/>
      <c r="L942" s="368" t="s">
        <v>3</v>
      </c>
      <c r="M942" s="298"/>
      <c r="N942" s="368" t="s">
        <v>4</v>
      </c>
      <c r="O942" s="298"/>
      <c r="P942" s="368" t="s">
        <v>3</v>
      </c>
      <c r="Q942" s="298"/>
      <c r="R942" s="369" t="s">
        <v>4</v>
      </c>
      <c r="Z942" s="252" t="s">
        <v>1449</v>
      </c>
    </row>
    <row r="943" spans="4:26" ht="11.1" customHeight="1"/>
    <row r="944" spans="4:26" ht="30.95" customHeight="1">
      <c r="D944" s="713" t="s">
        <v>1375</v>
      </c>
      <c r="E944" s="601"/>
      <c r="F944" s="601"/>
      <c r="G944" s="601"/>
      <c r="H944" s="638"/>
      <c r="I944" s="1386"/>
      <c r="J944" s="1359"/>
      <c r="K944" s="1359"/>
      <c r="L944" s="1359"/>
      <c r="M944" s="1359"/>
      <c r="N944" s="1359"/>
      <c r="O944" s="1359"/>
      <c r="P944" s="1359"/>
      <c r="Q944" s="1359"/>
      <c r="R944" s="1335"/>
      <c r="S944" s="1335"/>
      <c r="T944" s="1335"/>
      <c r="U944" s="1335"/>
      <c r="V944" s="1336"/>
    </row>
    <row r="945" spans="3:26" ht="16.5" customHeight="1">
      <c r="E945" s="270" t="s">
        <v>690</v>
      </c>
    </row>
    <row r="946" spans="3:26" ht="9.6" customHeight="1">
      <c r="E946" s="3" t="s">
        <v>452</v>
      </c>
    </row>
    <row r="947" spans="3:26" ht="6.95" customHeight="1"/>
    <row r="948" spans="3:26" ht="16.5" customHeight="1">
      <c r="D948" t="s">
        <v>837</v>
      </c>
    </row>
    <row r="949" spans="3:26" ht="18" customHeight="1">
      <c r="D949" s="1249" t="s">
        <v>517</v>
      </c>
      <c r="E949" s="1370"/>
      <c r="F949" s="1370"/>
      <c r="G949" s="1370"/>
      <c r="H949" s="1624"/>
      <c r="I949" s="1377" t="s">
        <v>1184</v>
      </c>
      <c r="J949" s="1378"/>
      <c r="K949" s="1378"/>
      <c r="L949" s="1378"/>
      <c r="M949" s="1246"/>
      <c r="Z949" s="252" t="s">
        <v>1450</v>
      </c>
    </row>
    <row r="950" spans="3:26" ht="6.6" customHeight="1"/>
    <row r="951" spans="3:26" ht="16.5" customHeight="1">
      <c r="D951" t="s">
        <v>838</v>
      </c>
    </row>
    <row r="952" spans="3:26" ht="18.95" customHeight="1">
      <c r="D952" s="1249" t="s">
        <v>518</v>
      </c>
      <c r="E952" s="1370"/>
      <c r="F952" s="1370"/>
      <c r="G952" s="1370"/>
      <c r="H952" s="1624"/>
      <c r="I952" s="1377" t="s">
        <v>793</v>
      </c>
      <c r="J952" s="1378"/>
      <c r="K952" s="1378"/>
      <c r="L952" s="1378"/>
      <c r="M952" s="1246"/>
      <c r="Z952" s="252" t="s">
        <v>1451</v>
      </c>
    </row>
    <row r="953" spans="3:26" ht="16.5" customHeight="1">
      <c r="E953" s="270" t="s">
        <v>454</v>
      </c>
    </row>
    <row r="954" spans="3:26" ht="16.5" customHeight="1">
      <c r="E954" s="372" t="s">
        <v>1376</v>
      </c>
    </row>
    <row r="955" spans="3:26" ht="12" customHeight="1">
      <c r="E955" s="270"/>
    </row>
    <row r="956" spans="3:26" ht="16.5" customHeight="1">
      <c r="Q956" t="s">
        <v>907</v>
      </c>
      <c r="S956" s="1244" t="str">
        <f>Q$12</f>
        <v>○△幼稚園</v>
      </c>
      <c r="T956" s="1245"/>
      <c r="U956" s="1245"/>
      <c r="V956" s="1245"/>
      <c r="W956" s="1245"/>
      <c r="X956" s="1526"/>
    </row>
    <row r="957" spans="3:26" ht="16.5" customHeight="1">
      <c r="C957" s="8" t="s">
        <v>455</v>
      </c>
    </row>
    <row r="958" spans="3:26" ht="18.600000000000001" customHeight="1">
      <c r="D958" t="s">
        <v>456</v>
      </c>
    </row>
    <row r="959" spans="3:26" ht="25.5" customHeight="1">
      <c r="D959" s="1438" t="s">
        <v>457</v>
      </c>
      <c r="E959" s="1438"/>
      <c r="F959" s="1438"/>
      <c r="G959" s="1248"/>
      <c r="H959" s="1248"/>
      <c r="I959" s="1707" t="s">
        <v>1604</v>
      </c>
      <c r="J959" s="1708"/>
      <c r="K959" s="1709"/>
      <c r="L959" s="1710"/>
      <c r="M959" s="1711" t="s">
        <v>1605</v>
      </c>
      <c r="N959" s="1708"/>
      <c r="O959" s="1709"/>
      <c r="P959" s="1710"/>
      <c r="Q959" s="1505" t="s">
        <v>462</v>
      </c>
      <c r="R959" s="1438"/>
    </row>
    <row r="960" spans="3:26" ht="17.100000000000001" customHeight="1">
      <c r="D960" s="1712" t="s">
        <v>1648</v>
      </c>
      <c r="E960" s="1712"/>
      <c r="F960" s="1712"/>
      <c r="G960" s="1712"/>
      <c r="H960" s="404" t="s">
        <v>458</v>
      </c>
      <c r="I960" s="272">
        <v>5</v>
      </c>
      <c r="J960" s="15" t="s">
        <v>3</v>
      </c>
      <c r="K960" s="272">
        <v>15</v>
      </c>
      <c r="L960" s="15" t="s">
        <v>4</v>
      </c>
      <c r="M960" s="272">
        <v>5</v>
      </c>
      <c r="N960" s="15" t="s">
        <v>3</v>
      </c>
      <c r="O960" s="272">
        <v>12</v>
      </c>
      <c r="P960" s="16" t="s">
        <v>4</v>
      </c>
      <c r="Q960" s="1381" t="s">
        <v>1186</v>
      </c>
      <c r="R960" s="1381"/>
      <c r="Z960" s="252" t="s">
        <v>1452</v>
      </c>
    </row>
    <row r="961" spans="4:26" ht="17.100000000000001" customHeight="1">
      <c r="D961" s="1400"/>
      <c r="E961" s="1400"/>
      <c r="F961" s="1400"/>
      <c r="G961" s="1400"/>
      <c r="H961" s="405" t="s">
        <v>459</v>
      </c>
      <c r="I961" s="272">
        <v>10</v>
      </c>
      <c r="J961" s="17" t="s">
        <v>3</v>
      </c>
      <c r="K961" s="272">
        <v>10</v>
      </c>
      <c r="L961" s="17" t="s">
        <v>4</v>
      </c>
      <c r="M961" s="272">
        <v>10</v>
      </c>
      <c r="N961" s="17" t="s">
        <v>3</v>
      </c>
      <c r="O961" s="272">
        <v>10</v>
      </c>
      <c r="P961" s="359" t="s">
        <v>4</v>
      </c>
      <c r="Q961" s="1381"/>
      <c r="R961" s="1381"/>
    </row>
    <row r="962" spans="4:26" ht="17.100000000000001" customHeight="1">
      <c r="D962" s="1400"/>
      <c r="E962" s="1400"/>
      <c r="F962" s="1400"/>
      <c r="G962" s="1400"/>
      <c r="H962" s="406" t="s">
        <v>460</v>
      </c>
      <c r="I962" s="272">
        <v>2</v>
      </c>
      <c r="J962" s="18" t="s">
        <v>3</v>
      </c>
      <c r="K962" s="272">
        <v>15</v>
      </c>
      <c r="L962" s="18" t="s">
        <v>4</v>
      </c>
      <c r="M962" s="272">
        <v>2</v>
      </c>
      <c r="N962" s="18" t="s">
        <v>3</v>
      </c>
      <c r="O962" s="272">
        <v>13</v>
      </c>
      <c r="P962" s="303" t="s">
        <v>4</v>
      </c>
      <c r="Q962" s="1381"/>
      <c r="R962" s="1381"/>
    </row>
    <row r="963" spans="4:26" ht="39.950000000000003" customHeight="1">
      <c r="D963" s="1400" t="s">
        <v>1649</v>
      </c>
      <c r="E963" s="1400"/>
      <c r="F963" s="1400"/>
      <c r="G963" s="1400"/>
      <c r="H963" s="1249"/>
      <c r="I963" s="272">
        <v>5</v>
      </c>
      <c r="J963" s="368" t="s">
        <v>3</v>
      </c>
      <c r="K963" s="272">
        <v>15</v>
      </c>
      <c r="L963" s="368" t="s">
        <v>4</v>
      </c>
      <c r="M963" s="272">
        <v>5</v>
      </c>
      <c r="N963" s="368" t="s">
        <v>3</v>
      </c>
      <c r="O963" s="272">
        <v>12</v>
      </c>
      <c r="P963" s="369" t="s">
        <v>4</v>
      </c>
      <c r="Q963" s="1381" t="s">
        <v>1185</v>
      </c>
      <c r="R963" s="1381"/>
      <c r="Z963" s="252" t="s">
        <v>1452</v>
      </c>
    </row>
    <row r="964" spans="4:26" ht="39.950000000000003" customHeight="1">
      <c r="D964" s="1400" t="s">
        <v>1650</v>
      </c>
      <c r="E964" s="1400"/>
      <c r="F964" s="1400"/>
      <c r="G964" s="1400"/>
      <c r="H964" s="1249"/>
      <c r="I964" s="272">
        <v>5</v>
      </c>
      <c r="J964" s="368" t="s">
        <v>3</v>
      </c>
      <c r="K964" s="272">
        <v>15</v>
      </c>
      <c r="L964" s="368" t="s">
        <v>461</v>
      </c>
      <c r="M964" s="272">
        <v>5</v>
      </c>
      <c r="N964" s="368" t="s">
        <v>3</v>
      </c>
      <c r="O964" s="272">
        <v>12</v>
      </c>
      <c r="P964" s="369" t="s">
        <v>461</v>
      </c>
      <c r="Q964" s="1381" t="s">
        <v>1185</v>
      </c>
      <c r="R964" s="1381"/>
      <c r="Z964" s="252" t="s">
        <v>1452</v>
      </c>
    </row>
    <row r="965" spans="4:26" ht="27" customHeight="1">
      <c r="D965" s="1719" t="s">
        <v>1651</v>
      </c>
      <c r="E965" s="1721"/>
      <c r="F965" s="1721"/>
      <c r="G965" s="1721"/>
      <c r="H965" s="1345"/>
      <c r="I965" s="1724" t="s">
        <v>1528</v>
      </c>
      <c r="J965" s="1309"/>
      <c r="K965" s="1725"/>
      <c r="L965" s="1314"/>
      <c r="M965" s="1724" t="s">
        <v>1528</v>
      </c>
      <c r="N965" s="1309"/>
      <c r="O965" s="1725"/>
      <c r="P965" s="1314"/>
      <c r="Q965" s="1726"/>
      <c r="R965" s="1726"/>
      <c r="Z965" s="252" t="s">
        <v>1453</v>
      </c>
    </row>
    <row r="966" spans="4:26" ht="18.95" customHeight="1">
      <c r="D966" s="1722"/>
      <c r="E966" s="1723"/>
      <c r="F966" s="1723"/>
      <c r="G966" s="1723"/>
      <c r="H966" s="1723"/>
      <c r="I966" s="298">
        <v>5</v>
      </c>
      <c r="J966" s="368" t="s">
        <v>244</v>
      </c>
      <c r="K966" s="298">
        <v>15</v>
      </c>
      <c r="L966" s="368" t="s">
        <v>461</v>
      </c>
      <c r="M966" s="298">
        <v>5</v>
      </c>
      <c r="N966" s="368" t="s">
        <v>244</v>
      </c>
      <c r="O966" s="298">
        <v>15</v>
      </c>
      <c r="P966" s="369" t="s">
        <v>461</v>
      </c>
      <c r="Q966" s="1356" t="s">
        <v>1185</v>
      </c>
      <c r="R966" s="1356"/>
      <c r="Z966" s="252" t="s">
        <v>1452</v>
      </c>
    </row>
    <row r="967" spans="4:26" ht="15.6" customHeight="1">
      <c r="E967" s="270" t="s">
        <v>463</v>
      </c>
    </row>
    <row r="968" spans="4:26" ht="9.6" customHeight="1"/>
    <row r="969" spans="4:26" ht="18.95" customHeight="1">
      <c r="D969" t="s">
        <v>464</v>
      </c>
    </row>
    <row r="970" spans="4:26" ht="26.45" customHeight="1">
      <c r="D970" s="1407" t="s">
        <v>457</v>
      </c>
      <c r="E970" s="1408"/>
      <c r="F970" s="1408"/>
      <c r="G970" s="1409"/>
      <c r="H970" s="1727" t="s">
        <v>34</v>
      </c>
      <c r="I970" s="1617"/>
      <c r="J970" s="1599"/>
      <c r="K970" s="1600"/>
      <c r="L970" s="1438" t="s">
        <v>465</v>
      </c>
      <c r="M970" s="1438"/>
      <c r="N970" s="1438"/>
      <c r="O970" s="1438"/>
      <c r="P970" s="1505" t="s">
        <v>462</v>
      </c>
      <c r="Q970" s="1438"/>
    </row>
    <row r="971" spans="4:26" ht="18.600000000000001" customHeight="1">
      <c r="D971" s="1343" t="s">
        <v>840</v>
      </c>
      <c r="E971" s="1344"/>
      <c r="F971" s="1344"/>
      <c r="G971" s="1345"/>
      <c r="H971" s="1713" t="s">
        <v>931</v>
      </c>
      <c r="I971" s="1714"/>
      <c r="J971" s="1715"/>
      <c r="K971" s="1715"/>
      <c r="L971" s="1360" t="s">
        <v>813</v>
      </c>
      <c r="M971" s="1360"/>
      <c r="N971" s="1360"/>
      <c r="O971" s="1360"/>
      <c r="P971" s="1356" t="s">
        <v>1185</v>
      </c>
      <c r="Q971" s="1356"/>
      <c r="Z971" s="252" t="s">
        <v>1454</v>
      </c>
    </row>
    <row r="972" spans="4:26" ht="18.600000000000001" customHeight="1">
      <c r="D972" s="1630"/>
      <c r="E972" s="1631"/>
      <c r="F972" s="1631"/>
      <c r="G972" s="1632"/>
      <c r="H972" s="1716"/>
      <c r="I972" s="1717"/>
      <c r="J972" s="1718"/>
      <c r="K972" s="1718"/>
      <c r="L972" s="1595"/>
      <c r="M972" s="1610"/>
      <c r="N972" s="1610"/>
      <c r="O972" s="1611"/>
      <c r="P972" s="1300"/>
      <c r="Q972" s="1356"/>
    </row>
    <row r="973" spans="4:26" ht="18.600000000000001" customHeight="1">
      <c r="D973" s="1719" t="s">
        <v>466</v>
      </c>
      <c r="E973" s="1344"/>
      <c r="F973" s="1344"/>
      <c r="G973" s="1345"/>
      <c r="H973" s="1713" t="s">
        <v>931</v>
      </c>
      <c r="I973" s="1714"/>
      <c r="J973" s="1715"/>
      <c r="K973" s="1715"/>
      <c r="L973" s="1720" t="s">
        <v>813</v>
      </c>
      <c r="M973" s="1720"/>
      <c r="N973" s="1720"/>
      <c r="O973" s="1720"/>
      <c r="P973" s="1356" t="s">
        <v>1185</v>
      </c>
      <c r="Q973" s="1356"/>
      <c r="Z973" s="252" t="s">
        <v>1454</v>
      </c>
    </row>
    <row r="974" spans="4:26" ht="18.600000000000001" customHeight="1">
      <c r="D974" s="1630"/>
      <c r="E974" s="1631"/>
      <c r="F974" s="1631"/>
      <c r="G974" s="1632"/>
      <c r="H974" s="1716"/>
      <c r="I974" s="1717"/>
      <c r="J974" s="1718"/>
      <c r="K974" s="1718"/>
      <c r="L974" s="1595"/>
      <c r="M974" s="1610"/>
      <c r="N974" s="1610"/>
      <c r="O974" s="1611"/>
      <c r="P974" s="1300"/>
      <c r="Q974" s="1356"/>
    </row>
    <row r="975" spans="4:26" ht="18.600000000000001" customHeight="1">
      <c r="D975" s="1400" t="s">
        <v>467</v>
      </c>
      <c r="E975" s="1248"/>
      <c r="F975" s="1248"/>
      <c r="G975" s="1248"/>
      <c r="H975" s="1713" t="s">
        <v>931</v>
      </c>
      <c r="I975" s="1714"/>
      <c r="J975" s="1715"/>
      <c r="K975" s="1715"/>
      <c r="L975" s="1596" t="s">
        <v>813</v>
      </c>
      <c r="M975" s="1290"/>
      <c r="N975" s="1290"/>
      <c r="O975" s="1736"/>
      <c r="P975" s="1356" t="s">
        <v>1185</v>
      </c>
      <c r="Q975" s="1356"/>
      <c r="Z975" s="252" t="s">
        <v>1454</v>
      </c>
    </row>
    <row r="976" spans="4:26" ht="18.600000000000001" customHeight="1">
      <c r="D976" s="1248"/>
      <c r="E976" s="1248"/>
      <c r="F976" s="1248"/>
      <c r="G976" s="1248"/>
      <c r="H976" s="1733"/>
      <c r="I976" s="1734"/>
      <c r="J976" s="1735"/>
      <c r="K976" s="1735"/>
      <c r="L976" s="1595"/>
      <c r="M976" s="1610"/>
      <c r="N976" s="1610"/>
      <c r="O976" s="1611"/>
      <c r="P976" s="1300"/>
      <c r="Q976" s="1356"/>
    </row>
    <row r="977" spans="2:26" ht="15.6" customHeight="1">
      <c r="E977" s="270" t="s">
        <v>463</v>
      </c>
    </row>
    <row r="978" spans="2:26" ht="16.5" customHeight="1">
      <c r="E978" s="270"/>
      <c r="T978" s="1203" t="s">
        <v>1296</v>
      </c>
      <c r="U978" s="1292"/>
      <c r="V978" s="1292"/>
      <c r="W978" s="1292"/>
      <c r="X978" s="1642"/>
    </row>
    <row r="979" spans="2:26" ht="15.6" customHeight="1">
      <c r="E979" s="270"/>
    </row>
    <row r="980" spans="2:26" ht="16.5" customHeight="1">
      <c r="B980" s="7" t="s">
        <v>468</v>
      </c>
    </row>
    <row r="981" spans="2:26" ht="16.5" customHeight="1">
      <c r="C981" s="8" t="s">
        <v>469</v>
      </c>
    </row>
    <row r="982" spans="2:26" ht="18.95" customHeight="1">
      <c r="D982" t="s">
        <v>470</v>
      </c>
    </row>
    <row r="983" spans="2:26" ht="26.45" customHeight="1">
      <c r="D983" s="1407" t="s">
        <v>457</v>
      </c>
      <c r="E983" s="1384"/>
      <c r="F983" s="1384"/>
      <c r="G983" s="1246"/>
      <c r="H983" s="1404" t="s">
        <v>471</v>
      </c>
      <c r="I983" s="1527"/>
      <c r="J983" s="1527"/>
      <c r="K983" s="1527"/>
      <c r="L983" s="1732"/>
      <c r="M983" s="1505" t="s">
        <v>1606</v>
      </c>
      <c r="N983" s="1247"/>
      <c r="O983" s="1438"/>
      <c r="P983" s="1247"/>
      <c r="Q983" s="1242"/>
      <c r="R983" s="1398" t="s">
        <v>1607</v>
      </c>
      <c r="S983" s="1481"/>
      <c r="T983" s="1481"/>
      <c r="U983" s="1481"/>
      <c r="V983" s="1482"/>
      <c r="W983" s="1505" t="s">
        <v>462</v>
      </c>
      <c r="X983" s="1438"/>
    </row>
    <row r="984" spans="2:26" ht="16.5" customHeight="1">
      <c r="D984" s="1712" t="s">
        <v>472</v>
      </c>
      <c r="E984" s="1712"/>
      <c r="F984" s="1712"/>
      <c r="G984" s="1731"/>
      <c r="H984" s="1728" t="s">
        <v>900</v>
      </c>
      <c r="I984" s="1729"/>
      <c r="J984" s="1729"/>
      <c r="K984" s="1729"/>
      <c r="L984" s="1730"/>
      <c r="M984" s="301" t="s">
        <v>458</v>
      </c>
      <c r="N984" s="407">
        <v>5</v>
      </c>
      <c r="O984" s="15" t="s">
        <v>3</v>
      </c>
      <c r="P984" s="407">
        <v>15</v>
      </c>
      <c r="Q984" s="16" t="s">
        <v>4</v>
      </c>
      <c r="R984" s="408" t="s">
        <v>458</v>
      </c>
      <c r="S984" s="407">
        <v>5</v>
      </c>
      <c r="T984" s="15" t="s">
        <v>3</v>
      </c>
      <c r="U984" s="407">
        <v>12</v>
      </c>
      <c r="V984" s="16" t="s">
        <v>4</v>
      </c>
      <c r="W984" s="1381" t="s">
        <v>1185</v>
      </c>
      <c r="X984" s="1381"/>
      <c r="Z984" s="252" t="s">
        <v>1452</v>
      </c>
    </row>
    <row r="985" spans="2:26" ht="16.5" customHeight="1">
      <c r="D985" s="1400"/>
      <c r="E985" s="1400"/>
      <c r="F985" s="1400"/>
      <c r="G985" s="1376"/>
      <c r="H985" s="1728"/>
      <c r="I985" s="1729"/>
      <c r="J985" s="1729"/>
      <c r="K985" s="1729"/>
      <c r="L985" s="1730"/>
      <c r="M985" s="409" t="s">
        <v>459</v>
      </c>
      <c r="N985" s="410">
        <v>10</v>
      </c>
      <c r="O985" s="17" t="s">
        <v>3</v>
      </c>
      <c r="P985" s="410">
        <v>10</v>
      </c>
      <c r="Q985" s="359" t="s">
        <v>4</v>
      </c>
      <c r="R985" s="411" t="s">
        <v>459</v>
      </c>
      <c r="S985" s="410">
        <v>10</v>
      </c>
      <c r="T985" s="17" t="s">
        <v>3</v>
      </c>
      <c r="U985" s="410">
        <v>10</v>
      </c>
      <c r="V985" s="359" t="s">
        <v>4</v>
      </c>
      <c r="W985" s="1381"/>
      <c r="X985" s="1381"/>
    </row>
    <row r="986" spans="2:26" ht="16.5" customHeight="1">
      <c r="D986" s="1400"/>
      <c r="E986" s="1400"/>
      <c r="F986" s="1400"/>
      <c r="G986" s="1376"/>
      <c r="H986" s="1728"/>
      <c r="I986" s="1729"/>
      <c r="J986" s="1729"/>
      <c r="K986" s="1729"/>
      <c r="L986" s="1730"/>
      <c r="M986" s="412" t="s">
        <v>460</v>
      </c>
      <c r="N986" s="413">
        <v>2</v>
      </c>
      <c r="O986" s="18" t="s">
        <v>3</v>
      </c>
      <c r="P986" s="413">
        <v>15</v>
      </c>
      <c r="Q986" s="303" t="s">
        <v>4</v>
      </c>
      <c r="R986" s="414" t="s">
        <v>460</v>
      </c>
      <c r="S986" s="413">
        <v>2</v>
      </c>
      <c r="T986" s="18" t="s">
        <v>3</v>
      </c>
      <c r="U986" s="413">
        <v>13</v>
      </c>
      <c r="V986" s="303" t="s">
        <v>4</v>
      </c>
      <c r="W986" s="1381"/>
      <c r="X986" s="1381"/>
    </row>
    <row r="987" spans="2:26" ht="16.5" customHeight="1">
      <c r="D987" s="1142" t="s">
        <v>1529</v>
      </c>
      <c r="E987" s="1142"/>
      <c r="F987" s="1142"/>
      <c r="G987" s="1079"/>
      <c r="H987" s="1728" t="s">
        <v>900</v>
      </c>
      <c r="I987" s="1729"/>
      <c r="J987" s="1729"/>
      <c r="K987" s="1729"/>
      <c r="L987" s="1730"/>
      <c r="M987" s="301" t="s">
        <v>458</v>
      </c>
      <c r="N987" s="407">
        <v>5</v>
      </c>
      <c r="O987" s="15" t="s">
        <v>3</v>
      </c>
      <c r="P987" s="407">
        <v>16</v>
      </c>
      <c r="Q987" s="16" t="s">
        <v>4</v>
      </c>
      <c r="R987" s="408" t="s">
        <v>458</v>
      </c>
      <c r="S987" s="407">
        <v>5</v>
      </c>
      <c r="T987" s="15" t="s">
        <v>3</v>
      </c>
      <c r="U987" s="407">
        <v>12</v>
      </c>
      <c r="V987" s="16" t="s">
        <v>4</v>
      </c>
      <c r="W987" s="1381" t="s">
        <v>1185</v>
      </c>
      <c r="X987" s="1381"/>
      <c r="Z987" s="252" t="s">
        <v>1452</v>
      </c>
    </row>
    <row r="988" spans="2:26" ht="16.5" customHeight="1">
      <c r="D988" s="713"/>
      <c r="E988" s="713"/>
      <c r="F988" s="713"/>
      <c r="G988" s="681"/>
      <c r="H988" s="1728"/>
      <c r="I988" s="1729"/>
      <c r="J988" s="1729"/>
      <c r="K988" s="1729"/>
      <c r="L988" s="1730"/>
      <c r="M988" s="409" t="s">
        <v>459</v>
      </c>
      <c r="N988" s="410">
        <v>10</v>
      </c>
      <c r="O988" s="17" t="s">
        <v>3</v>
      </c>
      <c r="P988" s="410">
        <v>11</v>
      </c>
      <c r="Q988" s="359" t="s">
        <v>4</v>
      </c>
      <c r="R988" s="411" t="s">
        <v>459</v>
      </c>
      <c r="S988" s="410">
        <v>10</v>
      </c>
      <c r="T988" s="17" t="s">
        <v>3</v>
      </c>
      <c r="U988" s="410">
        <v>10</v>
      </c>
      <c r="V988" s="359" t="s">
        <v>4</v>
      </c>
      <c r="W988" s="1381"/>
      <c r="X988" s="1381"/>
    </row>
    <row r="989" spans="2:26" ht="16.5" customHeight="1">
      <c r="D989" s="713"/>
      <c r="E989" s="713"/>
      <c r="F989" s="713"/>
      <c r="G989" s="681"/>
      <c r="H989" s="1728"/>
      <c r="I989" s="1729"/>
      <c r="J989" s="1729"/>
      <c r="K989" s="1729"/>
      <c r="L989" s="1730"/>
      <c r="M989" s="412" t="s">
        <v>460</v>
      </c>
      <c r="N989" s="413">
        <v>2</v>
      </c>
      <c r="O989" s="18" t="s">
        <v>3</v>
      </c>
      <c r="P989" s="413">
        <v>14</v>
      </c>
      <c r="Q989" s="303" t="s">
        <v>4</v>
      </c>
      <c r="R989" s="414" t="s">
        <v>460</v>
      </c>
      <c r="S989" s="413">
        <v>2</v>
      </c>
      <c r="T989" s="18" t="s">
        <v>3</v>
      </c>
      <c r="U989" s="413">
        <v>13</v>
      </c>
      <c r="V989" s="303" t="s">
        <v>4</v>
      </c>
      <c r="W989" s="1381"/>
      <c r="X989" s="1381"/>
    </row>
    <row r="990" spans="2:26" ht="16.5" customHeight="1">
      <c r="D990" s="1712" t="s">
        <v>473</v>
      </c>
      <c r="E990" s="1712"/>
      <c r="F990" s="1712"/>
      <c r="G990" s="1731"/>
      <c r="H990" s="1728" t="s">
        <v>900</v>
      </c>
      <c r="I990" s="1729"/>
      <c r="J990" s="1729"/>
      <c r="K990" s="1729"/>
      <c r="L990" s="1730"/>
      <c r="M990" s="301" t="s">
        <v>458</v>
      </c>
      <c r="N990" s="407">
        <v>5</v>
      </c>
      <c r="O990" s="15" t="s">
        <v>3</v>
      </c>
      <c r="P990" s="407">
        <v>12</v>
      </c>
      <c r="Q990" s="16" t="s">
        <v>4</v>
      </c>
      <c r="R990" s="408" t="s">
        <v>458</v>
      </c>
      <c r="S990" s="407">
        <v>5</v>
      </c>
      <c r="T990" s="15" t="s">
        <v>3</v>
      </c>
      <c r="U990" s="407">
        <v>12</v>
      </c>
      <c r="V990" s="16" t="s">
        <v>4</v>
      </c>
      <c r="W990" s="1381" t="s">
        <v>1185</v>
      </c>
      <c r="X990" s="1381"/>
      <c r="Z990" s="252" t="s">
        <v>1452</v>
      </c>
    </row>
    <row r="991" spans="2:26" ht="16.5" customHeight="1">
      <c r="D991" s="1400"/>
      <c r="E991" s="1400"/>
      <c r="F991" s="1400"/>
      <c r="G991" s="1376"/>
      <c r="H991" s="1728"/>
      <c r="I991" s="1729"/>
      <c r="J991" s="1729"/>
      <c r="K991" s="1729"/>
      <c r="L991" s="1730"/>
      <c r="M991" s="409" t="s">
        <v>459</v>
      </c>
      <c r="N991" s="410">
        <v>10</v>
      </c>
      <c r="O991" s="17" t="s">
        <v>3</v>
      </c>
      <c r="P991" s="410">
        <v>14</v>
      </c>
      <c r="Q991" s="359" t="s">
        <v>4</v>
      </c>
      <c r="R991" s="411" t="s">
        <v>459</v>
      </c>
      <c r="S991" s="410">
        <v>10</v>
      </c>
      <c r="T991" s="17" t="s">
        <v>3</v>
      </c>
      <c r="U991" s="410">
        <v>10</v>
      </c>
      <c r="V991" s="359" t="s">
        <v>4</v>
      </c>
      <c r="W991" s="1381"/>
      <c r="X991" s="1381"/>
    </row>
    <row r="992" spans="2:26" ht="16.5" customHeight="1">
      <c r="D992" s="1400"/>
      <c r="E992" s="1400"/>
      <c r="F992" s="1400"/>
      <c r="G992" s="1376"/>
      <c r="H992" s="1728"/>
      <c r="I992" s="1729"/>
      <c r="J992" s="1729"/>
      <c r="K992" s="1729"/>
      <c r="L992" s="1730"/>
      <c r="M992" s="412" t="s">
        <v>460</v>
      </c>
      <c r="N992" s="413">
        <v>2</v>
      </c>
      <c r="O992" s="18" t="s">
        <v>3</v>
      </c>
      <c r="P992" s="413">
        <v>23</v>
      </c>
      <c r="Q992" s="303" t="s">
        <v>4</v>
      </c>
      <c r="R992" s="414" t="s">
        <v>460</v>
      </c>
      <c r="S992" s="413">
        <v>2</v>
      </c>
      <c r="T992" s="18" t="s">
        <v>3</v>
      </c>
      <c r="U992" s="413">
        <v>13</v>
      </c>
      <c r="V992" s="303" t="s">
        <v>4</v>
      </c>
      <c r="W992" s="1381"/>
      <c r="X992" s="1381"/>
    </row>
    <row r="993" spans="3:26" ht="16.5" customHeight="1">
      <c r="D993" s="1712" t="s">
        <v>474</v>
      </c>
      <c r="E993" s="1712"/>
      <c r="F993" s="1712"/>
      <c r="G993" s="1731"/>
      <c r="H993" s="1728" t="s">
        <v>901</v>
      </c>
      <c r="I993" s="1729"/>
      <c r="J993" s="1729"/>
      <c r="K993" s="1729"/>
      <c r="L993" s="1730"/>
      <c r="M993" s="301" t="s">
        <v>458</v>
      </c>
      <c r="N993" s="407">
        <v>5</v>
      </c>
      <c r="O993" s="15" t="s">
        <v>3</v>
      </c>
      <c r="P993" s="407">
        <v>23</v>
      </c>
      <c r="Q993" s="16" t="s">
        <v>4</v>
      </c>
      <c r="R993" s="408" t="s">
        <v>458</v>
      </c>
      <c r="S993" s="407">
        <v>5</v>
      </c>
      <c r="T993" s="15" t="s">
        <v>3</v>
      </c>
      <c r="U993" s="407">
        <v>12</v>
      </c>
      <c r="V993" s="16" t="s">
        <v>4</v>
      </c>
      <c r="W993" s="1381" t="s">
        <v>1185</v>
      </c>
      <c r="X993" s="1381"/>
      <c r="Z993" s="252" t="s">
        <v>1452</v>
      </c>
    </row>
    <row r="994" spans="3:26" ht="16.5" customHeight="1">
      <c r="D994" s="1400"/>
      <c r="E994" s="1400"/>
      <c r="F994" s="1400"/>
      <c r="G994" s="1376"/>
      <c r="H994" s="1728"/>
      <c r="I994" s="1729"/>
      <c r="J994" s="1729"/>
      <c r="K994" s="1729"/>
      <c r="L994" s="1730"/>
      <c r="M994" s="409" t="s">
        <v>459</v>
      </c>
      <c r="N994" s="410">
        <v>10</v>
      </c>
      <c r="O994" s="17" t="s">
        <v>3</v>
      </c>
      <c r="P994" s="410">
        <v>31</v>
      </c>
      <c r="Q994" s="359" t="s">
        <v>4</v>
      </c>
      <c r="R994" s="411" t="s">
        <v>459</v>
      </c>
      <c r="S994" s="410">
        <v>10</v>
      </c>
      <c r="T994" s="17" t="s">
        <v>3</v>
      </c>
      <c r="U994" s="410">
        <v>10</v>
      </c>
      <c r="V994" s="359" t="s">
        <v>4</v>
      </c>
      <c r="W994" s="1381"/>
      <c r="X994" s="1381"/>
    </row>
    <row r="995" spans="3:26" ht="16.5" customHeight="1">
      <c r="D995" s="1400"/>
      <c r="E995" s="1400"/>
      <c r="F995" s="1400"/>
      <c r="G995" s="1376"/>
      <c r="H995" s="1728"/>
      <c r="I995" s="1729"/>
      <c r="J995" s="1729"/>
      <c r="K995" s="1729"/>
      <c r="L995" s="1730"/>
      <c r="M995" s="412" t="s">
        <v>460</v>
      </c>
      <c r="N995" s="413">
        <v>2</v>
      </c>
      <c r="O995" s="18" t="s">
        <v>3</v>
      </c>
      <c r="P995" s="413">
        <v>25</v>
      </c>
      <c r="Q995" s="303" t="s">
        <v>4</v>
      </c>
      <c r="R995" s="414" t="s">
        <v>460</v>
      </c>
      <c r="S995" s="413">
        <v>2</v>
      </c>
      <c r="T995" s="18" t="s">
        <v>3</v>
      </c>
      <c r="U995" s="413">
        <v>13</v>
      </c>
      <c r="V995" s="303" t="s">
        <v>4</v>
      </c>
      <c r="W995" s="1381"/>
      <c r="X995" s="1381"/>
    </row>
    <row r="996" spans="3:26" ht="16.5" customHeight="1">
      <c r="E996" s="270" t="s">
        <v>463</v>
      </c>
    </row>
    <row r="997" spans="3:26" ht="16.5" customHeight="1">
      <c r="E997" s="372" t="s">
        <v>982</v>
      </c>
      <c r="F997" s="222"/>
    </row>
    <row r="998" spans="3:26" ht="16.5" customHeight="1">
      <c r="E998" s="119" t="s">
        <v>1377</v>
      </c>
      <c r="F998" s="222"/>
    </row>
    <row r="999" spans="3:26" ht="16.5" customHeight="1">
      <c r="E999" s="119" t="s">
        <v>1378</v>
      </c>
      <c r="F999" s="222"/>
    </row>
    <row r="1000" spans="3:26" ht="9.6" customHeight="1">
      <c r="E1000" s="415"/>
      <c r="F1000" s="222"/>
    </row>
    <row r="1001" spans="3:26" ht="16.5" customHeight="1">
      <c r="D1001" t="s">
        <v>475</v>
      </c>
    </row>
    <row r="1002" spans="3:26" ht="21" customHeight="1">
      <c r="D1002" s="1249" t="s">
        <v>476</v>
      </c>
      <c r="E1002" s="1370"/>
      <c r="F1002" s="1370"/>
      <c r="G1002" s="1624"/>
      <c r="H1002" s="1748" t="s">
        <v>902</v>
      </c>
      <c r="I1002" s="1749"/>
      <c r="J1002" s="1749"/>
      <c r="K1002" s="1749"/>
      <c r="L1002" s="1749"/>
      <c r="M1002" s="1750"/>
      <c r="Z1002" s="252" t="s">
        <v>1455</v>
      </c>
    </row>
    <row r="1003" spans="3:26" ht="16.5" customHeight="1">
      <c r="E1003" s="270" t="s">
        <v>463</v>
      </c>
    </row>
    <row r="1004" spans="3:26" ht="16.5" customHeight="1">
      <c r="Q1004" t="s">
        <v>907</v>
      </c>
      <c r="S1004" s="1244" t="str">
        <f>Q$12</f>
        <v>○△幼稚園</v>
      </c>
      <c r="T1004" s="1245"/>
      <c r="U1004" s="1245"/>
      <c r="V1004" s="1245"/>
      <c r="W1004" s="1245"/>
      <c r="X1004" s="1526"/>
    </row>
    <row r="1005" spans="3:26" ht="16.5" customHeight="1">
      <c r="C1005" s="8" t="s">
        <v>841</v>
      </c>
    </row>
    <row r="1006" spans="3:26" ht="16.5" customHeight="1">
      <c r="D1006" t="s">
        <v>477</v>
      </c>
    </row>
    <row r="1007" spans="3:26" ht="16.5" customHeight="1">
      <c r="D1007" s="1602" t="s">
        <v>932</v>
      </c>
      <c r="E1007" s="1602"/>
      <c r="F1007" s="1247" t="s">
        <v>478</v>
      </c>
      <c r="G1007" s="1247"/>
      <c r="H1007" s="1247"/>
      <c r="I1007" s="1247"/>
      <c r="J1007" s="1407" t="s">
        <v>479</v>
      </c>
      <c r="K1007" s="1405"/>
      <c r="L1007" s="1408"/>
      <c r="M1007" s="1405"/>
      <c r="N1007" s="1408"/>
      <c r="O1007" s="1405"/>
      <c r="P1007" s="1409"/>
    </row>
    <row r="1008" spans="3:26" ht="18.95" customHeight="1">
      <c r="D1008" s="1627" t="s">
        <v>795</v>
      </c>
      <c r="E1008" s="1629"/>
      <c r="F1008" s="1745" t="s">
        <v>1530</v>
      </c>
      <c r="G1008" s="1741"/>
      <c r="H1008" s="1741"/>
      <c r="I1008" s="1742"/>
      <c r="J1008" s="366" t="s">
        <v>791</v>
      </c>
      <c r="K1008" s="272">
        <v>25</v>
      </c>
      <c r="L1008" s="11" t="s">
        <v>2</v>
      </c>
      <c r="M1008" s="272">
        <v>6</v>
      </c>
      <c r="N1008" s="11" t="s">
        <v>3</v>
      </c>
      <c r="O1008" s="272">
        <v>1</v>
      </c>
      <c r="P1008" s="10" t="s">
        <v>4</v>
      </c>
      <c r="Z1008" s="252" t="s">
        <v>1402</v>
      </c>
    </row>
    <row r="1009" spans="4:26" ht="15.6" customHeight="1">
      <c r="E1009" s="270" t="s">
        <v>480</v>
      </c>
    </row>
    <row r="1010" spans="4:26" ht="6.6" customHeight="1"/>
    <row r="1011" spans="4:26" ht="18.95" customHeight="1">
      <c r="D1011" t="s">
        <v>933</v>
      </c>
    </row>
    <row r="1012" spans="4:26" ht="24" customHeight="1">
      <c r="D1012" s="1404" t="s">
        <v>1379</v>
      </c>
      <c r="E1012" s="1405"/>
      <c r="F1012" s="1405"/>
      <c r="G1012" s="1405"/>
      <c r="H1012" s="1405"/>
      <c r="I1012" s="1406"/>
      <c r="J1012" s="1247" t="s">
        <v>481</v>
      </c>
      <c r="K1012" s="1247"/>
      <c r="L1012" s="1247"/>
      <c r="M1012" s="1247"/>
      <c r="N1012" s="1247"/>
      <c r="O1012" s="1746" t="s">
        <v>482</v>
      </c>
      <c r="P1012" s="1747"/>
      <c r="Q1012" s="1482"/>
      <c r="R1012" s="1737" t="s">
        <v>483</v>
      </c>
      <c r="S1012" s="1738"/>
      <c r="T1012" s="1738"/>
      <c r="U1012" s="1738"/>
      <c r="V1012" s="1738"/>
      <c r="W1012" s="1738"/>
      <c r="X1012" s="1739"/>
    </row>
    <row r="1013" spans="4:26" ht="29.1" customHeight="1">
      <c r="D1013" s="530" t="s">
        <v>1587</v>
      </c>
      <c r="E1013" s="11" t="s">
        <v>2</v>
      </c>
      <c r="F1013" s="272">
        <v>9</v>
      </c>
      <c r="G1013" s="11" t="s">
        <v>3</v>
      </c>
      <c r="H1013" s="272">
        <v>5</v>
      </c>
      <c r="I1013" s="11" t="s">
        <v>4</v>
      </c>
      <c r="J1013" s="1740" t="s">
        <v>973</v>
      </c>
      <c r="K1013" s="1741"/>
      <c r="L1013" s="1741"/>
      <c r="M1013" s="1741"/>
      <c r="N1013" s="1742"/>
      <c r="O1013" s="1431" t="s">
        <v>975</v>
      </c>
      <c r="P1013" s="1431"/>
      <c r="Q1013" s="1242"/>
      <c r="R1013" s="1386"/>
      <c r="S1013" s="1743"/>
      <c r="T1013" s="1743"/>
      <c r="U1013" s="1743"/>
      <c r="V1013" s="1743"/>
      <c r="W1013" s="1743"/>
      <c r="X1013" s="1744"/>
      <c r="Z1013" s="252" t="s">
        <v>1456</v>
      </c>
    </row>
    <row r="1014" spans="4:26" ht="29.1" customHeight="1">
      <c r="D1014" s="530" t="s">
        <v>1587</v>
      </c>
      <c r="E1014" s="11" t="s">
        <v>2</v>
      </c>
      <c r="F1014" s="272">
        <v>4</v>
      </c>
      <c r="G1014" s="11" t="s">
        <v>3</v>
      </c>
      <c r="H1014" s="272">
        <v>13</v>
      </c>
      <c r="I1014" s="11" t="s">
        <v>4</v>
      </c>
      <c r="J1014" s="1740" t="s">
        <v>973</v>
      </c>
      <c r="K1014" s="1741"/>
      <c r="L1014" s="1741"/>
      <c r="M1014" s="1741"/>
      <c r="N1014" s="1742"/>
      <c r="O1014" s="1431" t="s">
        <v>947</v>
      </c>
      <c r="P1014" s="1431"/>
      <c r="Q1014" s="1242"/>
      <c r="R1014" s="1386" t="s">
        <v>903</v>
      </c>
      <c r="S1014" s="1743"/>
      <c r="T1014" s="1743"/>
      <c r="U1014" s="1743"/>
      <c r="V1014" s="1743"/>
      <c r="W1014" s="1743"/>
      <c r="X1014" s="1744"/>
      <c r="Z1014" s="252" t="s">
        <v>1456</v>
      </c>
    </row>
    <row r="1015" spans="4:26" ht="29.1" customHeight="1">
      <c r="D1015" s="1731" t="s">
        <v>604</v>
      </c>
      <c r="E1015" s="1384"/>
      <c r="F1015" s="1723"/>
      <c r="G1015" s="1384"/>
      <c r="H1015" s="1723"/>
      <c r="I1015" s="1384"/>
      <c r="J1015" s="1386" t="s">
        <v>1608</v>
      </c>
      <c r="K1015" s="1760"/>
      <c r="L1015" s="1760"/>
      <c r="M1015" s="1760"/>
      <c r="N1015" s="1760"/>
      <c r="O1015" s="1367"/>
      <c r="P1015" s="1367"/>
      <c r="Q1015" s="1367"/>
      <c r="R1015" s="1760"/>
      <c r="S1015" s="1760"/>
      <c r="T1015" s="1760"/>
      <c r="U1015" s="1760"/>
      <c r="V1015" s="1760"/>
      <c r="W1015" s="1760"/>
      <c r="X1015" s="1761"/>
    </row>
    <row r="1016" spans="4:26" ht="9.6" customHeight="1">
      <c r="E1016" s="270" t="s">
        <v>484</v>
      </c>
    </row>
    <row r="1017" spans="4:26" ht="6.6" customHeight="1"/>
    <row r="1018" spans="4:26" ht="17.45" customHeight="1">
      <c r="D1018" t="s">
        <v>485</v>
      </c>
    </row>
    <row r="1019" spans="4:26" ht="16.5" customHeight="1">
      <c r="D1019" s="1248"/>
      <c r="E1019" s="1248"/>
      <c r="F1019" s="1248"/>
      <c r="G1019" s="1505" t="s">
        <v>489</v>
      </c>
      <c r="H1019" s="1438"/>
      <c r="I1019" s="1438"/>
      <c r="J1019" s="1438"/>
      <c r="K1019" s="1407" t="s">
        <v>519</v>
      </c>
      <c r="L1019" s="1408"/>
      <c r="M1019" s="1408"/>
      <c r="N1019" s="1408"/>
      <c r="O1019" s="1408"/>
      <c r="P1019" s="1408"/>
      <c r="Q1019" s="1408"/>
      <c r="R1019" s="1408"/>
      <c r="S1019" s="1409"/>
    </row>
    <row r="1020" spans="4:26" ht="16.5" customHeight="1">
      <c r="D1020" s="1248"/>
      <c r="E1020" s="1248"/>
      <c r="F1020" s="1248"/>
      <c r="G1020" s="1247"/>
      <c r="H1020" s="1438"/>
      <c r="I1020" s="1247"/>
      <c r="J1020" s="1438"/>
      <c r="K1020" s="1407" t="s">
        <v>486</v>
      </c>
      <c r="L1020" s="1408"/>
      <c r="M1020" s="1409"/>
      <c r="N1020" s="1407" t="s">
        <v>487</v>
      </c>
      <c r="O1020" s="1408"/>
      <c r="P1020" s="1409"/>
      <c r="Q1020" s="1407" t="s">
        <v>488</v>
      </c>
      <c r="R1020" s="1408"/>
      <c r="S1020" s="1409"/>
    </row>
    <row r="1021" spans="4:26" ht="15.95" customHeight="1">
      <c r="D1021" s="1133" t="s">
        <v>1603</v>
      </c>
      <c r="E1021" s="1134"/>
      <c r="F1021" s="416" t="s">
        <v>458</v>
      </c>
      <c r="G1021" s="407">
        <v>7</v>
      </c>
      <c r="H1021" s="15" t="s">
        <v>3</v>
      </c>
      <c r="I1021" s="407">
        <v>18</v>
      </c>
      <c r="J1021" s="16" t="s">
        <v>4</v>
      </c>
      <c r="K1021" s="1751" t="s">
        <v>806</v>
      </c>
      <c r="L1021" s="1752"/>
      <c r="M1021" s="1753"/>
      <c r="N1021" s="1751" t="s">
        <v>806</v>
      </c>
      <c r="O1021" s="1752"/>
      <c r="P1021" s="1753"/>
      <c r="Q1021" s="1751" t="s">
        <v>806</v>
      </c>
      <c r="R1021" s="1752"/>
      <c r="S1021" s="1753"/>
      <c r="Z1021" s="252" t="s">
        <v>1439</v>
      </c>
    </row>
    <row r="1022" spans="4:26" ht="15.95" customHeight="1">
      <c r="D1022" s="1135"/>
      <c r="E1022" s="1136"/>
      <c r="F1022" s="417" t="s">
        <v>459</v>
      </c>
      <c r="G1022" s="410">
        <v>9</v>
      </c>
      <c r="H1022" s="418" t="s">
        <v>3</v>
      </c>
      <c r="I1022" s="410">
        <v>27</v>
      </c>
      <c r="J1022" s="419" t="s">
        <v>4</v>
      </c>
      <c r="K1022" s="1754" t="s">
        <v>806</v>
      </c>
      <c r="L1022" s="1755"/>
      <c r="M1022" s="1756"/>
      <c r="N1022" s="1754" t="s">
        <v>806</v>
      </c>
      <c r="O1022" s="1755"/>
      <c r="P1022" s="1756"/>
      <c r="Q1022" s="1754" t="s">
        <v>814</v>
      </c>
      <c r="R1022" s="1755"/>
      <c r="S1022" s="1756"/>
      <c r="Z1022" s="252" t="s">
        <v>1439</v>
      </c>
    </row>
    <row r="1023" spans="4:26" ht="15.95" customHeight="1">
      <c r="D1023" s="1137"/>
      <c r="E1023" s="1138"/>
      <c r="F1023" s="420" t="s">
        <v>460</v>
      </c>
      <c r="G1023" s="413">
        <v>11</v>
      </c>
      <c r="H1023" s="421" t="s">
        <v>3</v>
      </c>
      <c r="I1023" s="413">
        <v>27</v>
      </c>
      <c r="J1023" s="322" t="s">
        <v>4</v>
      </c>
      <c r="K1023" s="1757" t="s">
        <v>814</v>
      </c>
      <c r="L1023" s="1758"/>
      <c r="M1023" s="1759"/>
      <c r="N1023" s="1757" t="s">
        <v>806</v>
      </c>
      <c r="O1023" s="1758"/>
      <c r="P1023" s="1759"/>
      <c r="Q1023" s="1757" t="s">
        <v>814</v>
      </c>
      <c r="R1023" s="1758"/>
      <c r="S1023" s="1759"/>
      <c r="Z1023" s="252" t="s">
        <v>1439</v>
      </c>
    </row>
    <row r="1024" spans="4:26" ht="15.95" customHeight="1">
      <c r="D1024" s="1133" t="s">
        <v>1603</v>
      </c>
      <c r="E1024" s="1134"/>
      <c r="F1024" s="416" t="s">
        <v>458</v>
      </c>
      <c r="G1024" s="407">
        <v>9</v>
      </c>
      <c r="H1024" s="15" t="s">
        <v>3</v>
      </c>
      <c r="I1024" s="407">
        <v>29</v>
      </c>
      <c r="J1024" s="16" t="s">
        <v>4</v>
      </c>
      <c r="K1024" s="1751" t="s">
        <v>806</v>
      </c>
      <c r="L1024" s="1752"/>
      <c r="M1024" s="1753"/>
      <c r="N1024" s="1751" t="s">
        <v>806</v>
      </c>
      <c r="O1024" s="1752"/>
      <c r="P1024" s="1753"/>
      <c r="Q1024" s="1751" t="s">
        <v>806</v>
      </c>
      <c r="R1024" s="1752"/>
      <c r="S1024" s="1753"/>
      <c r="Z1024" s="252" t="s">
        <v>1439</v>
      </c>
    </row>
    <row r="1025" spans="2:26" ht="15.95" customHeight="1">
      <c r="D1025" s="1135"/>
      <c r="E1025" s="1136"/>
      <c r="F1025" s="417" t="s">
        <v>459</v>
      </c>
      <c r="G1025" s="410">
        <v>10</v>
      </c>
      <c r="H1025" s="418" t="s">
        <v>3</v>
      </c>
      <c r="I1025" s="410">
        <v>6</v>
      </c>
      <c r="J1025" s="419" t="s">
        <v>4</v>
      </c>
      <c r="K1025" s="1754" t="s">
        <v>806</v>
      </c>
      <c r="L1025" s="1755"/>
      <c r="M1025" s="1756"/>
      <c r="N1025" s="1754" t="s">
        <v>806</v>
      </c>
      <c r="O1025" s="1755"/>
      <c r="P1025" s="1756"/>
      <c r="Q1025" s="1754" t="s">
        <v>814</v>
      </c>
      <c r="R1025" s="1755"/>
      <c r="S1025" s="1756"/>
      <c r="Z1025" s="252" t="s">
        <v>1439</v>
      </c>
    </row>
    <row r="1026" spans="2:26" ht="15.95" customHeight="1">
      <c r="D1026" s="1137"/>
      <c r="E1026" s="1138"/>
      <c r="F1026" s="420" t="s">
        <v>460</v>
      </c>
      <c r="G1026" s="413">
        <v>12</v>
      </c>
      <c r="H1026" s="421" t="s">
        <v>3</v>
      </c>
      <c r="I1026" s="413">
        <v>6</v>
      </c>
      <c r="J1026" s="322" t="s">
        <v>4</v>
      </c>
      <c r="K1026" s="1757" t="s">
        <v>814</v>
      </c>
      <c r="L1026" s="1758"/>
      <c r="M1026" s="1759"/>
      <c r="N1026" s="1757" t="s">
        <v>806</v>
      </c>
      <c r="O1026" s="1758"/>
      <c r="P1026" s="1759"/>
      <c r="Q1026" s="1757" t="s">
        <v>814</v>
      </c>
      <c r="R1026" s="1758"/>
      <c r="S1026" s="1759"/>
      <c r="Z1026" s="252" t="s">
        <v>1439</v>
      </c>
    </row>
    <row r="1027" spans="2:26" ht="15.6" customHeight="1">
      <c r="E1027" s="270" t="s">
        <v>490</v>
      </c>
    </row>
    <row r="1028" spans="2:26" ht="15.6" customHeight="1">
      <c r="E1028" s="3" t="s">
        <v>691</v>
      </c>
    </row>
    <row r="1029" spans="2:26" ht="7.5" customHeight="1">
      <c r="E1029" s="3"/>
    </row>
    <row r="1030" spans="2:26" ht="16.5" customHeight="1">
      <c r="B1030" s="7" t="s">
        <v>491</v>
      </c>
    </row>
    <row r="1031" spans="2:26" ht="16.5" customHeight="1">
      <c r="C1031" s="8" t="s">
        <v>842</v>
      </c>
    </row>
    <row r="1032" spans="2:26" ht="18.95" customHeight="1">
      <c r="D1032" s="1248" t="s">
        <v>520</v>
      </c>
      <c r="E1032" s="1248"/>
      <c r="F1032" s="1248"/>
      <c r="G1032" s="1248"/>
      <c r="H1032" s="1390" t="s">
        <v>1531</v>
      </c>
      <c r="I1032" s="1390"/>
      <c r="J1032" s="1390"/>
      <c r="K1032" s="1390"/>
      <c r="L1032" s="1390"/>
      <c r="M1032" s="1390"/>
      <c r="N1032" s="1390"/>
      <c r="O1032" s="1242"/>
      <c r="P1032" s="1242"/>
      <c r="Q1032" s="1242"/>
      <c r="R1032" s="1242"/>
      <c r="Z1032" s="252" t="s">
        <v>1457</v>
      </c>
    </row>
    <row r="1033" spans="2:26" ht="18.95" customHeight="1">
      <c r="E1033" s="1249" t="s">
        <v>605</v>
      </c>
      <c r="F1033" s="1370"/>
      <c r="G1033" s="1370"/>
      <c r="H1033" s="1631"/>
      <c r="I1033" s="1631"/>
      <c r="J1033" s="1631"/>
      <c r="K1033" s="1631"/>
      <c r="L1033" s="1631"/>
      <c r="M1033" s="1469"/>
      <c r="N1033" s="1469"/>
      <c r="O1033" s="1469"/>
      <c r="P1033" s="1775" t="s">
        <v>1532</v>
      </c>
      <c r="Q1033" s="1776"/>
      <c r="R1033" s="1776"/>
      <c r="S1033" s="1508"/>
      <c r="T1033" s="1508"/>
      <c r="U1033" s="1508"/>
      <c r="V1033" s="1291"/>
    </row>
    <row r="1034" spans="2:26" ht="18.95" customHeight="1">
      <c r="E1034" s="1248" t="s">
        <v>606</v>
      </c>
      <c r="F1034" s="1248"/>
      <c r="G1034" s="1248"/>
      <c r="H1034" s="1248"/>
      <c r="I1034" s="1248"/>
      <c r="J1034" s="1248"/>
      <c r="K1034" s="1248"/>
      <c r="L1034" s="1248"/>
      <c r="M1034" s="1377" t="s">
        <v>1225</v>
      </c>
      <c r="N1034" s="1378"/>
      <c r="O1034" s="1378"/>
      <c r="P1034" s="1378"/>
      <c r="Q1034" s="1378"/>
      <c r="R1034" s="1694"/>
      <c r="S1034" s="32" t="s">
        <v>645</v>
      </c>
      <c r="T1034" s="1049" t="s">
        <v>647</v>
      </c>
      <c r="U1034" s="1615"/>
    </row>
    <row r="1035" spans="2:26" ht="15" customHeight="1">
      <c r="E1035" s="270" t="s">
        <v>521</v>
      </c>
    </row>
    <row r="1036" spans="2:26" ht="15" customHeight="1">
      <c r="E1036" s="3" t="s">
        <v>650</v>
      </c>
      <c r="F1036" s="270"/>
    </row>
    <row r="1037" spans="2:26" ht="15" customHeight="1">
      <c r="E1037" s="3" t="s">
        <v>651</v>
      </c>
    </row>
    <row r="1038" spans="2:26" ht="9.9499999999999993" customHeight="1">
      <c r="E1038" s="3"/>
    </row>
    <row r="1039" spans="2:26" ht="16.5" customHeight="1">
      <c r="B1039" s="275" t="s">
        <v>1609</v>
      </c>
    </row>
    <row r="1040" spans="2:26" ht="16.5" customHeight="1">
      <c r="C1040" s="8" t="s">
        <v>492</v>
      </c>
    </row>
    <row r="1041" spans="2:26" ht="16.5" customHeight="1">
      <c r="D1041" s="422" t="s">
        <v>1241</v>
      </c>
    </row>
    <row r="1042" spans="2:26" ht="16.5" customHeight="1">
      <c r="D1042" s="1400" t="s">
        <v>493</v>
      </c>
      <c r="E1042" s="1400"/>
      <c r="F1042" s="1400"/>
      <c r="G1042" s="1319" t="s">
        <v>494</v>
      </c>
      <c r="H1042" s="1762"/>
      <c r="I1042" s="1762"/>
      <c r="J1042" s="1762"/>
      <c r="K1042" s="1762"/>
      <c r="L1042" s="1762"/>
      <c r="M1042" s="1762"/>
      <c r="N1042" s="1762"/>
      <c r="O1042" s="1762"/>
      <c r="P1042" s="1762"/>
      <c r="Q1042" s="1762"/>
      <c r="R1042" s="1762"/>
      <c r="S1042" s="1762"/>
      <c r="T1042" s="1762"/>
      <c r="U1042" s="1762"/>
      <c r="V1042" s="1762"/>
      <c r="W1042" s="1762"/>
      <c r="X1042" s="1763"/>
    </row>
    <row r="1043" spans="2:26" ht="16.5" customHeight="1">
      <c r="D1043" s="1400"/>
      <c r="E1043" s="1400"/>
      <c r="F1043" s="1400"/>
      <c r="G1043" s="1764" t="s">
        <v>1380</v>
      </c>
      <c r="H1043" s="1382"/>
      <c r="I1043" s="1764"/>
      <c r="J1043" s="1382"/>
      <c r="K1043" s="1764"/>
      <c r="L1043" s="1382"/>
      <c r="M1043" s="1585" t="s">
        <v>496</v>
      </c>
      <c r="N1043" s="1585"/>
      <c r="O1043" s="1765" t="s">
        <v>495</v>
      </c>
      <c r="P1043" s="1766"/>
      <c r="Q1043" s="1766"/>
      <c r="R1043" s="1766"/>
      <c r="S1043" s="1766"/>
      <c r="T1043" s="1766"/>
      <c r="U1043" s="1766"/>
      <c r="V1043" s="1766"/>
      <c r="W1043" s="1766"/>
      <c r="X1043" s="1767"/>
    </row>
    <row r="1044" spans="2:26" ht="16.5" customHeight="1">
      <c r="D1044" s="1431" t="s">
        <v>975</v>
      </c>
      <c r="E1044" s="1431"/>
      <c r="F1044" s="1312"/>
      <c r="G1044" s="298"/>
      <c r="H1044" s="368" t="s">
        <v>2</v>
      </c>
      <c r="I1044" s="298"/>
      <c r="J1044" s="368" t="s">
        <v>3</v>
      </c>
      <c r="K1044" s="298"/>
      <c r="L1044" s="369" t="s">
        <v>4</v>
      </c>
      <c r="M1044" s="1768"/>
      <c r="N1044" s="1769"/>
      <c r="O1044" s="1363"/>
      <c r="P1044" s="1770"/>
      <c r="Q1044" s="1770"/>
      <c r="R1044" s="1770"/>
      <c r="S1044" s="1770"/>
      <c r="T1044" s="1770"/>
      <c r="U1044" s="1770"/>
      <c r="V1044" s="1770"/>
      <c r="W1044" s="1770"/>
      <c r="X1044" s="1771"/>
      <c r="Z1044" s="252" t="s">
        <v>1458</v>
      </c>
    </row>
    <row r="1045" spans="2:26" ht="26.45" customHeight="1">
      <c r="E1045" s="423" t="s">
        <v>497</v>
      </c>
      <c r="O1045" s="1772"/>
      <c r="P1045" s="1773"/>
      <c r="Q1045" s="1773"/>
      <c r="R1045" s="1773"/>
      <c r="S1045" s="1773"/>
      <c r="T1045" s="1773"/>
      <c r="U1045" s="1773"/>
      <c r="V1045" s="1773"/>
      <c r="W1045" s="1773"/>
      <c r="X1045" s="1774"/>
    </row>
    <row r="1046" spans="2:26" ht="16.5" customHeight="1">
      <c r="B1046" s="7" t="s">
        <v>498</v>
      </c>
    </row>
    <row r="1047" spans="2:26" ht="16.5" customHeight="1">
      <c r="C1047" s="8" t="s">
        <v>499</v>
      </c>
    </row>
    <row r="1048" spans="2:26" ht="16.5" customHeight="1">
      <c r="D1048" s="1438" t="s">
        <v>500</v>
      </c>
      <c r="E1048" s="1438"/>
      <c r="F1048" s="1438"/>
      <c r="G1048" s="1438"/>
      <c r="H1048" s="1438" t="s">
        <v>501</v>
      </c>
      <c r="I1048" s="1438"/>
      <c r="J1048" s="1438"/>
      <c r="K1048" s="1438"/>
      <c r="L1048" s="1438"/>
    </row>
    <row r="1049" spans="2:26" ht="18.600000000000001" customHeight="1">
      <c r="D1049" s="1381" t="s">
        <v>815</v>
      </c>
      <c r="E1049" s="1381"/>
      <c r="F1049" s="1381"/>
      <c r="G1049" s="1381"/>
      <c r="H1049" s="1381" t="s">
        <v>816</v>
      </c>
      <c r="I1049" s="1381"/>
      <c r="J1049" s="1381"/>
      <c r="K1049" s="1381"/>
      <c r="L1049" s="1381"/>
      <c r="Z1049" s="252" t="s">
        <v>1459</v>
      </c>
    </row>
    <row r="1050" spans="2:26" ht="9.6" customHeight="1">
      <c r="D1050" s="32"/>
      <c r="E1050" s="32"/>
      <c r="F1050" s="32"/>
      <c r="G1050" s="32"/>
      <c r="H1050" s="32"/>
      <c r="I1050" s="32"/>
      <c r="J1050" s="32"/>
      <c r="K1050" s="32"/>
      <c r="L1050" s="32"/>
    </row>
    <row r="1051" spans="2:26" ht="16.5" customHeight="1">
      <c r="C1051" s="24" t="s">
        <v>1610</v>
      </c>
    </row>
    <row r="1052" spans="2:26" ht="18.600000000000001" customHeight="1">
      <c r="D1052" s="1407" t="s">
        <v>502</v>
      </c>
      <c r="E1052" s="1408"/>
      <c r="F1052" s="1408"/>
      <c r="G1052" s="1526"/>
      <c r="H1052" s="1381" t="s">
        <v>817</v>
      </c>
      <c r="I1052" s="1381"/>
      <c r="J1052" s="1381"/>
      <c r="K1052" s="1381"/>
      <c r="Z1052" s="252" t="s">
        <v>1460</v>
      </c>
    </row>
    <row r="1053" spans="2:26" ht="3.6" customHeight="1"/>
    <row r="1054" spans="2:26" ht="29.45" customHeight="1">
      <c r="D1054" s="1247" t="s">
        <v>503</v>
      </c>
      <c r="E1054" s="1247"/>
      <c r="F1054" s="1247"/>
      <c r="G1054" s="1247"/>
      <c r="H1054" s="1467"/>
      <c r="I1054" s="1247" t="s">
        <v>504</v>
      </c>
      <c r="J1054" s="1247"/>
      <c r="K1054" s="1247"/>
      <c r="L1054" s="1247"/>
      <c r="M1054" s="1495" t="s">
        <v>506</v>
      </c>
      <c r="N1054" s="1495"/>
      <c r="O1054" s="1248"/>
      <c r="P1054" s="1247" t="s">
        <v>505</v>
      </c>
      <c r="Q1054" s="1247"/>
      <c r="R1054" s="1438"/>
    </row>
    <row r="1055" spans="2:26" ht="18.95" customHeight="1">
      <c r="D1055" s="1777" t="s">
        <v>818</v>
      </c>
      <c r="E1055" s="1777"/>
      <c r="F1055" s="1777"/>
      <c r="G1055" s="1777"/>
      <c r="H1055" s="1778"/>
      <c r="I1055" s="1500" t="s">
        <v>824</v>
      </c>
      <c r="J1055" s="1500"/>
      <c r="K1055" s="1500"/>
      <c r="L1055" s="1500"/>
      <c r="M1055" s="1494">
        <v>150</v>
      </c>
      <c r="N1055" s="1494"/>
      <c r="O1055" s="11" t="s">
        <v>5</v>
      </c>
      <c r="P1055" s="1779">
        <v>42750</v>
      </c>
      <c r="Q1055" s="1779"/>
      <c r="R1055" s="10" t="s">
        <v>11</v>
      </c>
    </row>
    <row r="1056" spans="2:26" ht="18.95" customHeight="1">
      <c r="D1056" s="1777"/>
      <c r="E1056" s="1777"/>
      <c r="F1056" s="1777"/>
      <c r="G1056" s="1777"/>
      <c r="H1056" s="1778"/>
      <c r="I1056" s="1500"/>
      <c r="J1056" s="1500"/>
      <c r="K1056" s="1500"/>
      <c r="L1056" s="1500"/>
      <c r="M1056" s="1494"/>
      <c r="N1056" s="1494"/>
      <c r="O1056" s="11" t="s">
        <v>5</v>
      </c>
      <c r="P1056" s="1779"/>
      <c r="Q1056" s="1779"/>
      <c r="R1056" s="10" t="s">
        <v>11</v>
      </c>
    </row>
    <row r="1057" spans="1:26" ht="15.6" customHeight="1">
      <c r="E1057" s="270" t="s">
        <v>507</v>
      </c>
    </row>
    <row r="1058" spans="1:26" ht="12" customHeight="1">
      <c r="E1058" s="270"/>
    </row>
    <row r="1059" spans="1:26" ht="16.5" customHeight="1">
      <c r="Q1059" t="s">
        <v>907</v>
      </c>
      <c r="S1059" s="1244" t="str">
        <f>Q$12</f>
        <v>○△幼稚園</v>
      </c>
      <c r="T1059" s="1245"/>
      <c r="U1059" s="1245"/>
      <c r="V1059" s="1245"/>
      <c r="W1059" s="1245"/>
      <c r="X1059" s="1526"/>
    </row>
    <row r="1060" spans="1:26" ht="16.5" customHeight="1">
      <c r="A1060" s="271" t="s">
        <v>654</v>
      </c>
    </row>
    <row r="1061" spans="1:26" ht="16.5" customHeight="1">
      <c r="B1061" s="7" t="s">
        <v>844</v>
      </c>
    </row>
    <row r="1062" spans="1:26" ht="36.950000000000003" customHeight="1">
      <c r="D1062" s="1505" t="s">
        <v>536</v>
      </c>
      <c r="E1062" s="1505"/>
      <c r="F1062" s="1505"/>
      <c r="G1062" s="1505"/>
      <c r="H1062" s="1505"/>
      <c r="I1062" s="1505"/>
      <c r="J1062" s="1248"/>
      <c r="K1062" s="1248"/>
      <c r="L1062" s="1248"/>
      <c r="M1062" s="1785" t="s">
        <v>845</v>
      </c>
      <c r="N1062" s="1786"/>
      <c r="O1062" s="1786"/>
      <c r="P1062" s="864" t="s">
        <v>1611</v>
      </c>
      <c r="Q1062" s="752"/>
      <c r="R1062" s="752"/>
      <c r="S1062" s="603"/>
      <c r="T1062" s="603"/>
    </row>
    <row r="1063" spans="1:26" ht="18.95" customHeight="1">
      <c r="D1063" s="1787" t="s">
        <v>1533</v>
      </c>
      <c r="E1063" s="1787"/>
      <c r="F1063" s="1787"/>
      <c r="G1063" s="1787"/>
      <c r="H1063" s="1787"/>
      <c r="I1063" s="1787"/>
      <c r="J1063" s="1788"/>
      <c r="K1063" s="1788"/>
      <c r="L1063" s="1788"/>
      <c r="M1063" s="1789" t="s">
        <v>975</v>
      </c>
      <c r="N1063" s="1790"/>
      <c r="O1063" s="1791"/>
      <c r="P1063" s="1792"/>
      <c r="Q1063" s="1793"/>
      <c r="R1063" s="1794"/>
      <c r="S1063" s="1384" t="s">
        <v>537</v>
      </c>
      <c r="T1063" s="1246"/>
      <c r="Z1063" s="252" t="s">
        <v>1461</v>
      </c>
    </row>
    <row r="1064" spans="1:26" ht="16.5" customHeight="1">
      <c r="E1064" s="270" t="s">
        <v>526</v>
      </c>
    </row>
    <row r="1065" spans="1:26" ht="12" customHeight="1">
      <c r="E1065" s="270"/>
    </row>
    <row r="1066" spans="1:26" ht="16.5" customHeight="1">
      <c r="B1066" s="7" t="s">
        <v>553</v>
      </c>
    </row>
    <row r="1067" spans="1:26" ht="16.5" customHeight="1">
      <c r="C1067" s="8" t="s">
        <v>538</v>
      </c>
    </row>
    <row r="1068" spans="1:26" ht="29.45" customHeight="1">
      <c r="D1068" s="1248" t="s">
        <v>539</v>
      </c>
      <c r="E1068" s="1248"/>
      <c r="F1068" s="1248"/>
      <c r="G1068" s="1248"/>
      <c r="H1068" s="1248"/>
      <c r="I1068" s="1782" t="s">
        <v>983</v>
      </c>
      <c r="J1068" s="1783"/>
      <c r="K1068" s="1783"/>
      <c r="L1068" s="1783"/>
      <c r="M1068" s="1783"/>
      <c r="N1068" s="1783"/>
      <c r="O1068" s="1783"/>
      <c r="P1068" s="1783"/>
      <c r="Q1068" s="1783"/>
      <c r="R1068" s="1783"/>
      <c r="S1068" s="1783"/>
      <c r="T1068" s="1784"/>
      <c r="Z1068" s="252" t="s">
        <v>1462</v>
      </c>
    </row>
    <row r="1069" spans="1:26" ht="16.5" customHeight="1">
      <c r="E1069" s="270" t="s">
        <v>527</v>
      </c>
    </row>
    <row r="1070" spans="1:26" ht="9.6" customHeight="1">
      <c r="E1070" s="270"/>
    </row>
    <row r="1071" spans="1:26" ht="16.5" customHeight="1">
      <c r="C1071" s="8" t="s">
        <v>528</v>
      </c>
    </row>
    <row r="1072" spans="1:26" ht="16.5" customHeight="1">
      <c r="D1072" t="s">
        <v>541</v>
      </c>
    </row>
    <row r="1073" spans="2:26" ht="16.5" customHeight="1">
      <c r="D1073" t="s">
        <v>540</v>
      </c>
    </row>
    <row r="1074" spans="2:26" ht="16.5" customHeight="1">
      <c r="D1074" s="1438" t="s">
        <v>544</v>
      </c>
      <c r="E1074" s="1438"/>
      <c r="F1074" s="1438"/>
      <c r="G1074" s="1438"/>
      <c r="H1074" s="1438"/>
      <c r="I1074" s="1438"/>
      <c r="J1074" s="1438"/>
      <c r="K1074" s="1438"/>
      <c r="L1074" s="1438"/>
      <c r="M1074" s="1438" t="s">
        <v>34</v>
      </c>
      <c r="N1074" s="1539"/>
      <c r="O1074" s="1539"/>
      <c r="P1074" s="1539"/>
      <c r="Q1074" s="1406" t="s">
        <v>543</v>
      </c>
      <c r="R1074" s="1438"/>
      <c r="S1074" s="1247"/>
      <c r="T1074" s="1438"/>
      <c r="U1074" s="1438"/>
    </row>
    <row r="1075" spans="2:26" ht="18.95" customHeight="1">
      <c r="D1075" s="1248" t="s">
        <v>846</v>
      </c>
      <c r="E1075" s="1248"/>
      <c r="F1075" s="1248"/>
      <c r="G1075" s="1248"/>
      <c r="H1075" s="1248"/>
      <c r="I1075" s="1248"/>
      <c r="J1075" s="1248"/>
      <c r="K1075" s="1248"/>
      <c r="L1075" s="1248"/>
      <c r="M1075" s="1431" t="s">
        <v>819</v>
      </c>
      <c r="N1075" s="1431"/>
      <c r="O1075" s="1431"/>
      <c r="P1075" s="1780"/>
      <c r="Q1075" s="298">
        <v>5</v>
      </c>
      <c r="R1075" s="11" t="s">
        <v>2</v>
      </c>
      <c r="S1075" s="298">
        <v>5</v>
      </c>
      <c r="T1075" s="10" t="s">
        <v>542</v>
      </c>
      <c r="U1075" s="36"/>
      <c r="Z1075" s="252" t="s">
        <v>1463</v>
      </c>
    </row>
    <row r="1076" spans="2:26" ht="18.95" customHeight="1">
      <c r="D1076" s="1248" t="s">
        <v>847</v>
      </c>
      <c r="E1076" s="1248"/>
      <c r="F1076" s="1248"/>
      <c r="G1076" s="1248"/>
      <c r="H1076" s="1248"/>
      <c r="I1076" s="1248"/>
      <c r="J1076" s="1248"/>
      <c r="K1076" s="1248"/>
      <c r="L1076" s="1248"/>
      <c r="M1076" s="1431" t="s">
        <v>819</v>
      </c>
      <c r="N1076" s="1431"/>
      <c r="O1076" s="1431"/>
      <c r="P1076" s="1780"/>
      <c r="Q1076" s="298">
        <v>5</v>
      </c>
      <c r="R1076" s="11" t="s">
        <v>2</v>
      </c>
      <c r="S1076" s="298">
        <v>5</v>
      </c>
      <c r="T1076" s="10" t="s">
        <v>542</v>
      </c>
      <c r="U1076" s="36"/>
      <c r="Z1076" s="252" t="s">
        <v>1463</v>
      </c>
    </row>
    <row r="1077" spans="2:26" ht="16.5" customHeight="1">
      <c r="E1077" s="270" t="s">
        <v>545</v>
      </c>
      <c r="F1077" s="3"/>
    </row>
    <row r="1078" spans="2:26" ht="16.5" customHeight="1">
      <c r="E1078" s="270" t="s">
        <v>546</v>
      </c>
    </row>
    <row r="1079" spans="2:26" ht="16.5" customHeight="1">
      <c r="E1079" s="270" t="s">
        <v>547</v>
      </c>
    </row>
    <row r="1080" spans="2:26" ht="16.5" customHeight="1">
      <c r="E1080" s="3" t="s">
        <v>653</v>
      </c>
    </row>
    <row r="1081" spans="2:26" ht="16.5" customHeight="1">
      <c r="E1081" s="270" t="s">
        <v>652</v>
      </c>
    </row>
    <row r="1082" spans="2:26" ht="16.5" customHeight="1">
      <c r="E1082" s="1212" t="s">
        <v>1193</v>
      </c>
      <c r="F1082" s="1435"/>
      <c r="G1082" s="1435"/>
      <c r="H1082" s="1435"/>
      <c r="I1082" s="1435"/>
      <c r="J1082" s="1435"/>
      <c r="K1082" s="1435"/>
      <c r="L1082" s="1435"/>
      <c r="M1082" s="1435"/>
      <c r="N1082" s="1309"/>
      <c r="O1082" s="1246"/>
      <c r="P1082" t="s">
        <v>1194</v>
      </c>
    </row>
    <row r="1083" spans="2:26" ht="12.6" customHeight="1">
      <c r="E1083" s="270"/>
    </row>
    <row r="1084" spans="2:26" ht="16.5" customHeight="1">
      <c r="B1084" s="7" t="s">
        <v>848</v>
      </c>
    </row>
    <row r="1085" spans="2:26" ht="16.5" customHeight="1">
      <c r="D1085" s="1438" t="s">
        <v>548</v>
      </c>
      <c r="E1085" s="1438"/>
      <c r="F1085" s="1438"/>
      <c r="G1085" s="1438"/>
      <c r="H1085" s="1438" t="s">
        <v>549</v>
      </c>
      <c r="I1085" s="1438"/>
      <c r="J1085" s="1438"/>
      <c r="K1085" s="1438"/>
      <c r="L1085" s="1781" t="s">
        <v>821</v>
      </c>
      <c r="M1085" s="1781"/>
      <c r="N1085" s="1781"/>
      <c r="O1085" s="1781"/>
    </row>
    <row r="1086" spans="2:26" ht="18.95" customHeight="1">
      <c r="D1086" s="1248" t="s">
        <v>849</v>
      </c>
      <c r="E1086" s="1248"/>
      <c r="F1086" s="1248"/>
      <c r="G1086" s="1248"/>
      <c r="H1086" s="1431" t="s">
        <v>822</v>
      </c>
      <c r="I1086" s="1431"/>
      <c r="J1086" s="1431"/>
      <c r="K1086" s="1312"/>
      <c r="L1086" s="424"/>
      <c r="M1086" s="425"/>
      <c r="N1086" s="426"/>
      <c r="O1086" s="427"/>
      <c r="Z1086" s="252" t="s">
        <v>1464</v>
      </c>
    </row>
    <row r="1087" spans="2:26" ht="18.95" customHeight="1">
      <c r="D1087" s="1248" t="s">
        <v>850</v>
      </c>
      <c r="E1087" s="1248"/>
      <c r="F1087" s="1248"/>
      <c r="G1087" s="1248"/>
      <c r="H1087" s="1795" t="s">
        <v>984</v>
      </c>
      <c r="I1087" s="1796"/>
      <c r="J1087" s="1796"/>
      <c r="K1087" s="1797"/>
      <c r="L1087" s="298">
        <v>5</v>
      </c>
      <c r="M1087" s="368" t="s">
        <v>2</v>
      </c>
      <c r="N1087" s="298">
        <v>4</v>
      </c>
      <c r="O1087" s="369" t="s">
        <v>9</v>
      </c>
      <c r="Z1087" s="252" t="s">
        <v>1465</v>
      </c>
    </row>
    <row r="1088" spans="2:26" ht="18.95" customHeight="1">
      <c r="D1088" s="1248" t="s">
        <v>851</v>
      </c>
      <c r="E1088" s="1248"/>
      <c r="F1088" s="1248"/>
      <c r="G1088" s="1248"/>
      <c r="H1088" s="1795" t="s">
        <v>984</v>
      </c>
      <c r="I1088" s="1796"/>
      <c r="J1088" s="1796"/>
      <c r="K1088" s="1797"/>
      <c r="L1088" s="298">
        <v>5</v>
      </c>
      <c r="M1088" s="11" t="s">
        <v>2</v>
      </c>
      <c r="N1088" s="298">
        <v>4</v>
      </c>
      <c r="O1088" s="10" t="s">
        <v>9</v>
      </c>
      <c r="Z1088" s="252" t="s">
        <v>1465</v>
      </c>
    </row>
    <row r="1089" spans="1:26" ht="18.95" customHeight="1">
      <c r="D1089" s="1248" t="s">
        <v>852</v>
      </c>
      <c r="E1089" s="1248"/>
      <c r="F1089" s="1248"/>
      <c r="G1089" s="1248"/>
      <c r="H1089" s="1795" t="s">
        <v>820</v>
      </c>
      <c r="I1089" s="1796"/>
      <c r="J1089" s="1796"/>
      <c r="K1089" s="1797"/>
      <c r="L1089" s="298"/>
      <c r="M1089" s="11" t="s">
        <v>2</v>
      </c>
      <c r="N1089" s="298"/>
      <c r="O1089" s="10" t="s">
        <v>9</v>
      </c>
      <c r="Z1089" s="252" t="s">
        <v>1465</v>
      </c>
    </row>
    <row r="1090" spans="1:26" ht="18.95" customHeight="1">
      <c r="D1090" s="1248" t="s">
        <v>529</v>
      </c>
      <c r="E1090" s="1248"/>
      <c r="F1090" s="1248"/>
      <c r="G1090" s="1248"/>
      <c r="H1090" s="1795" t="s">
        <v>820</v>
      </c>
      <c r="I1090" s="1796"/>
      <c r="J1090" s="1796"/>
      <c r="K1090" s="1797"/>
      <c r="L1090" s="298"/>
      <c r="M1090" s="11" t="s">
        <v>2</v>
      </c>
      <c r="N1090" s="298"/>
      <c r="O1090" s="10" t="s">
        <v>9</v>
      </c>
      <c r="Z1090" s="252" t="s">
        <v>1465</v>
      </c>
    </row>
    <row r="1091" spans="1:26" ht="16.5" customHeight="1">
      <c r="E1091" s="270" t="s">
        <v>550</v>
      </c>
    </row>
    <row r="1092" spans="1:26" ht="16.5" customHeight="1">
      <c r="E1092" s="3" t="s">
        <v>551</v>
      </c>
    </row>
    <row r="1093" spans="1:26" ht="16.5" customHeight="1">
      <c r="E1093" s="3" t="s">
        <v>552</v>
      </c>
    </row>
    <row r="1094" spans="1:26" ht="9.6" customHeight="1">
      <c r="E1094" s="3"/>
    </row>
    <row r="1095" spans="1:26" ht="16.5" customHeight="1">
      <c r="A1095" s="271" t="s">
        <v>530</v>
      </c>
    </row>
    <row r="1096" spans="1:26" ht="16.5" customHeight="1">
      <c r="B1096" s="8" t="s">
        <v>554</v>
      </c>
    </row>
    <row r="1097" spans="1:26" ht="16.5" customHeight="1">
      <c r="B1097" s="8" t="s">
        <v>555</v>
      </c>
    </row>
    <row r="1098" spans="1:26" ht="16.5" customHeight="1">
      <c r="C1098" t="s">
        <v>559</v>
      </c>
    </row>
    <row r="1099" spans="1:26" ht="16.5" customHeight="1">
      <c r="C1099" t="s">
        <v>556</v>
      </c>
    </row>
    <row r="1100" spans="1:26" ht="16.5" customHeight="1">
      <c r="C1100" t="s">
        <v>557</v>
      </c>
    </row>
    <row r="1101" spans="1:26" ht="16.5" customHeight="1">
      <c r="C1101" t="s">
        <v>558</v>
      </c>
    </row>
    <row r="1102" spans="1:26" ht="8.1" customHeight="1"/>
    <row r="1103" spans="1:26" ht="16.5" customHeight="1">
      <c r="D1103" s="1248" t="s">
        <v>560</v>
      </c>
      <c r="E1103" s="1248"/>
      <c r="F1103" s="1248"/>
      <c r="G1103" s="1536">
        <f>U3</f>
        <v>12345</v>
      </c>
      <c r="H1103" s="1536"/>
      <c r="I1103" s="1536"/>
      <c r="J1103" s="1248" t="s">
        <v>562</v>
      </c>
      <c r="K1103" s="1248"/>
      <c r="L1103" s="1248"/>
      <c r="M1103" s="1248"/>
      <c r="N1103" s="1379" t="str">
        <f>Q11</f>
        <v>○△　□×</v>
      </c>
      <c r="O1103" s="1379"/>
      <c r="P1103" s="1379"/>
      <c r="Q1103" s="1379"/>
      <c r="R1103" s="1379"/>
      <c r="S1103" s="1379"/>
      <c r="T1103" s="1379"/>
      <c r="U1103" s="1379"/>
    </row>
    <row r="1104" spans="1:26" ht="16.5" customHeight="1">
      <c r="D1104" s="1248" t="s">
        <v>561</v>
      </c>
      <c r="E1104" s="1248"/>
      <c r="F1104" s="1249"/>
      <c r="G1104" s="1521">
        <v>2345</v>
      </c>
      <c r="H1104" s="1646"/>
      <c r="I1104" s="1522"/>
      <c r="J1104" s="1624" t="s">
        <v>563</v>
      </c>
      <c r="K1104" s="1248"/>
      <c r="L1104" s="1248"/>
      <c r="M1104" s="1248"/>
      <c r="N1104" s="1379" t="str">
        <f>Q12</f>
        <v>○△幼稚園</v>
      </c>
      <c r="O1104" s="1379"/>
      <c r="P1104" s="1379"/>
      <c r="Q1104" s="1379"/>
      <c r="R1104" s="1379"/>
      <c r="S1104" s="1379"/>
      <c r="T1104" s="1379"/>
      <c r="U1104" s="1379"/>
    </row>
    <row r="1105" spans="2:26" ht="16.5" customHeight="1">
      <c r="G1105" s="32"/>
      <c r="H1105" s="32"/>
      <c r="I1105" s="32"/>
      <c r="N1105" s="329"/>
      <c r="O1105" s="329"/>
      <c r="P1105" s="329"/>
      <c r="Q1105" s="329"/>
      <c r="R1105" s="329"/>
      <c r="S1105" s="329"/>
      <c r="T1105" s="329"/>
      <c r="U1105" s="329"/>
    </row>
    <row r="1106" spans="2:26" ht="16.5" customHeight="1">
      <c r="B1106" s="7" t="s">
        <v>532</v>
      </c>
    </row>
    <row r="1107" spans="2:26" ht="19.5" customHeight="1">
      <c r="D1107" s="1248" t="s">
        <v>564</v>
      </c>
      <c r="E1107" s="1248"/>
      <c r="F1107" s="1248"/>
      <c r="G1107" s="1467"/>
      <c r="H1107" s="1467"/>
      <c r="I1107" s="1467"/>
      <c r="J1107" s="1467"/>
      <c r="K1107" s="1467"/>
      <c r="L1107" s="1248"/>
      <c r="M1107" s="1248"/>
      <c r="N1107" s="1248"/>
      <c r="O1107" s="1248"/>
      <c r="P1107" s="1249"/>
      <c r="Q1107" s="298"/>
      <c r="R1107" t="s">
        <v>568</v>
      </c>
    </row>
    <row r="1108" spans="2:26" ht="19.5" customHeight="1">
      <c r="D1108" s="1249" t="s">
        <v>565</v>
      </c>
      <c r="E1108" s="1384"/>
      <c r="F1108" s="1384"/>
      <c r="G1108" s="1801" t="s">
        <v>863</v>
      </c>
      <c r="H1108" s="1803"/>
      <c r="I1108" s="1803"/>
      <c r="J1108" s="1803"/>
      <c r="K1108" s="1802"/>
    </row>
    <row r="1109" spans="2:26" ht="19.5" customHeight="1">
      <c r="D1109" s="1249" t="s">
        <v>566</v>
      </c>
      <c r="E1109" s="1384"/>
      <c r="F1109" s="1384"/>
      <c r="G1109" s="1801">
        <v>2</v>
      </c>
      <c r="H1109" s="1802"/>
      <c r="I1109" t="s">
        <v>567</v>
      </c>
    </row>
    <row r="1110" spans="2:26" ht="16.5" customHeight="1">
      <c r="D1110" s="1308" t="s">
        <v>572</v>
      </c>
      <c r="E1110" s="1309"/>
      <c r="F1110" s="1309"/>
      <c r="G1110" s="1801">
        <v>300</v>
      </c>
      <c r="H1110" s="1802"/>
      <c r="I1110" t="s">
        <v>158</v>
      </c>
    </row>
    <row r="1111" spans="2:26" ht="9.6" customHeight="1">
      <c r="D1111" s="329"/>
      <c r="E1111" s="329"/>
      <c r="F1111" s="329"/>
    </row>
    <row r="1112" spans="2:26" ht="16.5" customHeight="1">
      <c r="B1112" s="7" t="s">
        <v>853</v>
      </c>
    </row>
    <row r="1113" spans="2:26" ht="20.45" customHeight="1">
      <c r="D1113" s="1248" t="s">
        <v>571</v>
      </c>
      <c r="E1113" s="1248"/>
      <c r="F1113" s="1248"/>
      <c r="G1113" s="1361" t="s">
        <v>823</v>
      </c>
      <c r="H1113" s="1362"/>
      <c r="I1113" s="1361"/>
      <c r="J1113" s="1362"/>
      <c r="K1113" s="1362"/>
      <c r="Z1113" s="252" t="s">
        <v>1466</v>
      </c>
    </row>
    <row r="1114" spans="2:26" ht="20.45" customHeight="1">
      <c r="D1114" s="1248" t="s">
        <v>569</v>
      </c>
      <c r="E1114" s="1248"/>
      <c r="F1114" s="1249"/>
      <c r="G1114" s="318" t="s">
        <v>803</v>
      </c>
      <c r="H1114" s="298">
        <v>6</v>
      </c>
      <c r="I1114" s="428" t="s">
        <v>2</v>
      </c>
      <c r="J1114" s="298">
        <v>12</v>
      </c>
      <c r="K1114" s="429" t="s">
        <v>3</v>
      </c>
      <c r="L1114" s="298">
        <v>12</v>
      </c>
      <c r="M1114" s="429" t="s">
        <v>1381</v>
      </c>
      <c r="Z1114" s="252" t="s">
        <v>1402</v>
      </c>
    </row>
    <row r="1115" spans="2:26" ht="20.45" customHeight="1">
      <c r="D1115" s="1248" t="s">
        <v>570</v>
      </c>
      <c r="E1115" s="1248"/>
      <c r="F1115" s="1248"/>
      <c r="G1115" s="326" t="s">
        <v>573</v>
      </c>
      <c r="H1115" s="1801">
        <v>0.55000000000000004</v>
      </c>
      <c r="I1115" s="1802"/>
      <c r="J1115" s="19" t="s">
        <v>574</v>
      </c>
      <c r="K1115" s="1801"/>
      <c r="L1115" s="1802"/>
    </row>
    <row r="1116" spans="2:26" ht="6.95" customHeight="1"/>
    <row r="1117" spans="2:26" ht="19.5" customHeight="1">
      <c r="D1117" t="s">
        <v>575</v>
      </c>
    </row>
    <row r="1118" spans="2:26" ht="19.5" customHeight="1">
      <c r="D1118" s="1248" t="s">
        <v>576</v>
      </c>
      <c r="E1118" s="1248"/>
      <c r="F1118" s="1248"/>
      <c r="G1118" s="1249"/>
      <c r="H1118" s="1356"/>
      <c r="I1118" s="1356"/>
      <c r="Z1118" s="252" t="s">
        <v>1407</v>
      </c>
    </row>
    <row r="1119" spans="2:26" ht="19.5" customHeight="1">
      <c r="D1119" s="1248" t="s">
        <v>577</v>
      </c>
      <c r="E1119" s="1248"/>
      <c r="F1119" s="1248"/>
      <c r="G1119" s="1249"/>
      <c r="H1119" s="318"/>
      <c r="I1119" s="298"/>
      <c r="J1119" s="335" t="s">
        <v>2</v>
      </c>
      <c r="K1119" s="298"/>
      <c r="L1119" s="429" t="s">
        <v>3</v>
      </c>
      <c r="M1119" s="298"/>
      <c r="N1119" s="429" t="s">
        <v>1381</v>
      </c>
      <c r="Z1119" s="252" t="s">
        <v>1402</v>
      </c>
    </row>
    <row r="1120" spans="2:26" ht="5.45" customHeight="1"/>
    <row r="1121" spans="2:26" ht="18.95" customHeight="1">
      <c r="D1121" t="s">
        <v>1199</v>
      </c>
    </row>
    <row r="1122" spans="2:26" ht="42" customHeight="1">
      <c r="D1122" s="1798"/>
      <c r="E1122" s="1799"/>
      <c r="F1122" s="1799"/>
      <c r="G1122" s="1799"/>
      <c r="H1122" s="1799"/>
      <c r="I1122" s="1799"/>
      <c r="J1122" s="1799"/>
      <c r="K1122" s="1799"/>
      <c r="L1122" s="1799"/>
      <c r="M1122" s="1799"/>
      <c r="N1122" s="1799"/>
      <c r="O1122" s="1799"/>
      <c r="P1122" s="1799"/>
      <c r="Q1122" s="1799"/>
      <c r="R1122" s="1799"/>
      <c r="S1122" s="1799"/>
      <c r="T1122" s="1799"/>
      <c r="U1122" s="1800"/>
    </row>
    <row r="1123" spans="2:26" ht="12.95" customHeight="1">
      <c r="D1123" s="430"/>
      <c r="E1123" s="430"/>
      <c r="F1123" s="430"/>
      <c r="G1123" s="430"/>
      <c r="H1123" s="430"/>
      <c r="I1123" s="430"/>
      <c r="J1123" s="430"/>
      <c r="K1123" s="430"/>
      <c r="L1123" s="430"/>
      <c r="M1123" s="430"/>
      <c r="N1123" s="430"/>
      <c r="O1123" s="430"/>
      <c r="P1123" s="430"/>
      <c r="Q1123" s="430"/>
      <c r="R1123" s="430"/>
      <c r="S1123" s="430"/>
      <c r="T1123" s="430"/>
      <c r="U1123" s="430"/>
    </row>
    <row r="1124" spans="2:26" ht="14.25">
      <c r="B1124" s="7" t="s">
        <v>854</v>
      </c>
    </row>
    <row r="1125" spans="2:26">
      <c r="C1125" t="s">
        <v>578</v>
      </c>
    </row>
    <row r="1126" spans="2:26">
      <c r="C1126" s="222" t="s">
        <v>1534</v>
      </c>
    </row>
    <row r="1127" spans="2:26" ht="18.95" customHeight="1">
      <c r="D1127" s="1248" t="s">
        <v>579</v>
      </c>
      <c r="E1127" s="1248"/>
      <c r="F1127" s="1248"/>
      <c r="G1127" s="1361" t="s">
        <v>864</v>
      </c>
      <c r="H1127" s="1362"/>
      <c r="I1127" s="1361"/>
      <c r="J1127" s="1362"/>
      <c r="K1127" s="1242"/>
      <c r="L1127" s="1242"/>
      <c r="Z1127" s="252" t="s">
        <v>1467</v>
      </c>
    </row>
    <row r="1128" spans="2:26" ht="18.95" customHeight="1">
      <c r="D1128" s="1248" t="s">
        <v>580</v>
      </c>
      <c r="E1128" s="1248"/>
      <c r="F1128" s="1249"/>
      <c r="G1128" s="318" t="s">
        <v>803</v>
      </c>
      <c r="H1128" s="298">
        <v>6</v>
      </c>
      <c r="I1128" s="428" t="s">
        <v>2</v>
      </c>
      <c r="J1128" s="298">
        <v>12</v>
      </c>
      <c r="K1128" s="429" t="s">
        <v>3</v>
      </c>
      <c r="L1128" s="298">
        <v>12</v>
      </c>
      <c r="M1128" s="429" t="s">
        <v>1381</v>
      </c>
      <c r="Z1128" s="252" t="s">
        <v>1402</v>
      </c>
    </row>
    <row r="1129" spans="2:26" ht="18.95" customHeight="1">
      <c r="D1129" s="1630" t="s">
        <v>1382</v>
      </c>
      <c r="E1129" s="1631"/>
      <c r="F1129" s="1631"/>
      <c r="G1129" s="1631"/>
      <c r="H1129" s="1631"/>
      <c r="I1129" s="1631"/>
      <c r="J1129" s="1632"/>
      <c r="K1129" s="431" t="s">
        <v>573</v>
      </c>
      <c r="L1129" s="1801">
        <v>0.86</v>
      </c>
      <c r="M1129" s="1802"/>
      <c r="N1129" s="432" t="s">
        <v>574</v>
      </c>
      <c r="O1129" s="1801"/>
      <c r="P1129" s="1802"/>
    </row>
    <row r="1131" spans="2:26" ht="14.25">
      <c r="B1131" s="7" t="s">
        <v>533</v>
      </c>
    </row>
    <row r="1132" spans="2:26">
      <c r="C1132" t="s">
        <v>581</v>
      </c>
    </row>
    <row r="1133" spans="2:26">
      <c r="C1133" t="s">
        <v>1201</v>
      </c>
    </row>
    <row r="1134" spans="2:26" ht="18.95" customHeight="1">
      <c r="D1134" s="1248" t="s">
        <v>534</v>
      </c>
      <c r="E1134" s="1248"/>
      <c r="F1134" s="1248"/>
      <c r="G1134" s="1248"/>
      <c r="H1134" s="1356"/>
      <c r="I1134" s="1356"/>
      <c r="Z1134" s="252" t="s">
        <v>1407</v>
      </c>
    </row>
    <row r="1135" spans="2:26" ht="18.95" customHeight="1">
      <c r="D1135" s="1248" t="s">
        <v>535</v>
      </c>
      <c r="E1135" s="1248"/>
      <c r="F1135" s="1248"/>
      <c r="G1135" s="1248"/>
      <c r="H1135" s="1804"/>
      <c r="I1135" s="1356"/>
      <c r="Z1135" s="252" t="s">
        <v>1468</v>
      </c>
    </row>
    <row r="1136" spans="2:26" ht="18.95" customHeight="1">
      <c r="D1136" s="1248" t="s">
        <v>855</v>
      </c>
      <c r="E1136" s="1248"/>
      <c r="F1136" s="1248"/>
      <c r="G1136" s="1249"/>
      <c r="H1136" s="318"/>
      <c r="I1136" s="298"/>
      <c r="J1136" s="335" t="s">
        <v>2</v>
      </c>
      <c r="K1136" s="298"/>
      <c r="L1136" s="429" t="s">
        <v>3</v>
      </c>
      <c r="M1136" s="298"/>
      <c r="N1136" s="429" t="s">
        <v>1381</v>
      </c>
      <c r="Z1136" s="252" t="s">
        <v>1402</v>
      </c>
    </row>
    <row r="1137" spans="1:26" ht="18.95" customHeight="1">
      <c r="D1137" s="1355" t="s">
        <v>856</v>
      </c>
      <c r="E1137" s="1355"/>
      <c r="F1137" s="1355"/>
      <c r="G1137" s="1355"/>
      <c r="H1137" s="1356"/>
      <c r="I1137" s="1356"/>
      <c r="Z1137" s="252" t="s">
        <v>1407</v>
      </c>
    </row>
    <row r="1138" spans="1:26" ht="9" customHeight="1"/>
    <row r="1139" spans="1:26" ht="19.5" customHeight="1">
      <c r="D1139" t="s">
        <v>582</v>
      </c>
    </row>
    <row r="1140" spans="1:26" ht="30.6" customHeight="1">
      <c r="D1140" s="1798"/>
      <c r="E1140" s="1799"/>
      <c r="F1140" s="1799"/>
      <c r="G1140" s="1799"/>
      <c r="H1140" s="1799"/>
      <c r="I1140" s="1799"/>
      <c r="J1140" s="1799"/>
      <c r="K1140" s="1799"/>
      <c r="L1140" s="1799"/>
      <c r="M1140" s="1799"/>
      <c r="N1140" s="1799"/>
      <c r="O1140" s="1799"/>
      <c r="P1140" s="1799"/>
      <c r="Q1140" s="1799"/>
      <c r="R1140" s="1799"/>
      <c r="S1140" s="1799"/>
      <c r="T1140" s="1799"/>
      <c r="U1140" s="1800"/>
    </row>
    <row r="1141" spans="1:26" ht="9.6" customHeight="1">
      <c r="E1141" s="3"/>
    </row>
    <row r="1142" spans="1:26" ht="16.5" customHeight="1">
      <c r="A1142" s="271" t="s">
        <v>656</v>
      </c>
    </row>
    <row r="1143" spans="1:26" ht="16.5" customHeight="1">
      <c r="B1143" s="8" t="s">
        <v>554</v>
      </c>
    </row>
    <row r="1144" spans="1:26" ht="16.5" customHeight="1">
      <c r="B1144" s="8" t="s">
        <v>555</v>
      </c>
    </row>
    <row r="1145" spans="1:26" ht="16.5" customHeight="1">
      <c r="C1145" t="s">
        <v>559</v>
      </c>
    </row>
    <row r="1146" spans="1:26" ht="16.5" customHeight="1">
      <c r="C1146" t="s">
        <v>556</v>
      </c>
    </row>
    <row r="1147" spans="1:26" ht="16.5" customHeight="1">
      <c r="C1147" t="s">
        <v>557</v>
      </c>
    </row>
    <row r="1148" spans="1:26" ht="16.5" customHeight="1">
      <c r="C1148" t="s">
        <v>558</v>
      </c>
    </row>
    <row r="1149" spans="1:26" ht="8.1" customHeight="1"/>
    <row r="1150" spans="1:26" ht="16.5" customHeight="1">
      <c r="D1150" s="1248" t="s">
        <v>560</v>
      </c>
      <c r="E1150" s="1248"/>
      <c r="F1150" s="1248"/>
      <c r="G1150" s="1536">
        <f>U3</f>
        <v>12345</v>
      </c>
      <c r="H1150" s="1536"/>
      <c r="I1150" s="1536"/>
      <c r="J1150" s="1248" t="s">
        <v>562</v>
      </c>
      <c r="K1150" s="1248"/>
      <c r="L1150" s="1248"/>
      <c r="M1150" s="1248"/>
      <c r="N1150" s="1379" t="str">
        <f>Q11</f>
        <v>○△　□×</v>
      </c>
      <c r="O1150" s="1379"/>
      <c r="P1150" s="1379"/>
      <c r="Q1150" s="1379"/>
      <c r="R1150" s="1379"/>
      <c r="S1150" s="1379"/>
      <c r="T1150" s="1379"/>
      <c r="U1150" s="1379"/>
    </row>
    <row r="1151" spans="1:26" ht="16.5" customHeight="1">
      <c r="D1151" s="1248" t="s">
        <v>561</v>
      </c>
      <c r="E1151" s="1248"/>
      <c r="F1151" s="1249"/>
      <c r="G1151" s="1521">
        <v>70123</v>
      </c>
      <c r="H1151" s="1646"/>
      <c r="I1151" s="1522"/>
      <c r="J1151" s="1624" t="s">
        <v>563</v>
      </c>
      <c r="K1151" s="1248"/>
      <c r="L1151" s="1248"/>
      <c r="M1151" s="1248"/>
      <c r="N1151" s="1379" t="str">
        <f>Q12</f>
        <v>○△幼稚園</v>
      </c>
      <c r="O1151" s="1379"/>
      <c r="P1151" s="1379"/>
      <c r="Q1151" s="1379"/>
      <c r="R1151" s="1379"/>
      <c r="S1151" s="1379"/>
      <c r="T1151" s="1379"/>
      <c r="U1151" s="1379"/>
    </row>
    <row r="1152" spans="1:26" ht="16.5" customHeight="1">
      <c r="G1152" s="32"/>
      <c r="H1152" s="32"/>
      <c r="I1152" s="32"/>
      <c r="N1152" s="329"/>
      <c r="O1152" s="329"/>
      <c r="P1152" s="329"/>
      <c r="Q1152" s="329"/>
      <c r="R1152" s="329"/>
      <c r="S1152" s="329"/>
      <c r="T1152" s="329"/>
      <c r="U1152" s="329"/>
    </row>
    <row r="1153" spans="2:26" ht="16.5" customHeight="1">
      <c r="B1153" s="7" t="s">
        <v>532</v>
      </c>
    </row>
    <row r="1154" spans="2:26" ht="19.5" customHeight="1">
      <c r="D1154" s="1248" t="s">
        <v>564</v>
      </c>
      <c r="E1154" s="1248"/>
      <c r="F1154" s="1248"/>
      <c r="G1154" s="1467"/>
      <c r="H1154" s="1467"/>
      <c r="I1154" s="1467"/>
      <c r="J1154" s="1467"/>
      <c r="K1154" s="1467"/>
      <c r="L1154" s="1248"/>
      <c r="M1154" s="1248"/>
      <c r="N1154" s="1248"/>
      <c r="O1154" s="1248"/>
      <c r="P1154" s="1249"/>
      <c r="Q1154" s="298">
        <v>2</v>
      </c>
      <c r="R1154" t="s">
        <v>568</v>
      </c>
    </row>
    <row r="1155" spans="2:26" ht="19.5" customHeight="1">
      <c r="D1155" s="1249" t="s">
        <v>565</v>
      </c>
      <c r="E1155" s="1384"/>
      <c r="F1155" s="1384"/>
      <c r="G1155" s="1801" t="s">
        <v>863</v>
      </c>
      <c r="H1155" s="1803"/>
      <c r="I1155" s="1803"/>
      <c r="J1155" s="1803"/>
      <c r="K1155" s="1802"/>
    </row>
    <row r="1156" spans="2:26" ht="19.5" customHeight="1">
      <c r="D1156" s="1249" t="s">
        <v>566</v>
      </c>
      <c r="E1156" s="1384"/>
      <c r="F1156" s="1384"/>
      <c r="G1156" s="1801">
        <v>2</v>
      </c>
      <c r="H1156" s="1802"/>
      <c r="I1156" t="s">
        <v>567</v>
      </c>
    </row>
    <row r="1157" spans="2:26" ht="16.5" customHeight="1">
      <c r="D1157" s="1308" t="s">
        <v>572</v>
      </c>
      <c r="E1157" s="1309"/>
      <c r="F1157" s="1309"/>
      <c r="G1157" s="1801">
        <v>200</v>
      </c>
      <c r="H1157" s="1802"/>
      <c r="I1157" t="s">
        <v>158</v>
      </c>
    </row>
    <row r="1158" spans="2:26" ht="9.6" customHeight="1">
      <c r="D1158" s="329"/>
      <c r="E1158" s="329"/>
      <c r="F1158" s="329"/>
    </row>
    <row r="1159" spans="2:26" ht="16.5" customHeight="1">
      <c r="B1159" s="7" t="s">
        <v>853</v>
      </c>
    </row>
    <row r="1160" spans="2:26" ht="20.45" customHeight="1">
      <c r="D1160" s="1248" t="s">
        <v>571</v>
      </c>
      <c r="E1160" s="1248"/>
      <c r="F1160" s="1248"/>
      <c r="G1160" s="1361" t="s">
        <v>823</v>
      </c>
      <c r="H1160" s="1362"/>
      <c r="I1160" s="1361"/>
      <c r="J1160" s="1362"/>
      <c r="K1160" s="1362"/>
      <c r="Z1160" s="252" t="s">
        <v>1466</v>
      </c>
    </row>
    <row r="1161" spans="2:26" ht="20.45" customHeight="1">
      <c r="D1161" s="1248" t="s">
        <v>569</v>
      </c>
      <c r="E1161" s="1248"/>
      <c r="F1161" s="1249"/>
      <c r="G1161" s="318" t="s">
        <v>803</v>
      </c>
      <c r="H1161" s="298">
        <v>6</v>
      </c>
      <c r="I1161" s="428" t="s">
        <v>2</v>
      </c>
      <c r="J1161" s="298">
        <v>12</v>
      </c>
      <c r="K1161" s="429" t="s">
        <v>3</v>
      </c>
      <c r="L1161" s="298">
        <v>12</v>
      </c>
      <c r="M1161" s="429" t="s">
        <v>1381</v>
      </c>
      <c r="Z1161" s="252" t="s">
        <v>1402</v>
      </c>
    </row>
    <row r="1162" spans="2:26" ht="20.45" customHeight="1">
      <c r="D1162" s="1248" t="s">
        <v>570</v>
      </c>
      <c r="E1162" s="1248"/>
      <c r="F1162" s="1248"/>
      <c r="G1162" s="326" t="s">
        <v>573</v>
      </c>
      <c r="H1162" s="1801">
        <v>0.55000000000000004</v>
      </c>
      <c r="I1162" s="1802"/>
      <c r="J1162" s="19" t="s">
        <v>574</v>
      </c>
      <c r="K1162" s="1801"/>
      <c r="L1162" s="1802"/>
    </row>
    <row r="1163" spans="2:26" ht="6.95" customHeight="1"/>
    <row r="1164" spans="2:26" ht="19.5" customHeight="1">
      <c r="D1164" t="s">
        <v>575</v>
      </c>
    </row>
    <row r="1165" spans="2:26" ht="19.5" customHeight="1">
      <c r="D1165" s="1248" t="s">
        <v>576</v>
      </c>
      <c r="E1165" s="1248"/>
      <c r="F1165" s="1248"/>
      <c r="G1165" s="1249"/>
      <c r="H1165" s="1356"/>
      <c r="I1165" s="1356"/>
      <c r="Z1165" s="252" t="s">
        <v>1407</v>
      </c>
    </row>
    <row r="1166" spans="2:26" ht="19.5" customHeight="1">
      <c r="D1166" s="1248" t="s">
        <v>577</v>
      </c>
      <c r="E1166" s="1248"/>
      <c r="F1166" s="1248"/>
      <c r="G1166" s="1249"/>
      <c r="H1166" s="318" t="s">
        <v>803</v>
      </c>
      <c r="I1166" s="298">
        <v>8</v>
      </c>
      <c r="J1166" s="335" t="s">
        <v>2</v>
      </c>
      <c r="K1166" s="298">
        <v>2</v>
      </c>
      <c r="L1166" s="429" t="s">
        <v>3</v>
      </c>
      <c r="M1166" s="298">
        <v>12</v>
      </c>
      <c r="N1166" s="429" t="s">
        <v>1381</v>
      </c>
      <c r="Z1166" s="252" t="s">
        <v>1402</v>
      </c>
    </row>
    <row r="1167" spans="2:26" ht="5.45" customHeight="1"/>
    <row r="1168" spans="2:26" ht="18.95" customHeight="1">
      <c r="D1168" t="s">
        <v>1199</v>
      </c>
    </row>
    <row r="1169" spans="2:26" ht="42" customHeight="1">
      <c r="D1169" s="1798"/>
      <c r="E1169" s="1799"/>
      <c r="F1169" s="1799"/>
      <c r="G1169" s="1799"/>
      <c r="H1169" s="1799"/>
      <c r="I1169" s="1799"/>
      <c r="J1169" s="1799"/>
      <c r="K1169" s="1799"/>
      <c r="L1169" s="1799"/>
      <c r="M1169" s="1799"/>
      <c r="N1169" s="1799"/>
      <c r="O1169" s="1799"/>
      <c r="P1169" s="1799"/>
      <c r="Q1169" s="1799"/>
      <c r="R1169" s="1799"/>
      <c r="S1169" s="1799"/>
      <c r="T1169" s="1799"/>
      <c r="U1169" s="1800"/>
    </row>
    <row r="1170" spans="2:26" ht="12.95" customHeight="1">
      <c r="D1170" s="430"/>
      <c r="E1170" s="430"/>
      <c r="F1170" s="430"/>
      <c r="G1170" s="430"/>
      <c r="H1170" s="430"/>
      <c r="I1170" s="430"/>
      <c r="J1170" s="430"/>
      <c r="K1170" s="430"/>
      <c r="L1170" s="430"/>
      <c r="M1170" s="430"/>
      <c r="N1170" s="430"/>
      <c r="O1170" s="430"/>
      <c r="P1170" s="430"/>
      <c r="Q1170" s="430"/>
      <c r="R1170" s="430"/>
      <c r="S1170" s="430"/>
      <c r="T1170" s="430"/>
      <c r="U1170" s="430"/>
    </row>
    <row r="1171" spans="2:26" ht="14.25">
      <c r="B1171" s="7" t="s">
        <v>854</v>
      </c>
    </row>
    <row r="1172" spans="2:26">
      <c r="C1172" t="s">
        <v>578</v>
      </c>
    </row>
    <row r="1173" spans="2:26">
      <c r="C1173" s="37" t="s">
        <v>1200</v>
      </c>
    </row>
    <row r="1174" spans="2:26" ht="18.95" customHeight="1">
      <c r="D1174" s="1248" t="s">
        <v>579</v>
      </c>
      <c r="E1174" s="1248"/>
      <c r="F1174" s="1248"/>
      <c r="G1174" s="1361" t="s">
        <v>864</v>
      </c>
      <c r="H1174" s="1362"/>
      <c r="I1174" s="1361"/>
      <c r="J1174" s="1362"/>
      <c r="K1174" s="1242"/>
      <c r="L1174" s="1242"/>
      <c r="Z1174" s="252" t="s">
        <v>1467</v>
      </c>
    </row>
    <row r="1175" spans="2:26" ht="18.95" customHeight="1">
      <c r="D1175" s="1248" t="s">
        <v>580</v>
      </c>
      <c r="E1175" s="1248"/>
      <c r="F1175" s="1249"/>
      <c r="G1175" s="318" t="s">
        <v>803</v>
      </c>
      <c r="H1175" s="298">
        <v>6</v>
      </c>
      <c r="I1175" s="428" t="s">
        <v>2</v>
      </c>
      <c r="J1175" s="298">
        <v>12</v>
      </c>
      <c r="K1175" s="429" t="s">
        <v>3</v>
      </c>
      <c r="L1175" s="298">
        <v>12</v>
      </c>
      <c r="M1175" s="429" t="s">
        <v>1381</v>
      </c>
      <c r="Z1175" s="252" t="s">
        <v>1402</v>
      </c>
    </row>
    <row r="1176" spans="2:26" ht="18.95" customHeight="1">
      <c r="D1176" s="1630" t="s">
        <v>1382</v>
      </c>
      <c r="E1176" s="1631"/>
      <c r="F1176" s="1631"/>
      <c r="G1176" s="1631"/>
      <c r="H1176" s="1631"/>
      <c r="I1176" s="1631"/>
      <c r="J1176" s="1632"/>
      <c r="K1176" s="431" t="s">
        <v>573</v>
      </c>
      <c r="L1176" s="1801"/>
      <c r="M1176" s="1802"/>
      <c r="N1176" s="432" t="s">
        <v>574</v>
      </c>
      <c r="O1176" s="1801">
        <v>0.77</v>
      </c>
      <c r="P1176" s="1802"/>
    </row>
    <row r="1178" spans="2:26" ht="14.25">
      <c r="B1178" s="7" t="s">
        <v>533</v>
      </c>
    </row>
    <row r="1179" spans="2:26">
      <c r="C1179" t="s">
        <v>581</v>
      </c>
    </row>
    <row r="1180" spans="2:26">
      <c r="C1180" t="s">
        <v>1201</v>
      </c>
    </row>
    <row r="1181" spans="2:26" ht="18.95" customHeight="1">
      <c r="D1181" s="1248" t="s">
        <v>534</v>
      </c>
      <c r="E1181" s="1248"/>
      <c r="F1181" s="1248"/>
      <c r="G1181" s="1248"/>
      <c r="H1181" s="1356" t="s">
        <v>788</v>
      </c>
      <c r="I1181" s="1356"/>
      <c r="Z1181" s="252" t="s">
        <v>1407</v>
      </c>
    </row>
    <row r="1182" spans="2:26" ht="18.95" customHeight="1">
      <c r="D1182" s="1248" t="s">
        <v>535</v>
      </c>
      <c r="E1182" s="1248"/>
      <c r="F1182" s="1248"/>
      <c r="G1182" s="1248"/>
      <c r="H1182" s="1804" t="s">
        <v>865</v>
      </c>
      <c r="I1182" s="1356"/>
      <c r="Z1182" s="252" t="s">
        <v>1468</v>
      </c>
    </row>
    <row r="1183" spans="2:26" ht="18.95" customHeight="1">
      <c r="D1183" s="1248" t="s">
        <v>855</v>
      </c>
      <c r="E1183" s="1248"/>
      <c r="F1183" s="1248"/>
      <c r="G1183" s="1249"/>
      <c r="H1183" s="318" t="s">
        <v>803</v>
      </c>
      <c r="I1183" s="298">
        <v>8</v>
      </c>
      <c r="J1183" s="335" t="s">
        <v>2</v>
      </c>
      <c r="K1183" s="298">
        <v>2</v>
      </c>
      <c r="L1183" s="429" t="s">
        <v>3</v>
      </c>
      <c r="M1183" s="298">
        <v>12</v>
      </c>
      <c r="N1183" s="429" t="s">
        <v>1381</v>
      </c>
      <c r="Z1183" s="252" t="s">
        <v>1402</v>
      </c>
    </row>
    <row r="1184" spans="2:26" ht="18.95" customHeight="1">
      <c r="D1184" s="1355" t="s">
        <v>856</v>
      </c>
      <c r="E1184" s="1355"/>
      <c r="F1184" s="1355"/>
      <c r="G1184" s="1355"/>
      <c r="H1184" s="1356" t="s">
        <v>788</v>
      </c>
      <c r="I1184" s="1356"/>
      <c r="Z1184" s="252" t="s">
        <v>1407</v>
      </c>
    </row>
    <row r="1185" spans="1:21" ht="9" customHeight="1"/>
    <row r="1186" spans="1:21" ht="19.5" customHeight="1">
      <c r="D1186" t="s">
        <v>582</v>
      </c>
    </row>
    <row r="1187" spans="1:21" ht="30.6" customHeight="1">
      <c r="D1187" s="1798"/>
      <c r="E1187" s="1799"/>
      <c r="F1187" s="1799"/>
      <c r="G1187" s="1799"/>
      <c r="H1187" s="1799"/>
      <c r="I1187" s="1799"/>
      <c r="J1187" s="1799"/>
      <c r="K1187" s="1799"/>
      <c r="L1187" s="1799"/>
      <c r="M1187" s="1799"/>
      <c r="N1187" s="1799"/>
      <c r="O1187" s="1799"/>
      <c r="P1187" s="1799"/>
      <c r="Q1187" s="1799"/>
      <c r="R1187" s="1799"/>
      <c r="S1187" s="1799"/>
      <c r="T1187" s="1799"/>
      <c r="U1187" s="1800"/>
    </row>
    <row r="1188" spans="1:21" ht="9.6" customHeight="1">
      <c r="E1188" s="3"/>
    </row>
    <row r="1189" spans="1:21" ht="16.5" customHeight="1">
      <c r="A1189" s="271" t="s">
        <v>655</v>
      </c>
    </row>
    <row r="1190" spans="1:21" ht="16.5" customHeight="1">
      <c r="B1190" s="8" t="s">
        <v>554</v>
      </c>
    </row>
    <row r="1191" spans="1:21" ht="16.5" customHeight="1">
      <c r="B1191" s="8" t="s">
        <v>555</v>
      </c>
    </row>
    <row r="1192" spans="1:21" ht="16.5" customHeight="1">
      <c r="C1192" t="s">
        <v>559</v>
      </c>
    </row>
    <row r="1193" spans="1:21" ht="16.5" customHeight="1">
      <c r="C1193" t="s">
        <v>556</v>
      </c>
    </row>
    <row r="1194" spans="1:21" ht="16.5" customHeight="1">
      <c r="C1194" t="s">
        <v>557</v>
      </c>
    </row>
    <row r="1195" spans="1:21" ht="16.5" customHeight="1">
      <c r="C1195" t="s">
        <v>558</v>
      </c>
    </row>
    <row r="1196" spans="1:21" ht="8.1" customHeight="1"/>
    <row r="1197" spans="1:21" ht="16.5" customHeight="1">
      <c r="D1197" s="1248" t="s">
        <v>560</v>
      </c>
      <c r="E1197" s="1248"/>
      <c r="F1197" s="1248"/>
      <c r="G1197" s="1536">
        <f>U3</f>
        <v>12345</v>
      </c>
      <c r="H1197" s="1536"/>
      <c r="I1197" s="1536"/>
      <c r="J1197" s="1248" t="s">
        <v>562</v>
      </c>
      <c r="K1197" s="1248"/>
      <c r="L1197" s="1248"/>
      <c r="M1197" s="1248"/>
      <c r="N1197" s="1379" t="str">
        <f>Q11</f>
        <v>○△　□×</v>
      </c>
      <c r="O1197" s="1379"/>
      <c r="P1197" s="1379"/>
      <c r="Q1197" s="1379"/>
      <c r="R1197" s="1379"/>
      <c r="S1197" s="1379"/>
      <c r="T1197" s="1379"/>
      <c r="U1197" s="1379"/>
    </row>
    <row r="1198" spans="1:21" ht="16.5" customHeight="1">
      <c r="D1198" s="1248" t="s">
        <v>561</v>
      </c>
      <c r="E1198" s="1248"/>
      <c r="F1198" s="1249"/>
      <c r="G1198" s="1521"/>
      <c r="H1198" s="1646"/>
      <c r="I1198" s="1522"/>
      <c r="J1198" s="1624" t="s">
        <v>563</v>
      </c>
      <c r="K1198" s="1248"/>
      <c r="L1198" s="1248"/>
      <c r="M1198" s="1248"/>
      <c r="N1198" s="1379" t="str">
        <f>Q12</f>
        <v>○△幼稚園</v>
      </c>
      <c r="O1198" s="1379"/>
      <c r="P1198" s="1379"/>
      <c r="Q1198" s="1379"/>
      <c r="R1198" s="1379"/>
      <c r="S1198" s="1379"/>
      <c r="T1198" s="1379"/>
      <c r="U1198" s="1379"/>
    </row>
    <row r="1199" spans="1:21" ht="16.5" customHeight="1">
      <c r="G1199" s="32"/>
      <c r="H1199" s="32"/>
      <c r="I1199" s="32"/>
      <c r="N1199" s="329"/>
      <c r="O1199" s="329"/>
      <c r="P1199" s="329"/>
      <c r="Q1199" s="329"/>
      <c r="R1199" s="329"/>
      <c r="S1199" s="329"/>
      <c r="T1199" s="329"/>
      <c r="U1199" s="329"/>
    </row>
    <row r="1200" spans="1:21" ht="16.5" customHeight="1">
      <c r="B1200" s="7" t="s">
        <v>532</v>
      </c>
    </row>
    <row r="1201" spans="2:26" ht="19.5" customHeight="1">
      <c r="D1201" s="1248" t="s">
        <v>564</v>
      </c>
      <c r="E1201" s="1248"/>
      <c r="F1201" s="1248"/>
      <c r="G1201" s="1467"/>
      <c r="H1201" s="1467"/>
      <c r="I1201" s="1467"/>
      <c r="J1201" s="1467"/>
      <c r="K1201" s="1467"/>
      <c r="L1201" s="1248"/>
      <c r="M1201" s="1248"/>
      <c r="N1201" s="1248"/>
      <c r="O1201" s="1248"/>
      <c r="P1201" s="1249"/>
      <c r="Q1201" s="298"/>
      <c r="R1201" t="s">
        <v>568</v>
      </c>
    </row>
    <row r="1202" spans="2:26" ht="19.5" customHeight="1">
      <c r="D1202" s="1249" t="s">
        <v>565</v>
      </c>
      <c r="E1202" s="1384"/>
      <c r="F1202" s="1384"/>
      <c r="G1202" s="1801"/>
      <c r="H1202" s="1803"/>
      <c r="I1202" s="1803"/>
      <c r="J1202" s="1803"/>
      <c r="K1202" s="1802"/>
    </row>
    <row r="1203" spans="2:26" ht="19.5" customHeight="1">
      <c r="D1203" s="1249" t="s">
        <v>566</v>
      </c>
      <c r="E1203" s="1384"/>
      <c r="F1203" s="1384"/>
      <c r="G1203" s="1801"/>
      <c r="H1203" s="1802"/>
      <c r="I1203" t="s">
        <v>567</v>
      </c>
    </row>
    <row r="1204" spans="2:26" ht="16.5" customHeight="1">
      <c r="D1204" s="1308" t="s">
        <v>572</v>
      </c>
      <c r="E1204" s="1309"/>
      <c r="F1204" s="1309"/>
      <c r="G1204" s="1801"/>
      <c r="H1204" s="1802"/>
      <c r="I1204" t="s">
        <v>158</v>
      </c>
    </row>
    <row r="1205" spans="2:26" ht="9.6" customHeight="1">
      <c r="D1205" s="329"/>
      <c r="E1205" s="329"/>
      <c r="F1205" s="329"/>
    </row>
    <row r="1206" spans="2:26" ht="16.5" customHeight="1">
      <c r="B1206" s="7" t="s">
        <v>853</v>
      </c>
    </row>
    <row r="1207" spans="2:26" ht="20.45" customHeight="1">
      <c r="D1207" s="1248" t="s">
        <v>571</v>
      </c>
      <c r="E1207" s="1248"/>
      <c r="F1207" s="1248"/>
      <c r="G1207" s="1361" t="s">
        <v>823</v>
      </c>
      <c r="H1207" s="1362"/>
      <c r="I1207" s="1361"/>
      <c r="J1207" s="1362"/>
      <c r="K1207" s="1362"/>
      <c r="Z1207" s="252" t="s">
        <v>1466</v>
      </c>
    </row>
    <row r="1208" spans="2:26" ht="20.45" customHeight="1">
      <c r="D1208" s="1248" t="s">
        <v>569</v>
      </c>
      <c r="E1208" s="1248"/>
      <c r="F1208" s="1249"/>
      <c r="G1208" s="318" t="s">
        <v>803</v>
      </c>
      <c r="H1208" s="298"/>
      <c r="I1208" s="428" t="s">
        <v>2</v>
      </c>
      <c r="J1208" s="298"/>
      <c r="K1208" s="429" t="s">
        <v>3</v>
      </c>
      <c r="L1208" s="298"/>
      <c r="M1208" s="429" t="s">
        <v>1381</v>
      </c>
      <c r="Z1208" s="252" t="s">
        <v>1402</v>
      </c>
    </row>
    <row r="1209" spans="2:26" ht="20.45" customHeight="1">
      <c r="D1209" s="1248" t="s">
        <v>570</v>
      </c>
      <c r="E1209" s="1248"/>
      <c r="F1209" s="1248"/>
      <c r="G1209" s="326" t="s">
        <v>573</v>
      </c>
      <c r="H1209" s="1801"/>
      <c r="I1209" s="1802"/>
      <c r="J1209" s="19" t="s">
        <v>574</v>
      </c>
      <c r="K1209" s="1801"/>
      <c r="L1209" s="1802"/>
    </row>
    <row r="1210" spans="2:26" ht="6.95" customHeight="1"/>
    <row r="1211" spans="2:26" ht="19.5" customHeight="1">
      <c r="D1211" t="s">
        <v>575</v>
      </c>
    </row>
    <row r="1212" spans="2:26" ht="19.5" customHeight="1">
      <c r="D1212" s="1248" t="s">
        <v>576</v>
      </c>
      <c r="E1212" s="1248"/>
      <c r="F1212" s="1248"/>
      <c r="G1212" s="1249"/>
      <c r="H1212" s="1356"/>
      <c r="I1212" s="1356"/>
      <c r="Z1212" s="252" t="s">
        <v>1407</v>
      </c>
    </row>
    <row r="1213" spans="2:26" ht="19.5" customHeight="1">
      <c r="D1213" s="1248" t="s">
        <v>577</v>
      </c>
      <c r="E1213" s="1248"/>
      <c r="F1213" s="1248"/>
      <c r="G1213" s="1249"/>
      <c r="H1213" s="318" t="s">
        <v>803</v>
      </c>
      <c r="I1213" s="298"/>
      <c r="J1213" s="335" t="s">
        <v>2</v>
      </c>
      <c r="K1213" s="298"/>
      <c r="L1213" s="429" t="s">
        <v>3</v>
      </c>
      <c r="M1213" s="298"/>
      <c r="N1213" s="429" t="s">
        <v>1381</v>
      </c>
      <c r="Z1213" s="252" t="s">
        <v>1402</v>
      </c>
    </row>
    <row r="1214" spans="2:26" ht="5.45" customHeight="1"/>
    <row r="1215" spans="2:26" ht="18.95" customHeight="1">
      <c r="D1215" t="s">
        <v>1199</v>
      </c>
    </row>
    <row r="1216" spans="2:26" ht="42" customHeight="1">
      <c r="D1216" s="1798"/>
      <c r="E1216" s="1799"/>
      <c r="F1216" s="1799"/>
      <c r="G1216" s="1799"/>
      <c r="H1216" s="1799"/>
      <c r="I1216" s="1799"/>
      <c r="J1216" s="1799"/>
      <c r="K1216" s="1799"/>
      <c r="L1216" s="1799"/>
      <c r="M1216" s="1799"/>
      <c r="N1216" s="1799"/>
      <c r="O1216" s="1799"/>
      <c r="P1216" s="1799"/>
      <c r="Q1216" s="1799"/>
      <c r="R1216" s="1799"/>
      <c r="S1216" s="1799"/>
      <c r="T1216" s="1799"/>
      <c r="U1216" s="1800"/>
    </row>
    <row r="1217" spans="2:26" ht="12.95" customHeight="1">
      <c r="D1217" s="430"/>
      <c r="E1217" s="430"/>
      <c r="F1217" s="430"/>
      <c r="G1217" s="430"/>
      <c r="H1217" s="430"/>
      <c r="I1217" s="430"/>
      <c r="J1217" s="430"/>
      <c r="K1217" s="430"/>
      <c r="L1217" s="430"/>
      <c r="M1217" s="430"/>
      <c r="N1217" s="430"/>
      <c r="O1217" s="430"/>
      <c r="P1217" s="430"/>
      <c r="Q1217" s="430"/>
      <c r="R1217" s="430"/>
      <c r="S1217" s="430"/>
      <c r="T1217" s="430"/>
      <c r="U1217" s="430"/>
    </row>
    <row r="1218" spans="2:26" ht="14.25">
      <c r="B1218" s="7" t="s">
        <v>854</v>
      </c>
    </row>
    <row r="1219" spans="2:26">
      <c r="C1219" t="s">
        <v>578</v>
      </c>
    </row>
    <row r="1220" spans="2:26">
      <c r="C1220" s="37" t="s">
        <v>1200</v>
      </c>
    </row>
    <row r="1221" spans="2:26" ht="18.95" customHeight="1">
      <c r="D1221" s="1248" t="s">
        <v>579</v>
      </c>
      <c r="E1221" s="1248"/>
      <c r="F1221" s="1248"/>
      <c r="G1221" s="1361"/>
      <c r="H1221" s="1362"/>
      <c r="I1221" s="1361"/>
      <c r="J1221" s="1362"/>
      <c r="K1221" s="1242"/>
      <c r="L1221" s="1242"/>
      <c r="Z1221" s="252" t="s">
        <v>1467</v>
      </c>
    </row>
    <row r="1222" spans="2:26" ht="18.95" customHeight="1">
      <c r="D1222" s="1248" t="s">
        <v>580</v>
      </c>
      <c r="E1222" s="1248"/>
      <c r="F1222" s="1249"/>
      <c r="G1222" s="318" t="s">
        <v>803</v>
      </c>
      <c r="H1222" s="298"/>
      <c r="I1222" s="428" t="s">
        <v>2</v>
      </c>
      <c r="J1222" s="298"/>
      <c r="K1222" s="429" t="s">
        <v>3</v>
      </c>
      <c r="L1222" s="298"/>
      <c r="M1222" s="429" t="s">
        <v>1381</v>
      </c>
      <c r="Z1222" s="252" t="s">
        <v>1402</v>
      </c>
    </row>
    <row r="1223" spans="2:26" ht="18.95" customHeight="1">
      <c r="D1223" s="1630" t="s">
        <v>1382</v>
      </c>
      <c r="E1223" s="1631"/>
      <c r="F1223" s="1631"/>
      <c r="G1223" s="1631"/>
      <c r="H1223" s="1631"/>
      <c r="I1223" s="1631"/>
      <c r="J1223" s="1632"/>
      <c r="K1223" s="431" t="s">
        <v>573</v>
      </c>
      <c r="L1223" s="1801"/>
      <c r="M1223" s="1802"/>
      <c r="N1223" s="432" t="s">
        <v>574</v>
      </c>
      <c r="O1223" s="1801"/>
      <c r="P1223" s="1802"/>
    </row>
    <row r="1225" spans="2:26" ht="14.25">
      <c r="B1225" s="7" t="s">
        <v>533</v>
      </c>
    </row>
    <row r="1226" spans="2:26">
      <c r="C1226" t="s">
        <v>581</v>
      </c>
    </row>
    <row r="1227" spans="2:26">
      <c r="C1227" t="s">
        <v>1201</v>
      </c>
    </row>
    <row r="1228" spans="2:26" ht="18.95" customHeight="1">
      <c r="D1228" s="1248" t="s">
        <v>534</v>
      </c>
      <c r="E1228" s="1248"/>
      <c r="F1228" s="1248"/>
      <c r="G1228" s="1248"/>
      <c r="H1228" s="1356"/>
      <c r="I1228" s="1356"/>
      <c r="Z1228" s="252" t="s">
        <v>1407</v>
      </c>
    </row>
    <row r="1229" spans="2:26" ht="18.95" customHeight="1">
      <c r="D1229" s="1248" t="s">
        <v>535</v>
      </c>
      <c r="E1229" s="1248"/>
      <c r="F1229" s="1248"/>
      <c r="G1229" s="1248"/>
      <c r="H1229" s="1804"/>
      <c r="I1229" s="1356"/>
      <c r="Z1229" s="252" t="s">
        <v>1468</v>
      </c>
    </row>
    <row r="1230" spans="2:26" ht="18.95" customHeight="1">
      <c r="D1230" s="1248" t="s">
        <v>855</v>
      </c>
      <c r="E1230" s="1248"/>
      <c r="F1230" s="1248"/>
      <c r="G1230" s="1249"/>
      <c r="H1230" s="318"/>
      <c r="I1230" s="298"/>
      <c r="J1230" s="335" t="s">
        <v>2</v>
      </c>
      <c r="K1230" s="298"/>
      <c r="L1230" s="429" t="s">
        <v>3</v>
      </c>
      <c r="M1230" s="298"/>
      <c r="N1230" s="429" t="s">
        <v>1381</v>
      </c>
      <c r="Z1230" s="252" t="s">
        <v>1402</v>
      </c>
    </row>
    <row r="1231" spans="2:26" ht="18.95" customHeight="1">
      <c r="D1231" s="1355" t="s">
        <v>856</v>
      </c>
      <c r="E1231" s="1355"/>
      <c r="F1231" s="1355"/>
      <c r="G1231" s="1355"/>
      <c r="H1231" s="1356"/>
      <c r="I1231" s="1356"/>
      <c r="Z1231" s="252" t="s">
        <v>1407</v>
      </c>
    </row>
    <row r="1232" spans="2:26" ht="9" customHeight="1"/>
    <row r="1233" spans="1:21" ht="19.5" customHeight="1">
      <c r="D1233" t="s">
        <v>582</v>
      </c>
    </row>
    <row r="1234" spans="1:21" ht="30.6" customHeight="1">
      <c r="D1234" s="1798"/>
      <c r="E1234" s="1799"/>
      <c r="F1234" s="1799"/>
      <c r="G1234" s="1799"/>
      <c r="H1234" s="1799"/>
      <c r="I1234" s="1799"/>
      <c r="J1234" s="1799"/>
      <c r="K1234" s="1799"/>
      <c r="L1234" s="1799"/>
      <c r="M1234" s="1799"/>
      <c r="N1234" s="1799"/>
      <c r="O1234" s="1799"/>
      <c r="P1234" s="1799"/>
      <c r="Q1234" s="1799"/>
      <c r="R1234" s="1799"/>
      <c r="S1234" s="1799"/>
      <c r="T1234" s="1799"/>
      <c r="U1234" s="1800"/>
    </row>
    <row r="1235" spans="1:21">
      <c r="E1235" s="3"/>
    </row>
    <row r="1236" spans="1:21">
      <c r="A1236" s="253" t="s">
        <v>1389</v>
      </c>
    </row>
  </sheetData>
  <sheetProtection algorithmName="SHA-512" hashValue="+3Ihj+8WHlYuTFomjALTKCHsVvrw0noo4G9VEjixu2DdvyOs1v0iDwvzPbqkJmqvdBLNwkDn28loxfdDCpscpA==" saltValue="Legd1Bd/P+bd4CuJ5exJtQ==" spinCount="100000" sheet="1" objects="1" scenarios="1"/>
  <mergeCells count="1713">
    <mergeCell ref="A1:Y1"/>
    <mergeCell ref="D1229:G1229"/>
    <mergeCell ref="H1229:I1229"/>
    <mergeCell ref="D1230:G1230"/>
    <mergeCell ref="D1231:G1231"/>
    <mergeCell ref="H1231:I1231"/>
    <mergeCell ref="D1234:U1234"/>
    <mergeCell ref="D1222:F1222"/>
    <mergeCell ref="D1223:J1223"/>
    <mergeCell ref="L1223:M1223"/>
    <mergeCell ref="O1223:P1223"/>
    <mergeCell ref="D1228:G1228"/>
    <mergeCell ref="H1228:I1228"/>
    <mergeCell ref="D1212:G1212"/>
    <mergeCell ref="H1212:I1212"/>
    <mergeCell ref="D1213:G1213"/>
    <mergeCell ref="D1216:U1216"/>
    <mergeCell ref="D1221:F1221"/>
    <mergeCell ref="G1221:L1221"/>
    <mergeCell ref="D1207:F1207"/>
    <mergeCell ref="G1207:K1207"/>
    <mergeCell ref="D1208:F1208"/>
    <mergeCell ref="D1209:F1209"/>
    <mergeCell ref="H1209:I1209"/>
    <mergeCell ref="K1209:L1209"/>
    <mergeCell ref="D1201:P1201"/>
    <mergeCell ref="D1202:F1202"/>
    <mergeCell ref="G1202:K1202"/>
    <mergeCell ref="D1203:F1203"/>
    <mergeCell ref="G1203:H1203"/>
    <mergeCell ref="D1204:F1204"/>
    <mergeCell ref="G1204:H1204"/>
    <mergeCell ref="D1197:F1197"/>
    <mergeCell ref="G1197:I1197"/>
    <mergeCell ref="J1197:M1197"/>
    <mergeCell ref="N1197:U1197"/>
    <mergeCell ref="D1198:F1198"/>
    <mergeCell ref="G1198:I1198"/>
    <mergeCell ref="J1198:M1198"/>
    <mergeCell ref="N1198:U1198"/>
    <mergeCell ref="D1182:G1182"/>
    <mergeCell ref="H1182:I1182"/>
    <mergeCell ref="D1183:G1183"/>
    <mergeCell ref="D1184:G1184"/>
    <mergeCell ref="H1184:I1184"/>
    <mergeCell ref="D1187:U1187"/>
    <mergeCell ref="D1175:F1175"/>
    <mergeCell ref="D1176:J1176"/>
    <mergeCell ref="L1176:M1176"/>
    <mergeCell ref="O1176:P1176"/>
    <mergeCell ref="D1181:G1181"/>
    <mergeCell ref="H1181:I1181"/>
    <mergeCell ref="D1165:G1165"/>
    <mergeCell ref="H1165:I1165"/>
    <mergeCell ref="D1166:G1166"/>
    <mergeCell ref="D1169:U1169"/>
    <mergeCell ref="D1174:F1174"/>
    <mergeCell ref="G1174:L1174"/>
    <mergeCell ref="D1160:F1160"/>
    <mergeCell ref="G1160:K1160"/>
    <mergeCell ref="D1161:F1161"/>
    <mergeCell ref="D1162:F1162"/>
    <mergeCell ref="H1162:I1162"/>
    <mergeCell ref="K1162:L1162"/>
    <mergeCell ref="D1154:P1154"/>
    <mergeCell ref="D1155:F1155"/>
    <mergeCell ref="G1155:K1155"/>
    <mergeCell ref="D1156:F1156"/>
    <mergeCell ref="G1156:H1156"/>
    <mergeCell ref="D1157:F1157"/>
    <mergeCell ref="G1157:H1157"/>
    <mergeCell ref="D1150:F1150"/>
    <mergeCell ref="G1150:I1150"/>
    <mergeCell ref="J1150:M1150"/>
    <mergeCell ref="N1150:U1150"/>
    <mergeCell ref="D1151:F1151"/>
    <mergeCell ref="G1151:I1151"/>
    <mergeCell ref="J1151:M1151"/>
    <mergeCell ref="N1151:U1151"/>
    <mergeCell ref="D1135:G1135"/>
    <mergeCell ref="H1135:I1135"/>
    <mergeCell ref="D1136:G1136"/>
    <mergeCell ref="D1137:G1137"/>
    <mergeCell ref="H1137:I1137"/>
    <mergeCell ref="D1140:U1140"/>
    <mergeCell ref="D1128:F1128"/>
    <mergeCell ref="D1129:J1129"/>
    <mergeCell ref="L1129:M1129"/>
    <mergeCell ref="O1129:P1129"/>
    <mergeCell ref="D1134:G1134"/>
    <mergeCell ref="H1134:I1134"/>
    <mergeCell ref="D1118:G1118"/>
    <mergeCell ref="H1118:I1118"/>
    <mergeCell ref="D1119:G1119"/>
    <mergeCell ref="D1122:U1122"/>
    <mergeCell ref="D1127:F1127"/>
    <mergeCell ref="G1127:L1127"/>
    <mergeCell ref="D1113:F1113"/>
    <mergeCell ref="G1113:K1113"/>
    <mergeCell ref="D1114:F1114"/>
    <mergeCell ref="D1115:F1115"/>
    <mergeCell ref="H1115:I1115"/>
    <mergeCell ref="K1115:L1115"/>
    <mergeCell ref="D1108:F1108"/>
    <mergeCell ref="G1108:K1108"/>
    <mergeCell ref="D1109:F1109"/>
    <mergeCell ref="G1109:H1109"/>
    <mergeCell ref="D1110:F1110"/>
    <mergeCell ref="G1110:H1110"/>
    <mergeCell ref="N1103:U1103"/>
    <mergeCell ref="D1104:F1104"/>
    <mergeCell ref="G1104:I1104"/>
    <mergeCell ref="J1104:M1104"/>
    <mergeCell ref="N1104:U1104"/>
    <mergeCell ref="D1107:P1107"/>
    <mergeCell ref="D1089:G1089"/>
    <mergeCell ref="H1089:K1089"/>
    <mergeCell ref="D1090:G1090"/>
    <mergeCell ref="H1090:K1090"/>
    <mergeCell ref="D1103:F1103"/>
    <mergeCell ref="G1103:I1103"/>
    <mergeCell ref="J1103:M1103"/>
    <mergeCell ref="D1086:G1086"/>
    <mergeCell ref="H1086:K1086"/>
    <mergeCell ref="D1087:G1087"/>
    <mergeCell ref="H1087:K1087"/>
    <mergeCell ref="D1088:G1088"/>
    <mergeCell ref="H1088:K1088"/>
    <mergeCell ref="D1076:L1076"/>
    <mergeCell ref="M1076:P1076"/>
    <mergeCell ref="E1082:O1082"/>
    <mergeCell ref="D1085:G1085"/>
    <mergeCell ref="H1085:K1085"/>
    <mergeCell ref="L1085:O1085"/>
    <mergeCell ref="D1068:H1068"/>
    <mergeCell ref="I1068:T1068"/>
    <mergeCell ref="D1074:L1074"/>
    <mergeCell ref="M1074:P1074"/>
    <mergeCell ref="Q1074:U1074"/>
    <mergeCell ref="D1075:L1075"/>
    <mergeCell ref="M1075:P1075"/>
    <mergeCell ref="S1059:X1059"/>
    <mergeCell ref="D1062:L1062"/>
    <mergeCell ref="M1062:O1062"/>
    <mergeCell ref="P1062:T1062"/>
    <mergeCell ref="D1063:L1063"/>
    <mergeCell ref="M1063:O1063"/>
    <mergeCell ref="P1063:R1063"/>
    <mergeCell ref="S1063:T1063"/>
    <mergeCell ref="D1056:H1056"/>
    <mergeCell ref="I1056:L1056"/>
    <mergeCell ref="M1056:N1056"/>
    <mergeCell ref="P1056:Q1056"/>
    <mergeCell ref="D1054:H1054"/>
    <mergeCell ref="I1054:L1054"/>
    <mergeCell ref="M1054:O1054"/>
    <mergeCell ref="P1054:R1054"/>
    <mergeCell ref="D1055:H1055"/>
    <mergeCell ref="I1055:L1055"/>
    <mergeCell ref="M1055:N1055"/>
    <mergeCell ref="P1055:Q1055"/>
    <mergeCell ref="D1048:G1048"/>
    <mergeCell ref="H1048:L1048"/>
    <mergeCell ref="D1049:G1049"/>
    <mergeCell ref="H1049:L1049"/>
    <mergeCell ref="D1052:G1052"/>
    <mergeCell ref="H1052:K1052"/>
    <mergeCell ref="D1042:F1043"/>
    <mergeCell ref="G1042:X1042"/>
    <mergeCell ref="G1043:L1043"/>
    <mergeCell ref="M1043:N1043"/>
    <mergeCell ref="O1043:X1043"/>
    <mergeCell ref="D1044:F1044"/>
    <mergeCell ref="M1044:N1044"/>
    <mergeCell ref="O1044:X1045"/>
    <mergeCell ref="D1032:G1032"/>
    <mergeCell ref="H1032:R1032"/>
    <mergeCell ref="E1033:O1033"/>
    <mergeCell ref="P1033:V1033"/>
    <mergeCell ref="E1034:L1034"/>
    <mergeCell ref="M1034:R1034"/>
    <mergeCell ref="T1034:U1034"/>
    <mergeCell ref="D1024:E1026"/>
    <mergeCell ref="K1024:M1024"/>
    <mergeCell ref="N1024:P1024"/>
    <mergeCell ref="Q1024:S1024"/>
    <mergeCell ref="K1025:M1025"/>
    <mergeCell ref="N1025:P1025"/>
    <mergeCell ref="Q1025:S1025"/>
    <mergeCell ref="K1026:M1026"/>
    <mergeCell ref="N1026:P1026"/>
    <mergeCell ref="Q1026:S1026"/>
    <mergeCell ref="D1021:E1023"/>
    <mergeCell ref="K1021:M1021"/>
    <mergeCell ref="N1021:P1021"/>
    <mergeCell ref="Q1021:S1021"/>
    <mergeCell ref="K1022:M1022"/>
    <mergeCell ref="N1022:P1022"/>
    <mergeCell ref="Q1022:S1022"/>
    <mergeCell ref="K1023:M1023"/>
    <mergeCell ref="N1023:P1023"/>
    <mergeCell ref="Q1023:S1023"/>
    <mergeCell ref="D1015:I1015"/>
    <mergeCell ref="J1015:X1015"/>
    <mergeCell ref="D1019:F1020"/>
    <mergeCell ref="G1019:J1020"/>
    <mergeCell ref="K1019:S1019"/>
    <mergeCell ref="K1020:M1020"/>
    <mergeCell ref="N1020:P1020"/>
    <mergeCell ref="Q1020:S1020"/>
    <mergeCell ref="R1012:X1012"/>
    <mergeCell ref="J1013:N1013"/>
    <mergeCell ref="O1013:Q1013"/>
    <mergeCell ref="R1013:X1013"/>
    <mergeCell ref="J1014:N1014"/>
    <mergeCell ref="O1014:Q1014"/>
    <mergeCell ref="R1014:X1014"/>
    <mergeCell ref="D1007:E1007"/>
    <mergeCell ref="F1007:I1007"/>
    <mergeCell ref="J1007:P1007"/>
    <mergeCell ref="D1008:E1008"/>
    <mergeCell ref="F1008:I1008"/>
    <mergeCell ref="D1012:I1012"/>
    <mergeCell ref="J1012:N1012"/>
    <mergeCell ref="O1012:Q1012"/>
    <mergeCell ref="D993:G995"/>
    <mergeCell ref="H993:L995"/>
    <mergeCell ref="W993:X995"/>
    <mergeCell ref="D1002:G1002"/>
    <mergeCell ref="H1002:M1002"/>
    <mergeCell ref="S1004:X1004"/>
    <mergeCell ref="D987:G989"/>
    <mergeCell ref="H987:L989"/>
    <mergeCell ref="W987:X989"/>
    <mergeCell ref="D990:G992"/>
    <mergeCell ref="H990:L992"/>
    <mergeCell ref="W990:X992"/>
    <mergeCell ref="D983:G983"/>
    <mergeCell ref="H983:L983"/>
    <mergeCell ref="M983:Q983"/>
    <mergeCell ref="R983:V983"/>
    <mergeCell ref="W983:X983"/>
    <mergeCell ref="D984:G986"/>
    <mergeCell ref="H984:L986"/>
    <mergeCell ref="W984:X986"/>
    <mergeCell ref="D975:G976"/>
    <mergeCell ref="H975:K976"/>
    <mergeCell ref="L975:O975"/>
    <mergeCell ref="P975:Q976"/>
    <mergeCell ref="L976:O976"/>
    <mergeCell ref="T978:X978"/>
    <mergeCell ref="D971:G972"/>
    <mergeCell ref="H971:K972"/>
    <mergeCell ref="L971:O971"/>
    <mergeCell ref="P971:Q972"/>
    <mergeCell ref="L972:O972"/>
    <mergeCell ref="D973:G974"/>
    <mergeCell ref="H973:K974"/>
    <mergeCell ref="L973:O973"/>
    <mergeCell ref="P973:Q974"/>
    <mergeCell ref="L974:O974"/>
    <mergeCell ref="D965:H966"/>
    <mergeCell ref="I965:L965"/>
    <mergeCell ref="M965:P965"/>
    <mergeCell ref="Q965:R965"/>
    <mergeCell ref="Q966:R966"/>
    <mergeCell ref="D970:G970"/>
    <mergeCell ref="H970:K970"/>
    <mergeCell ref="L970:O970"/>
    <mergeCell ref="P970:Q970"/>
    <mergeCell ref="D960:G962"/>
    <mergeCell ref="Q960:R962"/>
    <mergeCell ref="D963:H963"/>
    <mergeCell ref="Q963:R963"/>
    <mergeCell ref="D964:H964"/>
    <mergeCell ref="Q964:R964"/>
    <mergeCell ref="D952:H952"/>
    <mergeCell ref="I952:M952"/>
    <mergeCell ref="S956:X956"/>
    <mergeCell ref="D959:H959"/>
    <mergeCell ref="I959:L959"/>
    <mergeCell ref="M959:P959"/>
    <mergeCell ref="Q959:R959"/>
    <mergeCell ref="D942:G942"/>
    <mergeCell ref="H942:J942"/>
    <mergeCell ref="D944:H944"/>
    <mergeCell ref="I944:V944"/>
    <mergeCell ref="D949:H949"/>
    <mergeCell ref="I949:M949"/>
    <mergeCell ref="D939:G939"/>
    <mergeCell ref="H939:J939"/>
    <mergeCell ref="D940:G940"/>
    <mergeCell ref="H940:J940"/>
    <mergeCell ref="D941:G941"/>
    <mergeCell ref="H941:J941"/>
    <mergeCell ref="D935:G935"/>
    <mergeCell ref="H935:J935"/>
    <mergeCell ref="D938:G938"/>
    <mergeCell ref="H938:J938"/>
    <mergeCell ref="K938:N938"/>
    <mergeCell ref="O938:R938"/>
    <mergeCell ref="D928:G928"/>
    <mergeCell ref="H928:K928"/>
    <mergeCell ref="L928:O928"/>
    <mergeCell ref="D929:G929"/>
    <mergeCell ref="D930:I930"/>
    <mergeCell ref="D934:G934"/>
    <mergeCell ref="H934:J934"/>
    <mergeCell ref="K934:N934"/>
    <mergeCell ref="O934:R934"/>
    <mergeCell ref="D916:G916"/>
    <mergeCell ref="H916:I916"/>
    <mergeCell ref="K916:N916"/>
    <mergeCell ref="O916:P916"/>
    <mergeCell ref="D919:G921"/>
    <mergeCell ref="D922:G924"/>
    <mergeCell ref="R912:X912"/>
    <mergeCell ref="D914:G914"/>
    <mergeCell ref="H914:I914"/>
    <mergeCell ref="K914:N914"/>
    <mergeCell ref="O914:P914"/>
    <mergeCell ref="D915:G915"/>
    <mergeCell ref="H915:I915"/>
    <mergeCell ref="K915:N915"/>
    <mergeCell ref="O915:P915"/>
    <mergeCell ref="E905:L905"/>
    <mergeCell ref="E906:L906"/>
    <mergeCell ref="D909:J909"/>
    <mergeCell ref="K909:S909"/>
    <mergeCell ref="E910:K910"/>
    <mergeCell ref="U910:X910"/>
    <mergeCell ref="E896:J896"/>
    <mergeCell ref="K896:P896"/>
    <mergeCell ref="R896:S896"/>
    <mergeCell ref="S901:X901"/>
    <mergeCell ref="D904:H904"/>
    <mergeCell ref="D890:H890"/>
    <mergeCell ref="I890:P890"/>
    <mergeCell ref="E891:J891"/>
    <mergeCell ref="K891:P891"/>
    <mergeCell ref="R891:S891"/>
    <mergeCell ref="D895:H895"/>
    <mergeCell ref="I895:P895"/>
    <mergeCell ref="E886:J886"/>
    <mergeCell ref="K886:P886"/>
    <mergeCell ref="R886:S886"/>
    <mergeCell ref="E887:J887"/>
    <mergeCell ref="K887:P887"/>
    <mergeCell ref="R887:S887"/>
    <mergeCell ref="I904:U904"/>
    <mergeCell ref="L876:L877"/>
    <mergeCell ref="M876:M877"/>
    <mergeCell ref="D878:H878"/>
    <mergeCell ref="I878:T878"/>
    <mergeCell ref="D885:H885"/>
    <mergeCell ref="I885:P885"/>
    <mergeCell ref="D876:E877"/>
    <mergeCell ref="F876:F877"/>
    <mergeCell ref="G876:G877"/>
    <mergeCell ref="H876:H877"/>
    <mergeCell ref="I876:I877"/>
    <mergeCell ref="J876:J877"/>
    <mergeCell ref="K876:K877"/>
    <mergeCell ref="D869:F869"/>
    <mergeCell ref="D870:H870"/>
    <mergeCell ref="I870:T870"/>
    <mergeCell ref="D874:E875"/>
    <mergeCell ref="R874:V875"/>
    <mergeCell ref="F875:H875"/>
    <mergeCell ref="I875:K875"/>
    <mergeCell ref="L875:N875"/>
    <mergeCell ref="O875:Q875"/>
    <mergeCell ref="N876:N877"/>
    <mergeCell ref="O876:O877"/>
    <mergeCell ref="P876:P877"/>
    <mergeCell ref="Q876:Q877"/>
    <mergeCell ref="G868:I868"/>
    <mergeCell ref="J868:L868"/>
    <mergeCell ref="M868:O868"/>
    <mergeCell ref="P868:R868"/>
    <mergeCell ref="F874:K874"/>
    <mergeCell ref="L874:Q874"/>
    <mergeCell ref="D855:F855"/>
    <mergeCell ref="D856:H856"/>
    <mergeCell ref="I856:T856"/>
    <mergeCell ref="E863:M863"/>
    <mergeCell ref="S865:X865"/>
    <mergeCell ref="D867:F868"/>
    <mergeCell ref="L851:L852"/>
    <mergeCell ref="D853:F854"/>
    <mergeCell ref="G853:G854"/>
    <mergeCell ref="H853:H854"/>
    <mergeCell ref="I853:I854"/>
    <mergeCell ref="J853:J854"/>
    <mergeCell ref="K853:K854"/>
    <mergeCell ref="L853:L854"/>
    <mergeCell ref="D851:F852"/>
    <mergeCell ref="G851:G852"/>
    <mergeCell ref="H851:H852"/>
    <mergeCell ref="I851:I852"/>
    <mergeCell ref="J851:J852"/>
    <mergeCell ref="K851:K852"/>
    <mergeCell ref="G867:L867"/>
    <mergeCell ref="M867:R867"/>
    <mergeCell ref="D845:H845"/>
    <mergeCell ref="I845:T845"/>
    <mergeCell ref="D849:F850"/>
    <mergeCell ref="G849:I850"/>
    <mergeCell ref="J849:L850"/>
    <mergeCell ref="M849:Q850"/>
    <mergeCell ref="G841:I841"/>
    <mergeCell ref="J841:L841"/>
    <mergeCell ref="M841:O841"/>
    <mergeCell ref="P841:R841"/>
    <mergeCell ref="D842:F842"/>
    <mergeCell ref="D843:F843"/>
    <mergeCell ref="R835:R836"/>
    <mergeCell ref="D837:F837"/>
    <mergeCell ref="E839:I839"/>
    <mergeCell ref="J839:P839"/>
    <mergeCell ref="G840:L840"/>
    <mergeCell ref="M840:R840"/>
    <mergeCell ref="L835:L836"/>
    <mergeCell ref="M835:M836"/>
    <mergeCell ref="N835:N836"/>
    <mergeCell ref="O835:O836"/>
    <mergeCell ref="P835:P836"/>
    <mergeCell ref="Q835:Q836"/>
    <mergeCell ref="D835:F836"/>
    <mergeCell ref="G835:G836"/>
    <mergeCell ref="H835:H836"/>
    <mergeCell ref="I835:I836"/>
    <mergeCell ref="J835:J836"/>
    <mergeCell ref="K835:K836"/>
    <mergeCell ref="G833:L833"/>
    <mergeCell ref="M833:R833"/>
    <mergeCell ref="S833:W834"/>
    <mergeCell ref="G834:I834"/>
    <mergeCell ref="J834:L834"/>
    <mergeCell ref="M834:O834"/>
    <mergeCell ref="P834:R834"/>
    <mergeCell ref="P827:R827"/>
    <mergeCell ref="D828:F828"/>
    <mergeCell ref="D829:F829"/>
    <mergeCell ref="D830:F830"/>
    <mergeCell ref="E832:I832"/>
    <mergeCell ref="J832:P832"/>
    <mergeCell ref="H817:K817"/>
    <mergeCell ref="L817:R817"/>
    <mergeCell ref="S821:X821"/>
    <mergeCell ref="T823:X823"/>
    <mergeCell ref="D826:F827"/>
    <mergeCell ref="G826:L826"/>
    <mergeCell ref="M826:R826"/>
    <mergeCell ref="G827:I827"/>
    <mergeCell ref="J827:L827"/>
    <mergeCell ref="M827:O827"/>
    <mergeCell ref="D808:G817"/>
    <mergeCell ref="H814:K814"/>
    <mergeCell ref="L814:R814"/>
    <mergeCell ref="H815:K815"/>
    <mergeCell ref="L815:R815"/>
    <mergeCell ref="H816:K816"/>
    <mergeCell ref="L816:R816"/>
    <mergeCell ref="L810:R810"/>
    <mergeCell ref="H811:K811"/>
    <mergeCell ref="L811:R811"/>
    <mergeCell ref="H812:K812"/>
    <mergeCell ref="L812:R812"/>
    <mergeCell ref="H813:K813"/>
    <mergeCell ref="L813:R813"/>
    <mergeCell ref="H806:K806"/>
    <mergeCell ref="L806:R806"/>
    <mergeCell ref="H807:K807"/>
    <mergeCell ref="L807:R807"/>
    <mergeCell ref="H808:K808"/>
    <mergeCell ref="L808:R808"/>
    <mergeCell ref="H809:K809"/>
    <mergeCell ref="L809:R809"/>
    <mergeCell ref="H810:K810"/>
    <mergeCell ref="H803:K803"/>
    <mergeCell ref="L803:R803"/>
    <mergeCell ref="H804:K804"/>
    <mergeCell ref="L804:R804"/>
    <mergeCell ref="H805:K805"/>
    <mergeCell ref="L805:R805"/>
    <mergeCell ref="D799:G799"/>
    <mergeCell ref="H799:K799"/>
    <mergeCell ref="L799:R799"/>
    <mergeCell ref="D800:G807"/>
    <mergeCell ref="H800:K800"/>
    <mergeCell ref="L800:R800"/>
    <mergeCell ref="H801:K801"/>
    <mergeCell ref="L801:R801"/>
    <mergeCell ref="H802:K802"/>
    <mergeCell ref="L802:R802"/>
    <mergeCell ref="F792:H792"/>
    <mergeCell ref="J792:T792"/>
    <mergeCell ref="T794:X794"/>
    <mergeCell ref="S796:X796"/>
    <mergeCell ref="D798:G798"/>
    <mergeCell ref="H798:K798"/>
    <mergeCell ref="L798:R798"/>
    <mergeCell ref="D777:I777"/>
    <mergeCell ref="J777:L777"/>
    <mergeCell ref="M777:O777"/>
    <mergeCell ref="H788:K788"/>
    <mergeCell ref="D791:E791"/>
    <mergeCell ref="F791:I791"/>
    <mergeCell ref="J791:T791"/>
    <mergeCell ref="D775:I775"/>
    <mergeCell ref="J775:L775"/>
    <mergeCell ref="M775:O775"/>
    <mergeCell ref="D776:I776"/>
    <mergeCell ref="J776:L776"/>
    <mergeCell ref="M776:O776"/>
    <mergeCell ref="D773:I773"/>
    <mergeCell ref="J773:L773"/>
    <mergeCell ref="M773:O773"/>
    <mergeCell ref="D774:I774"/>
    <mergeCell ref="J774:L774"/>
    <mergeCell ref="M774:O774"/>
    <mergeCell ref="D771:I771"/>
    <mergeCell ref="J771:L771"/>
    <mergeCell ref="M771:O771"/>
    <mergeCell ref="D772:I772"/>
    <mergeCell ref="J772:L772"/>
    <mergeCell ref="M772:O772"/>
    <mergeCell ref="D769:I769"/>
    <mergeCell ref="J769:L769"/>
    <mergeCell ref="M769:O769"/>
    <mergeCell ref="D770:I770"/>
    <mergeCell ref="J770:L770"/>
    <mergeCell ref="M770:O770"/>
    <mergeCell ref="D767:I767"/>
    <mergeCell ref="J767:L767"/>
    <mergeCell ref="M767:O767"/>
    <mergeCell ref="D768:I768"/>
    <mergeCell ref="J768:L768"/>
    <mergeCell ref="M768:O768"/>
    <mergeCell ref="D765:I765"/>
    <mergeCell ref="J765:L765"/>
    <mergeCell ref="M765:O765"/>
    <mergeCell ref="D766:I766"/>
    <mergeCell ref="J766:L766"/>
    <mergeCell ref="M766:O766"/>
    <mergeCell ref="D763:I763"/>
    <mergeCell ref="J763:L763"/>
    <mergeCell ref="M763:O763"/>
    <mergeCell ref="D764:I764"/>
    <mergeCell ref="J764:L764"/>
    <mergeCell ref="M764:O764"/>
    <mergeCell ref="D757:E757"/>
    <mergeCell ref="F757:H757"/>
    <mergeCell ref="J757:K757"/>
    <mergeCell ref="D762:I762"/>
    <mergeCell ref="J762:L762"/>
    <mergeCell ref="M762:O762"/>
    <mergeCell ref="D753:E753"/>
    <mergeCell ref="L753:P753"/>
    <mergeCell ref="Q753:R753"/>
    <mergeCell ref="D756:E756"/>
    <mergeCell ref="F756:I756"/>
    <mergeCell ref="J756:K756"/>
    <mergeCell ref="L756:M756"/>
    <mergeCell ref="D743:E743"/>
    <mergeCell ref="G743:H743"/>
    <mergeCell ref="J743:T743"/>
    <mergeCell ref="T747:X747"/>
    <mergeCell ref="S749:X749"/>
    <mergeCell ref="D752:E752"/>
    <mergeCell ref="F752:K752"/>
    <mergeCell ref="L752:P752"/>
    <mergeCell ref="Q752:R752"/>
    <mergeCell ref="S752:T752"/>
    <mergeCell ref="D737:G737"/>
    <mergeCell ref="H737:K737"/>
    <mergeCell ref="D738:G738"/>
    <mergeCell ref="H738:K738"/>
    <mergeCell ref="D742:F742"/>
    <mergeCell ref="G742:I742"/>
    <mergeCell ref="J742:T742"/>
    <mergeCell ref="S731:T731"/>
    <mergeCell ref="D732:H732"/>
    <mergeCell ref="I732:J732"/>
    <mergeCell ref="K732:L732"/>
    <mergeCell ref="M732:N732"/>
    <mergeCell ref="O732:P732"/>
    <mergeCell ref="Q732:R732"/>
    <mergeCell ref="S732:T732"/>
    <mergeCell ref="D731:H731"/>
    <mergeCell ref="I731:J731"/>
    <mergeCell ref="K731:L731"/>
    <mergeCell ref="M731:N731"/>
    <mergeCell ref="O731:P731"/>
    <mergeCell ref="Q731:R731"/>
    <mergeCell ref="S729:T729"/>
    <mergeCell ref="D730:H730"/>
    <mergeCell ref="I730:J730"/>
    <mergeCell ref="K730:L730"/>
    <mergeCell ref="M730:N730"/>
    <mergeCell ref="O730:P730"/>
    <mergeCell ref="Q730:R730"/>
    <mergeCell ref="S730:T730"/>
    <mergeCell ref="D729:H729"/>
    <mergeCell ref="I729:J729"/>
    <mergeCell ref="K729:L729"/>
    <mergeCell ref="M729:N729"/>
    <mergeCell ref="O729:P729"/>
    <mergeCell ref="Q729:R729"/>
    <mergeCell ref="S727:T727"/>
    <mergeCell ref="D728:H728"/>
    <mergeCell ref="I728:J728"/>
    <mergeCell ref="K728:L728"/>
    <mergeCell ref="M728:N728"/>
    <mergeCell ref="O728:P728"/>
    <mergeCell ref="Q728:R728"/>
    <mergeCell ref="S728:T728"/>
    <mergeCell ref="D727:H727"/>
    <mergeCell ref="I727:J727"/>
    <mergeCell ref="K727:L727"/>
    <mergeCell ref="M727:N727"/>
    <mergeCell ref="O727:P727"/>
    <mergeCell ref="Q727:R727"/>
    <mergeCell ref="S725:T725"/>
    <mergeCell ref="D726:H726"/>
    <mergeCell ref="I726:J726"/>
    <mergeCell ref="K726:L726"/>
    <mergeCell ref="M726:N726"/>
    <mergeCell ref="O726:P726"/>
    <mergeCell ref="Q726:R726"/>
    <mergeCell ref="S726:T726"/>
    <mergeCell ref="D725:H725"/>
    <mergeCell ref="I725:J725"/>
    <mergeCell ref="K725:L725"/>
    <mergeCell ref="M725:N725"/>
    <mergeCell ref="O725:P725"/>
    <mergeCell ref="Q725:R725"/>
    <mergeCell ref="S723:T723"/>
    <mergeCell ref="D724:H724"/>
    <mergeCell ref="I724:J724"/>
    <mergeCell ref="K724:L724"/>
    <mergeCell ref="M724:N724"/>
    <mergeCell ref="O724:P724"/>
    <mergeCell ref="Q724:R724"/>
    <mergeCell ref="S724:T724"/>
    <mergeCell ref="D723:H723"/>
    <mergeCell ref="I723:J723"/>
    <mergeCell ref="K723:L723"/>
    <mergeCell ref="M723:N723"/>
    <mergeCell ref="O723:P723"/>
    <mergeCell ref="Q723:R723"/>
    <mergeCell ref="S721:T721"/>
    <mergeCell ref="D722:H722"/>
    <mergeCell ref="I722:J722"/>
    <mergeCell ref="K722:L722"/>
    <mergeCell ref="M722:N722"/>
    <mergeCell ref="O722:P722"/>
    <mergeCell ref="Q722:R722"/>
    <mergeCell ref="S722:T722"/>
    <mergeCell ref="D721:H721"/>
    <mergeCell ref="I721:J721"/>
    <mergeCell ref="K721:L721"/>
    <mergeCell ref="M721:N721"/>
    <mergeCell ref="O721:P721"/>
    <mergeCell ref="Q721:R721"/>
    <mergeCell ref="Q719:R719"/>
    <mergeCell ref="S719:T719"/>
    <mergeCell ref="D720:H720"/>
    <mergeCell ref="I720:J720"/>
    <mergeCell ref="K720:L720"/>
    <mergeCell ref="M720:N720"/>
    <mergeCell ref="O720:P720"/>
    <mergeCell ref="Q720:R720"/>
    <mergeCell ref="S720:T720"/>
    <mergeCell ref="D713:E713"/>
    <mergeCell ref="F713:H713"/>
    <mergeCell ref="J713:K713"/>
    <mergeCell ref="D718:H719"/>
    <mergeCell ref="I718:N718"/>
    <mergeCell ref="O718:T718"/>
    <mergeCell ref="I719:J719"/>
    <mergeCell ref="K719:L719"/>
    <mergeCell ref="M719:N719"/>
    <mergeCell ref="O719:P719"/>
    <mergeCell ref="D711:E711"/>
    <mergeCell ref="F711:H711"/>
    <mergeCell ref="J711:K711"/>
    <mergeCell ref="D712:E712"/>
    <mergeCell ref="F712:H712"/>
    <mergeCell ref="J712:K712"/>
    <mergeCell ref="D708:E708"/>
    <mergeCell ref="L708:P708"/>
    <mergeCell ref="Q708:R708"/>
    <mergeCell ref="D710:E710"/>
    <mergeCell ref="F710:I710"/>
    <mergeCell ref="J710:K710"/>
    <mergeCell ref="L710:M710"/>
    <mergeCell ref="D706:E706"/>
    <mergeCell ref="L706:P706"/>
    <mergeCell ref="Q706:R706"/>
    <mergeCell ref="D707:E707"/>
    <mergeCell ref="L707:P707"/>
    <mergeCell ref="Q707:R707"/>
    <mergeCell ref="T700:X700"/>
    <mergeCell ref="S702:X702"/>
    <mergeCell ref="D705:E705"/>
    <mergeCell ref="F705:K705"/>
    <mergeCell ref="L705:P705"/>
    <mergeCell ref="Q705:R705"/>
    <mergeCell ref="S705:T705"/>
    <mergeCell ref="W694:X694"/>
    <mergeCell ref="M696:N696"/>
    <mergeCell ref="O696:P696"/>
    <mergeCell ref="Q696:R696"/>
    <mergeCell ref="D697:F697"/>
    <mergeCell ref="M697:N697"/>
    <mergeCell ref="O697:P697"/>
    <mergeCell ref="Q697:R697"/>
    <mergeCell ref="D694:F694"/>
    <mergeCell ref="M694:N694"/>
    <mergeCell ref="O694:P694"/>
    <mergeCell ref="Q694:R694"/>
    <mergeCell ref="S694:T694"/>
    <mergeCell ref="U694:V694"/>
    <mergeCell ref="W691:X691"/>
    <mergeCell ref="M693:N693"/>
    <mergeCell ref="O693:P693"/>
    <mergeCell ref="Q693:R693"/>
    <mergeCell ref="S693:T693"/>
    <mergeCell ref="U693:V693"/>
    <mergeCell ref="W693:X693"/>
    <mergeCell ref="Q690:R690"/>
    <mergeCell ref="S690:T690"/>
    <mergeCell ref="U690:V690"/>
    <mergeCell ref="W690:X690"/>
    <mergeCell ref="D691:F691"/>
    <mergeCell ref="M691:N691"/>
    <mergeCell ref="O691:P691"/>
    <mergeCell ref="Q691:R691"/>
    <mergeCell ref="S691:T691"/>
    <mergeCell ref="U691:V691"/>
    <mergeCell ref="D684:F684"/>
    <mergeCell ref="G684:J684"/>
    <mergeCell ref="R684:S684"/>
    <mergeCell ref="T684:U684"/>
    <mergeCell ref="D689:F690"/>
    <mergeCell ref="G689:L690"/>
    <mergeCell ref="M689:R689"/>
    <mergeCell ref="S689:X689"/>
    <mergeCell ref="M690:N690"/>
    <mergeCell ref="O690:P690"/>
    <mergeCell ref="D682:F682"/>
    <mergeCell ref="G682:J682"/>
    <mergeCell ref="R682:S682"/>
    <mergeCell ref="T682:U682"/>
    <mergeCell ref="D683:F683"/>
    <mergeCell ref="G683:J683"/>
    <mergeCell ref="R683:S683"/>
    <mergeCell ref="T683:U683"/>
    <mergeCell ref="S677:X677"/>
    <mergeCell ref="D681:F681"/>
    <mergeCell ref="G681:J681"/>
    <mergeCell ref="K681:Q681"/>
    <mergeCell ref="R681:S681"/>
    <mergeCell ref="T681:U681"/>
    <mergeCell ref="D672:F672"/>
    <mergeCell ref="G672:H672"/>
    <mergeCell ref="I672:K672"/>
    <mergeCell ref="M672:O672"/>
    <mergeCell ref="D673:F673"/>
    <mergeCell ref="G673:H673"/>
    <mergeCell ref="I673:K673"/>
    <mergeCell ref="M673:O673"/>
    <mergeCell ref="D665:F665"/>
    <mergeCell ref="G665:I665"/>
    <mergeCell ref="K665:R665"/>
    <mergeCell ref="D671:F671"/>
    <mergeCell ref="G671:H671"/>
    <mergeCell ref="I671:L671"/>
    <mergeCell ref="M671:P671"/>
    <mergeCell ref="D663:F663"/>
    <mergeCell ref="G663:I663"/>
    <mergeCell ref="K663:R663"/>
    <mergeCell ref="D664:F664"/>
    <mergeCell ref="G664:I664"/>
    <mergeCell ref="K664:R664"/>
    <mergeCell ref="D661:F661"/>
    <mergeCell ref="G661:I661"/>
    <mergeCell ref="K661:R661"/>
    <mergeCell ref="D662:F662"/>
    <mergeCell ref="G662:I662"/>
    <mergeCell ref="K662:R662"/>
    <mergeCell ref="D659:F659"/>
    <mergeCell ref="G659:I659"/>
    <mergeCell ref="K659:R659"/>
    <mergeCell ref="D660:F660"/>
    <mergeCell ref="G660:I660"/>
    <mergeCell ref="K660:R660"/>
    <mergeCell ref="D651:F651"/>
    <mergeCell ref="G651:J651"/>
    <mergeCell ref="K651:L651"/>
    <mergeCell ref="M651:T651"/>
    <mergeCell ref="D658:F658"/>
    <mergeCell ref="K658:R658"/>
    <mergeCell ref="D649:F649"/>
    <mergeCell ref="G649:J649"/>
    <mergeCell ref="K649:L649"/>
    <mergeCell ref="M649:T649"/>
    <mergeCell ref="D650:F650"/>
    <mergeCell ref="G650:J650"/>
    <mergeCell ref="K650:L650"/>
    <mergeCell ref="M650:T650"/>
    <mergeCell ref="D644:J644"/>
    <mergeCell ref="L644:M644"/>
    <mergeCell ref="D648:F648"/>
    <mergeCell ref="G648:J648"/>
    <mergeCell ref="K648:L648"/>
    <mergeCell ref="M648:T648"/>
    <mergeCell ref="D640:F640"/>
    <mergeCell ref="G640:H640"/>
    <mergeCell ref="I640:J640"/>
    <mergeCell ref="K640:M640"/>
    <mergeCell ref="N640:P640"/>
    <mergeCell ref="Q640:S640"/>
    <mergeCell ref="D638:F639"/>
    <mergeCell ref="G638:H639"/>
    <mergeCell ref="I638:J639"/>
    <mergeCell ref="K638:L638"/>
    <mergeCell ref="M638:S638"/>
    <mergeCell ref="K639:M639"/>
    <mergeCell ref="N639:P639"/>
    <mergeCell ref="Q639:S639"/>
    <mergeCell ref="K633:M633"/>
    <mergeCell ref="N633:P633"/>
    <mergeCell ref="Q633:S633"/>
    <mergeCell ref="D634:F634"/>
    <mergeCell ref="G634:H634"/>
    <mergeCell ref="I634:J634"/>
    <mergeCell ref="K634:M634"/>
    <mergeCell ref="N634:P634"/>
    <mergeCell ref="Q634:S634"/>
    <mergeCell ref="E627:F627"/>
    <mergeCell ref="G627:I627"/>
    <mergeCell ref="L627:N627"/>
    <mergeCell ref="Q627:S627"/>
    <mergeCell ref="S630:X630"/>
    <mergeCell ref="D632:F633"/>
    <mergeCell ref="G632:H633"/>
    <mergeCell ref="I632:J633"/>
    <mergeCell ref="K632:L632"/>
    <mergeCell ref="M632:S632"/>
    <mergeCell ref="E625:F625"/>
    <mergeCell ref="G625:I625"/>
    <mergeCell ref="L625:N625"/>
    <mergeCell ref="Q625:S625"/>
    <mergeCell ref="E626:F626"/>
    <mergeCell ref="G626:I626"/>
    <mergeCell ref="L626:N626"/>
    <mergeCell ref="Q626:S626"/>
    <mergeCell ref="D620:D627"/>
    <mergeCell ref="E623:F623"/>
    <mergeCell ref="G623:I623"/>
    <mergeCell ref="L623:N623"/>
    <mergeCell ref="Q623:S623"/>
    <mergeCell ref="E624:F624"/>
    <mergeCell ref="G624:I624"/>
    <mergeCell ref="L624:N624"/>
    <mergeCell ref="Q624:S624"/>
    <mergeCell ref="G621:I621"/>
    <mergeCell ref="L621:N621"/>
    <mergeCell ref="Q621:S621"/>
    <mergeCell ref="E622:F622"/>
    <mergeCell ref="G622:I622"/>
    <mergeCell ref="D616:D619"/>
    <mergeCell ref="E616:F616"/>
    <mergeCell ref="G616:I616"/>
    <mergeCell ref="L616:N616"/>
    <mergeCell ref="Q616:S616"/>
    <mergeCell ref="E617:F617"/>
    <mergeCell ref="G613:I613"/>
    <mergeCell ref="L613:N613"/>
    <mergeCell ref="Q613:S613"/>
    <mergeCell ref="E614:F614"/>
    <mergeCell ref="G614:I614"/>
    <mergeCell ref="L614:N614"/>
    <mergeCell ref="Q614:S614"/>
    <mergeCell ref="L622:N622"/>
    <mergeCell ref="Q622:S622"/>
    <mergeCell ref="E619:F619"/>
    <mergeCell ref="G619:I619"/>
    <mergeCell ref="L619:N619"/>
    <mergeCell ref="Q619:S619"/>
    <mergeCell ref="E620:F620"/>
    <mergeCell ref="G620:I620"/>
    <mergeCell ref="L620:N620"/>
    <mergeCell ref="Q620:S620"/>
    <mergeCell ref="E621:F621"/>
    <mergeCell ref="G617:I617"/>
    <mergeCell ref="L617:N617"/>
    <mergeCell ref="Q617:S617"/>
    <mergeCell ref="E618:F618"/>
    <mergeCell ref="G618:I618"/>
    <mergeCell ref="L618:N618"/>
    <mergeCell ref="Q618:S618"/>
    <mergeCell ref="D611:F611"/>
    <mergeCell ref="G611:I611"/>
    <mergeCell ref="L611:N611"/>
    <mergeCell ref="Q611:S611"/>
    <mergeCell ref="D612:D615"/>
    <mergeCell ref="E612:F612"/>
    <mergeCell ref="G612:I612"/>
    <mergeCell ref="L612:N612"/>
    <mergeCell ref="Q612:S612"/>
    <mergeCell ref="E613:F613"/>
    <mergeCell ref="D605:G605"/>
    <mergeCell ref="H605:K605"/>
    <mergeCell ref="L605:N605"/>
    <mergeCell ref="O605:Q605"/>
    <mergeCell ref="G610:K610"/>
    <mergeCell ref="L610:P610"/>
    <mergeCell ref="Q610:U610"/>
    <mergeCell ref="E615:F615"/>
    <mergeCell ref="G615:I615"/>
    <mergeCell ref="L615:N615"/>
    <mergeCell ref="Q615:S615"/>
    <mergeCell ref="D603:G604"/>
    <mergeCell ref="H603:K603"/>
    <mergeCell ref="L603:N604"/>
    <mergeCell ref="O603:R603"/>
    <mergeCell ref="H604:K604"/>
    <mergeCell ref="O604:R604"/>
    <mergeCell ref="D597:H598"/>
    <mergeCell ref="I597:M597"/>
    <mergeCell ref="N597:R598"/>
    <mergeCell ref="I598:M598"/>
    <mergeCell ref="D599:H599"/>
    <mergeCell ref="I599:M599"/>
    <mergeCell ref="N599:Q599"/>
    <mergeCell ref="D590:H590"/>
    <mergeCell ref="I590:L591"/>
    <mergeCell ref="M590:P591"/>
    <mergeCell ref="D591:H591"/>
    <mergeCell ref="D592:H592"/>
    <mergeCell ref="I592:L592"/>
    <mergeCell ref="M592:P592"/>
    <mergeCell ref="S581:X581"/>
    <mergeCell ref="D585:H586"/>
    <mergeCell ref="I585:L585"/>
    <mergeCell ref="M585:P585"/>
    <mergeCell ref="I586:L586"/>
    <mergeCell ref="M586:P586"/>
    <mergeCell ref="D573:H573"/>
    <mergeCell ref="I573:O573"/>
    <mergeCell ref="D574:H574"/>
    <mergeCell ref="I574:O574"/>
    <mergeCell ref="D575:H575"/>
    <mergeCell ref="I575:O575"/>
    <mergeCell ref="D570:H570"/>
    <mergeCell ref="I570:O570"/>
    <mergeCell ref="D571:H571"/>
    <mergeCell ref="I571:O571"/>
    <mergeCell ref="D572:H572"/>
    <mergeCell ref="I572:O572"/>
    <mergeCell ref="M562:U562"/>
    <mergeCell ref="F565:O565"/>
    <mergeCell ref="S565:X565"/>
    <mergeCell ref="D568:H568"/>
    <mergeCell ref="I568:O568"/>
    <mergeCell ref="D569:H569"/>
    <mergeCell ref="I569:O569"/>
    <mergeCell ref="I546:R546"/>
    <mergeCell ref="D547:H547"/>
    <mergeCell ref="I547:J547"/>
    <mergeCell ref="D554:I554"/>
    <mergeCell ref="J554:O554"/>
    <mergeCell ref="M561:U561"/>
    <mergeCell ref="D538:G538"/>
    <mergeCell ref="H538:J538"/>
    <mergeCell ref="D539:G539"/>
    <mergeCell ref="H539:J539"/>
    <mergeCell ref="D540:G540"/>
    <mergeCell ref="H540:J540"/>
    <mergeCell ref="D535:G535"/>
    <mergeCell ref="H535:J535"/>
    <mergeCell ref="D536:G536"/>
    <mergeCell ref="H536:J536"/>
    <mergeCell ref="D537:G537"/>
    <mergeCell ref="H537:J537"/>
    <mergeCell ref="D533:G533"/>
    <mergeCell ref="H533:J533"/>
    <mergeCell ref="K533:Q533"/>
    <mergeCell ref="R533:X533"/>
    <mergeCell ref="D534:G534"/>
    <mergeCell ref="H534:J534"/>
    <mergeCell ref="D526:G526"/>
    <mergeCell ref="H526:K526"/>
    <mergeCell ref="L526:M526"/>
    <mergeCell ref="N526:Q526"/>
    <mergeCell ref="P530:R530"/>
    <mergeCell ref="S530:X530"/>
    <mergeCell ref="D524:G524"/>
    <mergeCell ref="H524:K524"/>
    <mergeCell ref="L524:M524"/>
    <mergeCell ref="N524:Q524"/>
    <mergeCell ref="D525:G525"/>
    <mergeCell ref="H525:K525"/>
    <mergeCell ref="L525:M525"/>
    <mergeCell ref="N525:Q525"/>
    <mergeCell ref="D522:G522"/>
    <mergeCell ref="H522:K522"/>
    <mergeCell ref="L522:M522"/>
    <mergeCell ref="N522:Q522"/>
    <mergeCell ref="D523:G523"/>
    <mergeCell ref="H523:K523"/>
    <mergeCell ref="L523:M523"/>
    <mergeCell ref="N523:Q523"/>
    <mergeCell ref="D520:G520"/>
    <mergeCell ref="H520:K520"/>
    <mergeCell ref="L520:M520"/>
    <mergeCell ref="N520:Q520"/>
    <mergeCell ref="D521:G521"/>
    <mergeCell ref="H521:K521"/>
    <mergeCell ref="L521:M521"/>
    <mergeCell ref="N521:Q521"/>
    <mergeCell ref="D518:G518"/>
    <mergeCell ref="H518:K518"/>
    <mergeCell ref="L518:M518"/>
    <mergeCell ref="N518:Q518"/>
    <mergeCell ref="D519:G519"/>
    <mergeCell ref="H519:K519"/>
    <mergeCell ref="L519:M519"/>
    <mergeCell ref="N519:Q519"/>
    <mergeCell ref="D516:G516"/>
    <mergeCell ref="H516:K516"/>
    <mergeCell ref="L516:M516"/>
    <mergeCell ref="N516:Q516"/>
    <mergeCell ref="D517:G517"/>
    <mergeCell ref="H517:K517"/>
    <mergeCell ref="L517:M517"/>
    <mergeCell ref="N517:Q517"/>
    <mergeCell ref="D509:H509"/>
    <mergeCell ref="I509:J509"/>
    <mergeCell ref="K509:M509"/>
    <mergeCell ref="N509:Q509"/>
    <mergeCell ref="D515:G515"/>
    <mergeCell ref="H515:K515"/>
    <mergeCell ref="L515:M515"/>
    <mergeCell ref="N515:Q515"/>
    <mergeCell ref="D507:H507"/>
    <mergeCell ref="I507:J507"/>
    <mergeCell ref="K507:M507"/>
    <mergeCell ref="N507:Q507"/>
    <mergeCell ref="D508:H508"/>
    <mergeCell ref="I508:J508"/>
    <mergeCell ref="K508:M508"/>
    <mergeCell ref="N508:Q508"/>
    <mergeCell ref="D505:H505"/>
    <mergeCell ref="I505:J505"/>
    <mergeCell ref="K505:M505"/>
    <mergeCell ref="N505:Q505"/>
    <mergeCell ref="D506:H506"/>
    <mergeCell ref="I506:J506"/>
    <mergeCell ref="K506:M506"/>
    <mergeCell ref="N506:Q506"/>
    <mergeCell ref="D503:H503"/>
    <mergeCell ref="I503:J503"/>
    <mergeCell ref="K503:M503"/>
    <mergeCell ref="N503:Q503"/>
    <mergeCell ref="D504:H504"/>
    <mergeCell ref="I504:J504"/>
    <mergeCell ref="K504:M504"/>
    <mergeCell ref="N504:Q504"/>
    <mergeCell ref="D494:H494"/>
    <mergeCell ref="I495:M495"/>
    <mergeCell ref="F497:K497"/>
    <mergeCell ref="L497:Q497"/>
    <mergeCell ref="D498:E498"/>
    <mergeCell ref="D499:E499"/>
    <mergeCell ref="D489:F490"/>
    <mergeCell ref="G489:J490"/>
    <mergeCell ref="K489:M490"/>
    <mergeCell ref="N489:P489"/>
    <mergeCell ref="R489:T489"/>
    <mergeCell ref="R490:T490"/>
    <mergeCell ref="D487:F488"/>
    <mergeCell ref="G487:J488"/>
    <mergeCell ref="K487:M488"/>
    <mergeCell ref="N487:P487"/>
    <mergeCell ref="R487:T487"/>
    <mergeCell ref="R488:T488"/>
    <mergeCell ref="R484:T484"/>
    <mergeCell ref="D485:F486"/>
    <mergeCell ref="G485:J486"/>
    <mergeCell ref="K485:M486"/>
    <mergeCell ref="N485:P485"/>
    <mergeCell ref="R485:T485"/>
    <mergeCell ref="R486:T486"/>
    <mergeCell ref="P479:R479"/>
    <mergeCell ref="S479:X479"/>
    <mergeCell ref="D481:J481"/>
    <mergeCell ref="K481:O481"/>
    <mergeCell ref="D483:F484"/>
    <mergeCell ref="G483:J484"/>
    <mergeCell ref="K483:M484"/>
    <mergeCell ref="N483:Q483"/>
    <mergeCell ref="R483:T483"/>
    <mergeCell ref="N484:Q484"/>
    <mergeCell ref="D475:F475"/>
    <mergeCell ref="G475:J475"/>
    <mergeCell ref="K475:S475"/>
    <mergeCell ref="D476:F476"/>
    <mergeCell ref="G476:J476"/>
    <mergeCell ref="K476:S476"/>
    <mergeCell ref="D473:F473"/>
    <mergeCell ref="G473:J473"/>
    <mergeCell ref="K473:S473"/>
    <mergeCell ref="D474:F474"/>
    <mergeCell ref="G474:J474"/>
    <mergeCell ref="K474:S474"/>
    <mergeCell ref="D465:F465"/>
    <mergeCell ref="G465:I465"/>
    <mergeCell ref="K465:M465"/>
    <mergeCell ref="O465:Q465"/>
    <mergeCell ref="D466:F466"/>
    <mergeCell ref="G466:I466"/>
    <mergeCell ref="K466:M466"/>
    <mergeCell ref="O466:Q466"/>
    <mergeCell ref="P440:X440"/>
    <mergeCell ref="D463:F463"/>
    <mergeCell ref="G463:J463"/>
    <mergeCell ref="K463:N463"/>
    <mergeCell ref="O463:R463"/>
    <mergeCell ref="D464:F464"/>
    <mergeCell ref="G464:I464"/>
    <mergeCell ref="K464:M464"/>
    <mergeCell ref="O464:Q464"/>
    <mergeCell ref="D433:J433"/>
    <mergeCell ref="K433:M433"/>
    <mergeCell ref="N433:V433"/>
    <mergeCell ref="D434:J434"/>
    <mergeCell ref="K434:M434"/>
    <mergeCell ref="N434:V434"/>
    <mergeCell ref="D429:J429"/>
    <mergeCell ref="K429:M429"/>
    <mergeCell ref="N429:V429"/>
    <mergeCell ref="D432:J432"/>
    <mergeCell ref="K432:M432"/>
    <mergeCell ref="N432:V432"/>
    <mergeCell ref="P446:R446"/>
    <mergeCell ref="S446:X446"/>
    <mergeCell ref="D449:P449"/>
    <mergeCell ref="Q449:R449"/>
    <mergeCell ref="D453:H453"/>
    <mergeCell ref="D454:H454"/>
    <mergeCell ref="D455:H455"/>
    <mergeCell ref="D457:H457"/>
    <mergeCell ref="D458:H458"/>
    <mergeCell ref="D459:H459"/>
    <mergeCell ref="D460:Y460"/>
    <mergeCell ref="D427:J427"/>
    <mergeCell ref="K427:M427"/>
    <mergeCell ref="N427:V427"/>
    <mergeCell ref="D428:J428"/>
    <mergeCell ref="K428:M428"/>
    <mergeCell ref="N428:V428"/>
    <mergeCell ref="D423:J423"/>
    <mergeCell ref="K423:M423"/>
    <mergeCell ref="N423:V423"/>
    <mergeCell ref="D424:J424"/>
    <mergeCell ref="K424:M424"/>
    <mergeCell ref="N424:V424"/>
    <mergeCell ref="D410:N410"/>
    <mergeCell ref="O410:Q410"/>
    <mergeCell ref="P419:R419"/>
    <mergeCell ref="S419:X419"/>
    <mergeCell ref="D422:J422"/>
    <mergeCell ref="K422:M422"/>
    <mergeCell ref="N422:V422"/>
    <mergeCell ref="K404:K405"/>
    <mergeCell ref="L404:O404"/>
    <mergeCell ref="P404:S404"/>
    <mergeCell ref="T404:W404"/>
    <mergeCell ref="L405:O405"/>
    <mergeCell ref="P405:S405"/>
    <mergeCell ref="T405:W405"/>
    <mergeCell ref="K402:K403"/>
    <mergeCell ref="L402:O402"/>
    <mergeCell ref="P402:S402"/>
    <mergeCell ref="T402:W402"/>
    <mergeCell ref="L403:O403"/>
    <mergeCell ref="P403:S403"/>
    <mergeCell ref="T403:W403"/>
    <mergeCell ref="K400:K401"/>
    <mergeCell ref="L400:O400"/>
    <mergeCell ref="P400:S400"/>
    <mergeCell ref="T400:W400"/>
    <mergeCell ref="L401:O401"/>
    <mergeCell ref="P401:S401"/>
    <mergeCell ref="T401:W401"/>
    <mergeCell ref="K398:K399"/>
    <mergeCell ref="L398:O398"/>
    <mergeCell ref="P398:S398"/>
    <mergeCell ref="T398:W398"/>
    <mergeCell ref="L399:O399"/>
    <mergeCell ref="P399:S399"/>
    <mergeCell ref="T399:W399"/>
    <mergeCell ref="K396:K397"/>
    <mergeCell ref="L396:O396"/>
    <mergeCell ref="P396:S396"/>
    <mergeCell ref="T396:W396"/>
    <mergeCell ref="L397:O397"/>
    <mergeCell ref="P397:S397"/>
    <mergeCell ref="T397:W397"/>
    <mergeCell ref="K394:K395"/>
    <mergeCell ref="L394:O394"/>
    <mergeCell ref="P394:S394"/>
    <mergeCell ref="T394:W394"/>
    <mergeCell ref="L395:O395"/>
    <mergeCell ref="P395:S395"/>
    <mergeCell ref="T395:W395"/>
    <mergeCell ref="K392:K393"/>
    <mergeCell ref="L392:O392"/>
    <mergeCell ref="P392:S392"/>
    <mergeCell ref="T392:W392"/>
    <mergeCell ref="L393:O393"/>
    <mergeCell ref="P393:S393"/>
    <mergeCell ref="T393:W393"/>
    <mergeCell ref="K390:K391"/>
    <mergeCell ref="L390:O390"/>
    <mergeCell ref="P390:S390"/>
    <mergeCell ref="T390:W390"/>
    <mergeCell ref="L391:O391"/>
    <mergeCell ref="P391:S391"/>
    <mergeCell ref="T391:W391"/>
    <mergeCell ref="K388:K389"/>
    <mergeCell ref="L388:O388"/>
    <mergeCell ref="P388:S388"/>
    <mergeCell ref="T388:W388"/>
    <mergeCell ref="L389:O389"/>
    <mergeCell ref="P389:S389"/>
    <mergeCell ref="T389:W389"/>
    <mergeCell ref="K386:K387"/>
    <mergeCell ref="L386:O386"/>
    <mergeCell ref="P386:S386"/>
    <mergeCell ref="T386:W386"/>
    <mergeCell ref="L387:O387"/>
    <mergeCell ref="P387:S387"/>
    <mergeCell ref="T387:W387"/>
    <mergeCell ref="K384:K385"/>
    <mergeCell ref="L384:O384"/>
    <mergeCell ref="P384:S384"/>
    <mergeCell ref="T384:W384"/>
    <mergeCell ref="L385:O385"/>
    <mergeCell ref="P385:S385"/>
    <mergeCell ref="T385:W385"/>
    <mergeCell ref="K382:K383"/>
    <mergeCell ref="L382:O382"/>
    <mergeCell ref="P382:S382"/>
    <mergeCell ref="T382:W382"/>
    <mergeCell ref="L383:O383"/>
    <mergeCell ref="P383:S383"/>
    <mergeCell ref="T383:W383"/>
    <mergeCell ref="T371:W371"/>
    <mergeCell ref="K380:K381"/>
    <mergeCell ref="L380:O380"/>
    <mergeCell ref="P380:S380"/>
    <mergeCell ref="T380:W380"/>
    <mergeCell ref="L381:O381"/>
    <mergeCell ref="P381:S381"/>
    <mergeCell ref="T381:W381"/>
    <mergeCell ref="K378:K379"/>
    <mergeCell ref="L378:O378"/>
    <mergeCell ref="P378:S378"/>
    <mergeCell ref="T378:W378"/>
    <mergeCell ref="L379:O379"/>
    <mergeCell ref="P379:S379"/>
    <mergeCell ref="T379:W379"/>
    <mergeCell ref="K376:K377"/>
    <mergeCell ref="L376:O376"/>
    <mergeCell ref="P376:S376"/>
    <mergeCell ref="T376:W376"/>
    <mergeCell ref="L377:O377"/>
    <mergeCell ref="P377:S377"/>
    <mergeCell ref="T377:W377"/>
    <mergeCell ref="P367:S367"/>
    <mergeCell ref="T367:W367"/>
    <mergeCell ref="T362:W362"/>
    <mergeCell ref="L363:O363"/>
    <mergeCell ref="P363:S363"/>
    <mergeCell ref="T363:W363"/>
    <mergeCell ref="K364:K365"/>
    <mergeCell ref="L364:O364"/>
    <mergeCell ref="P364:S364"/>
    <mergeCell ref="T364:W364"/>
    <mergeCell ref="L365:O365"/>
    <mergeCell ref="P365:S365"/>
    <mergeCell ref="K374:K375"/>
    <mergeCell ref="L374:O374"/>
    <mergeCell ref="P374:S374"/>
    <mergeCell ref="T374:W374"/>
    <mergeCell ref="L375:O375"/>
    <mergeCell ref="P375:S375"/>
    <mergeCell ref="T375:W375"/>
    <mergeCell ref="K372:K373"/>
    <mergeCell ref="L372:O372"/>
    <mergeCell ref="P372:S372"/>
    <mergeCell ref="T372:W372"/>
    <mergeCell ref="L373:O373"/>
    <mergeCell ref="P373:S373"/>
    <mergeCell ref="T373:W373"/>
    <mergeCell ref="K370:K371"/>
    <mergeCell ref="L370:O370"/>
    <mergeCell ref="P370:S370"/>
    <mergeCell ref="T370:W370"/>
    <mergeCell ref="L371:O371"/>
    <mergeCell ref="P371:S371"/>
    <mergeCell ref="D361:H361"/>
    <mergeCell ref="I361:J361"/>
    <mergeCell ref="L361:M361"/>
    <mergeCell ref="P361:Q361"/>
    <mergeCell ref="T361:U361"/>
    <mergeCell ref="D362:H405"/>
    <mergeCell ref="I362:J405"/>
    <mergeCell ref="K362:K363"/>
    <mergeCell ref="L362:O362"/>
    <mergeCell ref="P362:S362"/>
    <mergeCell ref="D358:H360"/>
    <mergeCell ref="I358:J358"/>
    <mergeCell ref="L358:M358"/>
    <mergeCell ref="P358:Q358"/>
    <mergeCell ref="T358:U358"/>
    <mergeCell ref="L359:O360"/>
    <mergeCell ref="P359:S360"/>
    <mergeCell ref="T359:W360"/>
    <mergeCell ref="I360:J360"/>
    <mergeCell ref="K368:K369"/>
    <mergeCell ref="L368:O368"/>
    <mergeCell ref="P368:S368"/>
    <mergeCell ref="T368:W368"/>
    <mergeCell ref="L369:O369"/>
    <mergeCell ref="P369:S369"/>
    <mergeCell ref="T369:W369"/>
    <mergeCell ref="T365:W365"/>
    <mergeCell ref="K366:K367"/>
    <mergeCell ref="L366:O366"/>
    <mergeCell ref="P366:S366"/>
    <mergeCell ref="T366:W366"/>
    <mergeCell ref="L367:O367"/>
    <mergeCell ref="P352:R352"/>
    <mergeCell ref="S352:X352"/>
    <mergeCell ref="D355:H355"/>
    <mergeCell ref="I355:J355"/>
    <mergeCell ref="R355:S355"/>
    <mergeCell ref="I357:K357"/>
    <mergeCell ref="L357:O357"/>
    <mergeCell ref="P357:S357"/>
    <mergeCell ref="T357:W357"/>
    <mergeCell ref="D347:R347"/>
    <mergeCell ref="S347:T347"/>
    <mergeCell ref="D348:R348"/>
    <mergeCell ref="S348:T348"/>
    <mergeCell ref="D349:R349"/>
    <mergeCell ref="S349:T349"/>
    <mergeCell ref="D344:R344"/>
    <mergeCell ref="S344:T344"/>
    <mergeCell ref="D345:R345"/>
    <mergeCell ref="S345:T345"/>
    <mergeCell ref="D346:R346"/>
    <mergeCell ref="S346:T346"/>
    <mergeCell ref="D341:R341"/>
    <mergeCell ref="S341:T341"/>
    <mergeCell ref="D342:R342"/>
    <mergeCell ref="S342:T342"/>
    <mergeCell ref="D343:R343"/>
    <mergeCell ref="S343:T343"/>
    <mergeCell ref="D338:R338"/>
    <mergeCell ref="S338:T338"/>
    <mergeCell ref="D339:R339"/>
    <mergeCell ref="S339:T339"/>
    <mergeCell ref="D340:R340"/>
    <mergeCell ref="S340:T340"/>
    <mergeCell ref="J331:R331"/>
    <mergeCell ref="D332:I332"/>
    <mergeCell ref="J332:R332"/>
    <mergeCell ref="D336:R336"/>
    <mergeCell ref="S336:T336"/>
    <mergeCell ref="D337:R337"/>
    <mergeCell ref="S337:T337"/>
    <mergeCell ref="H326:V326"/>
    <mergeCell ref="J330:R330"/>
    <mergeCell ref="D320:E320"/>
    <mergeCell ref="F320:H320"/>
    <mergeCell ref="J320:L320"/>
    <mergeCell ref="N320:P320"/>
    <mergeCell ref="D321:E321"/>
    <mergeCell ref="F321:H321"/>
    <mergeCell ref="J321:L321"/>
    <mergeCell ref="N321:P321"/>
    <mergeCell ref="D318:E318"/>
    <mergeCell ref="F318:H318"/>
    <mergeCell ref="J318:L318"/>
    <mergeCell ref="N318:P318"/>
    <mergeCell ref="D319:E319"/>
    <mergeCell ref="F319:H319"/>
    <mergeCell ref="J319:L319"/>
    <mergeCell ref="N319:P319"/>
    <mergeCell ref="D317:E317"/>
    <mergeCell ref="F317:H317"/>
    <mergeCell ref="J317:L317"/>
    <mergeCell ref="N317:P317"/>
    <mergeCell ref="I298:K298"/>
    <mergeCell ref="P308:R308"/>
    <mergeCell ref="S308:X308"/>
    <mergeCell ref="K311:M311"/>
    <mergeCell ref="K312:M312"/>
    <mergeCell ref="D315:E315"/>
    <mergeCell ref="F315:I315"/>
    <mergeCell ref="J315:M315"/>
    <mergeCell ref="N315:Q315"/>
    <mergeCell ref="R315:T315"/>
    <mergeCell ref="D322:E322"/>
    <mergeCell ref="F322:H322"/>
    <mergeCell ref="J322:L322"/>
    <mergeCell ref="N322:P322"/>
    <mergeCell ref="E291:H291"/>
    <mergeCell ref="I291:K291"/>
    <mergeCell ref="E292:H292"/>
    <mergeCell ref="I292:K292"/>
    <mergeCell ref="D295:H295"/>
    <mergeCell ref="I295:M295"/>
    <mergeCell ref="I284:N284"/>
    <mergeCell ref="I285:K285"/>
    <mergeCell ref="I286:T286"/>
    <mergeCell ref="D289:D290"/>
    <mergeCell ref="E289:H289"/>
    <mergeCell ref="I289:K289"/>
    <mergeCell ref="E290:H290"/>
    <mergeCell ref="I290:K290"/>
    <mergeCell ref="U315:W315"/>
    <mergeCell ref="D316:E316"/>
    <mergeCell ref="F316:H316"/>
    <mergeCell ref="J316:L316"/>
    <mergeCell ref="N316:P316"/>
    <mergeCell ref="D291:D292"/>
    <mergeCell ref="D198:M198"/>
    <mergeCell ref="N198:O198"/>
    <mergeCell ref="N205:R205"/>
    <mergeCell ref="N206:W206"/>
    <mergeCell ref="P226:R226"/>
    <mergeCell ref="S226:X226"/>
    <mergeCell ref="J189:Q189"/>
    <mergeCell ref="J191:V192"/>
    <mergeCell ref="D196:M196"/>
    <mergeCell ref="N196:V196"/>
    <mergeCell ref="D197:M197"/>
    <mergeCell ref="N197:O197"/>
    <mergeCell ref="D181:H181"/>
    <mergeCell ref="I181:Q181"/>
    <mergeCell ref="D183:H183"/>
    <mergeCell ref="D184:H184"/>
    <mergeCell ref="I184:K184"/>
    <mergeCell ref="J188:Q188"/>
    <mergeCell ref="P176:R176"/>
    <mergeCell ref="S176:X176"/>
    <mergeCell ref="D179:H179"/>
    <mergeCell ref="I179:Q179"/>
    <mergeCell ref="D180:H180"/>
    <mergeCell ref="I180:Q180"/>
    <mergeCell ref="D167:I168"/>
    <mergeCell ref="J167:R167"/>
    <mergeCell ref="D169:I170"/>
    <mergeCell ref="J169:R169"/>
    <mergeCell ref="D171:I172"/>
    <mergeCell ref="J171:R171"/>
    <mergeCell ref="E157:F157"/>
    <mergeCell ref="K161:P161"/>
    <mergeCell ref="D163:I164"/>
    <mergeCell ref="J163:R163"/>
    <mergeCell ref="J164:R164"/>
    <mergeCell ref="D165:I166"/>
    <mergeCell ref="J165:R165"/>
    <mergeCell ref="J150:O150"/>
    <mergeCell ref="D152:D157"/>
    <mergeCell ref="E152:F152"/>
    <mergeCell ref="G152:O152"/>
    <mergeCell ref="E153:F153"/>
    <mergeCell ref="E154:F154"/>
    <mergeCell ref="G154:O154"/>
    <mergeCell ref="E155:F155"/>
    <mergeCell ref="E156:F156"/>
    <mergeCell ref="G156:O156"/>
    <mergeCell ref="I141:N141"/>
    <mergeCell ref="D143:D146"/>
    <mergeCell ref="E143:H143"/>
    <mergeCell ref="E144:H145"/>
    <mergeCell ref="E146:H146"/>
    <mergeCell ref="I146:K146"/>
    <mergeCell ref="D133:F133"/>
    <mergeCell ref="G133:I133"/>
    <mergeCell ref="J133:L133"/>
    <mergeCell ref="M133:Q133"/>
    <mergeCell ref="O114:P114"/>
    <mergeCell ref="D112:E112"/>
    <mergeCell ref="F112:I112"/>
    <mergeCell ref="J112:K112"/>
    <mergeCell ref="M112:N112"/>
    <mergeCell ref="R133:X133"/>
    <mergeCell ref="T138:X138"/>
    <mergeCell ref="D131:F131"/>
    <mergeCell ref="G131:I131"/>
    <mergeCell ref="J131:L131"/>
    <mergeCell ref="M131:Q131"/>
    <mergeCell ref="R131:X131"/>
    <mergeCell ref="D132:F132"/>
    <mergeCell ref="G132:I132"/>
    <mergeCell ref="J132:L132"/>
    <mergeCell ref="M132:Q132"/>
    <mergeCell ref="R132:X132"/>
    <mergeCell ref="K122:N122"/>
    <mergeCell ref="K123:N123"/>
    <mergeCell ref="T125:X125"/>
    <mergeCell ref="P128:R128"/>
    <mergeCell ref="S128:X128"/>
    <mergeCell ref="D130:F130"/>
    <mergeCell ref="G130:I130"/>
    <mergeCell ref="J130:L130"/>
    <mergeCell ref="M130:Q130"/>
    <mergeCell ref="R130:X130"/>
    <mergeCell ref="F108:I108"/>
    <mergeCell ref="J108:K108"/>
    <mergeCell ref="M108:N108"/>
    <mergeCell ref="M104:N104"/>
    <mergeCell ref="F105:I105"/>
    <mergeCell ref="J105:K105"/>
    <mergeCell ref="M105:N105"/>
    <mergeCell ref="F106:I106"/>
    <mergeCell ref="J106:K106"/>
    <mergeCell ref="M106:N106"/>
    <mergeCell ref="D117:E117"/>
    <mergeCell ref="F117:I117"/>
    <mergeCell ref="J117:K117"/>
    <mergeCell ref="M117:N117"/>
    <mergeCell ref="O117:P117"/>
    <mergeCell ref="K121:N121"/>
    <mergeCell ref="F115:I115"/>
    <mergeCell ref="J115:K115"/>
    <mergeCell ref="M115:N115"/>
    <mergeCell ref="O115:P115"/>
    <mergeCell ref="F116:I116"/>
    <mergeCell ref="J116:K116"/>
    <mergeCell ref="M116:N116"/>
    <mergeCell ref="O116:P116"/>
    <mergeCell ref="O112:P112"/>
    <mergeCell ref="F113:I113"/>
    <mergeCell ref="J113:K113"/>
    <mergeCell ref="M113:N113"/>
    <mergeCell ref="O113:P113"/>
    <mergeCell ref="F114:I114"/>
    <mergeCell ref="J114:K114"/>
    <mergeCell ref="M114:N114"/>
    <mergeCell ref="D102:E102"/>
    <mergeCell ref="F102:I102"/>
    <mergeCell ref="J102:K102"/>
    <mergeCell ref="M102:N102"/>
    <mergeCell ref="O102:P111"/>
    <mergeCell ref="F103:I103"/>
    <mergeCell ref="J103:K103"/>
    <mergeCell ref="M103:N103"/>
    <mergeCell ref="F104:I104"/>
    <mergeCell ref="J104:K104"/>
    <mergeCell ref="F111:I111"/>
    <mergeCell ref="J111:K111"/>
    <mergeCell ref="M111:N111"/>
    <mergeCell ref="D97:G97"/>
    <mergeCell ref="H97:I97"/>
    <mergeCell ref="K97:L97"/>
    <mergeCell ref="N97:O97"/>
    <mergeCell ref="D101:E101"/>
    <mergeCell ref="F101:I101"/>
    <mergeCell ref="J101:L101"/>
    <mergeCell ref="M101:N101"/>
    <mergeCell ref="O101:P101"/>
    <mergeCell ref="F109:I109"/>
    <mergeCell ref="J109:K109"/>
    <mergeCell ref="M109:N109"/>
    <mergeCell ref="F110:I110"/>
    <mergeCell ref="J110:K110"/>
    <mergeCell ref="M110:N110"/>
    <mergeCell ref="D107:E107"/>
    <mergeCell ref="F107:I107"/>
    <mergeCell ref="J107:K107"/>
    <mergeCell ref="M107:N107"/>
    <mergeCell ref="J64:X64"/>
    <mergeCell ref="C65:I65"/>
    <mergeCell ref="J65:X65"/>
    <mergeCell ref="C66:I66"/>
    <mergeCell ref="J66:X66"/>
    <mergeCell ref="C61:I61"/>
    <mergeCell ref="C73:I73"/>
    <mergeCell ref="J73:X73"/>
    <mergeCell ref="C74:I74"/>
    <mergeCell ref="J74:X74"/>
    <mergeCell ref="C75:I75"/>
    <mergeCell ref="D95:G95"/>
    <mergeCell ref="H95:I95"/>
    <mergeCell ref="K95:L95"/>
    <mergeCell ref="N95:O95"/>
    <mergeCell ref="D96:G96"/>
    <mergeCell ref="H96:I96"/>
    <mergeCell ref="K96:L96"/>
    <mergeCell ref="N96:O96"/>
    <mergeCell ref="D84:E84"/>
    <mergeCell ref="D90:E90"/>
    <mergeCell ref="D94:G94"/>
    <mergeCell ref="H94:J94"/>
    <mergeCell ref="K94:M94"/>
    <mergeCell ref="N94:P94"/>
    <mergeCell ref="C76:I76"/>
    <mergeCell ref="J76:X76"/>
    <mergeCell ref="C77:I77"/>
    <mergeCell ref="J77:X77"/>
    <mergeCell ref="P80:R80"/>
    <mergeCell ref="S80:X80"/>
    <mergeCell ref="U19:X19"/>
    <mergeCell ref="R20:S20"/>
    <mergeCell ref="U20:X20"/>
    <mergeCell ref="C7:W7"/>
    <mergeCell ref="M11:P11"/>
    <mergeCell ref="Q11:X11"/>
    <mergeCell ref="M12:M15"/>
    <mergeCell ref="N12:P12"/>
    <mergeCell ref="Q12:X12"/>
    <mergeCell ref="N13:P13"/>
    <mergeCell ref="Q13:X13"/>
    <mergeCell ref="N14:P14"/>
    <mergeCell ref="Q14:X14"/>
    <mergeCell ref="J75:X75"/>
    <mergeCell ref="C70:I70"/>
    <mergeCell ref="J70:X70"/>
    <mergeCell ref="C71:I71"/>
    <mergeCell ref="J71:X71"/>
    <mergeCell ref="C72:I72"/>
    <mergeCell ref="J72:X72"/>
    <mergeCell ref="C67:I67"/>
    <mergeCell ref="J67:X67"/>
    <mergeCell ref="C68:I68"/>
    <mergeCell ref="J68:X68"/>
    <mergeCell ref="C69:I69"/>
    <mergeCell ref="J69:X69"/>
    <mergeCell ref="J61:X61"/>
    <mergeCell ref="C62:I62"/>
    <mergeCell ref="J62:X62"/>
    <mergeCell ref="C63:I63"/>
    <mergeCell ref="J63:X63"/>
    <mergeCell ref="C64:I64"/>
    <mergeCell ref="C58:I58"/>
    <mergeCell ref="J58:X58"/>
    <mergeCell ref="C59:I59"/>
    <mergeCell ref="J59:X59"/>
    <mergeCell ref="C60:I60"/>
    <mergeCell ref="J60:X60"/>
    <mergeCell ref="R49:X49"/>
    <mergeCell ref="C55:I55"/>
    <mergeCell ref="J55:X55"/>
    <mergeCell ref="C56:I56"/>
    <mergeCell ref="J56:X56"/>
    <mergeCell ref="C57:I57"/>
    <mergeCell ref="J57:X57"/>
    <mergeCell ref="R3:T3"/>
    <mergeCell ref="U3:W3"/>
    <mergeCell ref="R4:T4"/>
    <mergeCell ref="U4:W4"/>
    <mergeCell ref="R5:T5"/>
    <mergeCell ref="U5:W5"/>
    <mergeCell ref="R21:S21"/>
    <mergeCell ref="U21:X21"/>
    <mergeCell ref="M23:P24"/>
    <mergeCell ref="Q23:X23"/>
    <mergeCell ref="Q24:X24"/>
    <mergeCell ref="D43:E43"/>
    <mergeCell ref="N15:P15"/>
    <mergeCell ref="Q15:X15"/>
    <mergeCell ref="M16:P16"/>
    <mergeCell ref="R16:S16"/>
    <mergeCell ref="U16:X16"/>
    <mergeCell ref="M19:P21"/>
    <mergeCell ref="R19:S19"/>
    <mergeCell ref="D266:N271"/>
    <mergeCell ref="O266:Q271"/>
    <mergeCell ref="R266:X271"/>
    <mergeCell ref="D272:N277"/>
    <mergeCell ref="O272:Q277"/>
    <mergeCell ref="P281:R281"/>
    <mergeCell ref="S281:X281"/>
    <mergeCell ref="D228:N228"/>
    <mergeCell ref="O228:Q228"/>
    <mergeCell ref="R228:X228"/>
    <mergeCell ref="D229:N234"/>
    <mergeCell ref="O229:Q234"/>
    <mergeCell ref="R229:X234"/>
    <mergeCell ref="D235:N241"/>
    <mergeCell ref="O235:Q241"/>
    <mergeCell ref="D242:N248"/>
    <mergeCell ref="O242:Q248"/>
    <mergeCell ref="R242:X248"/>
    <mergeCell ref="D249:N254"/>
    <mergeCell ref="O249:Q254"/>
    <mergeCell ref="D255:N261"/>
    <mergeCell ref="O255:Q261"/>
    <mergeCell ref="D265:N265"/>
    <mergeCell ref="O265:Q265"/>
    <mergeCell ref="R265:X265"/>
  </mergeCells>
  <phoneticPr fontId="1"/>
  <dataValidations count="1">
    <dataValidation type="list" allowBlank="1" showInputMessage="1" showErrorMessage="1" sqref="Q449:R449" xr:uid="{F3FA7372-2445-4895-85B7-5D6E70B2A848}">
      <formula1>"1登録済,2未登録"</formula1>
    </dataValidation>
  </dataValidations>
  <hyperlinks>
    <hyperlink ref="L644:M644" location="別紙1!B1" display="別紙１" xr:uid="{95918113-E765-450A-A630-848D609CF211}"/>
    <hyperlink ref="T125:W125" location="参考!C4" display="個人情報保護法等" xr:uid="{8D17A3D9-D338-44CC-924E-0DD5AFD8DFBD}"/>
    <hyperlink ref="T138:V138" location="参考!C38" display="学校教育法等" xr:uid="{E7AB85BF-C4E3-4F3C-BDCE-FBFF32E0EE73}"/>
    <hyperlink ref="T1034:U1034" location="別紙6!B4" display="別紙６" xr:uid="{03F3502E-3DA2-4BFA-B2DA-9FEEDBF1079E}"/>
    <hyperlink ref="T978:X978" location="参考!C309" display="学校保健安全法等【抜粋】" xr:uid="{5EC4E534-9E6A-4A03-898C-3EB1D9472E14}"/>
    <hyperlink ref="R912:V912" location="参考!C217" display="学校環境衛生管理マニュアル" xr:uid="{8B1A5B08-0BAD-4097-B76E-B415610F62E1}"/>
    <hyperlink ref="P440:R440" r:id="rId1" display="厚生労働省HP" xr:uid="{6E655200-7D9A-4A6F-BD22-FE393BED11BF}"/>
    <hyperlink ref="F565:M565" r:id="rId2" display="送迎用バスの安全対策（こども家庭庁HP)" xr:uid="{80ACE936-BC11-4B27-8A04-D80EA6DE19BC}"/>
    <hyperlink ref="S565:U565" location="参考!C62" display="学校教育法等" xr:uid="{8B5A5F21-6DDA-4E38-BEBD-7AD2C2BC130D}"/>
    <hyperlink ref="T700:X700" location="参考!C90" display="学校保健安全法等【抜粋】" xr:uid="{DF969A9F-3A50-41B8-9152-3927DDE71968}"/>
    <hyperlink ref="T747:X747" location="参考!C131" display="学校保健安全法等【抜粋】" xr:uid="{293E9AD8-300B-4CA9-A43B-8EB8C5556C72}"/>
    <hyperlink ref="T794:X794" location="参考!C206" display="学校保健安全法等【抜粋】" xr:uid="{99359401-F0EC-4802-9C82-F169D470536C}"/>
    <hyperlink ref="T823:X823" location="参考!C261" display="学校保健安全法等【抜粋】" xr:uid="{CC6C961E-D9FF-4C68-97DB-ECEADDBA51EC}"/>
    <hyperlink ref="R912:W912" location="参考!C214" display="学校環境衛生管理マニュアル【抜粋】" xr:uid="{44369FB6-3C99-4DF9-B663-1FC625FC99C3}"/>
    <hyperlink ref="E1082:M1082" r:id="rId3" display="学校施設の非構造部材の耐震化ガイドブック" xr:uid="{4F6F0BDE-1A35-4EEF-A616-705FB2159AD5}"/>
    <hyperlink ref="E863:I863" r:id="rId4" display="学校環境衛生管理マニュアル" xr:uid="{DDED8FF0-50B4-4441-9109-B2FAD9DB2A56}"/>
    <hyperlink ref="T125:X125" location="参考!C3" display="個人情報保護法等【抜粋】" xr:uid="{BDA927CF-829A-4028-A317-6980E527CF2F}"/>
    <hyperlink ref="T138:X138" location="参考!C37" display="学校教育法等【抜粋】" xr:uid="{77D15B7C-0C66-4D44-AA28-3579136A6A25}"/>
    <hyperlink ref="S565:W565" location="参考!C63" display="学校教育法等【抜粋】" xr:uid="{2144E8D3-25DE-4594-9452-2080C1EC4D6A}"/>
    <hyperlink ref="R912:X912" location="参考!C290" display="学校環境衛生管理マニュアル【抜粋】" xr:uid="{B41AF538-CC74-4A9F-8C32-86C1EC2BFA94}"/>
    <hyperlink ref="R886:S886" location="別紙2・3・4・5!B3" display="別紙２" xr:uid="{34E71608-C253-4A99-830D-BCED374F5655}"/>
    <hyperlink ref="R887:S887" location="別紙2・3・4・5!B27" display="別紙３" xr:uid="{D0BF7F08-2232-436D-B251-260542D18654}"/>
    <hyperlink ref="R891:S891" location="別紙2・3・4・5!B74" display="別紙４" xr:uid="{6DEDE02F-FA0A-4A38-9878-6975F47D5056}"/>
    <hyperlink ref="R896:S896" location="別紙2・3・4・5!B102" display="別紙５" xr:uid="{FC3A988E-178C-40D1-9758-EBD5E94477B9}"/>
    <hyperlink ref="U910:X910" location="別紙2・3・4・5!B27" display="別紙３（イ）" xr:uid="{D58EA507-10EF-4514-B9AA-38A9F212BC24}"/>
  </hyperlinks>
  <printOptions horizontalCentered="1"/>
  <pageMargins left="0.11811023622047245" right="0.11811023622047245" top="0.55118110236220474" bottom="0.35433070866141736" header="0.31496062992125984" footer="0.31496062992125984"/>
  <pageSetup paperSize="9" scale="57" firstPageNumber="0" fitToHeight="0" orientation="landscape" useFirstPageNumber="1" r:id="rId5"/>
  <headerFooter differentFirst="1">
    <oddFooter>&amp;P ページ</oddFooter>
  </headerFooter>
  <rowBreaks count="27" manualBreakCount="27">
    <brk id="27" max="25" man="1"/>
    <brk id="46" max="25" man="1"/>
    <brk id="78" max="25" man="1"/>
    <brk id="126" max="25" man="1"/>
    <brk id="174" max="25" man="1"/>
    <brk id="224" max="25" man="1"/>
    <brk id="280" max="25" man="1"/>
    <brk id="306" max="25" man="1"/>
    <brk id="351" max="25" man="1"/>
    <brk id="417" max="25" man="1"/>
    <brk id="444" max="25" man="1"/>
    <brk id="477" max="25" man="1"/>
    <brk id="529" max="25" man="1"/>
    <brk id="579" max="25" man="1"/>
    <brk id="628" max="25" man="1"/>
    <brk id="675" max="25" man="1"/>
    <brk id="700" max="25" man="1"/>
    <brk id="747" max="25" man="1"/>
    <brk id="794" max="25" man="1"/>
    <brk id="819" max="25" man="1"/>
    <brk id="863" max="25" man="1"/>
    <brk id="900" max="25" man="1"/>
    <brk id="954" max="25" man="1"/>
    <brk id="1003" max="25" man="1"/>
    <brk id="1057" max="25" man="1"/>
    <brk id="1093" max="25" man="1"/>
    <brk id="1140"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0C83-8677-49EC-8B7F-69C4FC1F0E8E}">
  <sheetPr codeName="Sheet4"/>
  <dimension ref="A1:S80"/>
  <sheetViews>
    <sheetView showGridLines="0" view="pageBreakPreview" topLeftCell="A49" zoomScale="106" zoomScaleNormal="40" zoomScaleSheetLayoutView="106" workbookViewId="0">
      <selection activeCell="C77" sqref="C77:Q77"/>
    </sheetView>
  </sheetViews>
  <sheetFormatPr defaultColWidth="9" defaultRowHeight="13.5"/>
  <cols>
    <col min="1" max="1" width="3.125" style="29" customWidth="1"/>
    <col min="2" max="2" width="8.625" style="29" customWidth="1"/>
    <col min="3" max="3" width="11.625" style="29" customWidth="1"/>
    <col min="4" max="4" width="10.125" style="29" customWidth="1"/>
    <col min="5" max="5" width="10" style="29" bestFit="1" customWidth="1"/>
    <col min="6" max="11" width="9" style="29"/>
    <col min="12" max="12" width="9.875" style="29" bestFit="1" customWidth="1"/>
    <col min="13" max="17" width="9" style="29"/>
    <col min="18" max="18" width="18.875" style="29" customWidth="1"/>
    <col min="19" max="16384" width="9" style="29"/>
  </cols>
  <sheetData>
    <row r="1" spans="1:19" s="28" customFormat="1" ht="18.75">
      <c r="A1" s="104"/>
      <c r="B1" s="534" t="str">
        <f>"別紙１　　入園料・保育料調べ（令和"&amp;調書!Y1-1&amp;"年度）"</f>
        <v>別紙１　　入園料・保育料調べ（令和7年度）</v>
      </c>
      <c r="C1" s="27"/>
      <c r="D1" s="27"/>
      <c r="E1" s="27"/>
      <c r="F1" s="27"/>
      <c r="G1" s="27"/>
      <c r="H1" s="27"/>
      <c r="I1" s="27"/>
      <c r="J1" s="27"/>
      <c r="K1" s="27"/>
      <c r="L1" s="27"/>
      <c r="M1" s="27"/>
      <c r="N1" s="27"/>
      <c r="O1" s="27"/>
      <c r="P1" s="27"/>
      <c r="Q1" s="27"/>
      <c r="R1" s="27"/>
    </row>
    <row r="2" spans="1:19">
      <c r="A2" s="105"/>
      <c r="B2" s="76" t="s">
        <v>743</v>
      </c>
      <c r="C2" s="76"/>
      <c r="D2" s="76"/>
      <c r="E2" s="76"/>
      <c r="F2" s="76"/>
      <c r="G2" s="76"/>
      <c r="H2" s="76"/>
      <c r="I2" s="76"/>
      <c r="J2" s="76"/>
      <c r="K2" s="76"/>
      <c r="L2" s="76"/>
      <c r="M2" s="76"/>
      <c r="N2" s="76"/>
      <c r="O2" s="76"/>
      <c r="P2" s="76"/>
      <c r="Q2" s="76"/>
      <c r="R2" s="76"/>
    </row>
    <row r="3" spans="1:19" ht="20.100000000000001" customHeight="1">
      <c r="A3" s="105"/>
      <c r="B3" s="76" t="s">
        <v>989</v>
      </c>
      <c r="D3" s="110"/>
      <c r="E3" s="109"/>
      <c r="F3" s="109"/>
      <c r="G3" s="109"/>
      <c r="H3" s="109"/>
      <c r="I3" s="109"/>
      <c r="J3" s="109"/>
      <c r="K3" s="109"/>
      <c r="L3" s="109"/>
      <c r="M3" s="109"/>
      <c r="N3" s="109"/>
      <c r="O3" s="109"/>
      <c r="P3" s="109"/>
      <c r="Q3" s="109"/>
      <c r="R3" s="76"/>
    </row>
    <row r="4" spans="1:19" ht="21.6" customHeight="1">
      <c r="A4" s="105"/>
      <c r="B4" s="76"/>
      <c r="C4" s="76"/>
      <c r="D4" s="76"/>
      <c r="E4" s="76"/>
      <c r="F4" s="76"/>
      <c r="G4" s="76"/>
      <c r="H4" s="76"/>
      <c r="I4" s="76"/>
      <c r="J4" s="76"/>
      <c r="K4" s="76"/>
      <c r="L4" s="76"/>
      <c r="M4" s="76"/>
      <c r="N4" s="76"/>
      <c r="O4" s="76" t="s">
        <v>995</v>
      </c>
      <c r="P4" s="1883">
        <f>調書!Q11</f>
        <v>0</v>
      </c>
      <c r="Q4" s="1884"/>
      <c r="R4" s="1885"/>
      <c r="S4" s="76"/>
    </row>
    <row r="5" spans="1:19" s="28" customFormat="1" ht="15" thickBot="1">
      <c r="A5" s="105"/>
      <c r="B5" s="107" t="s">
        <v>258</v>
      </c>
      <c r="C5" s="27"/>
      <c r="D5" s="27"/>
      <c r="E5" s="27"/>
      <c r="F5" s="27"/>
      <c r="G5" s="27"/>
      <c r="H5" s="27"/>
      <c r="I5" s="27"/>
      <c r="J5" s="27"/>
      <c r="K5" s="27"/>
      <c r="L5" s="27"/>
      <c r="M5" s="27"/>
      <c r="N5" s="27"/>
      <c r="O5" s="27"/>
      <c r="P5" s="27"/>
      <c r="Q5" s="27"/>
      <c r="R5" s="27"/>
    </row>
    <row r="6" spans="1:19" ht="31.5" customHeight="1" thickBot="1">
      <c r="A6" s="105"/>
      <c r="B6" s="1886" t="s">
        <v>259</v>
      </c>
      <c r="C6" s="1887"/>
      <c r="D6" s="113" t="s">
        <v>260</v>
      </c>
      <c r="E6" s="112" t="s">
        <v>261</v>
      </c>
      <c r="F6" s="112" t="s">
        <v>262</v>
      </c>
      <c r="G6" s="112" t="s">
        <v>263</v>
      </c>
      <c r="H6" s="112" t="s">
        <v>264</v>
      </c>
      <c r="I6" s="112" t="s">
        <v>265</v>
      </c>
      <c r="J6" s="112" t="s">
        <v>266</v>
      </c>
      <c r="K6" s="112" t="s">
        <v>267</v>
      </c>
      <c r="L6" s="112" t="s">
        <v>268</v>
      </c>
      <c r="M6" s="112" t="s">
        <v>269</v>
      </c>
      <c r="N6" s="112" t="s">
        <v>270</v>
      </c>
      <c r="O6" s="112" t="s">
        <v>271</v>
      </c>
      <c r="P6" s="112" t="s">
        <v>272</v>
      </c>
      <c r="Q6" s="1888" t="s">
        <v>273</v>
      </c>
      <c r="R6" s="1889"/>
    </row>
    <row r="7" spans="1:19" ht="17.100000000000001" customHeight="1">
      <c r="A7" s="105"/>
      <c r="B7" s="124" t="s">
        <v>274</v>
      </c>
      <c r="C7" s="228" t="s">
        <v>1383</v>
      </c>
      <c r="D7" s="152"/>
      <c r="E7" s="230"/>
      <c r="F7" s="230"/>
      <c r="G7" s="230"/>
      <c r="H7" s="230"/>
      <c r="I7" s="230"/>
      <c r="J7" s="230"/>
      <c r="K7" s="230"/>
      <c r="L7" s="230"/>
      <c r="M7" s="230"/>
      <c r="N7" s="230"/>
      <c r="O7" s="230"/>
      <c r="P7" s="230"/>
      <c r="Q7" s="153">
        <f>SUM(E6:P7)</f>
        <v>0</v>
      </c>
      <c r="R7" s="154" t="s">
        <v>1575</v>
      </c>
    </row>
    <row r="8" spans="1:19" ht="17.100000000000001" customHeight="1">
      <c r="A8" s="105"/>
      <c r="B8" s="133" t="s">
        <v>988</v>
      </c>
      <c r="C8" s="229" t="s">
        <v>1384</v>
      </c>
      <c r="D8" s="155"/>
      <c r="E8" s="231"/>
      <c r="F8" s="231"/>
      <c r="G8" s="231"/>
      <c r="H8" s="231"/>
      <c r="I8" s="231"/>
      <c r="J8" s="231"/>
      <c r="K8" s="231"/>
      <c r="L8" s="231"/>
      <c r="M8" s="231"/>
      <c r="N8" s="231"/>
      <c r="O8" s="231"/>
      <c r="P8" s="231"/>
      <c r="Q8" s="156">
        <f>SUM(E8:P8)</f>
        <v>0</v>
      </c>
      <c r="R8" s="157" t="s">
        <v>1576</v>
      </c>
    </row>
    <row r="9" spans="1:19" ht="17.100000000000001" customHeight="1">
      <c r="A9" s="105"/>
      <c r="B9" s="435"/>
      <c r="C9" s="114" t="s">
        <v>275</v>
      </c>
      <c r="D9" s="77"/>
      <c r="E9" s="232"/>
      <c r="F9" s="232"/>
      <c r="G9" s="232"/>
      <c r="H9" s="232"/>
      <c r="I9" s="232"/>
      <c r="J9" s="232"/>
      <c r="K9" s="232"/>
      <c r="L9" s="232"/>
      <c r="M9" s="232"/>
      <c r="N9" s="232"/>
      <c r="O9" s="232"/>
      <c r="P9" s="232"/>
      <c r="Q9" s="78">
        <f>SUM(E9:P9)</f>
        <v>0</v>
      </c>
      <c r="R9" s="79" t="s">
        <v>276</v>
      </c>
    </row>
    <row r="10" spans="1:19" ht="17.100000000000001" customHeight="1">
      <c r="A10" s="105"/>
      <c r="B10" s="436"/>
      <c r="C10" s="115" t="s">
        <v>277</v>
      </c>
      <c r="D10" s="80"/>
      <c r="E10" s="233"/>
      <c r="F10" s="233"/>
      <c r="G10" s="233"/>
      <c r="H10" s="233"/>
      <c r="I10" s="233"/>
      <c r="J10" s="233"/>
      <c r="K10" s="233"/>
      <c r="L10" s="233"/>
      <c r="M10" s="233"/>
      <c r="N10" s="233"/>
      <c r="O10" s="233"/>
      <c r="P10" s="233"/>
      <c r="Q10" s="81"/>
      <c r="R10" s="82"/>
    </row>
    <row r="11" spans="1:19" ht="17.100000000000001" customHeight="1" thickBot="1">
      <c r="A11" s="105"/>
      <c r="B11" s="436"/>
      <c r="C11" s="116" t="s">
        <v>278</v>
      </c>
      <c r="D11" s="83"/>
      <c r="E11" s="234"/>
      <c r="F11" s="234"/>
      <c r="G11" s="234"/>
      <c r="H11" s="234"/>
      <c r="I11" s="234"/>
      <c r="J11" s="234"/>
      <c r="K11" s="234"/>
      <c r="L11" s="234"/>
      <c r="M11" s="234"/>
      <c r="N11" s="234"/>
      <c r="O11" s="234"/>
      <c r="P11" s="234"/>
      <c r="Q11" s="84"/>
      <c r="R11" s="85"/>
    </row>
    <row r="12" spans="1:19" ht="17.100000000000001" customHeight="1" thickTop="1" thickBot="1">
      <c r="A12" s="105"/>
      <c r="B12" s="436"/>
      <c r="C12" s="117" t="s">
        <v>279</v>
      </c>
      <c r="D12" s="158"/>
      <c r="E12" s="86">
        <f t="shared" ref="E12:P12" si="0">D12+E7+E8-D9-E10+E11</f>
        <v>0</v>
      </c>
      <c r="F12" s="86">
        <f t="shared" si="0"/>
        <v>0</v>
      </c>
      <c r="G12" s="86">
        <f t="shared" si="0"/>
        <v>0</v>
      </c>
      <c r="H12" s="86">
        <f t="shared" si="0"/>
        <v>0</v>
      </c>
      <c r="I12" s="86">
        <f t="shared" si="0"/>
        <v>0</v>
      </c>
      <c r="J12" s="86">
        <f t="shared" si="0"/>
        <v>0</v>
      </c>
      <c r="K12" s="86">
        <f t="shared" si="0"/>
        <v>0</v>
      </c>
      <c r="L12" s="86">
        <f t="shared" si="0"/>
        <v>0</v>
      </c>
      <c r="M12" s="86">
        <f t="shared" si="0"/>
        <v>0</v>
      </c>
      <c r="N12" s="86">
        <f t="shared" si="0"/>
        <v>0</v>
      </c>
      <c r="O12" s="86">
        <f t="shared" si="0"/>
        <v>0</v>
      </c>
      <c r="P12" s="86">
        <f t="shared" si="0"/>
        <v>0</v>
      </c>
      <c r="Q12" s="87">
        <f>SUM(E12:P12)</f>
        <v>0</v>
      </c>
      <c r="R12" s="88" t="s">
        <v>280</v>
      </c>
    </row>
    <row r="13" spans="1:19" ht="17.100000000000001" customHeight="1">
      <c r="A13" s="105"/>
      <c r="B13" s="124" t="s">
        <v>281</v>
      </c>
      <c r="C13" s="228" t="s">
        <v>1383</v>
      </c>
      <c r="D13" s="152"/>
      <c r="E13" s="230"/>
      <c r="F13" s="230"/>
      <c r="G13" s="230"/>
      <c r="H13" s="230"/>
      <c r="I13" s="230"/>
      <c r="J13" s="230"/>
      <c r="K13" s="230"/>
      <c r="L13" s="230"/>
      <c r="M13" s="230"/>
      <c r="N13" s="230"/>
      <c r="O13" s="230"/>
      <c r="P13" s="230"/>
      <c r="Q13" s="153">
        <f>SUM(E13:P13)</f>
        <v>0</v>
      </c>
      <c r="R13" s="154" t="s">
        <v>1575</v>
      </c>
    </row>
    <row r="14" spans="1:19" ht="17.100000000000001" customHeight="1">
      <c r="A14" s="105"/>
      <c r="B14" s="133" t="s">
        <v>988</v>
      </c>
      <c r="C14" s="229" t="s">
        <v>1384</v>
      </c>
      <c r="D14" s="155"/>
      <c r="E14" s="231"/>
      <c r="F14" s="231"/>
      <c r="G14" s="231"/>
      <c r="H14" s="231"/>
      <c r="I14" s="231"/>
      <c r="J14" s="231"/>
      <c r="K14" s="231"/>
      <c r="L14" s="231"/>
      <c r="M14" s="231"/>
      <c r="N14" s="231"/>
      <c r="O14" s="231"/>
      <c r="P14" s="231"/>
      <c r="Q14" s="156">
        <f>SUM(E14:P14)</f>
        <v>0</v>
      </c>
      <c r="R14" s="157" t="s">
        <v>1576</v>
      </c>
    </row>
    <row r="15" spans="1:19" ht="17.100000000000001" customHeight="1">
      <c r="A15" s="105"/>
      <c r="B15" s="435"/>
      <c r="C15" s="114" t="s">
        <v>275</v>
      </c>
      <c r="D15" s="77"/>
      <c r="E15" s="232"/>
      <c r="F15" s="232"/>
      <c r="G15" s="232"/>
      <c r="H15" s="232"/>
      <c r="I15" s="232"/>
      <c r="J15" s="232"/>
      <c r="K15" s="232"/>
      <c r="L15" s="232"/>
      <c r="M15" s="232"/>
      <c r="N15" s="232"/>
      <c r="O15" s="232"/>
      <c r="P15" s="232"/>
      <c r="Q15" s="78">
        <f>SUM(E15:P15)</f>
        <v>0</v>
      </c>
      <c r="R15" s="79" t="s">
        <v>276</v>
      </c>
    </row>
    <row r="16" spans="1:19" ht="17.100000000000001" customHeight="1">
      <c r="A16" s="105"/>
      <c r="B16" s="436"/>
      <c r="C16" s="115" t="s">
        <v>277</v>
      </c>
      <c r="D16" s="80"/>
      <c r="E16" s="233"/>
      <c r="F16" s="233"/>
      <c r="G16" s="233"/>
      <c r="H16" s="233"/>
      <c r="I16" s="233"/>
      <c r="J16" s="233"/>
      <c r="K16" s="233"/>
      <c r="L16" s="233"/>
      <c r="M16" s="233"/>
      <c r="N16" s="233"/>
      <c r="O16" s="233"/>
      <c r="P16" s="233"/>
      <c r="Q16" s="81"/>
      <c r="R16" s="82"/>
    </row>
    <row r="17" spans="1:18" ht="17.100000000000001" customHeight="1" thickBot="1">
      <c r="A17" s="105"/>
      <c r="B17" s="436"/>
      <c r="C17" s="116" t="s">
        <v>278</v>
      </c>
      <c r="D17" s="83"/>
      <c r="E17" s="234"/>
      <c r="F17" s="234"/>
      <c r="G17" s="234"/>
      <c r="H17" s="234"/>
      <c r="I17" s="234"/>
      <c r="J17" s="234"/>
      <c r="K17" s="234"/>
      <c r="L17" s="234"/>
      <c r="M17" s="234"/>
      <c r="N17" s="234"/>
      <c r="O17" s="234"/>
      <c r="P17" s="234"/>
      <c r="Q17" s="84"/>
      <c r="R17" s="85"/>
    </row>
    <row r="18" spans="1:18" ht="17.100000000000001" customHeight="1" thickTop="1" thickBot="1">
      <c r="A18" s="105"/>
      <c r="B18" s="436"/>
      <c r="C18" s="117" t="s">
        <v>279</v>
      </c>
      <c r="D18" s="158"/>
      <c r="E18" s="86">
        <f t="shared" ref="E18:P18" si="1">D18+E13+E14-D15-E16+E17</f>
        <v>0</v>
      </c>
      <c r="F18" s="86">
        <f t="shared" si="1"/>
        <v>0</v>
      </c>
      <c r="G18" s="86">
        <f t="shared" si="1"/>
        <v>0</v>
      </c>
      <c r="H18" s="86">
        <f t="shared" si="1"/>
        <v>0</v>
      </c>
      <c r="I18" s="86">
        <f t="shared" si="1"/>
        <v>0</v>
      </c>
      <c r="J18" s="86">
        <f t="shared" si="1"/>
        <v>0</v>
      </c>
      <c r="K18" s="86">
        <f t="shared" si="1"/>
        <v>0</v>
      </c>
      <c r="L18" s="86">
        <f t="shared" si="1"/>
        <v>0</v>
      </c>
      <c r="M18" s="86">
        <f t="shared" si="1"/>
        <v>0</v>
      </c>
      <c r="N18" s="86">
        <f t="shared" si="1"/>
        <v>0</v>
      </c>
      <c r="O18" s="86">
        <f t="shared" si="1"/>
        <v>0</v>
      </c>
      <c r="P18" s="86">
        <f t="shared" si="1"/>
        <v>0</v>
      </c>
      <c r="Q18" s="87">
        <f>SUM(E18:P18)</f>
        <v>0</v>
      </c>
      <c r="R18" s="88" t="s">
        <v>282</v>
      </c>
    </row>
    <row r="19" spans="1:18" ht="17.100000000000001" customHeight="1">
      <c r="A19" s="105"/>
      <c r="B19" s="124" t="s">
        <v>283</v>
      </c>
      <c r="C19" s="228" t="s">
        <v>1383</v>
      </c>
      <c r="D19" s="152" ph="1"/>
      <c r="E19" s="230" ph="1"/>
      <c r="F19" s="230" ph="1"/>
      <c r="G19" s="230" ph="1"/>
      <c r="H19" s="230" ph="1"/>
      <c r="I19" s="230" ph="1"/>
      <c r="J19" s="230" ph="1"/>
      <c r="K19" s="230" ph="1"/>
      <c r="L19" s="230" ph="1"/>
      <c r="M19" s="230" ph="1"/>
      <c r="N19" s="230" ph="1"/>
      <c r="O19" s="230" ph="1"/>
      <c r="P19" s="230" ph="1"/>
      <c r="Q19" s="153">
        <f>SUM(E19:P19)</f>
        <v>0</v>
      </c>
      <c r="R19" s="154" t="s">
        <v>1575</v>
      </c>
    </row>
    <row r="20" spans="1:18" ht="17.100000000000001" customHeight="1">
      <c r="A20" s="105"/>
      <c r="B20" s="133" t="s">
        <v>988</v>
      </c>
      <c r="C20" s="229" t="s">
        <v>1384</v>
      </c>
      <c r="D20" s="155" ph="1"/>
      <c r="E20" s="231" ph="1"/>
      <c r="F20" s="231" ph="1"/>
      <c r="G20" s="231" ph="1"/>
      <c r="H20" s="231" ph="1"/>
      <c r="I20" s="231" ph="1"/>
      <c r="J20" s="231" ph="1"/>
      <c r="K20" s="231" ph="1"/>
      <c r="L20" s="231" ph="1"/>
      <c r="M20" s="231" ph="1"/>
      <c r="N20" s="231" ph="1"/>
      <c r="O20" s="231" ph="1"/>
      <c r="P20" s="231" ph="1"/>
      <c r="Q20" s="156">
        <f>SUM(E20:P20)</f>
        <v>0</v>
      </c>
      <c r="R20" s="157" t="s">
        <v>1576</v>
      </c>
    </row>
    <row r="21" spans="1:18" ht="17.100000000000001" customHeight="1">
      <c r="A21" s="105"/>
      <c r="B21" s="435"/>
      <c r="C21" s="114" t="s">
        <v>275</v>
      </c>
      <c r="D21" s="77"/>
      <c r="E21" s="232"/>
      <c r="F21" s="232"/>
      <c r="G21" s="232"/>
      <c r="H21" s="232"/>
      <c r="I21" s="232"/>
      <c r="J21" s="232"/>
      <c r="K21" s="232"/>
      <c r="L21" s="232"/>
      <c r="M21" s="232"/>
      <c r="N21" s="232"/>
      <c r="O21" s="232"/>
      <c r="P21" s="232"/>
      <c r="Q21" s="78">
        <f>SUM(E21:P21)</f>
        <v>0</v>
      </c>
      <c r="R21" s="79" t="s">
        <v>276</v>
      </c>
    </row>
    <row r="22" spans="1:18" ht="17.100000000000001" customHeight="1">
      <c r="A22" s="105"/>
      <c r="B22" s="436"/>
      <c r="C22" s="115" t="s">
        <v>277</v>
      </c>
      <c r="D22" s="80"/>
      <c r="E22" s="233"/>
      <c r="F22" s="233"/>
      <c r="G22" s="233"/>
      <c r="H22" s="233"/>
      <c r="I22" s="233"/>
      <c r="J22" s="233"/>
      <c r="K22" s="233"/>
      <c r="L22" s="233"/>
      <c r="M22" s="233"/>
      <c r="N22" s="233"/>
      <c r="O22" s="233"/>
      <c r="P22" s="233"/>
      <c r="Q22" s="81"/>
      <c r="R22" s="82"/>
    </row>
    <row r="23" spans="1:18" ht="17.100000000000001" customHeight="1" thickBot="1">
      <c r="A23" s="105"/>
      <c r="B23" s="436"/>
      <c r="C23" s="116" t="s">
        <v>278</v>
      </c>
      <c r="D23" s="83"/>
      <c r="E23" s="234"/>
      <c r="F23" s="234"/>
      <c r="G23" s="234"/>
      <c r="H23" s="234"/>
      <c r="I23" s="234"/>
      <c r="J23" s="234"/>
      <c r="K23" s="234"/>
      <c r="L23" s="234"/>
      <c r="M23" s="234"/>
      <c r="N23" s="234"/>
      <c r="O23" s="234"/>
      <c r="P23" s="234"/>
      <c r="Q23" s="84"/>
      <c r="R23" s="85"/>
    </row>
    <row r="24" spans="1:18" ht="17.100000000000001" customHeight="1" thickTop="1" thickBot="1">
      <c r="A24" s="105"/>
      <c r="B24" s="436"/>
      <c r="C24" s="117" t="s">
        <v>279</v>
      </c>
      <c r="D24" s="158"/>
      <c r="E24" s="86">
        <f t="shared" ref="E24:P24" si="2">D24+E19+E20-D21-E22+E23</f>
        <v>0</v>
      </c>
      <c r="F24" s="86">
        <f t="shared" si="2"/>
        <v>0</v>
      </c>
      <c r="G24" s="86">
        <f t="shared" si="2"/>
        <v>0</v>
      </c>
      <c r="H24" s="86">
        <f t="shared" si="2"/>
        <v>0</v>
      </c>
      <c r="I24" s="86">
        <f t="shared" si="2"/>
        <v>0</v>
      </c>
      <c r="J24" s="86">
        <f t="shared" si="2"/>
        <v>0</v>
      </c>
      <c r="K24" s="86">
        <f t="shared" si="2"/>
        <v>0</v>
      </c>
      <c r="L24" s="86">
        <f t="shared" si="2"/>
        <v>0</v>
      </c>
      <c r="M24" s="86">
        <f t="shared" si="2"/>
        <v>0</v>
      </c>
      <c r="N24" s="86">
        <f t="shared" si="2"/>
        <v>0</v>
      </c>
      <c r="O24" s="86">
        <f t="shared" si="2"/>
        <v>0</v>
      </c>
      <c r="P24" s="86">
        <f t="shared" si="2"/>
        <v>0</v>
      </c>
      <c r="Q24" s="87">
        <f>SUM(E24:P24)</f>
        <v>0</v>
      </c>
      <c r="R24" s="88" t="s">
        <v>284</v>
      </c>
    </row>
    <row r="25" spans="1:18" ht="17.100000000000001" customHeight="1">
      <c r="A25" s="105"/>
      <c r="B25" s="124" t="s">
        <v>285</v>
      </c>
      <c r="C25" s="228" t="s">
        <v>1383</v>
      </c>
      <c r="D25" s="152"/>
      <c r="E25" s="230"/>
      <c r="F25" s="230"/>
      <c r="G25" s="230"/>
      <c r="H25" s="230"/>
      <c r="I25" s="230"/>
      <c r="J25" s="230"/>
      <c r="K25" s="230"/>
      <c r="L25" s="230"/>
      <c r="M25" s="230"/>
      <c r="N25" s="230"/>
      <c r="O25" s="230"/>
      <c r="P25" s="230"/>
      <c r="Q25" s="153">
        <f>SUM(E25:P25)</f>
        <v>0</v>
      </c>
      <c r="R25" s="154" t="s">
        <v>1575</v>
      </c>
    </row>
    <row r="26" spans="1:18" ht="17.100000000000001" customHeight="1">
      <c r="A26" s="105"/>
      <c r="B26" s="133" t="s">
        <v>988</v>
      </c>
      <c r="C26" s="229" t="s">
        <v>1384</v>
      </c>
      <c r="D26" s="155"/>
      <c r="E26" s="231"/>
      <c r="F26" s="231"/>
      <c r="G26" s="231"/>
      <c r="H26" s="231"/>
      <c r="I26" s="231"/>
      <c r="J26" s="231"/>
      <c r="K26" s="231"/>
      <c r="L26" s="231"/>
      <c r="M26" s="231"/>
      <c r="N26" s="231"/>
      <c r="O26" s="231"/>
      <c r="P26" s="231"/>
      <c r="Q26" s="156">
        <f>SUM(E26:P26)</f>
        <v>0</v>
      </c>
      <c r="R26" s="157" t="s">
        <v>1576</v>
      </c>
    </row>
    <row r="27" spans="1:18" ht="17.100000000000001" customHeight="1">
      <c r="A27" s="105"/>
      <c r="B27" s="436"/>
      <c r="C27" s="114" t="s">
        <v>275</v>
      </c>
      <c r="D27" s="77"/>
      <c r="E27" s="232"/>
      <c r="F27" s="232"/>
      <c r="G27" s="232"/>
      <c r="H27" s="232"/>
      <c r="I27" s="232"/>
      <c r="J27" s="232"/>
      <c r="K27" s="232"/>
      <c r="L27" s="232"/>
      <c r="M27" s="232"/>
      <c r="N27" s="232"/>
      <c r="O27" s="232"/>
      <c r="P27" s="232"/>
      <c r="Q27" s="78">
        <f>SUM(E27:P27)</f>
        <v>0</v>
      </c>
      <c r="R27" s="79" t="s">
        <v>276</v>
      </c>
    </row>
    <row r="28" spans="1:18" ht="17.100000000000001" customHeight="1">
      <c r="A28" s="105"/>
      <c r="B28" s="1890"/>
      <c r="C28" s="115" t="s">
        <v>277</v>
      </c>
      <c r="D28" s="80"/>
      <c r="E28" s="233"/>
      <c r="F28" s="233"/>
      <c r="G28" s="233"/>
      <c r="H28" s="233"/>
      <c r="I28" s="233"/>
      <c r="J28" s="233"/>
      <c r="K28" s="233"/>
      <c r="L28" s="233"/>
      <c r="M28" s="233"/>
      <c r="N28" s="233"/>
      <c r="O28" s="233"/>
      <c r="P28" s="233"/>
      <c r="Q28" s="81"/>
      <c r="R28" s="82"/>
    </row>
    <row r="29" spans="1:18" ht="17.100000000000001" customHeight="1" thickBot="1">
      <c r="A29" s="105"/>
      <c r="B29" s="1891"/>
      <c r="C29" s="116" t="s">
        <v>278</v>
      </c>
      <c r="D29" s="83"/>
      <c r="E29" s="234"/>
      <c r="F29" s="234"/>
      <c r="G29" s="234"/>
      <c r="H29" s="234"/>
      <c r="I29" s="234"/>
      <c r="J29" s="234"/>
      <c r="K29" s="234"/>
      <c r="L29" s="234"/>
      <c r="M29" s="234"/>
      <c r="N29" s="234"/>
      <c r="O29" s="234"/>
      <c r="P29" s="234"/>
      <c r="Q29" s="84"/>
      <c r="R29" s="85"/>
    </row>
    <row r="30" spans="1:18" ht="17.100000000000001" customHeight="1" thickTop="1" thickBot="1">
      <c r="A30" s="105"/>
      <c r="B30" s="1892"/>
      <c r="C30" s="117" t="s">
        <v>279</v>
      </c>
      <c r="D30" s="118"/>
      <c r="E30" s="86">
        <f t="shared" ref="E30:P30" si="3">D30+E25+E26-D27-E28+E29</f>
        <v>0</v>
      </c>
      <c r="F30" s="86">
        <f t="shared" si="3"/>
        <v>0</v>
      </c>
      <c r="G30" s="86">
        <f t="shared" si="3"/>
        <v>0</v>
      </c>
      <c r="H30" s="86">
        <f t="shared" si="3"/>
        <v>0</v>
      </c>
      <c r="I30" s="86">
        <f t="shared" si="3"/>
        <v>0</v>
      </c>
      <c r="J30" s="86">
        <f t="shared" si="3"/>
        <v>0</v>
      </c>
      <c r="K30" s="86">
        <f t="shared" si="3"/>
        <v>0</v>
      </c>
      <c r="L30" s="86">
        <f t="shared" si="3"/>
        <v>0</v>
      </c>
      <c r="M30" s="86">
        <f t="shared" si="3"/>
        <v>0</v>
      </c>
      <c r="N30" s="86">
        <f t="shared" si="3"/>
        <v>0</v>
      </c>
      <c r="O30" s="86">
        <f t="shared" si="3"/>
        <v>0</v>
      </c>
      <c r="P30" s="86">
        <f t="shared" si="3"/>
        <v>0</v>
      </c>
      <c r="Q30" s="87">
        <f>SUM(E30:P30)</f>
        <v>0</v>
      </c>
      <c r="R30" s="88" t="s">
        <v>286</v>
      </c>
    </row>
    <row r="31" spans="1:18" ht="15" customHeight="1">
      <c r="A31" s="105"/>
      <c r="B31" s="135" t="s">
        <v>950</v>
      </c>
      <c r="C31" s="134" t="s">
        <v>1577</v>
      </c>
      <c r="D31" s="76"/>
      <c r="E31" s="76"/>
      <c r="F31" s="76"/>
      <c r="G31" s="76"/>
      <c r="H31" s="76"/>
      <c r="I31" s="76"/>
      <c r="J31" s="76"/>
      <c r="K31" s="76"/>
      <c r="L31" s="76"/>
      <c r="M31" s="76"/>
      <c r="N31" s="76"/>
      <c r="O31" s="76"/>
      <c r="P31" s="76"/>
      <c r="Q31" s="76"/>
      <c r="R31" s="76"/>
    </row>
    <row r="32" spans="1:18" ht="24" customHeight="1">
      <c r="A32" s="105"/>
      <c r="B32" s="135" t="s">
        <v>952</v>
      </c>
      <c r="C32" s="1810" t="s">
        <v>1696</v>
      </c>
      <c r="D32" s="1811"/>
      <c r="E32" s="1811"/>
      <c r="F32" s="1811"/>
      <c r="G32" s="1811"/>
      <c r="H32" s="1811"/>
      <c r="I32" s="1811"/>
      <c r="J32" s="1811"/>
      <c r="K32" s="1811"/>
      <c r="L32" s="1811"/>
      <c r="M32" s="1811"/>
      <c r="N32" s="1811"/>
      <c r="O32" s="1811"/>
      <c r="P32" s="1811"/>
      <c r="Q32" s="1811"/>
      <c r="R32" s="76"/>
    </row>
    <row r="33" spans="1:18" ht="15" customHeight="1">
      <c r="A33" s="105"/>
      <c r="B33" s="135" t="s">
        <v>953</v>
      </c>
      <c r="C33" s="134" t="s">
        <v>287</v>
      </c>
      <c r="D33" s="76"/>
      <c r="E33" s="76"/>
      <c r="F33" s="76"/>
      <c r="G33" s="76"/>
      <c r="H33" s="76"/>
      <c r="I33" s="76"/>
      <c r="J33" s="76"/>
      <c r="K33" s="76"/>
      <c r="L33" s="76"/>
      <c r="M33" s="76"/>
      <c r="N33" s="76"/>
      <c r="O33" s="76"/>
      <c r="P33" s="76"/>
      <c r="Q33" s="76"/>
      <c r="R33" s="76"/>
    </row>
    <row r="34" spans="1:18" ht="6.6" customHeight="1">
      <c r="A34" s="105"/>
      <c r="B34" s="89"/>
      <c r="C34" s="76"/>
      <c r="D34" s="76"/>
      <c r="E34" s="76"/>
      <c r="F34" s="76"/>
      <c r="G34" s="76"/>
      <c r="H34" s="76"/>
      <c r="I34" s="76"/>
      <c r="J34" s="76"/>
      <c r="K34" s="76"/>
      <c r="L34" s="76"/>
      <c r="M34" s="76"/>
      <c r="N34" s="76"/>
      <c r="O34" s="76"/>
      <c r="P34" s="76"/>
      <c r="Q34" s="76"/>
      <c r="R34" s="76"/>
    </row>
    <row r="35" spans="1:18" ht="15" customHeight="1" thickBot="1">
      <c r="A35" s="105"/>
      <c r="B35" s="106" t="s">
        <v>288</v>
      </c>
      <c r="C35" s="27"/>
      <c r="D35" s="27"/>
      <c r="E35" s="27"/>
      <c r="F35" s="27"/>
      <c r="G35" s="27"/>
      <c r="H35" s="27"/>
      <c r="I35" s="27"/>
      <c r="J35" s="27"/>
      <c r="K35" s="27"/>
      <c r="L35" s="27"/>
      <c r="M35" s="27"/>
      <c r="N35" s="27"/>
      <c r="O35" s="27"/>
      <c r="P35" s="27"/>
      <c r="Q35" s="27"/>
      <c r="R35" s="27"/>
    </row>
    <row r="36" spans="1:18" s="28" customFormat="1" ht="14.25">
      <c r="A36" s="104"/>
      <c r="B36" s="1834" t="s">
        <v>289</v>
      </c>
      <c r="C36" s="1893"/>
      <c r="D36" s="1893"/>
      <c r="E36" s="1836" t="s">
        <v>1578</v>
      </c>
      <c r="F36" s="1894"/>
      <c r="G36" s="1894"/>
      <c r="H36" s="1846"/>
      <c r="I36" s="1845" t="s">
        <v>744</v>
      </c>
      <c r="J36" s="1894"/>
      <c r="K36" s="1846"/>
      <c r="L36" s="1836" t="s">
        <v>745</v>
      </c>
      <c r="M36" s="1894"/>
      <c r="N36" s="1894"/>
      <c r="O36" s="1846"/>
      <c r="P36" s="1893" t="s">
        <v>290</v>
      </c>
      <c r="Q36" s="1899"/>
      <c r="R36" s="76"/>
    </row>
    <row r="37" spans="1:18" ht="15" customHeight="1" thickBot="1">
      <c r="A37" s="105"/>
      <c r="B37" s="1835"/>
      <c r="C37" s="1853"/>
      <c r="D37" s="1853"/>
      <c r="E37" s="1847"/>
      <c r="F37" s="1895"/>
      <c r="G37" s="1895"/>
      <c r="H37" s="1848"/>
      <c r="I37" s="1896"/>
      <c r="J37" s="1897"/>
      <c r="K37" s="1898"/>
      <c r="L37" s="1847"/>
      <c r="M37" s="1895"/>
      <c r="N37" s="1895"/>
      <c r="O37" s="1848"/>
      <c r="P37" s="1900" t="s">
        <v>291</v>
      </c>
      <c r="Q37" s="1901"/>
      <c r="R37" s="76"/>
    </row>
    <row r="38" spans="1:18" ht="17.100000000000001" customHeight="1">
      <c r="A38" s="105"/>
      <c r="B38" s="535" t="str">
        <f>"R"&amp;調書!Y1-1&amp;".3.31以前の徴収額"</f>
        <v>R7.3.31以前の徴収額</v>
      </c>
      <c r="C38" s="91"/>
      <c r="D38" s="92"/>
      <c r="E38" s="136"/>
      <c r="F38" s="137"/>
      <c r="G38" s="137"/>
      <c r="H38" s="138"/>
      <c r="I38" s="132"/>
      <c r="J38" s="32"/>
      <c r="K38" s="131"/>
      <c r="L38" s="136"/>
      <c r="M38" s="137"/>
      <c r="N38" s="137"/>
      <c r="O38" s="138"/>
      <c r="P38" s="139"/>
      <c r="Q38" s="140"/>
      <c r="R38" s="91"/>
    </row>
    <row r="39" spans="1:18" s="30" customFormat="1" ht="17.100000000000001" customHeight="1">
      <c r="A39" s="105"/>
      <c r="B39" s="90" t="s">
        <v>292</v>
      </c>
      <c r="C39" s="91"/>
      <c r="D39" s="92"/>
      <c r="E39" s="93"/>
      <c r="F39" s="91"/>
      <c r="G39" s="1879"/>
      <c r="H39" s="1880"/>
      <c r="I39" s="93"/>
      <c r="J39" s="1867"/>
      <c r="K39" s="1868"/>
      <c r="L39" s="93"/>
      <c r="M39" s="91"/>
      <c r="N39" s="1867"/>
      <c r="O39" s="1868"/>
      <c r="P39" s="122"/>
      <c r="Q39" s="123"/>
      <c r="R39" s="91"/>
    </row>
    <row r="40" spans="1:18" s="30" customFormat="1" ht="17.100000000000001" customHeight="1">
      <c r="A40" s="105"/>
      <c r="B40" s="159" t="s">
        <v>293</v>
      </c>
      <c r="C40" s="160">
        <f>Q8</f>
        <v>0</v>
      </c>
      <c r="D40" s="161" t="s">
        <v>1579</v>
      </c>
      <c r="E40" s="162">
        <f>調書!G612</f>
        <v>0</v>
      </c>
      <c r="F40" s="163">
        <f>C40</f>
        <v>0</v>
      </c>
      <c r="G40" s="1881">
        <f>E40*F40</f>
        <v>0</v>
      </c>
      <c r="H40" s="1882"/>
      <c r="L40" s="237">
        <v>0</v>
      </c>
      <c r="M40" s="238">
        <v>0</v>
      </c>
      <c r="N40" s="1877">
        <f>L40*M40</f>
        <v>0</v>
      </c>
      <c r="O40" s="1878"/>
      <c r="P40" s="122"/>
      <c r="Q40" s="123"/>
      <c r="R40" s="91"/>
    </row>
    <row r="41" spans="1:18" s="30" customFormat="1" ht="17.100000000000001" customHeight="1">
      <c r="A41" s="105"/>
      <c r="B41" s="164" t="s">
        <v>294</v>
      </c>
      <c r="C41" s="165">
        <f>Q14</f>
        <v>0</v>
      </c>
      <c r="D41" s="166" t="s">
        <v>1579</v>
      </c>
      <c r="E41" s="167">
        <f>調書!G613</f>
        <v>0</v>
      </c>
      <c r="F41" s="168">
        <f t="shared" ref="F41:F43" si="4">C41</f>
        <v>0</v>
      </c>
      <c r="G41" s="1869">
        <f>E41*F41</f>
        <v>0</v>
      </c>
      <c r="H41" s="1870"/>
      <c r="I41" s="93"/>
      <c r="J41" s="1867"/>
      <c r="K41" s="1868"/>
      <c r="L41" s="239">
        <v>0</v>
      </c>
      <c r="M41" s="240">
        <v>0</v>
      </c>
      <c r="N41" s="1869">
        <f>L41*M41</f>
        <v>0</v>
      </c>
      <c r="O41" s="1870"/>
      <c r="P41" s="122"/>
      <c r="Q41" s="123"/>
      <c r="R41" s="91"/>
    </row>
    <row r="42" spans="1:18" s="30" customFormat="1" ht="17.100000000000001" customHeight="1">
      <c r="A42" s="105"/>
      <c r="B42" s="164" t="s">
        <v>295</v>
      </c>
      <c r="C42" s="165">
        <f>Q20</f>
        <v>0</v>
      </c>
      <c r="D42" s="166" t="s">
        <v>1579</v>
      </c>
      <c r="E42" s="167">
        <f>調書!G614</f>
        <v>0</v>
      </c>
      <c r="F42" s="168">
        <f t="shared" si="4"/>
        <v>0</v>
      </c>
      <c r="G42" s="1869">
        <f>E42*F42</f>
        <v>0</v>
      </c>
      <c r="H42" s="1870"/>
      <c r="I42" s="93"/>
      <c r="J42" s="1867"/>
      <c r="K42" s="1868"/>
      <c r="L42" s="239">
        <v>0</v>
      </c>
      <c r="M42" s="240">
        <v>0</v>
      </c>
      <c r="N42" s="1869">
        <f>L42*M42</f>
        <v>0</v>
      </c>
      <c r="O42" s="1870"/>
      <c r="P42" s="122"/>
      <c r="Q42" s="123"/>
      <c r="R42" s="91"/>
    </row>
    <row r="43" spans="1:18" s="30" customFormat="1" ht="17.100000000000001" customHeight="1">
      <c r="A43" s="105"/>
      <c r="B43" s="164" t="s">
        <v>296</v>
      </c>
      <c r="C43" s="165">
        <f>Q26</f>
        <v>0</v>
      </c>
      <c r="D43" s="166" t="s">
        <v>1579</v>
      </c>
      <c r="E43" s="167">
        <f>調書!G615</f>
        <v>0</v>
      </c>
      <c r="F43" s="168">
        <f t="shared" si="4"/>
        <v>0</v>
      </c>
      <c r="G43" s="1869">
        <f>E43*F43</f>
        <v>0</v>
      </c>
      <c r="H43" s="1870"/>
      <c r="I43" s="93"/>
      <c r="J43" s="1867"/>
      <c r="K43" s="1868"/>
      <c r="L43" s="239">
        <v>0</v>
      </c>
      <c r="M43" s="240">
        <v>0</v>
      </c>
      <c r="N43" s="1869">
        <f>L43*M43</f>
        <v>0</v>
      </c>
      <c r="O43" s="1870"/>
      <c r="P43" s="122"/>
      <c r="Q43" s="123"/>
      <c r="R43" s="91"/>
    </row>
    <row r="44" spans="1:18" s="30" customFormat="1" ht="17.100000000000001" customHeight="1">
      <c r="A44" s="105"/>
      <c r="B44" s="169" t="s">
        <v>297</v>
      </c>
      <c r="C44" s="170">
        <f>SUM(C40:C43)</f>
        <v>0</v>
      </c>
      <c r="D44" s="171" t="s">
        <v>276</v>
      </c>
      <c r="E44" s="172" t="s">
        <v>991</v>
      </c>
      <c r="F44" s="173"/>
      <c r="G44" s="1875"/>
      <c r="H44" s="1876"/>
      <c r="I44" s="236">
        <v>0</v>
      </c>
      <c r="J44" s="1865">
        <v>0</v>
      </c>
      <c r="K44" s="1866"/>
      <c r="L44" s="239">
        <v>0</v>
      </c>
      <c r="M44" s="240">
        <v>0</v>
      </c>
      <c r="N44" s="1869">
        <f t="shared" ref="N44:N45" si="5">L44*M44</f>
        <v>0</v>
      </c>
      <c r="O44" s="1870"/>
      <c r="P44" s="122"/>
      <c r="Q44" s="123"/>
      <c r="R44" s="91"/>
    </row>
    <row r="45" spans="1:18" s="30" customFormat="1" ht="17.100000000000001" customHeight="1">
      <c r="A45" s="105"/>
      <c r="B45" s="94"/>
      <c r="C45" s="95"/>
      <c r="D45" s="92"/>
      <c r="E45" s="235">
        <v>0</v>
      </c>
      <c r="F45" s="91" t="s">
        <v>298</v>
      </c>
      <c r="G45" s="1865">
        <v>0</v>
      </c>
      <c r="H45" s="1866"/>
      <c r="I45" s="93"/>
      <c r="J45" s="1867"/>
      <c r="K45" s="1868"/>
      <c r="L45" s="239">
        <v>0</v>
      </c>
      <c r="M45" s="240">
        <v>0</v>
      </c>
      <c r="N45" s="1869">
        <f t="shared" si="5"/>
        <v>0</v>
      </c>
      <c r="O45" s="1870"/>
      <c r="P45" s="122"/>
      <c r="Q45" s="123"/>
      <c r="R45" s="91"/>
    </row>
    <row r="46" spans="1:18" s="30" customFormat="1" ht="17.100000000000001" customHeight="1" thickBot="1">
      <c r="A46" s="105"/>
      <c r="B46" s="96"/>
      <c r="C46" s="1871" t="s">
        <v>299</v>
      </c>
      <c r="D46" s="1872"/>
      <c r="E46" s="97"/>
      <c r="F46" s="98">
        <f>SUM(F40:F43)+E45</f>
        <v>0</v>
      </c>
      <c r="G46" s="1873">
        <f>SUM(G40:G45)</f>
        <v>0</v>
      </c>
      <c r="H46" s="1874"/>
      <c r="I46" s="99">
        <f>SUM(I41:I45)</f>
        <v>0</v>
      </c>
      <c r="J46" s="1873">
        <f>SUM(J41:J45)</f>
        <v>0</v>
      </c>
      <c r="K46" s="1874"/>
      <c r="L46" s="97"/>
      <c r="M46" s="98">
        <f>SUM(M40:M45)</f>
        <v>0</v>
      </c>
      <c r="N46" s="1873">
        <f>SUM(N40:N45)</f>
        <v>0</v>
      </c>
      <c r="O46" s="1874"/>
      <c r="P46" s="1856">
        <f>G46-J46-N46</f>
        <v>0</v>
      </c>
      <c r="Q46" s="1857"/>
      <c r="R46" s="76"/>
    </row>
    <row r="47" spans="1:18" ht="17.100000000000001" customHeight="1">
      <c r="A47" s="105"/>
      <c r="B47" s="535" t="str">
        <f>"R"&amp;調書!Y1-1&amp;".4.1以降の徴収額"</f>
        <v>R7.4.1以降の徴収額</v>
      </c>
      <c r="C47" s="91"/>
      <c r="D47" s="92"/>
      <c r="E47" s="142"/>
      <c r="F47" s="143"/>
      <c r="G47" s="120"/>
      <c r="H47" s="121"/>
      <c r="I47" s="144"/>
      <c r="J47" s="120"/>
      <c r="K47" s="121"/>
      <c r="L47" s="142"/>
      <c r="M47" s="143"/>
      <c r="N47" s="120"/>
      <c r="O47" s="121"/>
      <c r="P47" s="145"/>
      <c r="Q47" s="146"/>
      <c r="R47" s="76"/>
    </row>
    <row r="48" spans="1:18" ht="17.100000000000001" customHeight="1">
      <c r="A48" s="105"/>
      <c r="B48" s="90" t="s">
        <v>292</v>
      </c>
      <c r="C48" s="91"/>
      <c r="D48" s="92"/>
      <c r="E48" s="93"/>
      <c r="F48" s="91"/>
      <c r="G48" s="1867"/>
      <c r="H48" s="1868"/>
      <c r="I48" s="93"/>
      <c r="J48" s="1867"/>
      <c r="K48" s="1868"/>
      <c r="L48" s="93"/>
      <c r="M48" s="91"/>
      <c r="N48" s="1867"/>
      <c r="O48" s="1868"/>
      <c r="P48" s="122"/>
      <c r="Q48" s="123"/>
      <c r="R48" s="76"/>
    </row>
    <row r="49" spans="1:18" ht="17.100000000000001" customHeight="1">
      <c r="A49" s="105"/>
      <c r="B49" s="159" t="s">
        <v>293</v>
      </c>
      <c r="C49" s="160">
        <f>Q7</f>
        <v>0</v>
      </c>
      <c r="D49" s="161" t="s">
        <v>1575</v>
      </c>
      <c r="E49" s="162">
        <f>調書!G612</f>
        <v>0</v>
      </c>
      <c r="F49" s="163">
        <f>C49</f>
        <v>0</v>
      </c>
      <c r="G49" s="1877">
        <f>E49*F49</f>
        <v>0</v>
      </c>
      <c r="H49" s="1878"/>
      <c r="L49" s="237">
        <v>0</v>
      </c>
      <c r="M49" s="238">
        <v>0</v>
      </c>
      <c r="N49" s="1877">
        <f>L49*M49</f>
        <v>0</v>
      </c>
      <c r="O49" s="1878"/>
      <c r="P49" s="122"/>
      <c r="Q49" s="123"/>
      <c r="R49" s="76"/>
    </row>
    <row r="50" spans="1:18" ht="17.100000000000001" customHeight="1">
      <c r="A50" s="105"/>
      <c r="B50" s="164" t="s">
        <v>294</v>
      </c>
      <c r="C50" s="165">
        <f>Q13</f>
        <v>0</v>
      </c>
      <c r="D50" s="166" t="s">
        <v>1575</v>
      </c>
      <c r="E50" s="167">
        <f>調書!G613</f>
        <v>0</v>
      </c>
      <c r="F50" s="168">
        <f t="shared" ref="F50:F52" si="6">C50</f>
        <v>0</v>
      </c>
      <c r="G50" s="1869">
        <f>E50*F50</f>
        <v>0</v>
      </c>
      <c r="H50" s="1870"/>
      <c r="I50" s="93"/>
      <c r="J50" s="1867"/>
      <c r="K50" s="1868"/>
      <c r="L50" s="239">
        <v>0</v>
      </c>
      <c r="M50" s="240">
        <v>0</v>
      </c>
      <c r="N50" s="1869">
        <f>L50*M50</f>
        <v>0</v>
      </c>
      <c r="O50" s="1870"/>
      <c r="P50" s="122"/>
      <c r="Q50" s="123"/>
      <c r="R50" s="76"/>
    </row>
    <row r="51" spans="1:18" ht="17.100000000000001" customHeight="1">
      <c r="A51" s="105"/>
      <c r="B51" s="164" t="s">
        <v>295</v>
      </c>
      <c r="C51" s="165">
        <f>Q19</f>
        <v>0</v>
      </c>
      <c r="D51" s="166" t="s">
        <v>1575</v>
      </c>
      <c r="E51" s="167">
        <f>調書!G614</f>
        <v>0</v>
      </c>
      <c r="F51" s="168">
        <f t="shared" si="6"/>
        <v>0</v>
      </c>
      <c r="G51" s="1869">
        <f>E51*F51</f>
        <v>0</v>
      </c>
      <c r="H51" s="1870"/>
      <c r="I51" s="93"/>
      <c r="J51" s="1867"/>
      <c r="K51" s="1868"/>
      <c r="L51" s="239">
        <v>0</v>
      </c>
      <c r="M51" s="240">
        <v>0</v>
      </c>
      <c r="N51" s="1869">
        <f>L51*M51</f>
        <v>0</v>
      </c>
      <c r="O51" s="1870"/>
      <c r="P51" s="122"/>
      <c r="Q51" s="123"/>
      <c r="R51" s="76"/>
    </row>
    <row r="52" spans="1:18" ht="17.100000000000001" customHeight="1">
      <c r="A52" s="105"/>
      <c r="B52" s="164" t="s">
        <v>296</v>
      </c>
      <c r="C52" s="165">
        <f>Q25</f>
        <v>0</v>
      </c>
      <c r="D52" s="166" t="s">
        <v>1575</v>
      </c>
      <c r="E52" s="167">
        <f>調書!G615</f>
        <v>0</v>
      </c>
      <c r="F52" s="168">
        <f t="shared" si="6"/>
        <v>0</v>
      </c>
      <c r="G52" s="1869">
        <f>E52*F52</f>
        <v>0</v>
      </c>
      <c r="H52" s="1870"/>
      <c r="I52" s="93"/>
      <c r="J52" s="1867"/>
      <c r="K52" s="1868"/>
      <c r="L52" s="239">
        <v>0</v>
      </c>
      <c r="M52" s="240">
        <v>0</v>
      </c>
      <c r="N52" s="1869">
        <f>L52*M52</f>
        <v>0</v>
      </c>
      <c r="O52" s="1870"/>
      <c r="P52" s="122"/>
      <c r="Q52" s="123"/>
      <c r="R52" s="76"/>
    </row>
    <row r="53" spans="1:18" ht="17.100000000000001" customHeight="1">
      <c r="A53" s="105"/>
      <c r="B53" s="169" t="s">
        <v>297</v>
      </c>
      <c r="C53" s="170">
        <f>SUM(C49:C52)</f>
        <v>0</v>
      </c>
      <c r="D53" s="171" t="s">
        <v>276</v>
      </c>
      <c r="E53" s="172" t="s">
        <v>991</v>
      </c>
      <c r="F53" s="173"/>
      <c r="G53" s="1875"/>
      <c r="H53" s="1876"/>
      <c r="I53" s="236">
        <v>0</v>
      </c>
      <c r="J53" s="1865">
        <v>0</v>
      </c>
      <c r="K53" s="1866"/>
      <c r="L53" s="239">
        <v>0</v>
      </c>
      <c r="M53" s="240">
        <v>0</v>
      </c>
      <c r="N53" s="1869">
        <f t="shared" ref="N53:N54" si="7">L53*M53</f>
        <v>0</v>
      </c>
      <c r="O53" s="1870"/>
      <c r="P53" s="122"/>
      <c r="Q53" s="123"/>
      <c r="R53" s="76"/>
    </row>
    <row r="54" spans="1:18" ht="17.100000000000001" customHeight="1">
      <c r="A54" s="105"/>
      <c r="B54" s="94"/>
      <c r="C54" s="95"/>
      <c r="D54" s="92"/>
      <c r="E54" s="235">
        <v>0</v>
      </c>
      <c r="F54" s="91" t="s">
        <v>298</v>
      </c>
      <c r="G54" s="1865">
        <v>0</v>
      </c>
      <c r="H54" s="1866"/>
      <c r="I54" s="93"/>
      <c r="J54" s="1867"/>
      <c r="K54" s="1868"/>
      <c r="L54" s="239">
        <v>0</v>
      </c>
      <c r="M54" s="240">
        <v>0</v>
      </c>
      <c r="N54" s="1869">
        <f t="shared" si="7"/>
        <v>0</v>
      </c>
      <c r="O54" s="1870"/>
      <c r="P54" s="122"/>
      <c r="Q54" s="123"/>
      <c r="R54" s="76"/>
    </row>
    <row r="55" spans="1:18" ht="20.100000000000001" customHeight="1" thickBot="1">
      <c r="A55" s="105"/>
      <c r="B55" s="90"/>
      <c r="C55" s="1871" t="s">
        <v>299</v>
      </c>
      <c r="D55" s="1872"/>
      <c r="E55" s="97"/>
      <c r="F55" s="98">
        <f>SUM(F49:F52)+E54</f>
        <v>0</v>
      </c>
      <c r="G55" s="1873">
        <f>SUM(G49:G54)</f>
        <v>0</v>
      </c>
      <c r="H55" s="1874"/>
      <c r="I55" s="99">
        <f>SUM(I50:I54)</f>
        <v>0</v>
      </c>
      <c r="J55" s="1873">
        <f>SUM(J50:J54)</f>
        <v>0</v>
      </c>
      <c r="K55" s="1874"/>
      <c r="L55" s="97"/>
      <c r="M55" s="98">
        <f>SUM(M49:M54)</f>
        <v>0</v>
      </c>
      <c r="N55" s="1873">
        <f>SUM(N49:N54)</f>
        <v>0</v>
      </c>
      <c r="O55" s="1874"/>
      <c r="P55" s="1856">
        <f>G55-J55-N55</f>
        <v>0</v>
      </c>
      <c r="Q55" s="1857"/>
      <c r="R55" s="76"/>
    </row>
    <row r="56" spans="1:18" ht="15" customHeight="1" thickBot="1">
      <c r="A56" s="105"/>
      <c r="B56" s="1858" t="s">
        <v>300</v>
      </c>
      <c r="C56" s="1859"/>
      <c r="D56" s="1860"/>
      <c r="E56" s="100"/>
      <c r="F56" s="101"/>
      <c r="G56" s="1861">
        <f>G46+G55</f>
        <v>0</v>
      </c>
      <c r="H56" s="1862"/>
      <c r="I56" s="100"/>
      <c r="J56" s="1861">
        <f>J46+J55</f>
        <v>0</v>
      </c>
      <c r="K56" s="1862"/>
      <c r="L56" s="100"/>
      <c r="M56" s="101"/>
      <c r="N56" s="1861">
        <f>N46+N55</f>
        <v>0</v>
      </c>
      <c r="O56" s="1862"/>
      <c r="P56" s="1863">
        <f>P46+P55</f>
        <v>0</v>
      </c>
      <c r="Q56" s="1864"/>
      <c r="R56" s="76"/>
    </row>
    <row r="57" spans="1:18" ht="12.6" customHeight="1">
      <c r="A57" s="105"/>
      <c r="B57" s="135" t="s">
        <v>950</v>
      </c>
      <c r="C57" s="141" t="s">
        <v>749</v>
      </c>
      <c r="D57" s="127"/>
      <c r="E57" s="127"/>
      <c r="F57" s="127"/>
      <c r="G57" s="127"/>
      <c r="H57" s="127"/>
      <c r="I57" s="127"/>
      <c r="J57" s="127"/>
      <c r="K57" s="127"/>
      <c r="L57" s="127"/>
      <c r="M57" s="127"/>
      <c r="N57" s="127"/>
      <c r="O57" s="174"/>
      <c r="P57" s="174"/>
      <c r="Q57" s="76"/>
      <c r="R57" s="76"/>
    </row>
    <row r="58" spans="1:18" ht="12.6" customHeight="1">
      <c r="A58" s="105"/>
      <c r="B58" s="135" t="s">
        <v>952</v>
      </c>
      <c r="C58" s="134" t="s">
        <v>1183</v>
      </c>
      <c r="D58" s="175"/>
      <c r="E58" s="175"/>
      <c r="F58" s="175"/>
      <c r="G58" s="175"/>
      <c r="H58" s="175"/>
      <c r="I58" s="175"/>
      <c r="J58" s="175"/>
      <c r="K58" s="175"/>
      <c r="L58" s="175"/>
      <c r="M58" s="175"/>
      <c r="N58" s="175"/>
      <c r="O58" s="175"/>
      <c r="P58" s="175"/>
      <c r="Q58" s="76"/>
      <c r="R58" s="76"/>
    </row>
    <row r="59" spans="1:18" ht="12.6" customHeight="1">
      <c r="A59" s="105"/>
      <c r="B59" s="134"/>
      <c r="C59" s="527" t="s">
        <v>990</v>
      </c>
      <c r="D59" s="176"/>
      <c r="E59" s="176"/>
      <c r="F59" s="176"/>
      <c r="G59" s="176"/>
      <c r="H59" s="176"/>
      <c r="I59" s="176"/>
      <c r="J59" s="176"/>
      <c r="K59" s="176"/>
      <c r="L59" s="176"/>
      <c r="M59" s="176"/>
      <c r="N59" s="176"/>
      <c r="O59" s="76"/>
      <c r="P59" s="76"/>
      <c r="Q59" s="76"/>
      <c r="R59" s="76"/>
    </row>
    <row r="60" spans="1:18" ht="12.6" customHeight="1">
      <c r="A60" s="105"/>
      <c r="B60" s="135" t="s">
        <v>953</v>
      </c>
      <c r="C60" s="134" t="s">
        <v>996</v>
      </c>
      <c r="D60" s="76"/>
      <c r="E60" s="76"/>
      <c r="F60" s="76"/>
      <c r="G60" s="76"/>
      <c r="H60" s="76"/>
      <c r="I60" s="76"/>
      <c r="J60" s="76"/>
      <c r="K60" s="76"/>
      <c r="L60" s="76"/>
      <c r="M60" s="76"/>
      <c r="N60" s="76"/>
      <c r="O60" s="76"/>
      <c r="P60" s="76"/>
      <c r="Q60" s="76"/>
      <c r="R60" s="27"/>
    </row>
    <row r="61" spans="1:18" ht="12.6" customHeight="1">
      <c r="A61" s="105"/>
      <c r="B61" s="135" t="s">
        <v>954</v>
      </c>
      <c r="C61" s="536" t="str">
        <f>"「A徴収基準」の入園料は「第３ 会計事務の処理」「２ 園児納付金」「（１）令和"&amp;調書!Y1-1&amp;"年度の納付金額」の「園則で定める額」です。"</f>
        <v>「A徴収基準」の入園料は「第３ 会計事務の処理」「２ 園児納付金」「（１）令和7年度の納付金額」の「園則で定める額」です。</v>
      </c>
      <c r="D61" s="76"/>
      <c r="E61" s="76"/>
      <c r="F61" s="76"/>
      <c r="G61" s="76"/>
      <c r="H61" s="76"/>
      <c r="I61" s="76"/>
      <c r="J61" s="76"/>
      <c r="K61" s="76"/>
      <c r="L61" s="76"/>
      <c r="M61" s="76"/>
      <c r="N61" s="76"/>
      <c r="O61" s="76"/>
      <c r="P61" s="76"/>
      <c r="Q61" s="76"/>
      <c r="R61" s="27"/>
    </row>
    <row r="62" spans="1:18" ht="12.6" customHeight="1">
      <c r="A62" s="105"/>
      <c r="B62" s="135"/>
      <c r="C62" s="134" t="s">
        <v>1614</v>
      </c>
      <c r="D62" s="76"/>
      <c r="E62" s="76"/>
      <c r="F62" s="76"/>
      <c r="G62" s="76"/>
      <c r="H62" s="76"/>
      <c r="I62" s="76"/>
      <c r="J62" s="76"/>
      <c r="K62" s="76"/>
      <c r="L62" s="76"/>
      <c r="M62" s="76"/>
      <c r="N62" s="76"/>
      <c r="O62" s="76"/>
      <c r="P62" s="27"/>
    </row>
    <row r="63" spans="1:18" s="28" customFormat="1" ht="4.5" customHeight="1">
      <c r="A63" s="105"/>
      <c r="B63" s="89"/>
      <c r="C63" s="76"/>
      <c r="D63" s="76"/>
      <c r="E63" s="76"/>
      <c r="F63" s="76"/>
      <c r="G63" s="76"/>
      <c r="H63" s="76"/>
      <c r="I63" s="76"/>
      <c r="J63" s="76"/>
      <c r="K63" s="76"/>
      <c r="L63" s="76"/>
      <c r="M63" s="76"/>
      <c r="N63" s="76"/>
      <c r="O63" s="76"/>
      <c r="P63" s="76"/>
      <c r="Q63" s="76"/>
      <c r="R63" s="76"/>
    </row>
    <row r="64" spans="1:18" ht="17.100000000000001" customHeight="1" thickBot="1">
      <c r="A64" s="105"/>
      <c r="B64" s="106" t="s">
        <v>301</v>
      </c>
      <c r="C64" s="27"/>
      <c r="D64" s="27"/>
      <c r="E64" s="27"/>
      <c r="F64" s="27"/>
      <c r="G64" s="27"/>
      <c r="H64" s="27"/>
      <c r="I64" s="27"/>
      <c r="J64" s="27"/>
      <c r="K64" s="27"/>
      <c r="L64" s="27"/>
      <c r="M64" s="27"/>
      <c r="N64" s="27"/>
      <c r="O64" s="27"/>
      <c r="P64" s="27"/>
      <c r="Q64" s="27"/>
      <c r="R64" s="76"/>
    </row>
    <row r="65" spans="1:18" ht="14.45" customHeight="1">
      <c r="A65" s="105"/>
      <c r="B65" s="1834" t="s">
        <v>259</v>
      </c>
      <c r="C65" s="1836" t="s">
        <v>746</v>
      </c>
      <c r="D65" s="1837"/>
      <c r="E65" s="1838"/>
      <c r="F65" s="1842" t="s">
        <v>302</v>
      </c>
      <c r="G65" s="1843"/>
      <c r="H65" s="1843"/>
      <c r="I65" s="1844"/>
      <c r="J65" s="1845" t="s">
        <v>1694</v>
      </c>
      <c r="K65" s="1846"/>
      <c r="L65" s="1845" t="s">
        <v>290</v>
      </c>
      <c r="M65" s="1849"/>
      <c r="N65" s="1845" t="s">
        <v>303</v>
      </c>
      <c r="O65" s="1850"/>
      <c r="P65" s="76"/>
      <c r="Q65" s="76"/>
      <c r="R65" s="91"/>
    </row>
    <row r="66" spans="1:18" s="30" customFormat="1" ht="14.45" customHeight="1" thickBot="1">
      <c r="A66" s="105"/>
      <c r="B66" s="1835"/>
      <c r="C66" s="1839"/>
      <c r="D66" s="1840"/>
      <c r="E66" s="1841"/>
      <c r="F66" s="1853" t="s">
        <v>747</v>
      </c>
      <c r="G66" s="1853"/>
      <c r="H66" s="1853" t="s">
        <v>748</v>
      </c>
      <c r="I66" s="1853"/>
      <c r="J66" s="1847"/>
      <c r="K66" s="1848"/>
      <c r="L66" s="1854" t="s">
        <v>304</v>
      </c>
      <c r="M66" s="1855"/>
      <c r="N66" s="1851"/>
      <c r="O66" s="1852"/>
      <c r="P66" s="76"/>
      <c r="Q66" s="76"/>
      <c r="R66" s="91"/>
    </row>
    <row r="67" spans="1:18" s="30" customFormat="1" ht="17.100000000000001" customHeight="1">
      <c r="A67" s="105"/>
      <c r="B67" s="1817" t="s">
        <v>274</v>
      </c>
      <c r="C67" s="147">
        <f>調書!G616</f>
        <v>0</v>
      </c>
      <c r="D67" s="102" t="s">
        <v>305</v>
      </c>
      <c r="E67" s="108">
        <f>Q12</f>
        <v>0</v>
      </c>
      <c r="F67" s="1819">
        <v>0</v>
      </c>
      <c r="G67" s="1820"/>
      <c r="H67" s="1819">
        <v>0</v>
      </c>
      <c r="I67" s="1820"/>
      <c r="J67" s="1819">
        <v>0</v>
      </c>
      <c r="K67" s="1820"/>
      <c r="L67" s="1821"/>
      <c r="M67" s="1822"/>
      <c r="N67" s="1821"/>
      <c r="O67" s="1823"/>
      <c r="P67" s="91"/>
      <c r="Q67" s="91"/>
      <c r="R67" s="91"/>
    </row>
    <row r="68" spans="1:18" s="30" customFormat="1" ht="17.100000000000001" customHeight="1" thickBot="1">
      <c r="A68" s="105"/>
      <c r="B68" s="1831"/>
      <c r="C68" s="148"/>
      <c r="D68" s="125">
        <f>C67*E67</f>
        <v>0</v>
      </c>
      <c r="E68" s="126"/>
      <c r="F68" s="1829">
        <v>0</v>
      </c>
      <c r="G68" s="1832"/>
      <c r="H68" s="1829">
        <v>0</v>
      </c>
      <c r="I68" s="1832"/>
      <c r="J68" s="1833">
        <v>0</v>
      </c>
      <c r="K68" s="1832"/>
      <c r="L68" s="1827">
        <f>D68-F68-H68-J68</f>
        <v>0</v>
      </c>
      <c r="M68" s="1828"/>
      <c r="N68" s="1829">
        <v>0</v>
      </c>
      <c r="O68" s="1830"/>
      <c r="P68" s="91"/>
      <c r="Q68" s="91"/>
      <c r="R68" s="91"/>
    </row>
    <row r="69" spans="1:18" s="30" customFormat="1" ht="17.100000000000001" customHeight="1">
      <c r="A69" s="105"/>
      <c r="B69" s="1817" t="s">
        <v>281</v>
      </c>
      <c r="C69" s="147">
        <f>調書!G617</f>
        <v>0</v>
      </c>
      <c r="D69" s="102" t="s">
        <v>306</v>
      </c>
      <c r="E69" s="108">
        <f>Q18</f>
        <v>0</v>
      </c>
      <c r="F69" s="1819">
        <v>0</v>
      </c>
      <c r="G69" s="1820"/>
      <c r="H69" s="1819">
        <v>0</v>
      </c>
      <c r="I69" s="1820"/>
      <c r="J69" s="1819">
        <v>0</v>
      </c>
      <c r="K69" s="1820"/>
      <c r="L69" s="1821"/>
      <c r="M69" s="1822"/>
      <c r="N69" s="1821"/>
      <c r="O69" s="1823"/>
      <c r="P69" s="91"/>
      <c r="Q69" s="91"/>
      <c r="R69" s="91"/>
    </row>
    <row r="70" spans="1:18" s="30" customFormat="1" ht="17.100000000000001" customHeight="1" thickBot="1">
      <c r="A70" s="105"/>
      <c r="B70" s="1831"/>
      <c r="C70" s="148"/>
      <c r="D70" s="125">
        <f>C69*E69</f>
        <v>0</v>
      </c>
      <c r="E70" s="126"/>
      <c r="F70" s="1829">
        <v>0</v>
      </c>
      <c r="G70" s="1832"/>
      <c r="H70" s="1829">
        <v>0</v>
      </c>
      <c r="I70" s="1832"/>
      <c r="J70" s="1833">
        <v>0</v>
      </c>
      <c r="K70" s="1832"/>
      <c r="L70" s="1827">
        <f>D70-F70-H70-J70</f>
        <v>0</v>
      </c>
      <c r="M70" s="1828"/>
      <c r="N70" s="1829">
        <v>0</v>
      </c>
      <c r="O70" s="1830"/>
      <c r="P70" s="91"/>
      <c r="Q70" s="91"/>
      <c r="R70" s="91"/>
    </row>
    <row r="71" spans="1:18" s="30" customFormat="1" ht="17.100000000000001" customHeight="1">
      <c r="A71" s="105"/>
      <c r="B71" s="1817" t="s">
        <v>283</v>
      </c>
      <c r="C71" s="147">
        <f>調書!G618</f>
        <v>0</v>
      </c>
      <c r="D71" s="102" t="s">
        <v>307</v>
      </c>
      <c r="E71" s="108">
        <f>Q24</f>
        <v>0</v>
      </c>
      <c r="F71" s="1819">
        <v>0</v>
      </c>
      <c r="G71" s="1820"/>
      <c r="H71" s="1819">
        <v>0</v>
      </c>
      <c r="I71" s="1820"/>
      <c r="J71" s="1819">
        <v>0</v>
      </c>
      <c r="K71" s="1820"/>
      <c r="L71" s="1821"/>
      <c r="M71" s="1822"/>
      <c r="N71" s="1821"/>
      <c r="O71" s="1823"/>
      <c r="P71" s="91"/>
      <c r="Q71" s="91"/>
      <c r="R71" s="91"/>
    </row>
    <row r="72" spans="1:18" s="30" customFormat="1" ht="17.100000000000001" customHeight="1" thickBot="1">
      <c r="A72" s="105"/>
      <c r="B72" s="1831"/>
      <c r="C72" s="148"/>
      <c r="D72" s="125">
        <f>C71*E71</f>
        <v>0</v>
      </c>
      <c r="E72" s="126"/>
      <c r="F72" s="1829">
        <v>0</v>
      </c>
      <c r="G72" s="1832"/>
      <c r="H72" s="1829">
        <v>0</v>
      </c>
      <c r="I72" s="1832"/>
      <c r="J72" s="1833">
        <v>0</v>
      </c>
      <c r="K72" s="1832"/>
      <c r="L72" s="1827">
        <f>D72-F72-H72-J72</f>
        <v>0</v>
      </c>
      <c r="M72" s="1828"/>
      <c r="N72" s="1829">
        <v>0</v>
      </c>
      <c r="O72" s="1830"/>
      <c r="P72" s="91"/>
      <c r="Q72" s="91"/>
      <c r="R72" s="76"/>
    </row>
    <row r="73" spans="1:18" ht="17.100000000000001" customHeight="1">
      <c r="A73" s="105"/>
      <c r="B73" s="1817" t="s">
        <v>285</v>
      </c>
      <c r="C73" s="147">
        <f>調書!G619</f>
        <v>0</v>
      </c>
      <c r="D73" s="102" t="s">
        <v>308</v>
      </c>
      <c r="E73" s="108">
        <f>Q30</f>
        <v>0</v>
      </c>
      <c r="F73" s="1819">
        <v>0</v>
      </c>
      <c r="G73" s="1820"/>
      <c r="H73" s="1819">
        <v>0</v>
      </c>
      <c r="I73" s="1820"/>
      <c r="J73" s="1819">
        <v>0</v>
      </c>
      <c r="K73" s="1820"/>
      <c r="L73" s="1821"/>
      <c r="M73" s="1822"/>
      <c r="N73" s="1821"/>
      <c r="O73" s="1823"/>
      <c r="P73" s="91"/>
      <c r="Q73" s="91"/>
      <c r="R73" s="76"/>
    </row>
    <row r="74" spans="1:18" ht="20.100000000000001" customHeight="1" thickBot="1">
      <c r="A74" s="105"/>
      <c r="B74" s="1818"/>
      <c r="C74" s="93"/>
      <c r="D74" s="128">
        <f>C73*E73</f>
        <v>0</v>
      </c>
      <c r="E74" s="129"/>
      <c r="F74" s="1824">
        <v>0</v>
      </c>
      <c r="G74" s="1825"/>
      <c r="H74" s="1824">
        <v>0</v>
      </c>
      <c r="I74" s="1825"/>
      <c r="J74" s="1826">
        <v>0</v>
      </c>
      <c r="K74" s="1825"/>
      <c r="L74" s="1827">
        <f>D74-F74-H74-J74</f>
        <v>0</v>
      </c>
      <c r="M74" s="1828"/>
      <c r="N74" s="1829">
        <v>0</v>
      </c>
      <c r="O74" s="1830"/>
      <c r="P74" s="76"/>
      <c r="Q74" s="76"/>
      <c r="R74" s="76"/>
    </row>
    <row r="75" spans="1:18" ht="20.100000000000001" customHeight="1" thickBot="1">
      <c r="A75" s="105"/>
      <c r="B75" s="111" t="s">
        <v>309</v>
      </c>
      <c r="C75" s="1812">
        <f>D68+D70+D72+D74</f>
        <v>0</v>
      </c>
      <c r="D75" s="1813"/>
      <c r="E75" s="130"/>
      <c r="F75" s="1812">
        <f>F68+F70+F72+F74</f>
        <v>0</v>
      </c>
      <c r="G75" s="1814"/>
      <c r="H75" s="1812">
        <f>H68+H70+H72+H74</f>
        <v>0</v>
      </c>
      <c r="I75" s="1814"/>
      <c r="J75" s="1812">
        <f>J68+J70+J72+J74</f>
        <v>0</v>
      </c>
      <c r="K75" s="1814"/>
      <c r="L75" s="1812">
        <f>L68+L70+L72+L74</f>
        <v>0</v>
      </c>
      <c r="M75" s="1815"/>
      <c r="N75" s="1812">
        <f>N68+N70+N72+N74</f>
        <v>0</v>
      </c>
      <c r="O75" s="1816"/>
      <c r="P75" s="76"/>
      <c r="Q75" s="76"/>
      <c r="R75" s="103"/>
    </row>
    <row r="76" spans="1:18" ht="12.6" customHeight="1">
      <c r="A76" s="105"/>
      <c r="B76" s="149" t="s">
        <v>949</v>
      </c>
      <c r="C76" s="141" t="s">
        <v>750</v>
      </c>
      <c r="D76" s="127"/>
      <c r="E76" s="127"/>
      <c r="F76" s="127"/>
      <c r="G76" s="127"/>
      <c r="H76" s="127"/>
      <c r="I76" s="127"/>
      <c r="J76" s="127"/>
      <c r="K76" s="127"/>
      <c r="L76" s="127"/>
      <c r="M76" s="127"/>
      <c r="N76" s="127"/>
      <c r="O76" s="127"/>
      <c r="P76" s="76"/>
      <c r="Q76" s="76"/>
    </row>
    <row r="77" spans="1:18" ht="33" customHeight="1">
      <c r="B77" s="150" t="s">
        <v>951</v>
      </c>
      <c r="C77" s="1808" t="s">
        <v>1695</v>
      </c>
      <c r="D77" s="1809"/>
      <c r="E77" s="1809"/>
      <c r="F77" s="1809"/>
      <c r="G77" s="1809"/>
      <c r="H77" s="1809"/>
      <c r="I77" s="1809"/>
      <c r="J77" s="1809"/>
      <c r="K77" s="1809"/>
      <c r="L77" s="1809"/>
      <c r="M77" s="1809"/>
      <c r="N77" s="1809"/>
      <c r="O77" s="1809"/>
      <c r="P77" s="1809"/>
      <c r="Q77" s="1809"/>
    </row>
    <row r="78" spans="1:18" ht="12.6" customHeight="1">
      <c r="A78" s="105"/>
      <c r="B78" s="135" t="s">
        <v>953</v>
      </c>
      <c r="C78" s="536" t="str">
        <f>"「A徴収基準」の保育料は「第３ 会計事務の処理」「２ 園児納付金」「（１）令和"&amp;調書!Y1-1&amp;"年度の納付金額」の「園則で定める額」です。"</f>
        <v>「A徴収基準」の保育料は「第３ 会計事務の処理」「２ 園児納付金」「（１）令和7年度の納付金額」の「園則で定める額」です。</v>
      </c>
      <c r="D78" s="76"/>
      <c r="E78" s="76"/>
      <c r="F78" s="76"/>
      <c r="G78" s="76"/>
      <c r="H78" s="76"/>
      <c r="I78" s="76"/>
      <c r="J78" s="76"/>
      <c r="K78" s="76"/>
      <c r="L78" s="76"/>
      <c r="M78" s="76"/>
      <c r="N78" s="76"/>
      <c r="O78" s="76"/>
      <c r="P78" s="76"/>
      <c r="Q78" s="76"/>
      <c r="R78" s="27"/>
    </row>
    <row r="79" spans="1:18" ht="12.6" customHeight="1">
      <c r="B79" s="135"/>
      <c r="C79" s="134" t="s">
        <v>1615</v>
      </c>
      <c r="I79" s="177"/>
    </row>
    <row r="80" spans="1:18" ht="12.6" customHeight="1">
      <c r="B80" s="135" t="s">
        <v>954</v>
      </c>
      <c r="C80" s="134" t="s">
        <v>992</v>
      </c>
    </row>
  </sheetData>
  <sheetProtection algorithmName="SHA-512" hashValue="i9jzf4L1BaDt4zdfj03upcn9hWzMjyM30/w9PFF775FzckE/BIgPWj39BADjamkZJjntLgp1J2+CUqdBe9HytQ==" saltValue="nx6uHm+MTejRooBaeCnHtw==" spinCount="100000" sheet="1" objects="1" scenarios="1"/>
  <mergeCells count="126">
    <mergeCell ref="P4:R4"/>
    <mergeCell ref="B6:C6"/>
    <mergeCell ref="Q6:R6"/>
    <mergeCell ref="B28:B30"/>
    <mergeCell ref="B36:D37"/>
    <mergeCell ref="E36:H37"/>
    <mergeCell ref="I36:K37"/>
    <mergeCell ref="L36:O37"/>
    <mergeCell ref="P36:Q36"/>
    <mergeCell ref="P37:Q37"/>
    <mergeCell ref="G42:H42"/>
    <mergeCell ref="J42:K42"/>
    <mergeCell ref="N42:O42"/>
    <mergeCell ref="G43:H43"/>
    <mergeCell ref="J43:K43"/>
    <mergeCell ref="N43:O43"/>
    <mergeCell ref="G39:H39"/>
    <mergeCell ref="J39:K39"/>
    <mergeCell ref="N39:O39"/>
    <mergeCell ref="G40:H40"/>
    <mergeCell ref="N40:O40"/>
    <mergeCell ref="G41:H41"/>
    <mergeCell ref="J41:K41"/>
    <mergeCell ref="N41:O41"/>
    <mergeCell ref="C46:D46"/>
    <mergeCell ref="G46:H46"/>
    <mergeCell ref="J46:K46"/>
    <mergeCell ref="N46:O46"/>
    <mergeCell ref="P46:Q46"/>
    <mergeCell ref="G48:H48"/>
    <mergeCell ref="J48:K48"/>
    <mergeCell ref="N48:O48"/>
    <mergeCell ref="G44:H44"/>
    <mergeCell ref="J44:K44"/>
    <mergeCell ref="N44:O44"/>
    <mergeCell ref="G45:H45"/>
    <mergeCell ref="J45:K45"/>
    <mergeCell ref="N45:O45"/>
    <mergeCell ref="G52:H52"/>
    <mergeCell ref="J52:K52"/>
    <mergeCell ref="N52:O52"/>
    <mergeCell ref="G53:H53"/>
    <mergeCell ref="J53:K53"/>
    <mergeCell ref="N53:O53"/>
    <mergeCell ref="G49:H49"/>
    <mergeCell ref="N49:O49"/>
    <mergeCell ref="G50:H50"/>
    <mergeCell ref="J50:K50"/>
    <mergeCell ref="N50:O50"/>
    <mergeCell ref="G51:H51"/>
    <mergeCell ref="J51:K51"/>
    <mergeCell ref="N51:O51"/>
    <mergeCell ref="P55:Q55"/>
    <mergeCell ref="B56:D56"/>
    <mergeCell ref="G56:H56"/>
    <mergeCell ref="J56:K56"/>
    <mergeCell ref="N56:O56"/>
    <mergeCell ref="P56:Q56"/>
    <mergeCell ref="G54:H54"/>
    <mergeCell ref="J54:K54"/>
    <mergeCell ref="N54:O54"/>
    <mergeCell ref="C55:D55"/>
    <mergeCell ref="G55:H55"/>
    <mergeCell ref="J55:K55"/>
    <mergeCell ref="N55:O55"/>
    <mergeCell ref="J68:K68"/>
    <mergeCell ref="L68:M68"/>
    <mergeCell ref="L70:M70"/>
    <mergeCell ref="N70:O70"/>
    <mergeCell ref="B65:B66"/>
    <mergeCell ref="C65:E66"/>
    <mergeCell ref="F65:I65"/>
    <mergeCell ref="J65:K66"/>
    <mergeCell ref="L65:M65"/>
    <mergeCell ref="N65:O66"/>
    <mergeCell ref="F66:G66"/>
    <mergeCell ref="H66:I66"/>
    <mergeCell ref="L66:M66"/>
    <mergeCell ref="N71:O71"/>
    <mergeCell ref="F72:G72"/>
    <mergeCell ref="H72:I72"/>
    <mergeCell ref="J72:K72"/>
    <mergeCell ref="L72:M72"/>
    <mergeCell ref="N72:O72"/>
    <mergeCell ref="N68:O68"/>
    <mergeCell ref="B69:B70"/>
    <mergeCell ref="F69:G69"/>
    <mergeCell ref="H69:I69"/>
    <mergeCell ref="J69:K69"/>
    <mergeCell ref="L69:M69"/>
    <mergeCell ref="N69:O69"/>
    <mergeCell ref="F70:G70"/>
    <mergeCell ref="H70:I70"/>
    <mergeCell ref="J70:K70"/>
    <mergeCell ref="B67:B68"/>
    <mergeCell ref="F67:G67"/>
    <mergeCell ref="H67:I67"/>
    <mergeCell ref="J67:K67"/>
    <mergeCell ref="L67:M67"/>
    <mergeCell ref="N67:O67"/>
    <mergeCell ref="F68:G68"/>
    <mergeCell ref="H68:I68"/>
    <mergeCell ref="C77:Q77"/>
    <mergeCell ref="C32:Q32"/>
    <mergeCell ref="C75:D75"/>
    <mergeCell ref="F75:G75"/>
    <mergeCell ref="H75:I75"/>
    <mergeCell ref="J75:K75"/>
    <mergeCell ref="L75:M75"/>
    <mergeCell ref="N75:O75"/>
    <mergeCell ref="B73:B74"/>
    <mergeCell ref="F73:G73"/>
    <mergeCell ref="H73:I73"/>
    <mergeCell ref="J73:K73"/>
    <mergeCell ref="L73:M73"/>
    <mergeCell ref="N73:O73"/>
    <mergeCell ref="F74:G74"/>
    <mergeCell ref="H74:I74"/>
    <mergeCell ref="J74:K74"/>
    <mergeCell ref="L74:M74"/>
    <mergeCell ref="N74:O74"/>
    <mergeCell ref="B71:B72"/>
    <mergeCell ref="F71:G71"/>
    <mergeCell ref="H71:I71"/>
    <mergeCell ref="J71:K71"/>
    <mergeCell ref="L71:M71"/>
  </mergeCells>
  <phoneticPr fontId="1"/>
  <dataValidations count="1">
    <dataValidation imeMode="off" allowBlank="1" showInputMessage="1" showErrorMessage="1" sqref="D12 E7:P11 D18 E13:P17 D24 E19:P23 E25:P29 E45 G45:H45 I44:K44 L40:M45 E54 G54:H54 I53:K53 L49:M54 F67:K74 N68:O68 N70:O70 N72:O72 N74:O74" xr:uid="{A46B8283-2C0D-43FC-B4F5-69F037E1EEC5}"/>
  </dataValidations>
  <printOptions horizontalCentered="1"/>
  <pageMargins left="0.11811023622047245" right="0.11811023622047245" top="0.15748031496062992" bottom="0.15748031496062992" header="0.31496062992125984" footer="0.31496062992125984"/>
  <pageSetup paperSize="9" scale="83" fitToHeight="2" orientation="landscape" r:id="rId1"/>
  <rowBreaks count="1" manualBreakCount="1">
    <brk id="3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F16A3-27FC-491F-9B6E-60F73AD8B986}">
  <sheetPr codeName="Sheet5"/>
  <dimension ref="B2:Q137"/>
  <sheetViews>
    <sheetView showGridLines="0" view="pageBreakPreview" zoomScaleNormal="115" zoomScaleSheetLayoutView="100" workbookViewId="0">
      <selection activeCell="B127" sqref="B127"/>
    </sheetView>
  </sheetViews>
  <sheetFormatPr defaultRowHeight="13.5"/>
  <cols>
    <col min="1" max="1" width="3.125" customWidth="1"/>
    <col min="2" max="26" width="4.625" customWidth="1"/>
  </cols>
  <sheetData>
    <row r="2" spans="2:17" ht="15.95" customHeight="1">
      <c r="E2" s="8"/>
      <c r="L2" s="1" t="s">
        <v>995</v>
      </c>
      <c r="M2" s="1902">
        <f>調書!$Q$11</f>
        <v>0</v>
      </c>
      <c r="N2" s="1903"/>
      <c r="O2" s="1903"/>
      <c r="P2" s="1903"/>
      <c r="Q2" s="1904"/>
    </row>
    <row r="3" spans="2:17" ht="17.25">
      <c r="B3" s="9" t="s">
        <v>927</v>
      </c>
    </row>
    <row r="4" spans="2:17" ht="15.95" customHeight="1">
      <c r="C4" s="8" t="s">
        <v>929</v>
      </c>
    </row>
    <row r="5" spans="2:17" ht="15.95" customHeight="1">
      <c r="D5" s="8" t="s">
        <v>1319</v>
      </c>
    </row>
    <row r="6" spans="2:17" ht="8.1" customHeight="1">
      <c r="D6" s="8"/>
    </row>
    <row r="7" spans="2:17" ht="10.5" customHeight="1"/>
    <row r="8" spans="2:17" s="222" customFormat="1" ht="15.95" customHeight="1">
      <c r="B8" s="222" t="s">
        <v>1679</v>
      </c>
      <c r="M8" s="542"/>
      <c r="N8" s="542"/>
    </row>
    <row r="9" spans="2:17" ht="14.1" customHeight="1">
      <c r="C9" s="12"/>
      <c r="D9" s="19"/>
      <c r="E9" s="20"/>
      <c r="F9" s="1355" t="s">
        <v>1385</v>
      </c>
      <c r="G9" s="1355"/>
      <c r="H9" s="1355"/>
      <c r="I9" s="1467" t="s">
        <v>427</v>
      </c>
      <c r="J9" s="1467"/>
      <c r="K9" s="1467"/>
      <c r="L9" s="1467"/>
      <c r="M9" s="1467"/>
      <c r="N9" s="1616" t="s">
        <v>1473</v>
      </c>
      <c r="O9" s="1617"/>
      <c r="P9" s="1617"/>
      <c r="Q9" s="1914"/>
    </row>
    <row r="10" spans="2:17" ht="15.6" customHeight="1">
      <c r="C10" s="1438" t="str">
        <f>"令和"&amp;調書!$Y$1&amp;"年度"</f>
        <v>令和8年度</v>
      </c>
      <c r="D10" s="1438"/>
      <c r="E10" s="1438"/>
      <c r="F10" s="224"/>
      <c r="G10" s="225"/>
      <c r="H10" s="226"/>
      <c r="I10" s="1905"/>
      <c r="J10" s="1906"/>
      <c r="K10" s="1906"/>
      <c r="L10" s="1906"/>
      <c r="M10" s="1907"/>
      <c r="N10" s="1911"/>
      <c r="O10" s="1913"/>
      <c r="P10" s="1913"/>
      <c r="Q10" s="1912"/>
    </row>
    <row r="11" spans="2:17" ht="15.6" customHeight="1">
      <c r="C11" s="1438" t="str">
        <f>"令和"&amp;調書!$Y$1-1&amp;"年度"</f>
        <v>令和7年度</v>
      </c>
      <c r="D11" s="1438"/>
      <c r="E11" s="1438"/>
      <c r="F11" s="224"/>
      <c r="G11" s="225"/>
      <c r="H11" s="226"/>
      <c r="I11" s="1905"/>
      <c r="J11" s="1906"/>
      <c r="K11" s="1906"/>
      <c r="L11" s="1906"/>
      <c r="M11" s="1907"/>
      <c r="N11" s="1911"/>
      <c r="O11" s="1913"/>
      <c r="P11" s="1913"/>
      <c r="Q11" s="1912"/>
    </row>
    <row r="12" spans="2:17" ht="3.95" customHeight="1"/>
    <row r="13" spans="2:17" ht="15.6" customHeight="1">
      <c r="D13" t="s">
        <v>428</v>
      </c>
    </row>
    <row r="14" spans="2:17" ht="41.45" customHeight="1">
      <c r="C14" s="1908"/>
      <c r="D14" s="1909"/>
      <c r="E14" s="1909"/>
      <c r="F14" s="1909"/>
      <c r="G14" s="1909"/>
      <c r="H14" s="1909"/>
      <c r="I14" s="1909"/>
      <c r="J14" s="1909"/>
      <c r="K14" s="1909"/>
      <c r="L14" s="1909"/>
      <c r="M14" s="1909"/>
      <c r="N14" s="1909"/>
      <c r="O14" s="1910"/>
    </row>
    <row r="15" spans="2:17" ht="10.5" customHeight="1"/>
    <row r="16" spans="2:17" s="222" customFormat="1" ht="15.95" customHeight="1">
      <c r="B16" s="222" t="s">
        <v>1680</v>
      </c>
    </row>
    <row r="17" spans="2:17" ht="15.95" customHeight="1">
      <c r="C17" s="12"/>
      <c r="D17" s="19"/>
      <c r="E17" s="20"/>
      <c r="F17" s="1355" t="s">
        <v>1385</v>
      </c>
      <c r="G17" s="1355"/>
      <c r="H17" s="1355"/>
      <c r="I17" s="1467" t="s">
        <v>427</v>
      </c>
      <c r="J17" s="1467"/>
      <c r="K17" s="1467"/>
      <c r="L17" s="1467"/>
      <c r="M17" s="1467"/>
      <c r="N17" s="1616" t="s">
        <v>1473</v>
      </c>
      <c r="O17" s="1617"/>
      <c r="P17" s="1617"/>
      <c r="Q17" s="1914"/>
    </row>
    <row r="18" spans="2:17" ht="15.95" customHeight="1">
      <c r="C18" s="1438" t="str">
        <f>"令和"&amp;調書!$Y$1&amp;"年度"</f>
        <v>令和8年度</v>
      </c>
      <c r="D18" s="1438"/>
      <c r="E18" s="1438"/>
      <c r="F18" s="224"/>
      <c r="G18" s="225"/>
      <c r="H18" s="226"/>
      <c r="I18" s="1905"/>
      <c r="J18" s="1906"/>
      <c r="K18" s="1906"/>
      <c r="L18" s="1906"/>
      <c r="M18" s="1907"/>
      <c r="N18" s="1911"/>
      <c r="O18" s="1913"/>
      <c r="P18" s="1913"/>
      <c r="Q18" s="1912"/>
    </row>
    <row r="19" spans="2:17" ht="15.95" customHeight="1">
      <c r="C19" s="1438" t="str">
        <f>"令和"&amp;調書!$Y$1-1&amp;"年度"</f>
        <v>令和7年度</v>
      </c>
      <c r="D19" s="1438"/>
      <c r="E19" s="1438"/>
      <c r="F19" s="224"/>
      <c r="G19" s="225"/>
      <c r="H19" s="226"/>
      <c r="I19" s="1905"/>
      <c r="J19" s="1906"/>
      <c r="K19" s="1906"/>
      <c r="L19" s="1906"/>
      <c r="M19" s="1907"/>
      <c r="N19" s="1911"/>
      <c r="O19" s="1913"/>
      <c r="P19" s="1913"/>
      <c r="Q19" s="1912"/>
    </row>
    <row r="20" spans="2:17" ht="3.95" customHeight="1"/>
    <row r="21" spans="2:17" ht="17.100000000000001" customHeight="1">
      <c r="D21" t="s">
        <v>428</v>
      </c>
    </row>
    <row r="22" spans="2:17" ht="41.45" customHeight="1">
      <c r="C22" s="1908"/>
      <c r="D22" s="1909"/>
      <c r="E22" s="1909"/>
      <c r="F22" s="1909"/>
      <c r="G22" s="1909"/>
      <c r="H22" s="1909"/>
      <c r="I22" s="1909"/>
      <c r="J22" s="1909"/>
      <c r="K22" s="1909"/>
      <c r="L22" s="1909"/>
      <c r="M22" s="1909"/>
      <c r="N22" s="1909"/>
      <c r="O22" s="1910"/>
    </row>
    <row r="24" spans="2:17" ht="9.9499999999999993" customHeight="1"/>
    <row r="26" spans="2:17" ht="15.95" customHeight="1">
      <c r="E26" s="8"/>
      <c r="L26" s="1" t="s">
        <v>995</v>
      </c>
      <c r="M26" s="1902">
        <f>調書!$Q$11</f>
        <v>0</v>
      </c>
      <c r="N26" s="1903"/>
      <c r="O26" s="1903"/>
      <c r="P26" s="1903"/>
      <c r="Q26" s="1904"/>
    </row>
    <row r="27" spans="2:17" ht="17.25">
      <c r="B27" s="9" t="s">
        <v>928</v>
      </c>
    </row>
    <row r="28" spans="2:17" ht="15.95" customHeight="1">
      <c r="C28" s="8" t="s">
        <v>929</v>
      </c>
    </row>
    <row r="29" spans="2:17" ht="13.5" customHeight="1">
      <c r="D29" s="8" t="s">
        <v>1320</v>
      </c>
    </row>
    <row r="30" spans="2:17" ht="13.5" customHeight="1">
      <c r="E30" s="199" t="s">
        <v>1313</v>
      </c>
    </row>
    <row r="31" spans="2:17" ht="7.5" customHeight="1"/>
    <row r="32" spans="2:17" ht="13.5" customHeight="1">
      <c r="D32" s="24" t="s">
        <v>1580</v>
      </c>
      <c r="E32" s="222"/>
      <c r="F32" s="222"/>
      <c r="G32" s="222"/>
      <c r="H32" s="222"/>
      <c r="I32" s="222"/>
    </row>
    <row r="33" spans="2:17" ht="13.5" customHeight="1">
      <c r="D33" s="24"/>
      <c r="E33" s="24" t="s">
        <v>1386</v>
      </c>
      <c r="F33" s="222"/>
      <c r="G33" s="222"/>
      <c r="H33" s="222"/>
      <c r="I33" s="222"/>
    </row>
    <row r="34" spans="2:17" ht="13.5" customHeight="1">
      <c r="D34" s="222"/>
      <c r="E34" s="24" t="s">
        <v>1581</v>
      </c>
      <c r="F34" s="222"/>
      <c r="G34" s="222"/>
      <c r="H34" s="222"/>
      <c r="I34" s="222"/>
    </row>
    <row r="35" spans="2:17" ht="9.9499999999999993" customHeight="1">
      <c r="E35" s="8"/>
    </row>
    <row r="36" spans="2:17" ht="10.5" customHeight="1"/>
    <row r="37" spans="2:17" ht="15.95" customHeight="1">
      <c r="B37" t="s">
        <v>754</v>
      </c>
    </row>
    <row r="38" spans="2:17" ht="15.95" customHeight="1">
      <c r="C38" t="s">
        <v>751</v>
      </c>
    </row>
    <row r="39" spans="2:17" ht="17.45" customHeight="1">
      <c r="C39" s="1248" t="s">
        <v>440</v>
      </c>
      <c r="D39" s="1248"/>
      <c r="E39" s="1248"/>
      <c r="F39" s="1248"/>
      <c r="G39" s="1911"/>
      <c r="H39" s="1912"/>
    </row>
    <row r="40" spans="2:17" ht="17.45" customHeight="1">
      <c r="C40" s="1248" t="s">
        <v>752</v>
      </c>
      <c r="D40" s="1248"/>
      <c r="E40" s="1248"/>
      <c r="F40" s="1248"/>
      <c r="G40" s="1911"/>
      <c r="H40" s="1912"/>
    </row>
    <row r="41" spans="2:17" ht="17.45" customHeight="1">
      <c r="C41" s="1248" t="s">
        <v>753</v>
      </c>
      <c r="D41" s="1248"/>
      <c r="E41" s="1248"/>
      <c r="F41" s="1248"/>
      <c r="G41" s="1911"/>
      <c r="H41" s="1912"/>
    </row>
    <row r="43" spans="2:17" ht="15.6" customHeight="1">
      <c r="B43" t="s">
        <v>1314</v>
      </c>
    </row>
    <row r="44" spans="2:17" ht="15.6" customHeight="1">
      <c r="C44" s="119" t="s">
        <v>1582</v>
      </c>
      <c r="D44" s="119"/>
    </row>
    <row r="45" spans="2:17" ht="15.6" customHeight="1">
      <c r="C45" s="119" t="s">
        <v>1315</v>
      </c>
      <c r="D45" s="119"/>
    </row>
    <row r="46" spans="2:17" ht="17.100000000000001" customHeight="1">
      <c r="C46" s="12"/>
      <c r="D46" s="19"/>
      <c r="E46" s="20"/>
      <c r="F46" s="937" t="s">
        <v>1583</v>
      </c>
      <c r="G46" s="930"/>
      <c r="H46" s="937" t="s">
        <v>1387</v>
      </c>
      <c r="I46" s="938"/>
      <c r="J46" s="1155"/>
      <c r="K46" s="1248" t="s">
        <v>427</v>
      </c>
      <c r="L46" s="1248"/>
      <c r="M46" s="1248"/>
      <c r="N46" s="1248"/>
      <c r="O46" s="1248"/>
      <c r="P46" s="1922" t="s">
        <v>1474</v>
      </c>
      <c r="Q46" s="1923"/>
    </row>
    <row r="47" spans="2:17" ht="17.100000000000001" customHeight="1">
      <c r="C47" s="1438" t="str">
        <f>"令和"&amp;調書!$Y$1&amp;"年度"</f>
        <v>令和8年度</v>
      </c>
      <c r="D47" s="1438"/>
      <c r="E47" s="1438"/>
      <c r="F47" s="223"/>
      <c r="G47" s="26" t="s">
        <v>1316</v>
      </c>
      <c r="H47" s="224"/>
      <c r="I47" s="225"/>
      <c r="J47" s="226"/>
      <c r="K47" s="1905"/>
      <c r="L47" s="1906"/>
      <c r="M47" s="1906"/>
      <c r="N47" s="1906"/>
      <c r="O47" s="1907"/>
      <c r="P47" s="1921"/>
      <c r="Q47" s="1921"/>
    </row>
    <row r="48" spans="2:17" ht="17.100000000000001" customHeight="1">
      <c r="C48" s="1438" t="str">
        <f>"令和"&amp;調書!$Y$1-1&amp;"年度"</f>
        <v>令和7年度</v>
      </c>
      <c r="D48" s="1438"/>
      <c r="E48" s="1438"/>
      <c r="F48" s="223"/>
      <c r="G48" s="26" t="s">
        <v>1316</v>
      </c>
      <c r="H48" s="224"/>
      <c r="I48" s="225"/>
      <c r="J48" s="226"/>
      <c r="K48" s="1905"/>
      <c r="L48" s="1906"/>
      <c r="M48" s="1906"/>
      <c r="N48" s="1906"/>
      <c r="O48" s="1907"/>
      <c r="P48" s="1921"/>
      <c r="Q48" s="1921"/>
    </row>
    <row r="49" spans="2:17" ht="3.95" customHeight="1"/>
    <row r="50" spans="2:17" ht="15.6" customHeight="1">
      <c r="D50" t="s">
        <v>428</v>
      </c>
    </row>
    <row r="51" spans="2:17" ht="41.45" customHeight="1">
      <c r="C51" s="1908"/>
      <c r="D51" s="1909"/>
      <c r="E51" s="1909"/>
      <c r="F51" s="1909"/>
      <c r="G51" s="1909"/>
      <c r="H51" s="1909"/>
      <c r="I51" s="1909"/>
      <c r="J51" s="1909"/>
      <c r="K51" s="1909"/>
      <c r="L51" s="1909"/>
      <c r="M51" s="1909"/>
      <c r="N51" s="1909"/>
      <c r="O51" s="1910"/>
    </row>
    <row r="53" spans="2:17" s="222" customFormat="1" ht="15.6" customHeight="1">
      <c r="B53" s="222" t="s">
        <v>1681</v>
      </c>
    </row>
    <row r="54" spans="2:17" ht="16.5" customHeight="1">
      <c r="C54" s="12"/>
      <c r="D54" s="19"/>
      <c r="E54" s="20"/>
      <c r="F54" s="1355" t="s">
        <v>1385</v>
      </c>
      <c r="G54" s="1355"/>
      <c r="H54" s="1355"/>
      <c r="I54" s="1467" t="s">
        <v>427</v>
      </c>
      <c r="J54" s="1467"/>
      <c r="K54" s="1467"/>
      <c r="L54" s="1467"/>
      <c r="M54" s="1467"/>
      <c r="N54" s="1616" t="s">
        <v>1473</v>
      </c>
      <c r="O54" s="1617"/>
      <c r="P54" s="1617"/>
      <c r="Q54" s="1914"/>
    </row>
    <row r="55" spans="2:17" ht="16.5" customHeight="1">
      <c r="C55" s="1438" t="str">
        <f>"令和"&amp;調書!$Y$1&amp;"年度"</f>
        <v>令和8年度</v>
      </c>
      <c r="D55" s="1438"/>
      <c r="E55" s="1438"/>
      <c r="F55" s="224"/>
      <c r="G55" s="225"/>
      <c r="H55" s="226"/>
      <c r="I55" s="1905"/>
      <c r="J55" s="1906"/>
      <c r="K55" s="1906"/>
      <c r="L55" s="1906"/>
      <c r="M55" s="1907"/>
      <c r="N55" s="1911"/>
      <c r="O55" s="1913"/>
      <c r="P55" s="1913"/>
      <c r="Q55" s="1912"/>
    </row>
    <row r="56" spans="2:17" ht="16.5" customHeight="1">
      <c r="C56" s="1438" t="str">
        <f>"令和"&amp;調書!$Y$1-1&amp;"年度"</f>
        <v>令和7年度</v>
      </c>
      <c r="D56" s="1438"/>
      <c r="E56" s="1438"/>
      <c r="F56" s="224"/>
      <c r="G56" s="225"/>
      <c r="H56" s="226"/>
      <c r="I56" s="1905"/>
      <c r="J56" s="1906"/>
      <c r="K56" s="1906"/>
      <c r="L56" s="1906"/>
      <c r="M56" s="1907"/>
      <c r="N56" s="1911"/>
      <c r="O56" s="1913"/>
      <c r="P56" s="1913"/>
      <c r="Q56" s="1912"/>
    </row>
    <row r="57" spans="2:17" ht="3.95" customHeight="1"/>
    <row r="58" spans="2:17" ht="15.6" customHeight="1">
      <c r="D58" t="s">
        <v>428</v>
      </c>
    </row>
    <row r="59" spans="2:17" ht="41.45" customHeight="1">
      <c r="C59" s="1908"/>
      <c r="D59" s="1909"/>
      <c r="E59" s="1909"/>
      <c r="F59" s="1909"/>
      <c r="G59" s="1909"/>
      <c r="H59" s="1909"/>
      <c r="I59" s="1909"/>
      <c r="J59" s="1909"/>
      <c r="K59" s="1909"/>
      <c r="L59" s="1909"/>
      <c r="M59" s="1909"/>
      <c r="N59" s="1909"/>
      <c r="O59" s="1910"/>
    </row>
    <row r="61" spans="2:17" s="222" customFormat="1" ht="15.95" customHeight="1">
      <c r="B61" s="222" t="s">
        <v>1682</v>
      </c>
    </row>
    <row r="62" spans="2:17" ht="15.95" customHeight="1">
      <c r="C62" s="12"/>
      <c r="D62" s="19"/>
      <c r="E62" s="20"/>
      <c r="F62" s="1355" t="s">
        <v>1385</v>
      </c>
      <c r="G62" s="1355"/>
      <c r="H62" s="1355"/>
      <c r="I62" s="1467" t="s">
        <v>427</v>
      </c>
      <c r="J62" s="1467"/>
      <c r="K62" s="1467"/>
      <c r="L62" s="1467"/>
      <c r="M62" s="1467"/>
      <c r="N62" s="1616" t="s">
        <v>1473</v>
      </c>
      <c r="O62" s="1617"/>
      <c r="P62" s="1617"/>
      <c r="Q62" s="1914"/>
    </row>
    <row r="63" spans="2:17" ht="15.95" customHeight="1">
      <c r="C63" s="1404" t="str">
        <f>"令和"&amp;調書!$Y$1&amp;"年度"</f>
        <v>令和8年度</v>
      </c>
      <c r="D63" s="1405"/>
      <c r="E63" s="1406"/>
      <c r="F63" s="224"/>
      <c r="G63" s="225"/>
      <c r="H63" s="226"/>
      <c r="I63" s="1905"/>
      <c r="J63" s="1906"/>
      <c r="K63" s="1906"/>
      <c r="L63" s="1906"/>
      <c r="M63" s="1907"/>
      <c r="N63" s="1911"/>
      <c r="O63" s="1913"/>
      <c r="P63" s="1913"/>
      <c r="Q63" s="1912"/>
    </row>
    <row r="64" spans="2:17" ht="15.95" customHeight="1">
      <c r="C64" s="1528"/>
      <c r="D64" s="1232"/>
      <c r="E64" s="1915"/>
      <c r="F64" s="224"/>
      <c r="G64" s="225"/>
      <c r="H64" s="226"/>
      <c r="I64" s="1905"/>
      <c r="J64" s="1906"/>
      <c r="K64" s="1906"/>
      <c r="L64" s="1906"/>
      <c r="M64" s="1907"/>
      <c r="N64" s="1911"/>
      <c r="O64" s="1913"/>
      <c r="P64" s="1913"/>
      <c r="Q64" s="1912"/>
    </row>
    <row r="65" spans="2:17" ht="15.95" customHeight="1">
      <c r="C65" s="1404" t="str">
        <f>"令和"&amp;調書!$Y$1-1&amp;"年度"</f>
        <v>令和7年度</v>
      </c>
      <c r="D65" s="1405"/>
      <c r="E65" s="1406"/>
      <c r="F65" s="224"/>
      <c r="G65" s="225"/>
      <c r="H65" s="226"/>
      <c r="I65" s="1905"/>
      <c r="J65" s="1906"/>
      <c r="K65" s="1906"/>
      <c r="L65" s="1906"/>
      <c r="M65" s="1907"/>
      <c r="N65" s="1911"/>
      <c r="O65" s="1913"/>
      <c r="P65" s="1913"/>
      <c r="Q65" s="1912"/>
    </row>
    <row r="66" spans="2:17" ht="15.95" customHeight="1">
      <c r="C66" s="1528"/>
      <c r="D66" s="1232"/>
      <c r="E66" s="1915"/>
      <c r="F66" s="224"/>
      <c r="G66" s="225"/>
      <c r="H66" s="226"/>
      <c r="I66" s="1905"/>
      <c r="J66" s="1906"/>
      <c r="K66" s="1906"/>
      <c r="L66" s="1906"/>
      <c r="M66" s="1907"/>
      <c r="N66" s="1911"/>
      <c r="O66" s="1913"/>
      <c r="P66" s="1913"/>
      <c r="Q66" s="1912"/>
    </row>
    <row r="67" spans="2:17" ht="3.95" customHeight="1"/>
    <row r="68" spans="2:17" ht="15.95" customHeight="1">
      <c r="D68" t="s">
        <v>428</v>
      </c>
    </row>
    <row r="69" spans="2:17" ht="41.45" customHeight="1">
      <c r="C69" s="1908"/>
      <c r="D69" s="1909"/>
      <c r="E69" s="1909"/>
      <c r="F69" s="1909"/>
      <c r="G69" s="1909"/>
      <c r="H69" s="1909"/>
      <c r="I69" s="1909"/>
      <c r="J69" s="1909"/>
      <c r="K69" s="1909"/>
      <c r="L69" s="1909"/>
      <c r="M69" s="1909"/>
      <c r="N69" s="1909"/>
      <c r="O69" s="1910"/>
    </row>
    <row r="71" spans="2:17" ht="9.9499999999999993" customHeight="1"/>
    <row r="73" spans="2:17" ht="15.95" customHeight="1">
      <c r="E73" s="8"/>
      <c r="L73" s="1" t="s">
        <v>995</v>
      </c>
      <c r="M73" s="1902">
        <f>調書!$Q$11</f>
        <v>0</v>
      </c>
      <c r="N73" s="1903"/>
      <c r="O73" s="1903"/>
      <c r="P73" s="1903"/>
      <c r="Q73" s="1904"/>
    </row>
    <row r="74" spans="2:17" ht="17.25">
      <c r="B74" s="9" t="s">
        <v>905</v>
      </c>
    </row>
    <row r="75" spans="2:17" ht="15.95" customHeight="1">
      <c r="C75" s="8" t="s">
        <v>929</v>
      </c>
      <c r="D75" s="37"/>
    </row>
    <row r="76" spans="2:17" ht="15.95" customHeight="1">
      <c r="C76" s="37"/>
      <c r="D76" s="8" t="s">
        <v>1325</v>
      </c>
    </row>
    <row r="77" spans="2:17" ht="10.5" customHeight="1">
      <c r="C77" s="37"/>
      <c r="D77" s="8"/>
    </row>
    <row r="78" spans="2:17" ht="9.9499999999999993" customHeight="1"/>
    <row r="79" spans="2:17" s="222" customFormat="1" ht="15.95" customHeight="1">
      <c r="B79" s="222" t="s">
        <v>1683</v>
      </c>
    </row>
    <row r="80" spans="2:17">
      <c r="C80" s="12"/>
      <c r="D80" s="19"/>
      <c r="E80" s="20"/>
      <c r="F80" s="1355" t="s">
        <v>1385</v>
      </c>
      <c r="G80" s="1355"/>
      <c r="H80" s="1355"/>
      <c r="I80" s="1467" t="s">
        <v>427</v>
      </c>
      <c r="J80" s="1467"/>
      <c r="K80" s="1467"/>
      <c r="L80" s="1467"/>
      <c r="M80" s="1467"/>
      <c r="N80" s="1616" t="s">
        <v>1473</v>
      </c>
      <c r="O80" s="1617"/>
      <c r="P80" s="1617"/>
      <c r="Q80" s="1914"/>
    </row>
    <row r="81" spans="2:17" ht="15.6" customHeight="1">
      <c r="C81" s="1404" t="str">
        <f>"令和"&amp;調書!$Y$1&amp;"年度"</f>
        <v>令和8年度</v>
      </c>
      <c r="D81" s="1405"/>
      <c r="E81" s="1406"/>
      <c r="F81" s="224"/>
      <c r="G81" s="225"/>
      <c r="H81" s="226"/>
      <c r="I81" s="1905"/>
      <c r="J81" s="1906"/>
      <c r="K81" s="1906"/>
      <c r="L81" s="1906"/>
      <c r="M81" s="1907"/>
      <c r="N81" s="1911"/>
      <c r="O81" s="1913"/>
      <c r="P81" s="1913"/>
      <c r="Q81" s="1912"/>
    </row>
    <row r="82" spans="2:17" ht="15.6" customHeight="1">
      <c r="C82" s="1528"/>
      <c r="D82" s="1232"/>
      <c r="E82" s="1915"/>
      <c r="F82" s="224"/>
      <c r="G82" s="225"/>
      <c r="H82" s="226"/>
      <c r="I82" s="1905"/>
      <c r="J82" s="1906"/>
      <c r="K82" s="1906"/>
      <c r="L82" s="1906"/>
      <c r="M82" s="1907"/>
      <c r="N82" s="1911"/>
      <c r="O82" s="1913"/>
      <c r="P82" s="1913"/>
      <c r="Q82" s="1912"/>
    </row>
    <row r="83" spans="2:17" ht="15.6" customHeight="1">
      <c r="C83" s="1404" t="str">
        <f>"令和"&amp;調書!$Y$1-1&amp;"年度"</f>
        <v>令和7年度</v>
      </c>
      <c r="D83" s="1405"/>
      <c r="E83" s="1406"/>
      <c r="F83" s="224"/>
      <c r="G83" s="225"/>
      <c r="H83" s="226"/>
      <c r="I83" s="1905"/>
      <c r="J83" s="1906"/>
      <c r="K83" s="1906"/>
      <c r="L83" s="1906"/>
      <c r="M83" s="1907"/>
      <c r="N83" s="1911"/>
      <c r="O83" s="1913"/>
      <c r="P83" s="1913"/>
      <c r="Q83" s="1912"/>
    </row>
    <row r="84" spans="2:17" ht="15.6" customHeight="1">
      <c r="C84" s="1528"/>
      <c r="D84" s="1232"/>
      <c r="E84" s="1915"/>
      <c r="F84" s="224"/>
      <c r="G84" s="225"/>
      <c r="H84" s="226"/>
      <c r="I84" s="1905"/>
      <c r="J84" s="1906"/>
      <c r="K84" s="1906"/>
      <c r="L84" s="1906"/>
      <c r="M84" s="1907"/>
      <c r="N84" s="1911"/>
      <c r="O84" s="1913"/>
      <c r="P84" s="1913"/>
      <c r="Q84" s="1912"/>
    </row>
    <row r="85" spans="2:17" ht="3.95" customHeight="1"/>
    <row r="86" spans="2:17" ht="16.5" customHeight="1">
      <c r="D86" t="s">
        <v>428</v>
      </c>
    </row>
    <row r="87" spans="2:17" ht="41.45" customHeight="1">
      <c r="C87" s="1916"/>
      <c r="D87" s="1917"/>
      <c r="E87" s="1917"/>
      <c r="F87" s="1917"/>
      <c r="G87" s="1917"/>
      <c r="H87" s="1917"/>
      <c r="I87" s="1917"/>
      <c r="J87" s="1917"/>
      <c r="K87" s="1917"/>
      <c r="L87" s="1917"/>
      <c r="M87" s="1917"/>
      <c r="N87" s="1917"/>
      <c r="O87" s="1918"/>
    </row>
    <row r="88" spans="2:17" ht="10.5" customHeight="1"/>
    <row r="89" spans="2:17" s="222" customFormat="1" ht="17.100000000000001" customHeight="1">
      <c r="B89" s="222" t="s">
        <v>1684</v>
      </c>
    </row>
    <row r="90" spans="2:17" ht="17.100000000000001" customHeight="1">
      <c r="C90" s="12"/>
      <c r="D90" s="19"/>
      <c r="E90" s="20"/>
      <c r="F90" s="1355" t="s">
        <v>1385</v>
      </c>
      <c r="G90" s="1355"/>
      <c r="H90" s="1355"/>
      <c r="I90" s="1467" t="s">
        <v>427</v>
      </c>
      <c r="J90" s="1467"/>
      <c r="K90" s="1467"/>
      <c r="L90" s="1467"/>
      <c r="M90" s="1467"/>
      <c r="N90" s="1616" t="s">
        <v>1473</v>
      </c>
      <c r="O90" s="1617"/>
      <c r="P90" s="1617"/>
      <c r="Q90" s="1914"/>
    </row>
    <row r="91" spans="2:17" ht="17.100000000000001" customHeight="1">
      <c r="C91" s="1404" t="str">
        <f>"令和"&amp;調書!$Y$1&amp;"年度"</f>
        <v>令和8年度</v>
      </c>
      <c r="D91" s="1405"/>
      <c r="E91" s="1406"/>
      <c r="F91" s="224"/>
      <c r="G91" s="225"/>
      <c r="H91" s="226"/>
      <c r="I91" s="1905"/>
      <c r="J91" s="1906"/>
      <c r="K91" s="1906"/>
      <c r="L91" s="1906"/>
      <c r="M91" s="1907"/>
      <c r="N91" s="1911"/>
      <c r="O91" s="1913"/>
      <c r="P91" s="1913"/>
      <c r="Q91" s="1912"/>
    </row>
    <row r="92" spans="2:17" ht="17.100000000000001" customHeight="1">
      <c r="C92" s="1528"/>
      <c r="D92" s="1232"/>
      <c r="E92" s="1915"/>
      <c r="F92" s="224"/>
      <c r="G92" s="225"/>
      <c r="H92" s="226"/>
      <c r="I92" s="1905"/>
      <c r="J92" s="1906"/>
      <c r="K92" s="1906"/>
      <c r="L92" s="1906"/>
      <c r="M92" s="1907"/>
      <c r="N92" s="1911"/>
      <c r="O92" s="1913"/>
      <c r="P92" s="1913"/>
      <c r="Q92" s="1912"/>
    </row>
    <row r="93" spans="2:17" ht="17.100000000000001" customHeight="1">
      <c r="C93" s="1404" t="str">
        <f>"令和"&amp;調書!$Y$1-1&amp;"年度"</f>
        <v>令和7年度</v>
      </c>
      <c r="D93" s="1405"/>
      <c r="E93" s="1406"/>
      <c r="F93" s="224"/>
      <c r="G93" s="225"/>
      <c r="H93" s="226"/>
      <c r="I93" s="1905"/>
      <c r="J93" s="1906"/>
      <c r="K93" s="1906"/>
      <c r="L93" s="1906"/>
      <c r="M93" s="1907"/>
      <c r="N93" s="1911"/>
      <c r="O93" s="1913"/>
      <c r="P93" s="1913"/>
      <c r="Q93" s="1912"/>
    </row>
    <row r="94" spans="2:17" ht="17.100000000000001" customHeight="1">
      <c r="C94" s="1528"/>
      <c r="D94" s="1232"/>
      <c r="E94" s="1915"/>
      <c r="F94" s="224"/>
      <c r="G94" s="225"/>
      <c r="H94" s="226"/>
      <c r="I94" s="1905"/>
      <c r="J94" s="1906"/>
      <c r="K94" s="1906"/>
      <c r="L94" s="1906"/>
      <c r="M94" s="1907"/>
      <c r="N94" s="1911"/>
      <c r="O94" s="1913"/>
      <c r="P94" s="1913"/>
      <c r="Q94" s="1912"/>
    </row>
    <row r="95" spans="2:17" ht="3.95" customHeight="1"/>
    <row r="96" spans="2:17" ht="15.95" customHeight="1">
      <c r="D96" t="s">
        <v>428</v>
      </c>
    </row>
    <row r="97" spans="2:17" ht="41.45" customHeight="1">
      <c r="C97" s="1916"/>
      <c r="D97" s="1917"/>
      <c r="E97" s="1917"/>
      <c r="F97" s="1917"/>
      <c r="G97" s="1917"/>
      <c r="H97" s="1917"/>
      <c r="I97" s="1917"/>
      <c r="J97" s="1917"/>
      <c r="K97" s="1917"/>
      <c r="L97" s="1917"/>
      <c r="M97" s="1917"/>
      <c r="N97" s="1917"/>
      <c r="O97" s="1918"/>
    </row>
    <row r="99" spans="2:17" ht="9.9499999999999993" customHeight="1"/>
    <row r="101" spans="2:17" ht="15.95" customHeight="1">
      <c r="E101" s="8"/>
      <c r="L101" s="1" t="s">
        <v>995</v>
      </c>
      <c r="M101" s="1902">
        <f>調書!$Q$11</f>
        <v>0</v>
      </c>
      <c r="N101" s="1903"/>
      <c r="O101" s="1903"/>
      <c r="P101" s="1903"/>
      <c r="Q101" s="1904"/>
    </row>
    <row r="102" spans="2:17" ht="17.25">
      <c r="B102" s="9" t="s">
        <v>904</v>
      </c>
    </row>
    <row r="103" spans="2:17" ht="15.95" customHeight="1">
      <c r="C103" s="8" t="s">
        <v>929</v>
      </c>
    </row>
    <row r="104" spans="2:17" ht="15.95" customHeight="1">
      <c r="D104" s="8" t="s">
        <v>1326</v>
      </c>
    </row>
    <row r="105" spans="2:17" ht="10.5" customHeight="1"/>
    <row r="106" spans="2:17" ht="10.5" customHeight="1"/>
    <row r="107" spans="2:17" ht="15.95" customHeight="1">
      <c r="B107" t="s">
        <v>843</v>
      </c>
    </row>
    <row r="108" spans="2:17" ht="29.1" customHeight="1">
      <c r="C108" s="1495" t="s">
        <v>756</v>
      </c>
      <c r="D108" s="1495"/>
      <c r="E108" s="1505"/>
      <c r="F108" s="1505" t="s">
        <v>760</v>
      </c>
      <c r="G108" s="1495"/>
      <c r="H108" s="1505"/>
      <c r="I108" s="1495"/>
      <c r="J108" s="1505"/>
      <c r="K108" s="1505"/>
      <c r="L108" s="1505"/>
      <c r="M108" s="1505"/>
      <c r="N108" s="1505"/>
    </row>
    <row r="109" spans="2:17" ht="15.95" customHeight="1">
      <c r="C109" s="1919"/>
      <c r="D109" s="1920"/>
      <c r="E109" s="10" t="s">
        <v>5</v>
      </c>
      <c r="F109" s="21" t="s">
        <v>757</v>
      </c>
      <c r="G109" s="223"/>
      <c r="H109" s="11" t="s">
        <v>758</v>
      </c>
      <c r="I109" s="223"/>
      <c r="J109" s="11" t="s">
        <v>129</v>
      </c>
      <c r="K109" s="11" t="s">
        <v>759</v>
      </c>
      <c r="L109" s="11"/>
      <c r="M109" s="11">
        <f>(G109+I109)*0.2</f>
        <v>0</v>
      </c>
      <c r="N109" s="10" t="s">
        <v>5</v>
      </c>
    </row>
    <row r="110" spans="2:17" ht="9.9499999999999993" customHeight="1"/>
    <row r="111" spans="2:17" ht="15.95" customHeight="1">
      <c r="B111" t="s">
        <v>761</v>
      </c>
    </row>
    <row r="112" spans="2:17" ht="15.95" customHeight="1">
      <c r="C112" s="12"/>
      <c r="D112" s="19"/>
      <c r="E112" s="20"/>
      <c r="F112" s="1404" t="s">
        <v>755</v>
      </c>
      <c r="G112" s="1408"/>
      <c r="H112" s="1408"/>
      <c r="I112" s="1527"/>
      <c r="J112" s="1526"/>
      <c r="K112" s="1467" t="s">
        <v>427</v>
      </c>
      <c r="L112" s="1467"/>
      <c r="M112" s="1467"/>
      <c r="N112" s="1467"/>
      <c r="O112" s="1467"/>
      <c r="P112" s="1922" t="s">
        <v>1474</v>
      </c>
      <c r="Q112" s="1923"/>
    </row>
    <row r="113" spans="2:17" ht="17.100000000000001" customHeight="1">
      <c r="C113" s="1438" t="str">
        <f>"令和"&amp;調書!$Y$1&amp;"年度"</f>
        <v>令和8年度</v>
      </c>
      <c r="D113" s="1438"/>
      <c r="E113" s="1438"/>
      <c r="F113" s="227"/>
      <c r="G113" s="1245" t="s">
        <v>762</v>
      </c>
      <c r="H113" s="1245"/>
      <c r="I113" s="223"/>
      <c r="J113" s="10" t="s">
        <v>8</v>
      </c>
      <c r="K113" s="1905"/>
      <c r="L113" s="1906"/>
      <c r="M113" s="1906"/>
      <c r="N113" s="1906"/>
      <c r="O113" s="1907"/>
      <c r="P113" s="1921"/>
      <c r="Q113" s="1921"/>
    </row>
    <row r="114" spans="2:17" ht="17.100000000000001" customHeight="1">
      <c r="C114" s="1438" t="str">
        <f>"令和"&amp;調書!$Y$1-1&amp;"年度"</f>
        <v>令和7年度</v>
      </c>
      <c r="D114" s="1438"/>
      <c r="E114" s="1438"/>
      <c r="F114" s="227"/>
      <c r="G114" s="1245" t="s">
        <v>762</v>
      </c>
      <c r="H114" s="1245"/>
      <c r="I114" s="223"/>
      <c r="J114" s="10" t="s">
        <v>8</v>
      </c>
      <c r="K114" s="1905"/>
      <c r="L114" s="1906"/>
      <c r="M114" s="1906"/>
      <c r="N114" s="1906"/>
      <c r="O114" s="1907"/>
      <c r="P114" s="1921"/>
      <c r="Q114" s="1921"/>
    </row>
    <row r="115" spans="2:17" ht="3.95" customHeight="1"/>
    <row r="116" spans="2:17" ht="15.6" customHeight="1">
      <c r="D116" t="s">
        <v>428</v>
      </c>
    </row>
    <row r="117" spans="2:17" ht="41.45" customHeight="1">
      <c r="C117" s="1908"/>
      <c r="D117" s="1909"/>
      <c r="E117" s="1909"/>
      <c r="F117" s="1909"/>
      <c r="G117" s="1909"/>
      <c r="H117" s="1909"/>
      <c r="I117" s="1909"/>
      <c r="J117" s="1909"/>
      <c r="K117" s="1909"/>
      <c r="L117" s="1909"/>
      <c r="M117" s="1909"/>
      <c r="N117" s="1909"/>
      <c r="O117" s="1910"/>
    </row>
    <row r="118" spans="2:17" ht="10.5" customHeight="1"/>
    <row r="119" spans="2:17" s="222" customFormat="1" ht="16.5" customHeight="1">
      <c r="B119" s="222" t="s">
        <v>1685</v>
      </c>
    </row>
    <row r="120" spans="2:17" ht="16.5" customHeight="1">
      <c r="C120" s="12"/>
      <c r="D120" s="19"/>
      <c r="E120" s="20"/>
      <c r="F120" s="1355" t="s">
        <v>1388</v>
      </c>
      <c r="G120" s="1355"/>
      <c r="H120" s="1355"/>
      <c r="I120" s="1467" t="s">
        <v>427</v>
      </c>
      <c r="J120" s="1467"/>
      <c r="K120" s="1467"/>
      <c r="L120" s="1467"/>
      <c r="M120" s="1467"/>
      <c r="N120" s="1616" t="s">
        <v>1473</v>
      </c>
      <c r="O120" s="1617"/>
      <c r="P120" s="1617"/>
      <c r="Q120" s="1914"/>
    </row>
    <row r="121" spans="2:17" ht="16.5" customHeight="1">
      <c r="C121" s="1438" t="str">
        <f>"令和"&amp;調書!$Y$1&amp;"年度"</f>
        <v>令和8年度</v>
      </c>
      <c r="D121" s="1438"/>
      <c r="E121" s="1438"/>
      <c r="F121" s="224"/>
      <c r="G121" s="225"/>
      <c r="H121" s="226"/>
      <c r="I121" s="1924"/>
      <c r="J121" s="1906"/>
      <c r="K121" s="1906"/>
      <c r="L121" s="1906"/>
      <c r="M121" s="1907"/>
      <c r="N121" s="1911"/>
      <c r="O121" s="1913"/>
      <c r="P121" s="1913"/>
      <c r="Q121" s="1912"/>
    </row>
    <row r="122" spans="2:17" ht="16.5" customHeight="1">
      <c r="C122" s="1438" t="str">
        <f>"令和"&amp;調書!$Y$1-1&amp;"年度"</f>
        <v>令和7年度</v>
      </c>
      <c r="D122" s="1438"/>
      <c r="E122" s="1438"/>
      <c r="F122" s="224"/>
      <c r="G122" s="225"/>
      <c r="H122" s="226"/>
      <c r="I122" s="1924"/>
      <c r="J122" s="1906"/>
      <c r="K122" s="1906"/>
      <c r="L122" s="1906"/>
      <c r="M122" s="1907"/>
      <c r="N122" s="1911"/>
      <c r="O122" s="1913"/>
      <c r="P122" s="1913"/>
      <c r="Q122" s="1912"/>
    </row>
    <row r="123" spans="2:17" ht="3.95" customHeight="1"/>
    <row r="124" spans="2:17" ht="15.6" customHeight="1">
      <c r="D124" t="s">
        <v>428</v>
      </c>
    </row>
    <row r="125" spans="2:17" ht="41.45" customHeight="1">
      <c r="C125" s="1908"/>
      <c r="D125" s="1909"/>
      <c r="E125" s="1909"/>
      <c r="F125" s="1909"/>
      <c r="G125" s="1909"/>
      <c r="H125" s="1909"/>
      <c r="I125" s="1909"/>
      <c r="J125" s="1909"/>
      <c r="K125" s="1909"/>
      <c r="L125" s="1909"/>
      <c r="M125" s="1909"/>
      <c r="N125" s="1909"/>
      <c r="O125" s="1910"/>
    </row>
    <row r="126" spans="2:17" ht="10.5" customHeight="1"/>
    <row r="127" spans="2:17" s="222" customFormat="1" ht="15.95" customHeight="1">
      <c r="B127" s="222" t="s">
        <v>1686</v>
      </c>
    </row>
    <row r="128" spans="2:17" ht="16.5" customHeight="1">
      <c r="C128" s="12"/>
      <c r="D128" s="19"/>
      <c r="E128" s="20"/>
      <c r="F128" s="1355" t="s">
        <v>1388</v>
      </c>
      <c r="G128" s="1355"/>
      <c r="H128" s="1355"/>
      <c r="I128" s="1467" t="s">
        <v>427</v>
      </c>
      <c r="J128" s="1467"/>
      <c r="K128" s="1467"/>
      <c r="L128" s="1467"/>
      <c r="M128" s="1467"/>
      <c r="N128" s="1616" t="s">
        <v>1473</v>
      </c>
      <c r="O128" s="1617"/>
      <c r="P128" s="1617"/>
      <c r="Q128" s="1914"/>
    </row>
    <row r="129" spans="3:17" ht="16.5" customHeight="1">
      <c r="C129" s="1438" t="str">
        <f>"令和"&amp;調書!$Y$1&amp;"年度"</f>
        <v>令和8年度</v>
      </c>
      <c r="D129" s="1438"/>
      <c r="E129" s="1438"/>
      <c r="F129" s="224"/>
      <c r="G129" s="225"/>
      <c r="H129" s="226"/>
      <c r="I129" s="1925"/>
      <c r="J129" s="1926"/>
      <c r="K129" s="1926"/>
      <c r="L129" s="1926"/>
      <c r="M129" s="1927"/>
      <c r="N129" s="1911"/>
      <c r="O129" s="1913"/>
      <c r="P129" s="1913"/>
      <c r="Q129" s="1912"/>
    </row>
    <row r="130" spans="3:17" ht="16.5" customHeight="1">
      <c r="C130" s="1438" t="str">
        <f>"令和"&amp;調書!$Y$1-1&amp;"年度"</f>
        <v>令和7年度</v>
      </c>
      <c r="D130" s="1438"/>
      <c r="E130" s="1438"/>
      <c r="F130" s="224"/>
      <c r="G130" s="225"/>
      <c r="H130" s="226"/>
      <c r="I130" s="1925"/>
      <c r="J130" s="1926"/>
      <c r="K130" s="1926"/>
      <c r="L130" s="1926"/>
      <c r="M130" s="1927"/>
      <c r="N130" s="1911"/>
      <c r="O130" s="1913"/>
      <c r="P130" s="1913"/>
      <c r="Q130" s="1912"/>
    </row>
    <row r="131" spans="3:17" ht="3.95" customHeight="1"/>
    <row r="132" spans="3:17" ht="15.6" customHeight="1">
      <c r="D132" t="s">
        <v>428</v>
      </c>
    </row>
    <row r="133" spans="3:17" ht="41.45" customHeight="1">
      <c r="C133" s="1916"/>
      <c r="D133" s="1917"/>
      <c r="E133" s="1917"/>
      <c r="F133" s="1917"/>
      <c r="G133" s="1917"/>
      <c r="H133" s="1917"/>
      <c r="I133" s="1917"/>
      <c r="J133" s="1917"/>
      <c r="K133" s="1917"/>
      <c r="L133" s="1917"/>
      <c r="M133" s="1917"/>
      <c r="N133" s="1917"/>
      <c r="O133" s="1918"/>
    </row>
    <row r="134" spans="3:17">
      <c r="C134" s="31" t="s">
        <v>764</v>
      </c>
    </row>
    <row r="135" spans="3:17">
      <c r="C135" s="31" t="s">
        <v>763</v>
      </c>
    </row>
    <row r="136" spans="3:17">
      <c r="C136" s="31" t="s">
        <v>766</v>
      </c>
    </row>
    <row r="137" spans="3:17">
      <c r="C137" s="31" t="s">
        <v>765</v>
      </c>
    </row>
  </sheetData>
  <sheetProtection algorithmName="SHA-512" hashValue="hfk/lhRoXVlaUdYoE12yTif6v1CO85ZFoSirrxa+coHV3kGs+YryHl3rokGkwHsxGmRrJpnzNPyvHtz5CkYhfw==" saltValue="Y+CnCHkD7XF4NGHwXYonew==" spinCount="100000" sheet="1" objects="1" scenarios="1"/>
  <mergeCells count="128">
    <mergeCell ref="N9:Q9"/>
    <mergeCell ref="N10:Q10"/>
    <mergeCell ref="N11:Q11"/>
    <mergeCell ref="N17:Q17"/>
    <mergeCell ref="N18:Q18"/>
    <mergeCell ref="N19:Q19"/>
    <mergeCell ref="P46:Q46"/>
    <mergeCell ref="N54:Q54"/>
    <mergeCell ref="N55:Q55"/>
    <mergeCell ref="P47:Q47"/>
    <mergeCell ref="P48:Q48"/>
    <mergeCell ref="C130:E130"/>
    <mergeCell ref="I130:M130"/>
    <mergeCell ref="C133:O133"/>
    <mergeCell ref="C125:O125"/>
    <mergeCell ref="F128:H128"/>
    <mergeCell ref="I128:M128"/>
    <mergeCell ref="C129:E129"/>
    <mergeCell ref="I129:M129"/>
    <mergeCell ref="N128:Q128"/>
    <mergeCell ref="N129:Q129"/>
    <mergeCell ref="N130:Q130"/>
    <mergeCell ref="C121:E121"/>
    <mergeCell ref="I121:M121"/>
    <mergeCell ref="C122:E122"/>
    <mergeCell ref="I122:M122"/>
    <mergeCell ref="C114:E114"/>
    <mergeCell ref="K114:O114"/>
    <mergeCell ref="N120:Q120"/>
    <mergeCell ref="N121:Q121"/>
    <mergeCell ref="N122:Q122"/>
    <mergeCell ref="P114:Q114"/>
    <mergeCell ref="C117:O117"/>
    <mergeCell ref="G114:H114"/>
    <mergeCell ref="C108:E108"/>
    <mergeCell ref="F108:N108"/>
    <mergeCell ref="C109:D109"/>
    <mergeCell ref="K112:O112"/>
    <mergeCell ref="C113:E113"/>
    <mergeCell ref="K113:O113"/>
    <mergeCell ref="F120:H120"/>
    <mergeCell ref="I120:M120"/>
    <mergeCell ref="P113:Q113"/>
    <mergeCell ref="P112:Q112"/>
    <mergeCell ref="G113:H113"/>
    <mergeCell ref="F112:J112"/>
    <mergeCell ref="C93:E94"/>
    <mergeCell ref="I93:M93"/>
    <mergeCell ref="I94:M94"/>
    <mergeCell ref="C97:O97"/>
    <mergeCell ref="F90:H90"/>
    <mergeCell ref="I90:M90"/>
    <mergeCell ref="C91:E92"/>
    <mergeCell ref="I91:M91"/>
    <mergeCell ref="I92:M92"/>
    <mergeCell ref="N90:Q90"/>
    <mergeCell ref="N91:Q91"/>
    <mergeCell ref="N92:Q92"/>
    <mergeCell ref="N93:Q93"/>
    <mergeCell ref="N94:Q94"/>
    <mergeCell ref="C83:E84"/>
    <mergeCell ref="I83:M83"/>
    <mergeCell ref="I84:M84"/>
    <mergeCell ref="C87:O87"/>
    <mergeCell ref="F80:H80"/>
    <mergeCell ref="I80:M80"/>
    <mergeCell ref="C81:E82"/>
    <mergeCell ref="I81:M81"/>
    <mergeCell ref="I82:M82"/>
    <mergeCell ref="N80:Q80"/>
    <mergeCell ref="N81:Q81"/>
    <mergeCell ref="N82:Q82"/>
    <mergeCell ref="N83:Q83"/>
    <mergeCell ref="N84:Q84"/>
    <mergeCell ref="C69:O69"/>
    <mergeCell ref="I64:M64"/>
    <mergeCell ref="I66:M66"/>
    <mergeCell ref="C63:E64"/>
    <mergeCell ref="C65:E66"/>
    <mergeCell ref="I63:M63"/>
    <mergeCell ref="I65:M65"/>
    <mergeCell ref="N63:Q63"/>
    <mergeCell ref="N64:Q64"/>
    <mergeCell ref="N65:Q65"/>
    <mergeCell ref="N66:Q66"/>
    <mergeCell ref="C59:O59"/>
    <mergeCell ref="F62:H62"/>
    <mergeCell ref="I62:M62"/>
    <mergeCell ref="C51:O51"/>
    <mergeCell ref="F54:H54"/>
    <mergeCell ref="I54:M54"/>
    <mergeCell ref="C55:E55"/>
    <mergeCell ref="I55:M55"/>
    <mergeCell ref="N56:Q56"/>
    <mergeCell ref="N62:Q62"/>
    <mergeCell ref="C41:F41"/>
    <mergeCell ref="G41:H41"/>
    <mergeCell ref="F46:G46"/>
    <mergeCell ref="H46:J46"/>
    <mergeCell ref="K46:O46"/>
    <mergeCell ref="K47:O47"/>
    <mergeCell ref="K48:O48"/>
    <mergeCell ref="C56:E56"/>
    <mergeCell ref="I56:M56"/>
    <mergeCell ref="M2:Q2"/>
    <mergeCell ref="M26:Q26"/>
    <mergeCell ref="M73:Q73"/>
    <mergeCell ref="M101:Q101"/>
    <mergeCell ref="F9:H9"/>
    <mergeCell ref="C10:E10"/>
    <mergeCell ref="C11:E11"/>
    <mergeCell ref="I9:M9"/>
    <mergeCell ref="I10:M10"/>
    <mergeCell ref="I11:M11"/>
    <mergeCell ref="C19:E19"/>
    <mergeCell ref="I19:M19"/>
    <mergeCell ref="C22:O22"/>
    <mergeCell ref="C39:F39"/>
    <mergeCell ref="G39:H39"/>
    <mergeCell ref="C14:O14"/>
    <mergeCell ref="F17:H17"/>
    <mergeCell ref="I17:M17"/>
    <mergeCell ref="C18:E18"/>
    <mergeCell ref="I18:M18"/>
    <mergeCell ref="C47:E47"/>
    <mergeCell ref="C48:E48"/>
    <mergeCell ref="C40:F40"/>
    <mergeCell ref="G40:H40"/>
  </mergeCells>
  <phoneticPr fontId="1"/>
  <dataValidations count="5">
    <dataValidation type="list" allowBlank="1" showInputMessage="1" showErrorMessage="1" sqref="N18:N19 N10:N11 N121:N122 P47:Q48 N55:N56 N63:N66 N81:N84 N91:N94 P113:Q114 N129:N130" xr:uid="{6A6C40E2-EAF4-4444-BBCA-7FAC0A5DF1FE}">
      <formula1>"1適,2不適"</formula1>
    </dataValidation>
    <dataValidation type="list" allowBlank="1" showInputMessage="1" showErrorMessage="1" sqref="G39:H41" xr:uid="{49C0FB62-24B3-4861-B96C-E7ADF57F9C75}">
      <formula1>"1実施,2未実施"</formula1>
    </dataValidation>
    <dataValidation type="list" allowBlank="1" showInputMessage="1" showErrorMessage="1" sqref="I129:M130" xr:uid="{F6C8E74E-B978-4CF6-B02F-9C8AECD3CDF9}">
      <formula1>"1一社)埼玉県浄化槽協会,2一社)埼玉県環境検査研究協会"</formula1>
    </dataValidation>
    <dataValidation imeMode="off" allowBlank="1" showInputMessage="1" showErrorMessage="1" sqref="F47:F48 C109:D109 G109 I109 F113:F114 I113:I114" xr:uid="{83D39291-2870-4F23-9091-07703B1FD8FC}"/>
    <dataValidation type="whole" imeMode="off" operator="greaterThanOrEqual" allowBlank="1" showInputMessage="1" showErrorMessage="1" sqref="F10:H11 F18:H19 H47:J48 F55:H56 F63:H66 F81:H84 F91:H94 F121:H122 F129:H130" xr:uid="{D93EA495-7522-46C1-B302-9B320EFECE68}">
      <formula1>0</formula1>
    </dataValidation>
  </dataValidations>
  <printOptions horizontalCentered="1"/>
  <pageMargins left="0.31496062992125984" right="0.31496062992125984" top="0.35433070866141736" bottom="0.35433070866141736" header="0.31496062992125984" footer="0.31496062992125984"/>
  <pageSetup paperSize="9" scale="112" orientation="portrait" r:id="rId1"/>
  <rowBreaks count="3" manualBreakCount="3">
    <brk id="24" max="16383" man="1"/>
    <brk id="71" max="16383" man="1"/>
    <brk id="9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A005-29C4-4083-8AFE-55CF0C84F938}">
  <sheetPr codeName="Sheet6"/>
  <dimension ref="B1:AC70"/>
  <sheetViews>
    <sheetView showGridLines="0" view="pageBreakPreview" zoomScaleNormal="115" zoomScaleSheetLayoutView="100" workbookViewId="0">
      <selection activeCell="AJ24" sqref="AJ24"/>
    </sheetView>
  </sheetViews>
  <sheetFormatPr defaultRowHeight="13.5"/>
  <cols>
    <col min="1" max="1" width="2" customWidth="1"/>
    <col min="2" max="34" width="3.125" customWidth="1"/>
  </cols>
  <sheetData>
    <row r="1" spans="2:29" ht="5.45" customHeight="1"/>
    <row r="2" spans="2:29" ht="6.6" customHeight="1"/>
    <row r="3" spans="2:29" ht="15.95" customHeight="1">
      <c r="E3" s="8"/>
      <c r="W3" s="1" t="s">
        <v>995</v>
      </c>
      <c r="X3" s="1902">
        <f>調書!$Q$11</f>
        <v>0</v>
      </c>
      <c r="Y3" s="1903"/>
      <c r="Z3" s="1903"/>
      <c r="AA3" s="1903"/>
      <c r="AB3" s="1903"/>
      <c r="AC3" s="1246"/>
    </row>
    <row r="4" spans="2:29" ht="17.25">
      <c r="B4" s="34" t="s">
        <v>647</v>
      </c>
    </row>
    <row r="5" spans="2:29" ht="14.25">
      <c r="C5" s="7" t="s">
        <v>934</v>
      </c>
    </row>
    <row r="6" spans="2:29">
      <c r="D6" s="8" t="s">
        <v>1327</v>
      </c>
    </row>
    <row r="7" spans="2:29" ht="10.5" customHeight="1"/>
    <row r="8" spans="2:29">
      <c r="C8" s="35" t="s">
        <v>521</v>
      </c>
      <c r="D8" s="35"/>
    </row>
    <row r="9" spans="2:29">
      <c r="C9" s="35"/>
      <c r="D9" s="35" t="s">
        <v>523</v>
      </c>
      <c r="E9" s="3"/>
    </row>
    <row r="10" spans="2:29">
      <c r="C10" s="35"/>
      <c r="D10" s="35" t="s">
        <v>522</v>
      </c>
    </row>
    <row r="11" spans="2:29" ht="10.5" customHeight="1"/>
    <row r="12" spans="2:29" s="37" customFormat="1" ht="15.95" customHeight="1">
      <c r="C12" s="8" t="s">
        <v>1687</v>
      </c>
    </row>
    <row r="13" spans="2:29" ht="15.95" customHeight="1">
      <c r="D13" s="1248"/>
      <c r="E13" s="1248"/>
      <c r="F13" s="1248"/>
      <c r="G13" s="1248"/>
      <c r="H13" s="1930" t="s">
        <v>426</v>
      </c>
      <c r="I13" s="1715"/>
      <c r="J13" s="1599"/>
      <c r="K13" s="1715"/>
      <c r="L13" s="1715"/>
      <c r="M13" s="1600"/>
      <c r="N13" s="1404" t="s">
        <v>429</v>
      </c>
      <c r="O13" s="1405"/>
      <c r="P13" s="1405"/>
      <c r="Q13" s="1405"/>
      <c r="R13" s="1405"/>
      <c r="S13" s="1732"/>
      <c r="T13" s="1616" t="s">
        <v>1475</v>
      </c>
      <c r="U13" s="1617"/>
      <c r="V13" s="1617"/>
      <c r="W13" s="1914"/>
    </row>
    <row r="14" spans="2:29" ht="15.95" customHeight="1">
      <c r="D14" s="1940" t="str">
        <f>"令和"&amp;調書!$Y$1&amp;"年度"</f>
        <v>令和8年度</v>
      </c>
      <c r="E14" s="1940"/>
      <c r="F14" s="1940"/>
      <c r="G14" s="1940"/>
      <c r="H14" s="1931"/>
      <c r="I14" s="1932"/>
      <c r="J14" s="11" t="s">
        <v>7</v>
      </c>
      <c r="K14" s="1931"/>
      <c r="L14" s="1932"/>
      <c r="M14" s="11" t="s">
        <v>4</v>
      </c>
      <c r="N14" s="1933"/>
      <c r="O14" s="1934"/>
      <c r="P14" s="1934"/>
      <c r="Q14" s="1934"/>
      <c r="R14" s="1934"/>
      <c r="S14" s="1935"/>
      <c r="T14" s="1912"/>
      <c r="U14" s="1921"/>
      <c r="V14" s="1921"/>
      <c r="W14" s="1921"/>
    </row>
    <row r="15" spans="2:29" ht="15.95" customHeight="1">
      <c r="D15" s="1940" t="str">
        <f>"令和"&amp;調書!$Y$1-1&amp;"年度"</f>
        <v>令和7年度</v>
      </c>
      <c r="E15" s="1940"/>
      <c r="F15" s="1940"/>
      <c r="G15" s="1940"/>
      <c r="H15" s="1931"/>
      <c r="I15" s="1932"/>
      <c r="J15" s="11" t="s">
        <v>7</v>
      </c>
      <c r="K15" s="1931"/>
      <c r="L15" s="1932"/>
      <c r="M15" s="11" t="s">
        <v>4</v>
      </c>
      <c r="N15" s="1933"/>
      <c r="O15" s="1934"/>
      <c r="P15" s="1934"/>
      <c r="Q15" s="1934"/>
      <c r="R15" s="1934"/>
      <c r="S15" s="1935"/>
      <c r="T15" s="1912"/>
      <c r="U15" s="1921"/>
      <c r="V15" s="1921"/>
      <c r="W15" s="1921"/>
    </row>
    <row r="16" spans="2:29" ht="6.6" customHeight="1"/>
    <row r="17" spans="3:29" ht="32.450000000000003" customHeight="1">
      <c r="D17" s="1400" t="s">
        <v>524</v>
      </c>
      <c r="E17" s="1400"/>
      <c r="F17" s="1400"/>
      <c r="G17" s="1400"/>
      <c r="H17" s="1400"/>
      <c r="I17" s="1400"/>
      <c r="J17" s="1400"/>
      <c r="K17" s="1376"/>
      <c r="L17" s="1908"/>
      <c r="M17" s="1909"/>
      <c r="N17" s="1909"/>
      <c r="O17" s="1909"/>
      <c r="P17" s="1909"/>
      <c r="Q17" s="1909"/>
      <c r="R17" s="1909"/>
      <c r="S17" s="1909"/>
      <c r="T17" s="1909"/>
      <c r="U17" s="1909"/>
      <c r="V17" s="1909"/>
      <c r="W17" s="1909"/>
      <c r="X17" s="1909"/>
      <c r="Y17" s="1909"/>
      <c r="Z17" s="1963"/>
      <c r="AA17" s="1963"/>
      <c r="AB17" s="1963"/>
      <c r="AC17" s="1964"/>
    </row>
    <row r="18" spans="3:29" ht="10.5" customHeight="1"/>
    <row r="19" spans="3:29" s="37" customFormat="1" ht="15.6" customHeight="1">
      <c r="C19" s="8" t="s">
        <v>1688</v>
      </c>
    </row>
    <row r="20" spans="3:29" ht="15.6" customHeight="1">
      <c r="D20" s="1248"/>
      <c r="E20" s="1248"/>
      <c r="F20" s="1248"/>
      <c r="G20" s="1248"/>
      <c r="H20" s="1930" t="s">
        <v>426</v>
      </c>
      <c r="I20" s="1715"/>
      <c r="J20" s="1599"/>
      <c r="K20" s="1715"/>
      <c r="L20" s="1715"/>
      <c r="M20" s="1600"/>
      <c r="N20" s="1404" t="s">
        <v>429</v>
      </c>
      <c r="O20" s="1405"/>
      <c r="P20" s="1405"/>
      <c r="Q20" s="1405"/>
      <c r="R20" s="1405"/>
      <c r="S20" s="1732"/>
      <c r="T20" s="1616" t="s">
        <v>1475</v>
      </c>
      <c r="U20" s="1617"/>
      <c r="V20" s="1617"/>
      <c r="W20" s="1914"/>
    </row>
    <row r="21" spans="3:29" ht="15.6" customHeight="1">
      <c r="D21" s="1940" t="str">
        <f>"令和"&amp;調書!$Y$1&amp;"年度"</f>
        <v>令和8年度</v>
      </c>
      <c r="E21" s="1940"/>
      <c r="F21" s="1940"/>
      <c r="G21" s="1940"/>
      <c r="H21" s="1950"/>
      <c r="I21" s="1951"/>
      <c r="J21" s="15" t="s">
        <v>7</v>
      </c>
      <c r="K21" s="1950"/>
      <c r="L21" s="1951"/>
      <c r="M21" s="15" t="s">
        <v>4</v>
      </c>
      <c r="N21" s="1952"/>
      <c r="O21" s="1953"/>
      <c r="P21" s="1953"/>
      <c r="Q21" s="1953"/>
      <c r="R21" s="1953"/>
      <c r="S21" s="1954"/>
      <c r="T21" s="1962"/>
      <c r="U21" s="1955"/>
      <c r="V21" s="1955"/>
      <c r="W21" s="1955"/>
    </row>
    <row r="22" spans="3:29" ht="15.6" customHeight="1">
      <c r="D22" s="1956"/>
      <c r="E22" s="1956"/>
      <c r="F22" s="1956"/>
      <c r="G22" s="1956"/>
      <c r="H22" s="1957"/>
      <c r="I22" s="1958"/>
      <c r="J22" s="17" t="s">
        <v>7</v>
      </c>
      <c r="K22" s="1957"/>
      <c r="L22" s="1958"/>
      <c r="M22" s="17" t="s">
        <v>4</v>
      </c>
      <c r="N22" s="1959"/>
      <c r="O22" s="1960"/>
      <c r="P22" s="1960"/>
      <c r="Q22" s="1960"/>
      <c r="R22" s="1960"/>
      <c r="S22" s="1961"/>
      <c r="T22" s="1948"/>
      <c r="U22" s="1941"/>
      <c r="V22" s="1941"/>
      <c r="W22" s="1941"/>
    </row>
    <row r="23" spans="3:29" ht="15.6" customHeight="1">
      <c r="D23" s="1956"/>
      <c r="E23" s="1956"/>
      <c r="F23" s="1956"/>
      <c r="G23" s="1956"/>
      <c r="H23" s="1942"/>
      <c r="I23" s="1943"/>
      <c r="J23" s="18" t="s">
        <v>7</v>
      </c>
      <c r="K23" s="1942"/>
      <c r="L23" s="1943"/>
      <c r="M23" s="18" t="s">
        <v>4</v>
      </c>
      <c r="N23" s="1944"/>
      <c r="O23" s="1945"/>
      <c r="P23" s="1945"/>
      <c r="Q23" s="1945"/>
      <c r="R23" s="1945"/>
      <c r="S23" s="1946"/>
      <c r="T23" s="1949"/>
      <c r="U23" s="1947"/>
      <c r="V23" s="1947"/>
      <c r="W23" s="1947"/>
    </row>
    <row r="24" spans="3:29" ht="15.6" customHeight="1">
      <c r="D24" s="1940" t="str">
        <f>"令和"&amp;調書!$Y$1-1&amp;"年度"</f>
        <v>令和7年度</v>
      </c>
      <c r="E24" s="1940"/>
      <c r="F24" s="1940"/>
      <c r="G24" s="1940"/>
      <c r="H24" s="1950"/>
      <c r="I24" s="1951"/>
      <c r="J24" s="15" t="s">
        <v>7</v>
      </c>
      <c r="K24" s="1950"/>
      <c r="L24" s="1951"/>
      <c r="M24" s="15" t="s">
        <v>4</v>
      </c>
      <c r="N24" s="1952"/>
      <c r="O24" s="1953"/>
      <c r="P24" s="1953"/>
      <c r="Q24" s="1953"/>
      <c r="R24" s="1953"/>
      <c r="S24" s="1954"/>
      <c r="T24" s="1962"/>
      <c r="U24" s="1955"/>
      <c r="V24" s="1955"/>
      <c r="W24" s="1955"/>
    </row>
    <row r="25" spans="3:29" ht="15.6" customHeight="1">
      <c r="D25" s="1956"/>
      <c r="E25" s="1956"/>
      <c r="F25" s="1956"/>
      <c r="G25" s="1956"/>
      <c r="H25" s="1957"/>
      <c r="I25" s="1958"/>
      <c r="J25" s="17" t="s">
        <v>7</v>
      </c>
      <c r="K25" s="1957"/>
      <c r="L25" s="1958"/>
      <c r="M25" s="17" t="s">
        <v>4</v>
      </c>
      <c r="N25" s="1959"/>
      <c r="O25" s="1960"/>
      <c r="P25" s="1960"/>
      <c r="Q25" s="1960"/>
      <c r="R25" s="1960"/>
      <c r="S25" s="1961"/>
      <c r="T25" s="1948"/>
      <c r="U25" s="1941"/>
      <c r="V25" s="1941"/>
      <c r="W25" s="1941"/>
    </row>
    <row r="26" spans="3:29" ht="15.6" customHeight="1">
      <c r="D26" s="1956"/>
      <c r="E26" s="1956"/>
      <c r="F26" s="1956"/>
      <c r="G26" s="1956"/>
      <c r="H26" s="1942"/>
      <c r="I26" s="1943"/>
      <c r="J26" s="18" t="s">
        <v>7</v>
      </c>
      <c r="K26" s="1942"/>
      <c r="L26" s="1943"/>
      <c r="M26" s="18" t="s">
        <v>4</v>
      </c>
      <c r="N26" s="1944"/>
      <c r="O26" s="1945"/>
      <c r="P26" s="1945"/>
      <c r="Q26" s="1945"/>
      <c r="R26" s="1945"/>
      <c r="S26" s="1946"/>
      <c r="T26" s="1949"/>
      <c r="U26" s="1947"/>
      <c r="V26" s="1947"/>
      <c r="W26" s="1947"/>
    </row>
    <row r="27" spans="3:29" ht="6.6" customHeight="1"/>
    <row r="28" spans="3:29" ht="32.450000000000003" customHeight="1">
      <c r="D28" s="1400" t="s">
        <v>524</v>
      </c>
      <c r="E28" s="1400"/>
      <c r="F28" s="1400"/>
      <c r="G28" s="1400"/>
      <c r="H28" s="1400"/>
      <c r="I28" s="1400"/>
      <c r="J28" s="1400"/>
      <c r="K28" s="1376"/>
      <c r="L28" s="1908"/>
      <c r="M28" s="1909"/>
      <c r="N28" s="1909"/>
      <c r="O28" s="1909"/>
      <c r="P28" s="1909"/>
      <c r="Q28" s="1909"/>
      <c r="R28" s="1909"/>
      <c r="S28" s="1909"/>
      <c r="T28" s="1909"/>
      <c r="U28" s="1909"/>
      <c r="V28" s="1909"/>
      <c r="W28" s="1909"/>
      <c r="X28" s="1909"/>
      <c r="Y28" s="1909"/>
      <c r="Z28" s="1938"/>
      <c r="AA28" s="1938"/>
      <c r="AB28" s="1938"/>
      <c r="AC28" s="1939"/>
    </row>
    <row r="29" spans="3:29" ht="10.5" customHeight="1"/>
    <row r="30" spans="3:29" ht="16.5" customHeight="1">
      <c r="C30" s="8" t="s">
        <v>525</v>
      </c>
    </row>
    <row r="31" spans="3:29" s="37" customFormat="1" ht="16.5" customHeight="1">
      <c r="D31" s="8" t="s">
        <v>1689</v>
      </c>
    </row>
    <row r="32" spans="3:29" ht="16.5" customHeight="1">
      <c r="D32" s="1248"/>
      <c r="E32" s="1248"/>
      <c r="F32" s="1248"/>
      <c r="G32" s="1248"/>
      <c r="H32" s="1930" t="s">
        <v>426</v>
      </c>
      <c r="I32" s="1715"/>
      <c r="J32" s="1599"/>
      <c r="K32" s="1715"/>
      <c r="L32" s="1715"/>
      <c r="M32" s="1600"/>
      <c r="N32" s="1404" t="s">
        <v>429</v>
      </c>
      <c r="O32" s="1405"/>
      <c r="P32" s="1405"/>
      <c r="Q32" s="1405"/>
      <c r="R32" s="1405"/>
      <c r="S32" s="1732"/>
      <c r="T32" s="1616" t="s">
        <v>1475</v>
      </c>
      <c r="U32" s="1617"/>
      <c r="V32" s="1617"/>
      <c r="W32" s="1914"/>
    </row>
    <row r="33" spans="3:29" ht="16.5" customHeight="1">
      <c r="D33" s="1940" t="str">
        <f>"令和"&amp;調書!$Y$1&amp;"年度"</f>
        <v>令和8年度</v>
      </c>
      <c r="E33" s="1940"/>
      <c r="F33" s="1940"/>
      <c r="G33" s="1940"/>
      <c r="H33" s="1950"/>
      <c r="I33" s="1951"/>
      <c r="J33" s="15" t="s">
        <v>7</v>
      </c>
      <c r="K33" s="1950"/>
      <c r="L33" s="1951"/>
      <c r="M33" s="15" t="s">
        <v>4</v>
      </c>
      <c r="N33" s="1952"/>
      <c r="O33" s="1953"/>
      <c r="P33" s="1953"/>
      <c r="Q33" s="1953"/>
      <c r="R33" s="1953"/>
      <c r="S33" s="1954"/>
      <c r="T33" s="1962"/>
      <c r="U33" s="1955"/>
      <c r="V33" s="1955"/>
      <c r="W33" s="1955"/>
    </row>
    <row r="34" spans="3:29" ht="16.5" customHeight="1">
      <c r="D34" s="1956"/>
      <c r="E34" s="1956"/>
      <c r="F34" s="1956"/>
      <c r="G34" s="1956"/>
      <c r="H34" s="1957"/>
      <c r="I34" s="1958"/>
      <c r="J34" s="17" t="s">
        <v>7</v>
      </c>
      <c r="K34" s="1957"/>
      <c r="L34" s="1958"/>
      <c r="M34" s="17" t="s">
        <v>4</v>
      </c>
      <c r="N34" s="1959"/>
      <c r="O34" s="1960"/>
      <c r="P34" s="1960"/>
      <c r="Q34" s="1960"/>
      <c r="R34" s="1960"/>
      <c r="S34" s="1961"/>
      <c r="T34" s="1948"/>
      <c r="U34" s="1941"/>
      <c r="V34" s="1941"/>
      <c r="W34" s="1941"/>
    </row>
    <row r="35" spans="3:29" ht="16.5" customHeight="1">
      <c r="D35" s="1956"/>
      <c r="E35" s="1956"/>
      <c r="F35" s="1956"/>
      <c r="G35" s="1956"/>
      <c r="H35" s="1942"/>
      <c r="I35" s="1943"/>
      <c r="J35" s="18" t="s">
        <v>7</v>
      </c>
      <c r="K35" s="1942"/>
      <c r="L35" s="1943"/>
      <c r="M35" s="18" t="s">
        <v>4</v>
      </c>
      <c r="N35" s="1944"/>
      <c r="O35" s="1945"/>
      <c r="P35" s="1945"/>
      <c r="Q35" s="1945"/>
      <c r="R35" s="1945"/>
      <c r="S35" s="1946"/>
      <c r="T35" s="1949"/>
      <c r="U35" s="1947"/>
      <c r="V35" s="1947"/>
      <c r="W35" s="1947"/>
    </row>
    <row r="36" spans="3:29" ht="16.5" customHeight="1">
      <c r="D36" s="1940" t="str">
        <f>"令和"&amp;調書!$Y$1-1&amp;"年度"</f>
        <v>令和7年度</v>
      </c>
      <c r="E36" s="1940"/>
      <c r="F36" s="1940"/>
      <c r="G36" s="1940"/>
      <c r="H36" s="1950"/>
      <c r="I36" s="1951"/>
      <c r="J36" s="15" t="s">
        <v>7</v>
      </c>
      <c r="K36" s="1950"/>
      <c r="L36" s="1951"/>
      <c r="M36" s="15" t="s">
        <v>4</v>
      </c>
      <c r="N36" s="1952"/>
      <c r="O36" s="1953"/>
      <c r="P36" s="1953"/>
      <c r="Q36" s="1953"/>
      <c r="R36" s="1953"/>
      <c r="S36" s="1954"/>
      <c r="T36" s="1962"/>
      <c r="U36" s="1955"/>
      <c r="V36" s="1955"/>
      <c r="W36" s="1955"/>
    </row>
    <row r="37" spans="3:29" ht="16.5" customHeight="1">
      <c r="D37" s="1956"/>
      <c r="E37" s="1956"/>
      <c r="F37" s="1956"/>
      <c r="G37" s="1956"/>
      <c r="H37" s="1957"/>
      <c r="I37" s="1958"/>
      <c r="J37" s="17" t="s">
        <v>7</v>
      </c>
      <c r="K37" s="1957"/>
      <c r="L37" s="1958"/>
      <c r="M37" s="17" t="s">
        <v>4</v>
      </c>
      <c r="N37" s="1959"/>
      <c r="O37" s="1960"/>
      <c r="P37" s="1960"/>
      <c r="Q37" s="1960"/>
      <c r="R37" s="1960"/>
      <c r="S37" s="1961"/>
      <c r="T37" s="1948"/>
      <c r="U37" s="1941"/>
      <c r="V37" s="1941"/>
      <c r="W37" s="1941"/>
    </row>
    <row r="38" spans="3:29" ht="16.5" customHeight="1">
      <c r="D38" s="1956"/>
      <c r="E38" s="1956"/>
      <c r="F38" s="1956"/>
      <c r="G38" s="1956"/>
      <c r="H38" s="1942"/>
      <c r="I38" s="1943"/>
      <c r="J38" s="18" t="s">
        <v>7</v>
      </c>
      <c r="K38" s="1942"/>
      <c r="L38" s="1943"/>
      <c r="M38" s="18" t="s">
        <v>4</v>
      </c>
      <c r="N38" s="1944"/>
      <c r="O38" s="1945"/>
      <c r="P38" s="1945"/>
      <c r="Q38" s="1945"/>
      <c r="R38" s="1945"/>
      <c r="S38" s="1946"/>
      <c r="T38" s="1949"/>
      <c r="U38" s="1947"/>
      <c r="V38" s="1947"/>
      <c r="W38" s="1947"/>
    </row>
    <row r="39" spans="3:29" ht="6.6" customHeight="1"/>
    <row r="40" spans="3:29" ht="33.6" customHeight="1">
      <c r="D40" s="1400" t="s">
        <v>524</v>
      </c>
      <c r="E40" s="1400"/>
      <c r="F40" s="1400"/>
      <c r="G40" s="1400"/>
      <c r="H40" s="1400"/>
      <c r="I40" s="1400"/>
      <c r="J40" s="1400"/>
      <c r="K40" s="1376"/>
      <c r="L40" s="1908"/>
      <c r="M40" s="1909"/>
      <c r="N40" s="1909"/>
      <c r="O40" s="1909"/>
      <c r="P40" s="1909"/>
      <c r="Q40" s="1909"/>
      <c r="R40" s="1909"/>
      <c r="S40" s="1909"/>
      <c r="T40" s="1909"/>
      <c r="U40" s="1909"/>
      <c r="V40" s="1909"/>
      <c r="W40" s="1909"/>
      <c r="X40" s="1909"/>
      <c r="Y40" s="1909"/>
      <c r="Z40" s="1938"/>
      <c r="AA40" s="1938"/>
      <c r="AB40" s="1938"/>
      <c r="AC40" s="1939"/>
    </row>
    <row r="41" spans="3:29" ht="10.5" customHeight="1"/>
    <row r="42" spans="3:29" s="37" customFormat="1" ht="15.95" customHeight="1">
      <c r="C42" s="8" t="s">
        <v>1690</v>
      </c>
    </row>
    <row r="43" spans="3:29" ht="15.95" customHeight="1">
      <c r="D43" s="1248"/>
      <c r="E43" s="1248"/>
      <c r="F43" s="1248"/>
      <c r="G43" s="1248"/>
      <c r="H43" s="1930" t="s">
        <v>426</v>
      </c>
      <c r="I43" s="1715"/>
      <c r="J43" s="1599"/>
      <c r="K43" s="1715"/>
      <c r="L43" s="1715"/>
      <c r="M43" s="1600"/>
      <c r="N43" s="1404" t="s">
        <v>429</v>
      </c>
      <c r="O43" s="1405"/>
      <c r="P43" s="1405"/>
      <c r="Q43" s="1405"/>
      <c r="R43" s="1405"/>
      <c r="S43" s="1732"/>
      <c r="T43" s="1616" t="s">
        <v>1475</v>
      </c>
      <c r="U43" s="1617"/>
      <c r="V43" s="1617"/>
      <c r="W43" s="1914"/>
    </row>
    <row r="44" spans="3:29" ht="15.95" customHeight="1">
      <c r="D44" s="1940" t="str">
        <f>"令和"&amp;調書!$Y$1&amp;"年度"</f>
        <v>令和8年度</v>
      </c>
      <c r="E44" s="1940"/>
      <c r="F44" s="1940"/>
      <c r="G44" s="1940"/>
      <c r="H44" s="1931"/>
      <c r="I44" s="1932"/>
      <c r="J44" s="11" t="s">
        <v>7</v>
      </c>
      <c r="K44" s="1931"/>
      <c r="L44" s="1932"/>
      <c r="M44" s="11" t="s">
        <v>4</v>
      </c>
      <c r="N44" s="1933"/>
      <c r="O44" s="1934"/>
      <c r="P44" s="1934"/>
      <c r="Q44" s="1934"/>
      <c r="R44" s="1934"/>
      <c r="S44" s="1935"/>
      <c r="T44" s="1912"/>
      <c r="U44" s="1921"/>
      <c r="V44" s="1921"/>
      <c r="W44" s="1921"/>
    </row>
    <row r="45" spans="3:29" ht="15.95" customHeight="1">
      <c r="D45" s="1940" t="str">
        <f>"令和"&amp;調書!$Y$1-1&amp;"年度"</f>
        <v>令和7年度</v>
      </c>
      <c r="E45" s="1940"/>
      <c r="F45" s="1940"/>
      <c r="G45" s="1940"/>
      <c r="H45" s="1931"/>
      <c r="I45" s="1932"/>
      <c r="J45" s="11" t="s">
        <v>7</v>
      </c>
      <c r="K45" s="1931"/>
      <c r="L45" s="1932"/>
      <c r="M45" s="11" t="s">
        <v>4</v>
      </c>
      <c r="N45" s="1933"/>
      <c r="O45" s="1934"/>
      <c r="P45" s="1934"/>
      <c r="Q45" s="1934"/>
      <c r="R45" s="1934"/>
      <c r="S45" s="1935"/>
      <c r="T45" s="1912"/>
      <c r="U45" s="1921"/>
      <c r="V45" s="1921"/>
      <c r="W45" s="1921"/>
    </row>
    <row r="46" spans="3:29" ht="6.6" customHeight="1"/>
    <row r="47" spans="3:29" ht="32.450000000000003" customHeight="1">
      <c r="D47" s="1400" t="s">
        <v>524</v>
      </c>
      <c r="E47" s="1400"/>
      <c r="F47" s="1400"/>
      <c r="G47" s="1400"/>
      <c r="H47" s="1400"/>
      <c r="I47" s="1400"/>
      <c r="J47" s="1400"/>
      <c r="K47" s="1376"/>
      <c r="L47" s="1908"/>
      <c r="M47" s="1909"/>
      <c r="N47" s="1909"/>
      <c r="O47" s="1909"/>
      <c r="P47" s="1909"/>
      <c r="Q47" s="1909"/>
      <c r="R47" s="1909"/>
      <c r="S47" s="1909"/>
      <c r="T47" s="1909"/>
      <c r="U47" s="1909"/>
      <c r="V47" s="1909"/>
      <c r="W47" s="1909"/>
      <c r="X47" s="1909"/>
      <c r="Y47" s="1909"/>
      <c r="Z47" s="1938"/>
      <c r="AA47" s="1938"/>
      <c r="AB47" s="1938"/>
      <c r="AC47" s="1939"/>
    </row>
    <row r="48" spans="3:29" ht="10.5" customHeight="1"/>
    <row r="49" spans="3:29" s="37" customFormat="1" ht="16.5" customHeight="1">
      <c r="C49" s="8" t="s">
        <v>1691</v>
      </c>
    </row>
    <row r="50" spans="3:29" ht="16.5" customHeight="1">
      <c r="D50" s="1248"/>
      <c r="E50" s="1248"/>
      <c r="F50" s="1248"/>
      <c r="G50" s="1248"/>
      <c r="H50" s="1930" t="s">
        <v>426</v>
      </c>
      <c r="I50" s="1715"/>
      <c r="J50" s="1599"/>
      <c r="K50" s="1715"/>
      <c r="L50" s="1715"/>
      <c r="M50" s="1600"/>
      <c r="N50" s="1404" t="s">
        <v>429</v>
      </c>
      <c r="O50" s="1405"/>
      <c r="P50" s="1405"/>
      <c r="Q50" s="1405"/>
      <c r="R50" s="1405"/>
      <c r="S50" s="1732"/>
      <c r="T50" s="1616" t="s">
        <v>1475</v>
      </c>
      <c r="U50" s="1617"/>
      <c r="V50" s="1617"/>
      <c r="W50" s="1914"/>
    </row>
    <row r="51" spans="3:29" ht="16.5" customHeight="1">
      <c r="D51" s="1940" t="str">
        <f>"令和"&amp;調書!$Y$1&amp;"年度"</f>
        <v>令和8年度</v>
      </c>
      <c r="E51" s="1940"/>
      <c r="F51" s="1940"/>
      <c r="G51" s="1940"/>
      <c r="H51" s="1950"/>
      <c r="I51" s="1951"/>
      <c r="J51" s="15" t="s">
        <v>7</v>
      </c>
      <c r="K51" s="1950"/>
      <c r="L51" s="1951"/>
      <c r="M51" s="15" t="s">
        <v>4</v>
      </c>
      <c r="N51" s="1952"/>
      <c r="O51" s="1953"/>
      <c r="P51" s="1953"/>
      <c r="Q51" s="1953"/>
      <c r="R51" s="1953"/>
      <c r="S51" s="1954"/>
      <c r="T51" s="1962"/>
      <c r="U51" s="1955"/>
      <c r="V51" s="1955"/>
      <c r="W51" s="1955"/>
    </row>
    <row r="52" spans="3:29" ht="16.5" customHeight="1">
      <c r="D52" s="1956"/>
      <c r="E52" s="1956"/>
      <c r="F52" s="1956"/>
      <c r="G52" s="1956"/>
      <c r="H52" s="1957"/>
      <c r="I52" s="1958"/>
      <c r="J52" s="17" t="s">
        <v>7</v>
      </c>
      <c r="K52" s="1957"/>
      <c r="L52" s="1958"/>
      <c r="M52" s="17" t="s">
        <v>4</v>
      </c>
      <c r="N52" s="1959"/>
      <c r="O52" s="1960"/>
      <c r="P52" s="1960"/>
      <c r="Q52" s="1960"/>
      <c r="R52" s="1960"/>
      <c r="S52" s="1961"/>
      <c r="T52" s="1948"/>
      <c r="U52" s="1941"/>
      <c r="V52" s="1941"/>
      <c r="W52" s="1941"/>
    </row>
    <row r="53" spans="3:29" ht="16.5" customHeight="1">
      <c r="D53" s="1956"/>
      <c r="E53" s="1956"/>
      <c r="F53" s="1956"/>
      <c r="G53" s="1956"/>
      <c r="H53" s="1942"/>
      <c r="I53" s="1943"/>
      <c r="J53" s="18" t="s">
        <v>7</v>
      </c>
      <c r="K53" s="1942"/>
      <c r="L53" s="1943"/>
      <c r="M53" s="18" t="s">
        <v>4</v>
      </c>
      <c r="N53" s="1944"/>
      <c r="O53" s="1945"/>
      <c r="P53" s="1945"/>
      <c r="Q53" s="1945"/>
      <c r="R53" s="1945"/>
      <c r="S53" s="1946"/>
      <c r="T53" s="1949"/>
      <c r="U53" s="1947"/>
      <c r="V53" s="1947"/>
      <c r="W53" s="1947"/>
    </row>
    <row r="54" spans="3:29" ht="16.5" customHeight="1">
      <c r="D54" s="1940" t="str">
        <f>"令和"&amp;調書!$Y$1-1&amp;"年度"</f>
        <v>令和7年度</v>
      </c>
      <c r="E54" s="1940"/>
      <c r="F54" s="1940"/>
      <c r="G54" s="1940"/>
      <c r="H54" s="1950"/>
      <c r="I54" s="1951"/>
      <c r="J54" s="15" t="s">
        <v>7</v>
      </c>
      <c r="K54" s="1950"/>
      <c r="L54" s="1951"/>
      <c r="M54" s="15" t="s">
        <v>4</v>
      </c>
      <c r="N54" s="1952"/>
      <c r="O54" s="1953"/>
      <c r="P54" s="1953"/>
      <c r="Q54" s="1953"/>
      <c r="R54" s="1953"/>
      <c r="S54" s="1954"/>
      <c r="T54" s="1955"/>
      <c r="U54" s="1955"/>
      <c r="V54" s="1955"/>
      <c r="W54" s="1955"/>
    </row>
    <row r="55" spans="3:29" ht="16.5" customHeight="1">
      <c r="D55" s="1956"/>
      <c r="E55" s="1956"/>
      <c r="F55" s="1956"/>
      <c r="G55" s="1956"/>
      <c r="H55" s="1957"/>
      <c r="I55" s="1958"/>
      <c r="J55" s="17" t="s">
        <v>7</v>
      </c>
      <c r="K55" s="1957"/>
      <c r="L55" s="1958"/>
      <c r="M55" s="17" t="s">
        <v>4</v>
      </c>
      <c r="N55" s="1959"/>
      <c r="O55" s="1960"/>
      <c r="P55" s="1960"/>
      <c r="Q55" s="1960"/>
      <c r="R55" s="1960"/>
      <c r="S55" s="1961"/>
      <c r="T55" s="1941"/>
      <c r="U55" s="1941"/>
      <c r="V55" s="1941"/>
      <c r="W55" s="1941"/>
    </row>
    <row r="56" spans="3:29" ht="16.5" customHeight="1">
      <c r="D56" s="1956"/>
      <c r="E56" s="1956"/>
      <c r="F56" s="1956"/>
      <c r="G56" s="1956"/>
      <c r="H56" s="1942"/>
      <c r="I56" s="1943"/>
      <c r="J56" s="18" t="s">
        <v>7</v>
      </c>
      <c r="K56" s="1942"/>
      <c r="L56" s="1943"/>
      <c r="M56" s="18" t="s">
        <v>4</v>
      </c>
      <c r="N56" s="1944"/>
      <c r="O56" s="1945"/>
      <c r="P56" s="1945"/>
      <c r="Q56" s="1945"/>
      <c r="R56" s="1945"/>
      <c r="S56" s="1946"/>
      <c r="T56" s="1947"/>
      <c r="U56" s="1947"/>
      <c r="V56" s="1947"/>
      <c r="W56" s="1947"/>
    </row>
    <row r="57" spans="3:29" ht="6.6" customHeight="1"/>
    <row r="58" spans="3:29" ht="33.6" customHeight="1">
      <c r="D58" s="1400" t="s">
        <v>524</v>
      </c>
      <c r="E58" s="1400"/>
      <c r="F58" s="1400"/>
      <c r="G58" s="1400"/>
      <c r="H58" s="1400"/>
      <c r="I58" s="1400"/>
      <c r="J58" s="1400"/>
      <c r="K58" s="1376"/>
      <c r="L58" s="1908"/>
      <c r="M58" s="1909"/>
      <c r="N58" s="1909"/>
      <c r="O58" s="1909"/>
      <c r="P58" s="1909"/>
      <c r="Q58" s="1909"/>
      <c r="R58" s="1909"/>
      <c r="S58" s="1909"/>
      <c r="T58" s="1909"/>
      <c r="U58" s="1909"/>
      <c r="V58" s="1909"/>
      <c r="W58" s="1909"/>
      <c r="X58" s="1909"/>
      <c r="Y58" s="1909"/>
      <c r="Z58" s="1938"/>
      <c r="AA58" s="1938"/>
      <c r="AB58" s="1938"/>
      <c r="AC58" s="1939"/>
    </row>
    <row r="59" spans="3:29" ht="11.1" customHeight="1"/>
    <row r="60" spans="3:29" s="37" customFormat="1" ht="15.6" customHeight="1">
      <c r="C60" s="8" t="s">
        <v>1692</v>
      </c>
    </row>
    <row r="61" spans="3:29" ht="15.6" customHeight="1">
      <c r="D61" s="1248"/>
      <c r="E61" s="1248"/>
      <c r="F61" s="1248"/>
      <c r="G61" s="1248"/>
      <c r="H61" s="1930" t="s">
        <v>426</v>
      </c>
      <c r="I61" s="1715"/>
      <c r="J61" s="1599"/>
      <c r="K61" s="1715"/>
      <c r="L61" s="1715"/>
      <c r="M61" s="1600"/>
      <c r="N61" s="1404" t="s">
        <v>429</v>
      </c>
      <c r="O61" s="1405"/>
      <c r="P61" s="1405"/>
      <c r="Q61" s="1405"/>
      <c r="R61" s="1405"/>
      <c r="S61" s="1732"/>
      <c r="T61" s="1616" t="s">
        <v>1475</v>
      </c>
      <c r="U61" s="1617"/>
      <c r="V61" s="1617"/>
      <c r="W61" s="1914"/>
    </row>
    <row r="62" spans="3:29" ht="15.6" customHeight="1">
      <c r="D62" s="1940" t="str">
        <f>"令和"&amp;調書!$Y$1&amp;"年度"</f>
        <v>令和8年度</v>
      </c>
      <c r="E62" s="1940"/>
      <c r="F62" s="1940"/>
      <c r="G62" s="1940"/>
      <c r="H62" s="1931"/>
      <c r="I62" s="1932"/>
      <c r="J62" s="11" t="s">
        <v>7</v>
      </c>
      <c r="K62" s="1931"/>
      <c r="L62" s="1932"/>
      <c r="M62" s="11" t="s">
        <v>4</v>
      </c>
      <c r="N62" s="1933"/>
      <c r="O62" s="1934"/>
      <c r="P62" s="1934"/>
      <c r="Q62" s="1934"/>
      <c r="R62" s="1934"/>
      <c r="S62" s="1935"/>
      <c r="T62" s="1921"/>
      <c r="U62" s="1921"/>
      <c r="V62" s="1921"/>
      <c r="W62" s="1921"/>
    </row>
    <row r="63" spans="3:29" ht="15.6" customHeight="1">
      <c r="D63" s="1940" t="str">
        <f>"令和"&amp;調書!$Y$1-1&amp;"年度"</f>
        <v>令和7年度</v>
      </c>
      <c r="E63" s="1940"/>
      <c r="F63" s="1940"/>
      <c r="G63" s="1940"/>
      <c r="H63" s="1931"/>
      <c r="I63" s="1932"/>
      <c r="J63" s="11" t="s">
        <v>7</v>
      </c>
      <c r="K63" s="1931"/>
      <c r="L63" s="1932"/>
      <c r="M63" s="11" t="s">
        <v>4</v>
      </c>
      <c r="N63" s="1933"/>
      <c r="O63" s="1934"/>
      <c r="P63" s="1934"/>
      <c r="Q63" s="1934"/>
      <c r="R63" s="1934"/>
      <c r="S63" s="1935"/>
      <c r="T63" s="1921"/>
      <c r="U63" s="1921"/>
      <c r="V63" s="1921"/>
      <c r="W63" s="1921"/>
    </row>
    <row r="64" spans="3:29" ht="6.6" customHeight="1"/>
    <row r="65" spans="3:29" ht="32.450000000000003" customHeight="1">
      <c r="D65" s="1400" t="s">
        <v>524</v>
      </c>
      <c r="E65" s="1400"/>
      <c r="F65" s="1400"/>
      <c r="G65" s="1400"/>
      <c r="H65" s="1400"/>
      <c r="I65" s="1400"/>
      <c r="J65" s="1400"/>
      <c r="K65" s="1376"/>
      <c r="L65" s="1908"/>
      <c r="M65" s="1909"/>
      <c r="N65" s="1909"/>
      <c r="O65" s="1909"/>
      <c r="P65" s="1909"/>
      <c r="Q65" s="1909"/>
      <c r="R65" s="1909"/>
      <c r="S65" s="1909"/>
      <c r="T65" s="1909"/>
      <c r="U65" s="1909"/>
      <c r="V65" s="1909"/>
      <c r="W65" s="1909"/>
      <c r="X65" s="1909"/>
      <c r="Y65" s="1909"/>
      <c r="Z65" s="1938"/>
      <c r="AA65" s="1938"/>
      <c r="AB65" s="1938"/>
      <c r="AC65" s="1939"/>
    </row>
    <row r="67" spans="3:29">
      <c r="C67" s="8" t="s">
        <v>1195</v>
      </c>
    </row>
    <row r="68" spans="3:29">
      <c r="D68" s="1626" t="s">
        <v>1196</v>
      </c>
      <c r="E68" s="1626"/>
      <c r="F68" s="1626"/>
      <c r="G68" s="1626"/>
      <c r="H68" s="1626"/>
      <c r="I68" s="1626"/>
      <c r="J68" s="1404" t="s">
        <v>1197</v>
      </c>
      <c r="K68" s="1405"/>
      <c r="L68" s="1408"/>
      <c r="M68" s="1405"/>
      <c r="N68" s="1405"/>
      <c r="O68" s="1408"/>
      <c r="P68" s="1527"/>
      <c r="Q68" s="1527"/>
      <c r="R68" s="1526"/>
      <c r="S68" s="1404" t="s">
        <v>430</v>
      </c>
      <c r="T68" s="1527"/>
      <c r="U68" s="1527"/>
      <c r="V68" s="1527"/>
      <c r="W68" s="1527"/>
      <c r="X68" s="1527"/>
      <c r="Y68" s="1527"/>
      <c r="Z68" s="1527"/>
      <c r="AA68" s="1527"/>
      <c r="AB68" s="1527"/>
      <c r="AC68" s="1732"/>
    </row>
    <row r="69" spans="3:29" ht="57" customHeight="1">
      <c r="D69" s="1936"/>
      <c r="E69" s="1936"/>
      <c r="F69" s="1936"/>
      <c r="G69" s="1936"/>
      <c r="H69" s="1936"/>
      <c r="I69" s="1937"/>
      <c r="J69" s="1919"/>
      <c r="K69" s="1920"/>
      <c r="L69" s="11" t="s">
        <v>2</v>
      </c>
      <c r="M69" s="1919"/>
      <c r="N69" s="1920"/>
      <c r="O69" s="11" t="s">
        <v>3</v>
      </c>
      <c r="P69" s="1919"/>
      <c r="Q69" s="1920"/>
      <c r="R69" s="11" t="s">
        <v>4</v>
      </c>
      <c r="S69" s="1928"/>
      <c r="T69" s="1929"/>
      <c r="U69" s="1929"/>
      <c r="V69" s="1929"/>
      <c r="W69" s="1929"/>
      <c r="X69" s="1929"/>
      <c r="Y69" s="1929"/>
      <c r="Z69" s="1929"/>
      <c r="AA69" s="1929"/>
      <c r="AB69" s="1929"/>
      <c r="AC69" s="1920"/>
    </row>
    <row r="70" spans="3:29">
      <c r="K70" s="422" t="s">
        <v>1198</v>
      </c>
    </row>
  </sheetData>
  <sheetProtection algorithmName="SHA-512" hashValue="0oa4UeGBeHX9WPx9qMGhXELNo4INcqFCf0WxiIqitBYgWTw/8pizz0mo+hxxCiA2HRFgyoJ1y47+W4BiE7UJ4Q==" saltValue="EMtoS/+ssVRoHvLVumjtnA==" spinCount="100000" sheet="1" objects="1" scenarios="1"/>
  <mergeCells count="153">
    <mergeCell ref="D33:G35"/>
    <mergeCell ref="H34:I34"/>
    <mergeCell ref="K34:L34"/>
    <mergeCell ref="N34:S34"/>
    <mergeCell ref="D20:G20"/>
    <mergeCell ref="D28:K28"/>
    <mergeCell ref="D32:G32"/>
    <mergeCell ref="H21:I21"/>
    <mergeCell ref="D21:G23"/>
    <mergeCell ref="D24:G26"/>
    <mergeCell ref="H23:I23"/>
    <mergeCell ref="K23:L23"/>
    <mergeCell ref="N23:S23"/>
    <mergeCell ref="L28:AC28"/>
    <mergeCell ref="H32:M32"/>
    <mergeCell ref="N32:S32"/>
    <mergeCell ref="T32:W32"/>
    <mergeCell ref="H33:I33"/>
    <mergeCell ref="K33:L33"/>
    <mergeCell ref="N33:S33"/>
    <mergeCell ref="T33:W33"/>
    <mergeCell ref="H25:I25"/>
    <mergeCell ref="K25:L25"/>
    <mergeCell ref="N25:S25"/>
    <mergeCell ref="H45:I45"/>
    <mergeCell ref="K45:L45"/>
    <mergeCell ref="N45:S45"/>
    <mergeCell ref="T45:W45"/>
    <mergeCell ref="D40:K40"/>
    <mergeCell ref="D36:G38"/>
    <mergeCell ref="H37:I37"/>
    <mergeCell ref="K37:L37"/>
    <mergeCell ref="N37:S37"/>
    <mergeCell ref="L40:AC40"/>
    <mergeCell ref="T13:W13"/>
    <mergeCell ref="N14:S14"/>
    <mergeCell ref="N15:S15"/>
    <mergeCell ref="T14:W14"/>
    <mergeCell ref="T15:W15"/>
    <mergeCell ref="H20:M20"/>
    <mergeCell ref="N20:S20"/>
    <mergeCell ref="T20:W20"/>
    <mergeCell ref="L17:AC17"/>
    <mergeCell ref="D17:K17"/>
    <mergeCell ref="H13:M13"/>
    <mergeCell ref="H14:I14"/>
    <mergeCell ref="H15:I15"/>
    <mergeCell ref="K14:L14"/>
    <mergeCell ref="D14:G14"/>
    <mergeCell ref="D15:G15"/>
    <mergeCell ref="D13:G13"/>
    <mergeCell ref="K15:L15"/>
    <mergeCell ref="N13:S13"/>
    <mergeCell ref="T23:W23"/>
    <mergeCell ref="H24:I24"/>
    <mergeCell ref="K24:L24"/>
    <mergeCell ref="N24:S24"/>
    <mergeCell ref="T24:W24"/>
    <mergeCell ref="K21:L21"/>
    <mergeCell ref="N21:S21"/>
    <mergeCell ref="T21:W21"/>
    <mergeCell ref="H22:I22"/>
    <mergeCell ref="K22:L22"/>
    <mergeCell ref="N22:S22"/>
    <mergeCell ref="T22:W22"/>
    <mergeCell ref="T25:W25"/>
    <mergeCell ref="H26:I26"/>
    <mergeCell ref="K26:L26"/>
    <mergeCell ref="N26:S26"/>
    <mergeCell ref="T26:W26"/>
    <mergeCell ref="T37:W37"/>
    <mergeCell ref="H38:I38"/>
    <mergeCell ref="K38:L38"/>
    <mergeCell ref="N38:S38"/>
    <mergeCell ref="T38:W38"/>
    <mergeCell ref="T34:W34"/>
    <mergeCell ref="H35:I35"/>
    <mergeCell ref="K35:L35"/>
    <mergeCell ref="N35:S35"/>
    <mergeCell ref="T35:W35"/>
    <mergeCell ref="H36:I36"/>
    <mergeCell ref="K36:L36"/>
    <mergeCell ref="N36:S36"/>
    <mergeCell ref="T36:W36"/>
    <mergeCell ref="D50:G50"/>
    <mergeCell ref="H50:M50"/>
    <mergeCell ref="N50:S50"/>
    <mergeCell ref="T50:W50"/>
    <mergeCell ref="H51:I51"/>
    <mergeCell ref="K51:L51"/>
    <mergeCell ref="N51:S51"/>
    <mergeCell ref="T51:W51"/>
    <mergeCell ref="D43:G43"/>
    <mergeCell ref="H43:M43"/>
    <mergeCell ref="N43:S43"/>
    <mergeCell ref="T43:W43"/>
    <mergeCell ref="H44:I44"/>
    <mergeCell ref="K44:L44"/>
    <mergeCell ref="N44:S44"/>
    <mergeCell ref="T44:W44"/>
    <mergeCell ref="D51:G53"/>
    <mergeCell ref="H52:I52"/>
    <mergeCell ref="K52:L52"/>
    <mergeCell ref="N52:S52"/>
    <mergeCell ref="D47:K47"/>
    <mergeCell ref="L47:AC47"/>
    <mergeCell ref="D44:G44"/>
    <mergeCell ref="D45:G45"/>
    <mergeCell ref="P69:Q69"/>
    <mergeCell ref="T55:W55"/>
    <mergeCell ref="H56:I56"/>
    <mergeCell ref="K56:L56"/>
    <mergeCell ref="N56:S56"/>
    <mergeCell ref="T56:W56"/>
    <mergeCell ref="L58:AC58"/>
    <mergeCell ref="T52:W52"/>
    <mergeCell ref="H53:I53"/>
    <mergeCell ref="K53:L53"/>
    <mergeCell ref="N53:S53"/>
    <mergeCell ref="T53:W53"/>
    <mergeCell ref="H54:I54"/>
    <mergeCell ref="K54:L54"/>
    <mergeCell ref="N54:S54"/>
    <mergeCell ref="T54:W54"/>
    <mergeCell ref="D58:K58"/>
    <mergeCell ref="D54:G56"/>
    <mergeCell ref="H55:I55"/>
    <mergeCell ref="K55:L55"/>
    <mergeCell ref="N55:S55"/>
    <mergeCell ref="X3:AC3"/>
    <mergeCell ref="J68:R68"/>
    <mergeCell ref="S68:AC68"/>
    <mergeCell ref="S69:AC69"/>
    <mergeCell ref="D61:G61"/>
    <mergeCell ref="H61:M61"/>
    <mergeCell ref="N61:S61"/>
    <mergeCell ref="T61:W61"/>
    <mergeCell ref="H62:I62"/>
    <mergeCell ref="K62:L62"/>
    <mergeCell ref="N62:S62"/>
    <mergeCell ref="T62:W62"/>
    <mergeCell ref="D65:K65"/>
    <mergeCell ref="D68:I68"/>
    <mergeCell ref="D69:I69"/>
    <mergeCell ref="L65:AC65"/>
    <mergeCell ref="D62:G62"/>
    <mergeCell ref="D63:G63"/>
    <mergeCell ref="H63:I63"/>
    <mergeCell ref="K63:L63"/>
    <mergeCell ref="N63:S63"/>
    <mergeCell ref="T63:W63"/>
    <mergeCell ref="J69:K69"/>
    <mergeCell ref="M69:N69"/>
  </mergeCells>
  <phoneticPr fontId="1"/>
  <dataValidations count="3">
    <dataValidation type="list" allowBlank="1" showInputMessage="1" showErrorMessage="1" sqref="T14:V15 T21:V26 T33:V38 T44:V45 T51:V56 T62:V63" xr:uid="{28B23A6E-BC7F-4F5D-8CC9-50DABDACF94E}">
      <formula1>"1適,2不適"</formula1>
    </dataValidation>
    <dataValidation type="list" allowBlank="1" showInputMessage="1" showErrorMessage="1" sqref="D69:I69" xr:uid="{7D502D20-6F7E-4A92-B870-A93243C79B3D}">
      <formula1>"1立ち入り検査有,2立ち入り検査無"</formula1>
    </dataValidation>
    <dataValidation imeMode="off" allowBlank="1" showInputMessage="1" showErrorMessage="1" sqref="H14:I15 K14:L15 H21:I26 K21:L26 H33:I38 K33:L38 H44:I45 K44:L45 H51:I56 K51:L56 H62:I63 K62:L63 M69:N69 P69:Q69 J69:K69" xr:uid="{867EAA9D-9AD9-49F9-BC71-8953E6D3DB63}"/>
  </dataValidations>
  <printOptions horizontalCentered="1"/>
  <pageMargins left="0.31496062992125984" right="0.31496062992125984" top="0.74803149606299213" bottom="0.74803149606299213" header="0.31496062992125984" footer="0.31496062992125984"/>
  <pageSetup paperSize="9" orientation="portrait" r:id="rId1"/>
  <rowBreaks count="1" manualBreakCount="1">
    <brk id="4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FBBE-BB5F-4E5A-B1F4-6E99423C0784}">
  <sheetPr codeName="Sheet7"/>
  <dimension ref="B1:E363"/>
  <sheetViews>
    <sheetView topLeftCell="A341" zoomScale="130" zoomScaleNormal="130" workbookViewId="0">
      <selection activeCell="C309" sqref="C309"/>
    </sheetView>
  </sheetViews>
  <sheetFormatPr defaultRowHeight="13.5"/>
  <cols>
    <col min="1" max="1" width="2.5" customWidth="1"/>
    <col min="2" max="2" width="1.75" customWidth="1"/>
    <col min="3" max="3" width="12.25" customWidth="1"/>
    <col min="4" max="4" width="116.875" customWidth="1"/>
    <col min="5" max="5" width="1.75" customWidth="1"/>
    <col min="6" max="6" width="1.625" customWidth="1"/>
  </cols>
  <sheetData>
    <row r="1" spans="2:5" ht="10.5" customHeight="1" thickBot="1">
      <c r="C1" s="45"/>
      <c r="D1" s="2"/>
    </row>
    <row r="2" spans="2:5" ht="6" customHeight="1">
      <c r="B2" s="56"/>
      <c r="C2" s="57"/>
      <c r="D2" s="57"/>
      <c r="E2" s="58"/>
    </row>
    <row r="3" spans="2:5" ht="14.25">
      <c r="B3" s="59"/>
      <c r="C3" s="7" t="s">
        <v>1228</v>
      </c>
      <c r="E3" s="60"/>
    </row>
    <row r="4" spans="2:5" ht="6.6" customHeight="1">
      <c r="B4" s="59"/>
      <c r="C4" s="7"/>
      <c r="E4" s="60"/>
    </row>
    <row r="5" spans="2:5" ht="18.600000000000001" customHeight="1">
      <c r="B5" s="59"/>
      <c r="C5" s="8" t="s">
        <v>719</v>
      </c>
      <c r="E5" s="60"/>
    </row>
    <row r="6" spans="2:5" ht="16.5" customHeight="1">
      <c r="B6" s="59"/>
      <c r="C6" s="41" t="s">
        <v>697</v>
      </c>
      <c r="D6" s="25"/>
      <c r="E6" s="60"/>
    </row>
    <row r="7" spans="2:5" ht="31.5" customHeight="1">
      <c r="B7" s="59"/>
      <c r="C7" s="47" t="s">
        <v>699</v>
      </c>
      <c r="D7" s="40" t="s">
        <v>700</v>
      </c>
      <c r="E7" s="60"/>
    </row>
    <row r="8" spans="2:5" ht="15.6" customHeight="1">
      <c r="B8" s="59"/>
      <c r="C8" s="6"/>
      <c r="D8" s="67" t="s">
        <v>701</v>
      </c>
      <c r="E8" s="60"/>
    </row>
    <row r="9" spans="2:5" ht="16.5" customHeight="1">
      <c r="B9" s="59"/>
      <c r="C9" s="41" t="s">
        <v>698</v>
      </c>
      <c r="D9" s="25"/>
      <c r="E9" s="60"/>
    </row>
    <row r="10" spans="2:5" ht="33" customHeight="1">
      <c r="B10" s="59"/>
      <c r="C10" s="47" t="s">
        <v>702</v>
      </c>
      <c r="D10" s="40" t="s">
        <v>703</v>
      </c>
      <c r="E10" s="60"/>
    </row>
    <row r="11" spans="2:5">
      <c r="B11" s="59"/>
      <c r="C11" s="6"/>
      <c r="D11" s="67" t="s">
        <v>701</v>
      </c>
      <c r="E11" s="60"/>
    </row>
    <row r="12" spans="2:5" ht="18.95" customHeight="1">
      <c r="B12" s="59"/>
      <c r="C12" s="41" t="s">
        <v>693</v>
      </c>
      <c r="D12" s="25"/>
      <c r="E12" s="60"/>
    </row>
    <row r="13" spans="2:5" ht="32.1" customHeight="1">
      <c r="B13" s="59"/>
      <c r="C13" s="47" t="s">
        <v>694</v>
      </c>
      <c r="D13" s="68" t="s">
        <v>695</v>
      </c>
      <c r="E13" s="60"/>
    </row>
    <row r="14" spans="2:5" ht="59.45" customHeight="1">
      <c r="B14" s="59"/>
      <c r="C14" s="47">
        <v>2</v>
      </c>
      <c r="D14" s="69" t="s">
        <v>696</v>
      </c>
      <c r="E14" s="60"/>
    </row>
    <row r="15" spans="2:5" ht="19.5" customHeight="1">
      <c r="B15" s="59"/>
      <c r="C15" s="51">
        <v>3</v>
      </c>
      <c r="D15" s="69" t="s">
        <v>716</v>
      </c>
      <c r="E15" s="60"/>
    </row>
    <row r="16" spans="2:5" ht="17.45" customHeight="1">
      <c r="B16" s="59"/>
      <c r="C16" s="52"/>
      <c r="D16" s="70" t="s">
        <v>1105</v>
      </c>
      <c r="E16" s="60"/>
    </row>
    <row r="17" spans="2:5">
      <c r="B17" s="59"/>
      <c r="E17" s="60"/>
    </row>
    <row r="18" spans="2:5">
      <c r="B18" s="59"/>
      <c r="C18" s="8" t="s">
        <v>720</v>
      </c>
      <c r="E18" s="60"/>
    </row>
    <row r="19" spans="2:5">
      <c r="B19" s="59"/>
      <c r="C19" t="s">
        <v>997</v>
      </c>
      <c r="E19" s="60"/>
    </row>
    <row r="20" spans="2:5" ht="61.5" customHeight="1">
      <c r="B20" s="59"/>
      <c r="C20" s="49" t="s">
        <v>706</v>
      </c>
      <c r="D20" s="40" t="s">
        <v>704</v>
      </c>
      <c r="E20" s="60"/>
    </row>
    <row r="21" spans="2:5" ht="45" customHeight="1">
      <c r="B21" s="59"/>
      <c r="C21" s="4"/>
      <c r="D21" s="71" t="s">
        <v>705</v>
      </c>
      <c r="E21" s="60"/>
    </row>
    <row r="22" spans="2:5" ht="45.95" customHeight="1">
      <c r="B22" s="59"/>
      <c r="C22" s="6"/>
      <c r="D22" s="67" t="s">
        <v>717</v>
      </c>
      <c r="E22" s="60"/>
    </row>
    <row r="23" spans="2:5" ht="55.5" customHeight="1">
      <c r="B23" s="59"/>
      <c r="C23" s="1965" t="s">
        <v>1106</v>
      </c>
      <c r="D23" s="68" t="s">
        <v>1107</v>
      </c>
      <c r="E23" s="60"/>
    </row>
    <row r="24" spans="2:5" ht="45.95" customHeight="1">
      <c r="B24" s="59"/>
      <c r="C24" s="1965"/>
      <c r="D24" s="70" t="s">
        <v>1108</v>
      </c>
      <c r="E24" s="60"/>
    </row>
    <row r="25" spans="2:5">
      <c r="B25" s="59"/>
      <c r="E25" s="60"/>
    </row>
    <row r="26" spans="2:5" ht="15.95" customHeight="1">
      <c r="B26" s="59"/>
      <c r="C26" s="8" t="s">
        <v>721</v>
      </c>
      <c r="E26" s="60"/>
    </row>
    <row r="27" spans="2:5">
      <c r="B27" s="59"/>
      <c r="C27" t="s">
        <v>998</v>
      </c>
      <c r="E27" s="60"/>
    </row>
    <row r="28" spans="2:5">
      <c r="B28" s="59"/>
      <c r="C28" s="14" t="s">
        <v>707</v>
      </c>
      <c r="D28" s="16"/>
      <c r="E28" s="60"/>
    </row>
    <row r="29" spans="2:5" ht="35.450000000000003" customHeight="1">
      <c r="B29" s="59"/>
      <c r="C29" s="54" t="s">
        <v>711</v>
      </c>
      <c r="D29" s="72" t="s">
        <v>708</v>
      </c>
      <c r="E29" s="60"/>
    </row>
    <row r="30" spans="2:5" ht="114" customHeight="1">
      <c r="B30" s="59"/>
      <c r="C30" s="55" t="s">
        <v>710</v>
      </c>
      <c r="D30" s="73" t="s">
        <v>709</v>
      </c>
      <c r="E30" s="60"/>
    </row>
    <row r="31" spans="2:5">
      <c r="B31" s="59"/>
      <c r="C31" s="14" t="s">
        <v>707</v>
      </c>
      <c r="D31" s="16"/>
      <c r="E31" s="60"/>
    </row>
    <row r="32" spans="2:5" ht="33" customHeight="1">
      <c r="B32" s="59"/>
      <c r="C32" s="54" t="s">
        <v>714</v>
      </c>
      <c r="D32" s="72" t="s">
        <v>712</v>
      </c>
      <c r="E32" s="60"/>
    </row>
    <row r="33" spans="2:5" ht="60" customHeight="1">
      <c r="B33" s="59"/>
      <c r="C33" s="55" t="s">
        <v>715</v>
      </c>
      <c r="D33" s="73" t="s">
        <v>713</v>
      </c>
      <c r="E33" s="60"/>
    </row>
    <row r="34" spans="2:5" ht="5.0999999999999996" customHeight="1" thickBot="1">
      <c r="B34" s="61"/>
      <c r="C34" s="44"/>
      <c r="D34" s="44"/>
      <c r="E34" s="64"/>
    </row>
    <row r="35" spans="2:5" ht="11.1" customHeight="1" thickBot="1"/>
    <row r="36" spans="2:5" ht="5.45" customHeight="1">
      <c r="B36" s="56"/>
      <c r="C36" s="57"/>
      <c r="D36" s="57"/>
      <c r="E36" s="58"/>
    </row>
    <row r="37" spans="2:5" ht="14.25">
      <c r="B37" s="59"/>
      <c r="C37" s="7" t="s">
        <v>1229</v>
      </c>
      <c r="E37" s="60"/>
    </row>
    <row r="38" spans="2:5" ht="6.6" customHeight="1">
      <c r="B38" s="59"/>
      <c r="C38" s="7"/>
      <c r="E38" s="60"/>
    </row>
    <row r="39" spans="2:5">
      <c r="B39" s="59"/>
      <c r="C39" s="8" t="s">
        <v>726</v>
      </c>
      <c r="E39" s="60"/>
    </row>
    <row r="40" spans="2:5" ht="18.95" customHeight="1">
      <c r="B40" s="59"/>
      <c r="C40" s="53" t="s">
        <v>727</v>
      </c>
      <c r="D40" s="38" t="s">
        <v>728</v>
      </c>
      <c r="E40" s="60"/>
    </row>
    <row r="41" spans="2:5" ht="32.1" customHeight="1">
      <c r="B41" s="59"/>
      <c r="C41" s="53" t="s">
        <v>729</v>
      </c>
      <c r="D41" s="38" t="s">
        <v>730</v>
      </c>
      <c r="E41" s="60"/>
    </row>
    <row r="42" spans="2:5" ht="32.1" customHeight="1">
      <c r="B42" s="59"/>
      <c r="C42" s="53" t="s">
        <v>1157</v>
      </c>
      <c r="D42" s="38" t="s">
        <v>1202</v>
      </c>
      <c r="E42" s="60"/>
    </row>
    <row r="43" spans="2:5" ht="15.95" customHeight="1">
      <c r="B43" s="59"/>
      <c r="C43" s="50"/>
      <c r="D43" s="2"/>
      <c r="E43" s="60"/>
    </row>
    <row r="44" spans="2:5">
      <c r="B44" s="59"/>
      <c r="C44" s="8" t="s">
        <v>718</v>
      </c>
      <c r="E44" s="60"/>
    </row>
    <row r="45" spans="2:5" ht="18.95" customHeight="1">
      <c r="B45" s="59"/>
      <c r="C45" s="36" t="s">
        <v>657</v>
      </c>
      <c r="D45" s="36" t="s">
        <v>658</v>
      </c>
      <c r="E45" s="60"/>
    </row>
    <row r="46" spans="2:5" ht="18.95" customHeight="1">
      <c r="B46" s="59"/>
      <c r="C46" s="13" t="s">
        <v>659</v>
      </c>
      <c r="D46" s="74" t="s">
        <v>660</v>
      </c>
      <c r="E46" s="60"/>
    </row>
    <row r="47" spans="2:5" ht="18.95" customHeight="1">
      <c r="B47" s="59"/>
      <c r="C47" s="39">
        <v>2</v>
      </c>
      <c r="D47" s="75" t="s">
        <v>661</v>
      </c>
      <c r="E47" s="60"/>
    </row>
    <row r="48" spans="2:5" ht="33" customHeight="1">
      <c r="B48" s="59"/>
      <c r="C48" s="46" t="s">
        <v>662</v>
      </c>
      <c r="D48" s="38" t="s">
        <v>663</v>
      </c>
      <c r="E48" s="60"/>
    </row>
    <row r="49" spans="2:5" ht="33.950000000000003" customHeight="1">
      <c r="B49" s="59"/>
      <c r="C49" s="46" t="s">
        <v>664</v>
      </c>
      <c r="D49" s="38" t="s">
        <v>665</v>
      </c>
      <c r="E49" s="60"/>
    </row>
    <row r="50" spans="2:5" ht="16.5" customHeight="1">
      <c r="B50" s="59"/>
      <c r="C50" s="45"/>
      <c r="D50" s="2"/>
      <c r="E50" s="60"/>
    </row>
    <row r="51" spans="2:5" ht="16.5" customHeight="1">
      <c r="B51" s="59"/>
      <c r="C51" s="8" t="s">
        <v>723</v>
      </c>
      <c r="D51" s="2"/>
      <c r="E51" s="60"/>
    </row>
    <row r="52" spans="2:5" ht="16.5" customHeight="1">
      <c r="B52" s="59"/>
      <c r="C52" s="45" t="s">
        <v>724</v>
      </c>
      <c r="D52" s="65" t="s">
        <v>725</v>
      </c>
      <c r="E52" s="60"/>
    </row>
    <row r="53" spans="2:5" ht="16.5" customHeight="1">
      <c r="B53" s="59"/>
      <c r="C53" s="66" t="s">
        <v>731</v>
      </c>
      <c r="D53" s="42"/>
      <c r="E53" s="60"/>
    </row>
    <row r="54" spans="2:5" ht="47.45" customHeight="1">
      <c r="B54" s="59"/>
      <c r="C54" s="48"/>
      <c r="D54" s="38" t="s">
        <v>732</v>
      </c>
      <c r="E54" s="60"/>
    </row>
    <row r="55" spans="2:5" ht="16.5" customHeight="1">
      <c r="B55" s="59"/>
      <c r="C55" s="178" t="s">
        <v>733</v>
      </c>
      <c r="D55" s="25"/>
      <c r="E55" s="60"/>
    </row>
    <row r="56" spans="2:5" ht="74.099999999999994" customHeight="1">
      <c r="B56" s="59"/>
      <c r="C56" s="48"/>
      <c r="D56" s="38" t="s">
        <v>1236</v>
      </c>
      <c r="E56" s="60"/>
    </row>
    <row r="57" spans="2:5" ht="16.5" customHeight="1">
      <c r="B57" s="59"/>
      <c r="C57" s="66" t="s">
        <v>734</v>
      </c>
      <c r="D57" s="25"/>
      <c r="E57" s="60"/>
    </row>
    <row r="58" spans="2:5" ht="75.599999999999994" customHeight="1">
      <c r="B58" s="59"/>
      <c r="C58" s="48"/>
      <c r="D58" s="38" t="s">
        <v>1539</v>
      </c>
      <c r="E58" s="60"/>
    </row>
    <row r="59" spans="2:5" ht="20.45" customHeight="1">
      <c r="B59" s="59"/>
      <c r="C59" s="179" t="s">
        <v>1004</v>
      </c>
      <c r="D59" s="188" t="s">
        <v>1203</v>
      </c>
      <c r="E59" s="60"/>
    </row>
    <row r="60" spans="2:5" ht="5.0999999999999996" customHeight="1" thickBot="1">
      <c r="B60" s="61"/>
      <c r="C60" s="62"/>
      <c r="D60" s="63"/>
      <c r="E60" s="64"/>
    </row>
    <row r="61" spans="2:5" ht="14.25" thickBot="1"/>
    <row r="62" spans="2:5" ht="6" customHeight="1">
      <c r="B62" s="56"/>
      <c r="C62" s="57"/>
      <c r="D62" s="57"/>
      <c r="E62" s="58"/>
    </row>
    <row r="63" spans="2:5" ht="14.25">
      <c r="B63" s="59"/>
      <c r="C63" s="7" t="s">
        <v>1230</v>
      </c>
      <c r="E63" s="60"/>
    </row>
    <row r="64" spans="2:5" ht="6.6" customHeight="1">
      <c r="B64" s="59"/>
      <c r="C64" s="7"/>
      <c r="E64" s="60"/>
    </row>
    <row r="65" spans="2:5">
      <c r="B65" s="59"/>
      <c r="C65" s="8" t="s">
        <v>999</v>
      </c>
      <c r="E65" s="60"/>
    </row>
    <row r="66" spans="2:5">
      <c r="B66" s="59"/>
      <c r="C66" t="s">
        <v>1000</v>
      </c>
      <c r="E66" s="60"/>
    </row>
    <row r="67" spans="2:5" ht="16.5" customHeight="1">
      <c r="B67" s="59"/>
      <c r="C67" s="41" t="s">
        <v>1001</v>
      </c>
      <c r="D67" s="25"/>
      <c r="E67" s="60"/>
    </row>
    <row r="68" spans="2:5" ht="16.5" customHeight="1">
      <c r="B68" s="59"/>
      <c r="C68" s="4" t="s">
        <v>1002</v>
      </c>
      <c r="D68" s="5"/>
      <c r="E68" s="60"/>
    </row>
    <row r="69" spans="2:5" ht="42" customHeight="1">
      <c r="B69" s="59"/>
      <c r="C69" s="4"/>
      <c r="D69" s="68" t="s">
        <v>1003</v>
      </c>
      <c r="E69" s="60"/>
    </row>
    <row r="70" spans="2:5" ht="57.95" customHeight="1">
      <c r="B70" s="59"/>
      <c r="C70" s="48">
        <v>2</v>
      </c>
      <c r="D70" s="187" t="s">
        <v>1109</v>
      </c>
      <c r="E70" s="60"/>
    </row>
    <row r="71" spans="2:5" ht="20.45" customHeight="1">
      <c r="B71" s="59"/>
      <c r="C71" s="179" t="s">
        <v>1004</v>
      </c>
      <c r="D71" s="188" t="s">
        <v>1204</v>
      </c>
      <c r="E71" s="60"/>
    </row>
    <row r="72" spans="2:5" ht="7.5" customHeight="1">
      <c r="B72" s="59"/>
      <c r="E72" s="60"/>
    </row>
    <row r="73" spans="2:5" ht="15.95" customHeight="1">
      <c r="B73" s="59"/>
      <c r="C73" s="7" t="s">
        <v>1328</v>
      </c>
      <c r="E73" s="60"/>
    </row>
    <row r="74" spans="2:5" ht="15.95" customHeight="1">
      <c r="B74" s="59"/>
      <c r="C74" t="s">
        <v>1329</v>
      </c>
      <c r="E74" s="60"/>
    </row>
    <row r="75" spans="2:5" ht="15.95" customHeight="1">
      <c r="B75" s="59"/>
      <c r="C75" s="41" t="s">
        <v>1330</v>
      </c>
      <c r="D75" s="25"/>
      <c r="E75" s="60"/>
    </row>
    <row r="76" spans="2:5" ht="15.95" customHeight="1">
      <c r="B76" s="59"/>
      <c r="C76" s="4" t="s">
        <v>1331</v>
      </c>
      <c r="D76" s="5"/>
      <c r="E76" s="60"/>
    </row>
    <row r="77" spans="2:5" ht="39.6" customHeight="1">
      <c r="B77" s="59"/>
      <c r="C77" s="48">
        <v>2</v>
      </c>
      <c r="D77" s="38" t="s">
        <v>1332</v>
      </c>
      <c r="E77" s="60"/>
    </row>
    <row r="78" spans="2:5" ht="6" customHeight="1">
      <c r="B78" s="59"/>
      <c r="E78" s="60"/>
    </row>
    <row r="79" spans="2:5" ht="15.95" customHeight="1">
      <c r="B79" s="59"/>
      <c r="C79" s="7" t="s">
        <v>1333</v>
      </c>
      <c r="E79" s="60"/>
    </row>
    <row r="80" spans="2:5" ht="15.95" customHeight="1">
      <c r="B80" s="59"/>
      <c r="C80" t="s">
        <v>1334</v>
      </c>
      <c r="E80" s="60"/>
    </row>
    <row r="81" spans="2:5" ht="15.95" customHeight="1">
      <c r="B81" s="59"/>
      <c r="C81" s="41" t="s">
        <v>1335</v>
      </c>
      <c r="D81" s="25"/>
      <c r="E81" s="60"/>
    </row>
    <row r="82" spans="2:5" ht="15.95" customHeight="1">
      <c r="B82" s="59"/>
      <c r="C82" s="4" t="s">
        <v>1336</v>
      </c>
      <c r="D82" s="13" t="s">
        <v>1337</v>
      </c>
      <c r="E82" s="60"/>
    </row>
    <row r="83" spans="2:5" ht="15.95" customHeight="1">
      <c r="B83" s="59"/>
      <c r="C83" s="4"/>
      <c r="D83" s="33" t="s">
        <v>1338</v>
      </c>
      <c r="E83" s="60"/>
    </row>
    <row r="84" spans="2:5" ht="44.45" customHeight="1">
      <c r="B84" s="59"/>
      <c r="C84" s="181" t="s">
        <v>1339</v>
      </c>
      <c r="D84" s="71" t="s">
        <v>1340</v>
      </c>
      <c r="E84" s="60"/>
    </row>
    <row r="85" spans="2:5" ht="18" customHeight="1">
      <c r="B85" s="59"/>
      <c r="C85" s="181" t="s">
        <v>1341</v>
      </c>
      <c r="D85" s="33" t="s">
        <v>1342</v>
      </c>
      <c r="E85" s="60"/>
    </row>
    <row r="86" spans="2:5" ht="15.95" customHeight="1">
      <c r="B86" s="59"/>
      <c r="C86" s="6"/>
      <c r="D86" s="39" t="s">
        <v>1105</v>
      </c>
      <c r="E86" s="60"/>
    </row>
    <row r="87" spans="2:5" ht="9" customHeight="1" thickBot="1">
      <c r="B87" s="61"/>
      <c r="C87" s="44"/>
      <c r="D87" s="44"/>
      <c r="E87" s="64"/>
    </row>
    <row r="88" spans="2:5" ht="14.25" thickBot="1"/>
    <row r="89" spans="2:5" ht="4.5" customHeight="1">
      <c r="B89" s="56"/>
      <c r="C89" s="57"/>
      <c r="D89" s="57"/>
      <c r="E89" s="58"/>
    </row>
    <row r="90" spans="2:5" ht="14.25">
      <c r="B90" s="59"/>
      <c r="C90" s="7" t="s">
        <v>1231</v>
      </c>
      <c r="E90" s="60"/>
    </row>
    <row r="91" spans="2:5" ht="6.6" customHeight="1">
      <c r="B91" s="59"/>
      <c r="C91" s="7"/>
      <c r="E91" s="60"/>
    </row>
    <row r="92" spans="2:5">
      <c r="B92" s="59"/>
      <c r="C92" s="8" t="s">
        <v>1005</v>
      </c>
      <c r="E92" s="60"/>
    </row>
    <row r="93" spans="2:5">
      <c r="B93" s="59"/>
      <c r="C93" t="s">
        <v>736</v>
      </c>
      <c r="E93" s="60"/>
    </row>
    <row r="94" spans="2:5" ht="17.100000000000001" customHeight="1">
      <c r="B94" s="59"/>
      <c r="C94" s="41" t="s">
        <v>737</v>
      </c>
      <c r="D94" s="25"/>
      <c r="E94" s="60"/>
    </row>
    <row r="95" spans="2:5" ht="32.1" customHeight="1">
      <c r="B95" s="59"/>
      <c r="C95" s="48" t="s">
        <v>738</v>
      </c>
      <c r="D95" s="38" t="s">
        <v>739</v>
      </c>
      <c r="E95" s="60"/>
    </row>
    <row r="96" spans="2:5" ht="15.95" customHeight="1">
      <c r="B96" s="59"/>
      <c r="C96" s="41" t="s">
        <v>1006</v>
      </c>
      <c r="D96" s="25"/>
      <c r="E96" s="60"/>
    </row>
    <row r="97" spans="2:5" ht="15.95" customHeight="1">
      <c r="B97" s="59"/>
      <c r="C97" s="4" t="s">
        <v>1007</v>
      </c>
      <c r="D97" s="74" t="s">
        <v>1008</v>
      </c>
      <c r="E97" s="60"/>
    </row>
    <row r="98" spans="2:5" ht="15.95" customHeight="1">
      <c r="B98" s="59"/>
      <c r="C98" s="4">
        <v>2</v>
      </c>
      <c r="D98" s="180" t="s">
        <v>1009</v>
      </c>
      <c r="E98" s="60"/>
    </row>
    <row r="99" spans="2:5" ht="15.95" customHeight="1">
      <c r="B99" s="59"/>
      <c r="C99" s="4">
        <v>3</v>
      </c>
      <c r="D99" s="180" t="s">
        <v>1010</v>
      </c>
      <c r="E99" s="60"/>
    </row>
    <row r="100" spans="2:5" ht="15.95" customHeight="1">
      <c r="B100" s="59"/>
      <c r="C100" s="4">
        <v>4</v>
      </c>
      <c r="D100" s="180" t="s">
        <v>1011</v>
      </c>
      <c r="E100" s="60"/>
    </row>
    <row r="101" spans="2:5" ht="15.95" customHeight="1">
      <c r="B101" s="59"/>
      <c r="C101" s="6">
        <v>5</v>
      </c>
      <c r="D101" s="75" t="s">
        <v>1205</v>
      </c>
      <c r="E101" s="60"/>
    </row>
    <row r="102" spans="2:5">
      <c r="B102" s="59"/>
      <c r="C102" s="4" t="s">
        <v>740</v>
      </c>
      <c r="D102" s="5"/>
      <c r="E102" s="60"/>
    </row>
    <row r="103" spans="2:5" ht="42" customHeight="1">
      <c r="B103" s="59"/>
      <c r="C103" s="48" t="s">
        <v>741</v>
      </c>
      <c r="D103" s="38" t="s">
        <v>742</v>
      </c>
      <c r="E103" s="60"/>
    </row>
    <row r="104" spans="2:5" ht="16.5" customHeight="1">
      <c r="B104" s="59"/>
      <c r="C104" s="66" t="s">
        <v>1012</v>
      </c>
      <c r="D104" s="42"/>
      <c r="E104" s="60"/>
    </row>
    <row r="105" spans="2:5" ht="32.450000000000003" customHeight="1">
      <c r="B105" s="59"/>
      <c r="C105" s="47" t="s">
        <v>1013</v>
      </c>
      <c r="D105" s="68" t="s">
        <v>1014</v>
      </c>
      <c r="E105" s="60"/>
    </row>
    <row r="106" spans="2:5" ht="30.6" customHeight="1">
      <c r="B106" s="59"/>
      <c r="C106" s="47">
        <v>2</v>
      </c>
      <c r="D106" s="69" t="s">
        <v>1015</v>
      </c>
      <c r="E106" s="60"/>
    </row>
    <row r="107" spans="2:5" ht="15.95" customHeight="1">
      <c r="B107" s="59"/>
      <c r="C107" s="48"/>
      <c r="D107" s="70" t="s">
        <v>701</v>
      </c>
      <c r="E107" s="60"/>
    </row>
    <row r="108" spans="2:5" ht="6.95" customHeight="1">
      <c r="B108" s="59"/>
      <c r="E108" s="60"/>
    </row>
    <row r="109" spans="2:5">
      <c r="B109" s="59"/>
      <c r="C109" s="8" t="s">
        <v>999</v>
      </c>
      <c r="E109" s="60"/>
    </row>
    <row r="110" spans="2:5">
      <c r="B110" s="59"/>
      <c r="C110" t="s">
        <v>1000</v>
      </c>
      <c r="E110" s="60"/>
    </row>
    <row r="111" spans="2:5" ht="17.100000000000001" customHeight="1">
      <c r="B111" s="59"/>
      <c r="C111" s="41" t="s">
        <v>1016</v>
      </c>
      <c r="D111" s="25"/>
      <c r="E111" s="60"/>
    </row>
    <row r="112" spans="2:5" ht="17.100000000000001" customHeight="1">
      <c r="B112" s="59"/>
      <c r="C112" s="4" t="s">
        <v>1017</v>
      </c>
      <c r="D112" s="74" t="s">
        <v>1018</v>
      </c>
      <c r="E112" s="60"/>
    </row>
    <row r="113" spans="2:5" ht="17.100000000000001" customHeight="1">
      <c r="B113" s="59"/>
      <c r="C113" s="181" t="s">
        <v>1019</v>
      </c>
      <c r="D113" s="206" t="s">
        <v>1020</v>
      </c>
      <c r="E113" s="60"/>
    </row>
    <row r="114" spans="2:5" ht="17.100000000000001" customHeight="1">
      <c r="B114" s="59"/>
      <c r="C114" s="181" t="s">
        <v>1021</v>
      </c>
      <c r="D114" s="180" t="s">
        <v>1022</v>
      </c>
      <c r="E114" s="60"/>
    </row>
    <row r="115" spans="2:5" ht="17.100000000000001" customHeight="1">
      <c r="B115" s="59"/>
      <c r="C115" s="4"/>
      <c r="D115" s="180" t="s">
        <v>1023</v>
      </c>
      <c r="E115" s="60"/>
    </row>
    <row r="116" spans="2:5" ht="17.100000000000001" customHeight="1">
      <c r="B116" s="59"/>
      <c r="C116" s="4">
        <v>2</v>
      </c>
      <c r="D116" s="75" t="s">
        <v>1206</v>
      </c>
      <c r="E116" s="60"/>
    </row>
    <row r="117" spans="2:5" ht="17.100000000000001" customHeight="1">
      <c r="B117" s="59"/>
      <c r="C117" s="41" t="s">
        <v>1024</v>
      </c>
      <c r="D117" s="25"/>
      <c r="E117" s="60"/>
    </row>
    <row r="118" spans="2:5" ht="17.100000000000001" customHeight="1">
      <c r="B118" s="59"/>
      <c r="C118" s="4" t="s">
        <v>1025</v>
      </c>
      <c r="D118" s="74" t="s">
        <v>1026</v>
      </c>
      <c r="E118" s="60"/>
    </row>
    <row r="119" spans="2:5" ht="17.100000000000001" customHeight="1">
      <c r="B119" s="59"/>
      <c r="C119" s="181" t="s">
        <v>1019</v>
      </c>
      <c r="D119" s="206" t="s">
        <v>1020</v>
      </c>
      <c r="E119" s="60"/>
    </row>
    <row r="120" spans="2:5" ht="17.100000000000001" customHeight="1">
      <c r="B120" s="59"/>
      <c r="C120" s="181"/>
      <c r="D120" s="180" t="s">
        <v>1023</v>
      </c>
      <c r="E120" s="60"/>
    </row>
    <row r="121" spans="2:5" ht="17.100000000000001" customHeight="1">
      <c r="B121" s="59"/>
      <c r="C121" s="6">
        <v>2</v>
      </c>
      <c r="D121" s="75" t="s">
        <v>1207</v>
      </c>
      <c r="E121" s="60"/>
    </row>
    <row r="122" spans="2:5" ht="17.100000000000001" customHeight="1">
      <c r="B122" s="59"/>
      <c r="C122" s="4" t="s">
        <v>1027</v>
      </c>
      <c r="D122" s="5"/>
      <c r="E122" s="60"/>
    </row>
    <row r="123" spans="2:5" ht="17.100000000000001" customHeight="1">
      <c r="B123" s="59"/>
      <c r="C123" s="4" t="s">
        <v>1028</v>
      </c>
      <c r="D123" s="74" t="s">
        <v>1029</v>
      </c>
      <c r="E123" s="60"/>
    </row>
    <row r="124" spans="2:5" ht="17.100000000000001" customHeight="1">
      <c r="B124" s="59"/>
      <c r="C124" s="181" t="s">
        <v>1019</v>
      </c>
      <c r="D124" s="206" t="s">
        <v>1020</v>
      </c>
      <c r="E124" s="60"/>
    </row>
    <row r="125" spans="2:5" ht="17.100000000000001" customHeight="1">
      <c r="B125" s="59"/>
      <c r="C125" s="181" t="s">
        <v>1021</v>
      </c>
      <c r="D125" s="180" t="s">
        <v>1030</v>
      </c>
      <c r="E125" s="60"/>
    </row>
    <row r="126" spans="2:5" ht="17.100000000000001" customHeight="1">
      <c r="B126" s="59"/>
      <c r="C126" s="4"/>
      <c r="D126" s="180" t="s">
        <v>1023</v>
      </c>
      <c r="E126" s="60"/>
    </row>
    <row r="127" spans="2:5" ht="17.100000000000001" customHeight="1">
      <c r="B127" s="59"/>
      <c r="C127" s="6">
        <v>2</v>
      </c>
      <c r="D127" s="75" t="s">
        <v>1208</v>
      </c>
      <c r="E127" s="60"/>
    </row>
    <row r="128" spans="2:5" ht="5.45" customHeight="1" thickBot="1">
      <c r="B128" s="61"/>
      <c r="C128" s="44"/>
      <c r="D128" s="44"/>
      <c r="E128" s="64"/>
    </row>
    <row r="129" spans="2:5" ht="8.4499999999999993" customHeight="1" thickBot="1">
      <c r="C129" s="45"/>
      <c r="D129" s="2"/>
    </row>
    <row r="130" spans="2:5" ht="5.45" customHeight="1">
      <c r="B130" s="56"/>
      <c r="C130" s="57"/>
      <c r="D130" s="57"/>
      <c r="E130" s="58"/>
    </row>
    <row r="131" spans="2:5" ht="14.25">
      <c r="B131" s="59"/>
      <c r="C131" s="7" t="s">
        <v>1232</v>
      </c>
      <c r="E131" s="60"/>
    </row>
    <row r="132" spans="2:5" ht="6.6" customHeight="1">
      <c r="B132" s="59"/>
      <c r="C132" s="7"/>
      <c r="E132" s="60"/>
    </row>
    <row r="133" spans="2:5">
      <c r="B133" s="59"/>
      <c r="C133" s="8" t="s">
        <v>1005</v>
      </c>
      <c r="E133" s="60"/>
    </row>
    <row r="134" spans="2:5">
      <c r="B134" s="59"/>
      <c r="C134" t="s">
        <v>736</v>
      </c>
      <c r="E134" s="60"/>
    </row>
    <row r="135" spans="2:5" ht="15.95" customHeight="1">
      <c r="B135" s="59"/>
      <c r="C135" s="66" t="s">
        <v>1031</v>
      </c>
      <c r="D135" s="42"/>
      <c r="E135" s="60"/>
    </row>
    <row r="136" spans="2:5" ht="15.95" customHeight="1">
      <c r="B136" s="59"/>
      <c r="C136" s="47" t="s">
        <v>1032</v>
      </c>
      <c r="D136" s="40" t="s">
        <v>1033</v>
      </c>
      <c r="E136" s="60"/>
    </row>
    <row r="137" spans="2:5" ht="15.95" customHeight="1">
      <c r="B137" s="59"/>
      <c r="C137" s="47">
        <v>2</v>
      </c>
      <c r="D137" s="67" t="s">
        <v>1034</v>
      </c>
      <c r="E137" s="60"/>
    </row>
    <row r="138" spans="2:5" ht="30.6" customHeight="1">
      <c r="B138" s="59"/>
      <c r="C138" s="46" t="s">
        <v>1035</v>
      </c>
      <c r="D138" s="38" t="s">
        <v>1036</v>
      </c>
      <c r="E138" s="60"/>
    </row>
    <row r="139" spans="2:5" ht="15.6" customHeight="1">
      <c r="B139" s="59"/>
      <c r="C139" s="66" t="s">
        <v>1136</v>
      </c>
      <c r="D139" s="42"/>
      <c r="E139" s="60"/>
    </row>
    <row r="140" spans="2:5" ht="15.6" customHeight="1">
      <c r="B140" s="59"/>
      <c r="C140" s="47" t="s">
        <v>1137</v>
      </c>
      <c r="D140" s="190" t="s">
        <v>1138</v>
      </c>
      <c r="E140" s="60"/>
    </row>
    <row r="141" spans="2:5" ht="45" customHeight="1">
      <c r="B141" s="59"/>
      <c r="C141" s="48">
        <v>2</v>
      </c>
      <c r="D141" s="38" t="s">
        <v>1242</v>
      </c>
      <c r="E141" s="60"/>
    </row>
    <row r="142" spans="2:5" ht="6.95" customHeight="1">
      <c r="B142" s="59"/>
      <c r="E142" s="60"/>
    </row>
    <row r="143" spans="2:5">
      <c r="B143" s="59"/>
      <c r="C143" s="8" t="s">
        <v>999</v>
      </c>
      <c r="E143" s="60"/>
    </row>
    <row r="144" spans="2:5">
      <c r="B144" s="59"/>
      <c r="C144" t="s">
        <v>1000</v>
      </c>
      <c r="E144" s="60"/>
    </row>
    <row r="145" spans="2:5">
      <c r="B145" s="59"/>
      <c r="C145" s="41" t="s">
        <v>1037</v>
      </c>
      <c r="D145" s="25"/>
      <c r="E145" s="60"/>
    </row>
    <row r="146" spans="2:5" ht="28.5" customHeight="1">
      <c r="B146" s="59"/>
      <c r="C146" s="48" t="s">
        <v>1038</v>
      </c>
      <c r="D146" s="182" t="s">
        <v>1163</v>
      </c>
      <c r="E146" s="60"/>
    </row>
    <row r="147" spans="2:5" ht="16.5" customHeight="1">
      <c r="B147" s="59"/>
      <c r="C147" s="66" t="s">
        <v>1142</v>
      </c>
      <c r="D147" s="213"/>
      <c r="E147" s="60"/>
    </row>
    <row r="148" spans="2:5" ht="16.5" customHeight="1">
      <c r="B148" s="59"/>
      <c r="C148" s="47" t="s">
        <v>1243</v>
      </c>
      <c r="D148" s="183" t="s">
        <v>1244</v>
      </c>
      <c r="E148" s="60"/>
    </row>
    <row r="149" spans="2:5" ht="16.5" customHeight="1">
      <c r="B149" s="59"/>
      <c r="C149" s="207" t="s">
        <v>1245</v>
      </c>
      <c r="D149" s="214" t="s">
        <v>1246</v>
      </c>
      <c r="E149" s="60"/>
    </row>
    <row r="150" spans="2:5" ht="16.5" customHeight="1">
      <c r="B150" s="59"/>
      <c r="C150" s="207" t="s">
        <v>1247</v>
      </c>
      <c r="D150" s="214" t="s">
        <v>1248</v>
      </c>
      <c r="E150" s="60"/>
    </row>
    <row r="151" spans="2:5" ht="16.5" customHeight="1">
      <c r="B151" s="59"/>
      <c r="C151" s="207" t="s">
        <v>1249</v>
      </c>
      <c r="D151" s="214" t="s">
        <v>1250</v>
      </c>
      <c r="E151" s="60"/>
    </row>
    <row r="152" spans="2:5" ht="16.5" customHeight="1">
      <c r="B152" s="59"/>
      <c r="C152" s="207" t="s">
        <v>1251</v>
      </c>
      <c r="D152" s="214" t="s">
        <v>1252</v>
      </c>
      <c r="E152" s="60"/>
    </row>
    <row r="153" spans="2:5" ht="16.5" customHeight="1">
      <c r="B153" s="59"/>
      <c r="C153" s="207" t="s">
        <v>1253</v>
      </c>
      <c r="D153" s="214" t="s">
        <v>1254</v>
      </c>
      <c r="E153" s="60"/>
    </row>
    <row r="154" spans="2:5" ht="16.5" customHeight="1">
      <c r="B154" s="59"/>
      <c r="C154" s="207" t="s">
        <v>1255</v>
      </c>
      <c r="D154" s="214" t="s">
        <v>1256</v>
      </c>
      <c r="E154" s="60"/>
    </row>
    <row r="155" spans="2:5" ht="16.5" customHeight="1">
      <c r="B155" s="59"/>
      <c r="C155" s="207" t="s">
        <v>1257</v>
      </c>
      <c r="D155" s="214" t="s">
        <v>1258</v>
      </c>
      <c r="E155" s="60"/>
    </row>
    <row r="156" spans="2:5" ht="16.5" customHeight="1">
      <c r="B156" s="59"/>
      <c r="C156" s="207" t="s">
        <v>1259</v>
      </c>
      <c r="D156" s="214" t="s">
        <v>1260</v>
      </c>
      <c r="E156" s="60"/>
    </row>
    <row r="157" spans="2:5" ht="16.5" customHeight="1">
      <c r="B157" s="59"/>
      <c r="C157" s="207" t="s">
        <v>1261</v>
      </c>
      <c r="D157" s="214" t="s">
        <v>1262</v>
      </c>
      <c r="E157" s="60"/>
    </row>
    <row r="158" spans="2:5" ht="16.5" customHeight="1">
      <c r="B158" s="59"/>
      <c r="C158" s="207" t="s">
        <v>1263</v>
      </c>
      <c r="D158" s="214" t="s">
        <v>1264</v>
      </c>
      <c r="E158" s="60"/>
    </row>
    <row r="159" spans="2:5" ht="16.5" customHeight="1">
      <c r="B159" s="59"/>
      <c r="C159" s="207" t="s">
        <v>1265</v>
      </c>
      <c r="D159" s="215" t="s">
        <v>1266</v>
      </c>
      <c r="E159" s="60"/>
    </row>
    <row r="160" spans="2:5" ht="16.5" customHeight="1">
      <c r="B160" s="59"/>
      <c r="C160" s="47">
        <v>2</v>
      </c>
      <c r="D160" s="182" t="s">
        <v>1267</v>
      </c>
      <c r="E160" s="60"/>
    </row>
    <row r="161" spans="2:5" ht="16.5" customHeight="1">
      <c r="B161" s="59"/>
      <c r="C161" s="47">
        <v>3</v>
      </c>
      <c r="D161" s="183" t="s">
        <v>1279</v>
      </c>
      <c r="E161" s="60"/>
    </row>
    <row r="162" spans="2:5" ht="27.6" customHeight="1">
      <c r="B162" s="59"/>
      <c r="C162" s="207" t="s">
        <v>1245</v>
      </c>
      <c r="D162" s="218" t="s">
        <v>1280</v>
      </c>
      <c r="E162" s="60"/>
    </row>
    <row r="163" spans="2:5" ht="30" customHeight="1">
      <c r="B163" s="59"/>
      <c r="C163" s="207" t="s">
        <v>1247</v>
      </c>
      <c r="D163" s="218" t="s">
        <v>1281</v>
      </c>
      <c r="E163" s="60"/>
    </row>
    <row r="164" spans="2:5" ht="30" customHeight="1">
      <c r="B164" s="59"/>
      <c r="C164" s="207" t="s">
        <v>1249</v>
      </c>
      <c r="D164" s="218" t="s">
        <v>1282</v>
      </c>
      <c r="E164" s="60"/>
    </row>
    <row r="165" spans="2:5" ht="16.5" customHeight="1">
      <c r="B165" s="59"/>
      <c r="C165" s="207" t="s">
        <v>1251</v>
      </c>
      <c r="D165" s="219" t="s">
        <v>1283</v>
      </c>
      <c r="E165" s="60"/>
    </row>
    <row r="166" spans="2:5" ht="15.6" customHeight="1">
      <c r="B166" s="59"/>
      <c r="C166" s="216">
        <v>4</v>
      </c>
      <c r="D166" s="219" t="s">
        <v>1278</v>
      </c>
      <c r="E166" s="60"/>
    </row>
    <row r="167" spans="2:5" ht="17.45" customHeight="1">
      <c r="B167" s="59"/>
      <c r="C167" s="66" t="s">
        <v>1268</v>
      </c>
      <c r="D167" s="213"/>
      <c r="E167" s="60"/>
    </row>
    <row r="168" spans="2:5" ht="44.1" customHeight="1">
      <c r="B168" s="59"/>
      <c r="C168" s="47" t="s">
        <v>1269</v>
      </c>
      <c r="D168" s="183" t="s">
        <v>1270</v>
      </c>
      <c r="E168" s="60"/>
    </row>
    <row r="169" spans="2:5" ht="54" customHeight="1">
      <c r="B169" s="59"/>
      <c r="C169" s="207">
        <v>6</v>
      </c>
      <c r="D169" s="214" t="s">
        <v>1284</v>
      </c>
      <c r="E169" s="60"/>
    </row>
    <row r="170" spans="2:5" ht="43.5" customHeight="1">
      <c r="B170" s="59"/>
      <c r="C170" s="216">
        <v>8</v>
      </c>
      <c r="D170" s="187" t="s">
        <v>1271</v>
      </c>
      <c r="E170" s="60"/>
    </row>
    <row r="171" spans="2:5" ht="15.6" customHeight="1">
      <c r="B171" s="59"/>
      <c r="C171" s="217" t="s">
        <v>1272</v>
      </c>
      <c r="D171" s="213"/>
      <c r="E171" s="60"/>
    </row>
    <row r="172" spans="2:5" ht="15.6" customHeight="1">
      <c r="B172" s="59"/>
      <c r="C172" s="207" t="s">
        <v>1273</v>
      </c>
      <c r="D172" s="182" t="s">
        <v>1274</v>
      </c>
      <c r="E172" s="60"/>
    </row>
    <row r="173" spans="2:5" ht="27" customHeight="1">
      <c r="B173" s="59"/>
      <c r="C173" s="207">
        <v>2</v>
      </c>
      <c r="D173" s="182" t="s">
        <v>1275</v>
      </c>
      <c r="E173" s="60"/>
    </row>
    <row r="174" spans="2:5" ht="27.6" customHeight="1">
      <c r="B174" s="59"/>
      <c r="C174" s="207">
        <v>3</v>
      </c>
      <c r="D174" s="182" t="s">
        <v>1276</v>
      </c>
      <c r="E174" s="60"/>
    </row>
    <row r="175" spans="2:5" ht="30.6" customHeight="1">
      <c r="B175" s="59"/>
      <c r="C175" s="216">
        <v>4</v>
      </c>
      <c r="D175" s="182" t="s">
        <v>1277</v>
      </c>
      <c r="E175" s="60"/>
    </row>
    <row r="176" spans="2:5">
      <c r="B176" s="59"/>
      <c r="C176" s="4" t="s">
        <v>1039</v>
      </c>
      <c r="D176" s="5"/>
      <c r="E176" s="60"/>
    </row>
    <row r="177" spans="2:5" ht="44.1" customHeight="1">
      <c r="B177" s="59"/>
      <c r="C177" s="47" t="s">
        <v>1040</v>
      </c>
      <c r="D177" s="183" t="s">
        <v>1041</v>
      </c>
      <c r="E177" s="60"/>
    </row>
    <row r="178" spans="2:5" ht="15.95" customHeight="1">
      <c r="B178" s="59"/>
      <c r="C178" s="181" t="s">
        <v>1019</v>
      </c>
      <c r="D178" s="180" t="s">
        <v>1042</v>
      </c>
      <c r="E178" s="60"/>
    </row>
    <row r="179" spans="2:5" ht="15.95" customHeight="1">
      <c r="B179" s="59"/>
      <c r="C179" s="181" t="s">
        <v>1021</v>
      </c>
      <c r="D179" s="180" t="s">
        <v>1043</v>
      </c>
      <c r="E179" s="60"/>
    </row>
    <row r="180" spans="2:5" ht="15.95" customHeight="1">
      <c r="B180" s="59"/>
      <c r="C180" s="181" t="s">
        <v>1044</v>
      </c>
      <c r="D180" s="180" t="s">
        <v>1045</v>
      </c>
      <c r="E180" s="60"/>
    </row>
    <row r="181" spans="2:5" ht="15.95" customHeight="1">
      <c r="B181" s="59"/>
      <c r="C181" s="181" t="s">
        <v>1046</v>
      </c>
      <c r="D181" s="180" t="s">
        <v>1047</v>
      </c>
      <c r="E181" s="60"/>
    </row>
    <row r="182" spans="2:5" ht="15.95" customHeight="1">
      <c r="B182" s="59"/>
      <c r="C182" s="181" t="s">
        <v>1048</v>
      </c>
      <c r="D182" s="180" t="s">
        <v>1049</v>
      </c>
      <c r="E182" s="60"/>
    </row>
    <row r="183" spans="2:5" ht="15.95" customHeight="1">
      <c r="B183" s="59"/>
      <c r="C183" s="181" t="s">
        <v>1050</v>
      </c>
      <c r="D183" s="180" t="s">
        <v>1051</v>
      </c>
      <c r="E183" s="60"/>
    </row>
    <row r="184" spans="2:5" ht="15.95" customHeight="1">
      <c r="B184" s="59"/>
      <c r="C184" s="181" t="s">
        <v>1052</v>
      </c>
      <c r="D184" s="180" t="s">
        <v>1053</v>
      </c>
      <c r="E184" s="60"/>
    </row>
    <row r="185" spans="2:5" ht="15.95" customHeight="1">
      <c r="B185" s="59"/>
      <c r="C185" s="181" t="s">
        <v>1054</v>
      </c>
      <c r="D185" s="180" t="s">
        <v>1055</v>
      </c>
      <c r="E185" s="60"/>
    </row>
    <row r="186" spans="2:5" ht="15.95" customHeight="1">
      <c r="B186" s="59"/>
      <c r="C186" s="181" t="s">
        <v>1056</v>
      </c>
      <c r="D186" s="184" t="s">
        <v>1057</v>
      </c>
      <c r="E186" s="60"/>
    </row>
    <row r="187" spans="2:5" ht="32.1" customHeight="1">
      <c r="B187" s="59"/>
      <c r="C187" s="48">
        <v>2</v>
      </c>
      <c r="D187" s="38" t="s">
        <v>1058</v>
      </c>
      <c r="E187" s="60"/>
    </row>
    <row r="188" spans="2:5" ht="15.95" customHeight="1">
      <c r="B188" s="59"/>
      <c r="C188" s="47" t="s">
        <v>1298</v>
      </c>
      <c r="D188" s="42"/>
      <c r="E188" s="60"/>
    </row>
    <row r="189" spans="2:5" ht="38.1" customHeight="1">
      <c r="B189" s="59"/>
      <c r="C189" s="47" t="s">
        <v>1299</v>
      </c>
      <c r="D189" s="38" t="s">
        <v>1300</v>
      </c>
      <c r="E189" s="60"/>
    </row>
    <row r="190" spans="2:5">
      <c r="B190" s="59"/>
      <c r="C190" s="41" t="s">
        <v>1016</v>
      </c>
      <c r="D190" s="25"/>
      <c r="E190" s="60"/>
    </row>
    <row r="191" spans="2:5" ht="15.95" customHeight="1">
      <c r="B191" s="59"/>
      <c r="C191" s="4" t="s">
        <v>1017</v>
      </c>
      <c r="D191" s="74" t="s">
        <v>1018</v>
      </c>
      <c r="E191" s="60"/>
    </row>
    <row r="192" spans="2:5" ht="15.95" customHeight="1">
      <c r="B192" s="59"/>
      <c r="C192" s="207" t="s">
        <v>1019</v>
      </c>
      <c r="D192" s="208" t="s">
        <v>1209</v>
      </c>
      <c r="E192" s="60"/>
    </row>
    <row r="193" spans="2:5" ht="15.95" customHeight="1">
      <c r="B193" s="59"/>
      <c r="C193" s="207" t="s">
        <v>1021</v>
      </c>
      <c r="D193" s="208" t="s">
        <v>1022</v>
      </c>
      <c r="E193" s="60"/>
    </row>
    <row r="194" spans="2:5" ht="15.95" customHeight="1">
      <c r="B194" s="59"/>
      <c r="C194" s="207" t="s">
        <v>1044</v>
      </c>
      <c r="D194" s="208" t="s">
        <v>1210</v>
      </c>
      <c r="E194" s="60"/>
    </row>
    <row r="195" spans="2:5" ht="15.95" customHeight="1">
      <c r="B195" s="59"/>
      <c r="C195" s="207" t="s">
        <v>1046</v>
      </c>
      <c r="D195" s="208" t="s">
        <v>1211</v>
      </c>
      <c r="E195" s="60"/>
    </row>
    <row r="196" spans="2:5" ht="18.600000000000001" customHeight="1">
      <c r="B196" s="59"/>
      <c r="C196" s="207" t="s">
        <v>1048</v>
      </c>
      <c r="D196" s="209" t="s">
        <v>1212</v>
      </c>
      <c r="E196" s="60"/>
    </row>
    <row r="197" spans="2:5" ht="18.600000000000001" customHeight="1">
      <c r="B197" s="59"/>
      <c r="C197" s="207" t="s">
        <v>1050</v>
      </c>
      <c r="D197" s="209" t="s">
        <v>1213</v>
      </c>
      <c r="E197" s="60"/>
    </row>
    <row r="198" spans="2:5" ht="15.95" customHeight="1">
      <c r="B198" s="59"/>
      <c r="C198" s="207" t="s">
        <v>1052</v>
      </c>
      <c r="D198" s="208" t="s">
        <v>1214</v>
      </c>
      <c r="E198" s="60"/>
    </row>
    <row r="199" spans="2:5" ht="15.95" customHeight="1">
      <c r="B199" s="59"/>
      <c r="C199" s="207" t="s">
        <v>1054</v>
      </c>
      <c r="D199" s="208" t="s">
        <v>1215</v>
      </c>
      <c r="E199" s="60"/>
    </row>
    <row r="200" spans="2:5" ht="15.95" customHeight="1">
      <c r="B200" s="59"/>
      <c r="C200" s="207" t="s">
        <v>1056</v>
      </c>
      <c r="D200" s="208" t="s">
        <v>1216</v>
      </c>
      <c r="E200" s="60"/>
    </row>
    <row r="201" spans="2:5" ht="15.95" customHeight="1">
      <c r="B201" s="59"/>
      <c r="C201" s="207" t="s">
        <v>1217</v>
      </c>
      <c r="D201" s="208" t="s">
        <v>1218</v>
      </c>
      <c r="E201" s="60"/>
    </row>
    <row r="202" spans="2:5" ht="15.95" customHeight="1">
      <c r="B202" s="59"/>
      <c r="C202" s="210">
        <v>2</v>
      </c>
      <c r="D202" s="211" t="s">
        <v>1219</v>
      </c>
      <c r="E202" s="60"/>
    </row>
    <row r="203" spans="2:5" ht="6.95" customHeight="1" thickBot="1">
      <c r="B203" s="61"/>
      <c r="C203" s="62"/>
      <c r="D203" s="63"/>
      <c r="E203" s="64"/>
    </row>
    <row r="204" spans="2:5" ht="8.1" customHeight="1" thickBot="1">
      <c r="C204" s="45"/>
      <c r="D204" s="2"/>
    </row>
    <row r="205" spans="2:5" ht="5.45" customHeight="1">
      <c r="B205" s="56"/>
      <c r="C205" s="57"/>
      <c r="D205" s="57"/>
      <c r="E205" s="58"/>
    </row>
    <row r="206" spans="2:5" ht="14.25">
      <c r="B206" s="59"/>
      <c r="C206" s="7" t="s">
        <v>1233</v>
      </c>
      <c r="E206" s="60"/>
    </row>
    <row r="207" spans="2:5" ht="6.6" customHeight="1">
      <c r="B207" s="59"/>
      <c r="C207" s="7"/>
      <c r="E207" s="60"/>
    </row>
    <row r="208" spans="2:5">
      <c r="B208" s="59"/>
      <c r="C208" s="8" t="s">
        <v>1005</v>
      </c>
      <c r="E208" s="60"/>
    </row>
    <row r="209" spans="2:5">
      <c r="B209" s="59"/>
      <c r="C209" t="s">
        <v>736</v>
      </c>
      <c r="E209" s="60"/>
    </row>
    <row r="210" spans="2:5" ht="15.95" customHeight="1">
      <c r="B210" s="59"/>
      <c r="C210" s="66" t="s">
        <v>1130</v>
      </c>
      <c r="D210" s="42"/>
      <c r="E210" s="60"/>
    </row>
    <row r="211" spans="2:5" ht="15.95" customHeight="1">
      <c r="B211" s="59"/>
      <c r="C211" s="47" t="s">
        <v>1131</v>
      </c>
      <c r="D211" s="40" t="s">
        <v>1132</v>
      </c>
      <c r="E211" s="60"/>
    </row>
    <row r="212" spans="2:5" ht="15.95" customHeight="1">
      <c r="B212" s="59"/>
      <c r="C212" s="47">
        <v>2</v>
      </c>
      <c r="D212" s="67" t="s">
        <v>1133</v>
      </c>
      <c r="E212" s="60"/>
    </row>
    <row r="213" spans="2:5" ht="17.45" customHeight="1">
      <c r="B213" s="59"/>
      <c r="C213" s="46" t="s">
        <v>1134</v>
      </c>
      <c r="D213" s="38" t="s">
        <v>1135</v>
      </c>
      <c r="E213" s="60"/>
    </row>
    <row r="214" spans="2:5" ht="17.100000000000001" customHeight="1">
      <c r="B214" s="59"/>
      <c r="C214" s="66" t="s">
        <v>1136</v>
      </c>
      <c r="D214" s="42"/>
      <c r="E214" s="60"/>
    </row>
    <row r="215" spans="2:5" ht="17.100000000000001" customHeight="1">
      <c r="B215" s="59"/>
      <c r="C215" s="47" t="s">
        <v>1137</v>
      </c>
      <c r="D215" s="68" t="s">
        <v>1138</v>
      </c>
      <c r="E215" s="60"/>
    </row>
    <row r="216" spans="2:5" ht="44.45" customHeight="1">
      <c r="B216" s="59"/>
      <c r="C216" s="47">
        <v>2</v>
      </c>
      <c r="D216" s="69" t="s">
        <v>1139</v>
      </c>
      <c r="E216" s="60"/>
    </row>
    <row r="217" spans="2:5" ht="17.100000000000001" customHeight="1">
      <c r="B217" s="59"/>
      <c r="C217" s="48"/>
      <c r="D217" s="70" t="s">
        <v>701</v>
      </c>
      <c r="E217" s="60"/>
    </row>
    <row r="218" spans="2:5" ht="8.1" customHeight="1">
      <c r="B218" s="59"/>
      <c r="C218" s="45"/>
      <c r="D218" s="2"/>
      <c r="E218" s="60"/>
    </row>
    <row r="219" spans="2:5">
      <c r="B219" s="59"/>
      <c r="C219" s="8" t="s">
        <v>999</v>
      </c>
      <c r="E219" s="60"/>
    </row>
    <row r="220" spans="2:5">
      <c r="B220" s="59"/>
      <c r="C220" t="s">
        <v>1000</v>
      </c>
      <c r="E220" s="60"/>
    </row>
    <row r="221" spans="2:5" ht="16.5" customHeight="1">
      <c r="B221" s="59"/>
      <c r="C221" s="41" t="s">
        <v>1037</v>
      </c>
      <c r="D221" s="25"/>
      <c r="E221" s="60"/>
    </row>
    <row r="222" spans="2:5" ht="33" customHeight="1">
      <c r="B222" s="59"/>
      <c r="C222" s="48" t="s">
        <v>1140</v>
      </c>
      <c r="D222" s="182" t="s">
        <v>1141</v>
      </c>
      <c r="E222" s="60"/>
    </row>
    <row r="223" spans="2:5" ht="16.5" customHeight="1">
      <c r="B223" s="59"/>
      <c r="C223" s="41" t="s">
        <v>1142</v>
      </c>
      <c r="D223" s="25"/>
      <c r="E223" s="60"/>
    </row>
    <row r="224" spans="2:5" ht="16.5" customHeight="1">
      <c r="B224" s="59"/>
      <c r="C224" s="51" t="s">
        <v>1143</v>
      </c>
      <c r="D224" s="196" t="s">
        <v>1285</v>
      </c>
      <c r="E224" s="60"/>
    </row>
    <row r="225" spans="2:5" ht="15" customHeight="1">
      <c r="B225" s="59"/>
      <c r="C225" s="221" t="s">
        <v>1245</v>
      </c>
      <c r="D225" s="220" t="s">
        <v>1286</v>
      </c>
      <c r="E225" s="60"/>
    </row>
    <row r="226" spans="2:5" ht="15" customHeight="1">
      <c r="B226" s="59"/>
      <c r="C226" s="221" t="s">
        <v>1247</v>
      </c>
      <c r="D226" s="220" t="s">
        <v>1252</v>
      </c>
      <c r="E226" s="60"/>
    </row>
    <row r="227" spans="2:5" ht="15" customHeight="1">
      <c r="B227" s="59"/>
      <c r="C227" s="221" t="s">
        <v>1249</v>
      </c>
      <c r="D227" s="220" t="s">
        <v>1260</v>
      </c>
      <c r="E227" s="60"/>
    </row>
    <row r="228" spans="2:5" ht="15" customHeight="1">
      <c r="B228" s="59"/>
      <c r="C228" s="221" t="s">
        <v>1251</v>
      </c>
      <c r="D228" s="220" t="s">
        <v>1287</v>
      </c>
      <c r="E228" s="60"/>
    </row>
    <row r="229" spans="2:5" ht="15" customHeight="1">
      <c r="B229" s="59"/>
      <c r="C229" s="221" t="s">
        <v>1253</v>
      </c>
      <c r="D229" s="220" t="s">
        <v>1264</v>
      </c>
      <c r="E229" s="60"/>
    </row>
    <row r="230" spans="2:5" ht="15" customHeight="1">
      <c r="B230" s="59"/>
      <c r="C230" s="221" t="s">
        <v>1255</v>
      </c>
      <c r="D230" s="220" t="s">
        <v>1288</v>
      </c>
      <c r="E230" s="60"/>
    </row>
    <row r="231" spans="2:5" ht="15" customHeight="1">
      <c r="B231" s="59"/>
      <c r="C231" s="221" t="s">
        <v>1257</v>
      </c>
      <c r="D231" s="220" t="s">
        <v>1289</v>
      </c>
      <c r="E231" s="60"/>
    </row>
    <row r="232" spans="2:5" ht="15" customHeight="1">
      <c r="B232" s="59"/>
      <c r="C232" s="221" t="s">
        <v>1259</v>
      </c>
      <c r="D232" s="220" t="s">
        <v>1290</v>
      </c>
      <c r="E232" s="60"/>
    </row>
    <row r="233" spans="2:5" ht="15" customHeight="1">
      <c r="B233" s="59"/>
      <c r="C233" s="221" t="s">
        <v>1261</v>
      </c>
      <c r="D233" s="220" t="s">
        <v>1291</v>
      </c>
      <c r="E233" s="60"/>
    </row>
    <row r="234" spans="2:5" ht="15" customHeight="1">
      <c r="B234" s="59"/>
      <c r="C234" s="221" t="s">
        <v>1263</v>
      </c>
      <c r="D234" s="220" t="s">
        <v>1292</v>
      </c>
      <c r="E234" s="60"/>
    </row>
    <row r="235" spans="2:5" ht="15" customHeight="1">
      <c r="B235" s="59"/>
      <c r="C235" s="221" t="s">
        <v>1265</v>
      </c>
      <c r="D235" s="220" t="s">
        <v>1293</v>
      </c>
      <c r="E235" s="60"/>
    </row>
    <row r="236" spans="2:5" ht="15" customHeight="1">
      <c r="B236" s="59"/>
      <c r="C236" s="221" t="s">
        <v>1294</v>
      </c>
      <c r="D236" s="212" t="s">
        <v>1266</v>
      </c>
      <c r="E236" s="60"/>
    </row>
    <row r="237" spans="2:5" ht="17.100000000000001" customHeight="1">
      <c r="B237" s="59"/>
      <c r="C237" s="51">
        <v>2</v>
      </c>
      <c r="D237" s="69" t="s">
        <v>1144</v>
      </c>
      <c r="E237" s="60"/>
    </row>
    <row r="238" spans="2:5" ht="106.5" customHeight="1">
      <c r="B238" s="59"/>
      <c r="C238" s="197">
        <v>3</v>
      </c>
      <c r="D238" s="187" t="s">
        <v>1541</v>
      </c>
      <c r="E238" s="60"/>
    </row>
    <row r="239" spans="2:5" ht="17.100000000000001" customHeight="1">
      <c r="B239" s="59"/>
      <c r="C239" s="66" t="s">
        <v>1039</v>
      </c>
      <c r="D239" s="189"/>
      <c r="E239" s="60"/>
    </row>
    <row r="240" spans="2:5" ht="42" customHeight="1">
      <c r="B240" s="59"/>
      <c r="C240" s="47" t="s">
        <v>1145</v>
      </c>
      <c r="D240" s="68" t="s">
        <v>1146</v>
      </c>
      <c r="E240" s="60"/>
    </row>
    <row r="241" spans="2:5" ht="17.100000000000001" customHeight="1">
      <c r="B241" s="59"/>
      <c r="C241" s="47">
        <v>2</v>
      </c>
      <c r="D241" s="198" t="s">
        <v>1147</v>
      </c>
      <c r="E241" s="60"/>
    </row>
    <row r="242" spans="2:5" ht="17.100000000000001" customHeight="1">
      <c r="B242" s="59"/>
      <c r="C242" s="47"/>
      <c r="D242" s="71" t="s">
        <v>1148</v>
      </c>
      <c r="E242" s="60"/>
    </row>
    <row r="243" spans="2:5" ht="32.1" customHeight="1">
      <c r="B243" s="59"/>
      <c r="C243" s="47"/>
      <c r="D243" s="71" t="s">
        <v>1149</v>
      </c>
      <c r="E243" s="60"/>
    </row>
    <row r="244" spans="2:5" ht="17.100000000000001" customHeight="1">
      <c r="B244" s="59"/>
      <c r="C244" s="47"/>
      <c r="D244" s="71" t="s">
        <v>1150</v>
      </c>
      <c r="E244" s="60"/>
    </row>
    <row r="245" spans="2:5" ht="17.100000000000001" customHeight="1">
      <c r="B245" s="59"/>
      <c r="C245" s="47"/>
      <c r="D245" s="71" t="s">
        <v>1151</v>
      </c>
      <c r="E245" s="60"/>
    </row>
    <row r="246" spans="2:5" ht="17.100000000000001" customHeight="1">
      <c r="B246" s="59"/>
      <c r="C246" s="47"/>
      <c r="D246" s="71" t="s">
        <v>1152</v>
      </c>
      <c r="E246" s="60"/>
    </row>
    <row r="247" spans="2:5" ht="17.100000000000001" customHeight="1">
      <c r="B247" s="59"/>
      <c r="C247" s="47"/>
      <c r="D247" s="71" t="s">
        <v>1153</v>
      </c>
      <c r="E247" s="60"/>
    </row>
    <row r="248" spans="2:5" ht="17.100000000000001" customHeight="1">
      <c r="B248" s="59"/>
      <c r="C248" s="47"/>
      <c r="D248" s="71" t="s">
        <v>1154</v>
      </c>
      <c r="E248" s="60"/>
    </row>
    <row r="249" spans="2:5" ht="17.100000000000001" customHeight="1">
      <c r="B249" s="59"/>
      <c r="C249" s="51"/>
      <c r="D249" s="71"/>
      <c r="E249" s="60"/>
    </row>
    <row r="250" spans="2:5" ht="17.100000000000001" customHeight="1">
      <c r="B250" s="59"/>
      <c r="C250" s="51"/>
      <c r="D250" s="71"/>
      <c r="E250" s="60"/>
    </row>
    <row r="251" spans="2:5" ht="17.100000000000001" customHeight="1">
      <c r="B251" s="59"/>
      <c r="C251" s="197"/>
      <c r="D251" s="67"/>
      <c r="E251" s="60"/>
    </row>
    <row r="252" spans="2:5" ht="9.6" customHeight="1">
      <c r="B252" s="59"/>
      <c r="C252" s="45"/>
      <c r="D252" s="2"/>
      <c r="E252" s="60"/>
    </row>
    <row r="253" spans="2:5" ht="17.100000000000001" customHeight="1">
      <c r="B253" s="59"/>
      <c r="C253" s="199" t="s">
        <v>1295</v>
      </c>
      <c r="D253" s="2"/>
      <c r="E253" s="60"/>
    </row>
    <row r="254" spans="2:5" ht="17.100000000000001" customHeight="1">
      <c r="B254" s="59"/>
      <c r="C254" s="200" t="s">
        <v>1155</v>
      </c>
      <c r="D254" s="2"/>
      <c r="E254" s="60"/>
    </row>
    <row r="255" spans="2:5" ht="17.100000000000001" customHeight="1">
      <c r="B255" s="59"/>
      <c r="C255" s="66" t="s">
        <v>1156</v>
      </c>
      <c r="D255" s="42"/>
      <c r="E255" s="60"/>
    </row>
    <row r="256" spans="2:5" ht="216.6" customHeight="1">
      <c r="B256" s="59"/>
      <c r="C256" s="48" t="s">
        <v>1157</v>
      </c>
      <c r="D256" s="182" t="s">
        <v>1542</v>
      </c>
      <c r="E256" s="60"/>
    </row>
    <row r="257" spans="2:5" ht="6.95" customHeight="1" thickBot="1">
      <c r="B257" s="61"/>
      <c r="C257" s="62"/>
      <c r="D257" s="63"/>
      <c r="E257" s="64"/>
    </row>
    <row r="258" spans="2:5" ht="8.1" customHeight="1">
      <c r="C258" s="45"/>
      <c r="D258" s="2"/>
    </row>
    <row r="259" spans="2:5" ht="8.1" customHeight="1" thickBot="1">
      <c r="C259" s="45"/>
      <c r="D259" s="2"/>
    </row>
    <row r="260" spans="2:5" ht="5.45" customHeight="1">
      <c r="B260" s="56"/>
      <c r="C260" s="57"/>
      <c r="D260" s="57"/>
      <c r="E260" s="58"/>
    </row>
    <row r="261" spans="2:5" ht="14.25">
      <c r="B261" s="59"/>
      <c r="C261" s="7" t="s">
        <v>1234</v>
      </c>
      <c r="E261" s="60"/>
    </row>
    <row r="262" spans="2:5" ht="6.6" customHeight="1">
      <c r="B262" s="59"/>
      <c r="C262" s="7"/>
      <c r="E262" s="60"/>
    </row>
    <row r="263" spans="2:5">
      <c r="B263" s="59"/>
      <c r="C263" s="8" t="s">
        <v>1005</v>
      </c>
      <c r="E263" s="60"/>
    </row>
    <row r="264" spans="2:5">
      <c r="B264" s="59"/>
      <c r="C264" t="s">
        <v>736</v>
      </c>
      <c r="E264" s="60"/>
    </row>
    <row r="265" spans="2:5" ht="17.100000000000001" customHeight="1">
      <c r="B265" s="59"/>
      <c r="C265" s="41" t="s">
        <v>737</v>
      </c>
      <c r="D265" s="25"/>
      <c r="E265" s="60"/>
    </row>
    <row r="266" spans="2:5" ht="32.1" customHeight="1">
      <c r="B266" s="59"/>
      <c r="C266" s="48" t="s">
        <v>738</v>
      </c>
      <c r="D266" s="38" t="s">
        <v>739</v>
      </c>
      <c r="E266" s="60"/>
    </row>
    <row r="267" spans="2:5" ht="15.95" customHeight="1">
      <c r="B267" s="59"/>
      <c r="C267" s="66" t="s">
        <v>1059</v>
      </c>
      <c r="D267" s="42"/>
      <c r="E267" s="60"/>
    </row>
    <row r="268" spans="2:5" ht="71.099999999999994" customHeight="1">
      <c r="B268" s="59"/>
      <c r="C268" s="47" t="s">
        <v>1060</v>
      </c>
      <c r="D268" s="183" t="s">
        <v>1061</v>
      </c>
      <c r="E268" s="60"/>
    </row>
    <row r="269" spans="2:5" ht="17.100000000000001" customHeight="1">
      <c r="B269" s="59"/>
      <c r="C269" s="47">
        <v>2</v>
      </c>
      <c r="D269" s="69" t="s">
        <v>1062</v>
      </c>
      <c r="E269" s="60"/>
    </row>
    <row r="270" spans="2:5" ht="29.1" customHeight="1">
      <c r="B270" s="59"/>
      <c r="C270" s="48">
        <v>3</v>
      </c>
      <c r="D270" s="70" t="s">
        <v>1063</v>
      </c>
      <c r="E270" s="60"/>
    </row>
    <row r="271" spans="2:5" ht="8.4499999999999993" customHeight="1">
      <c r="B271" s="59"/>
      <c r="C271" s="45"/>
      <c r="D271" s="2"/>
      <c r="E271" s="60"/>
    </row>
    <row r="272" spans="2:5">
      <c r="B272" s="59"/>
      <c r="C272" s="8" t="s">
        <v>999</v>
      </c>
      <c r="E272" s="60"/>
    </row>
    <row r="273" spans="2:5">
      <c r="B273" s="59"/>
      <c r="C273" t="s">
        <v>1000</v>
      </c>
      <c r="E273" s="60"/>
    </row>
    <row r="274" spans="2:5">
      <c r="B274" s="59"/>
      <c r="C274" s="41" t="s">
        <v>1064</v>
      </c>
      <c r="D274" s="25"/>
      <c r="E274" s="60"/>
    </row>
    <row r="275" spans="2:5" ht="27">
      <c r="B275" s="59"/>
      <c r="C275" s="48" t="s">
        <v>1065</v>
      </c>
      <c r="D275" s="38" t="s">
        <v>1066</v>
      </c>
      <c r="E275" s="60"/>
    </row>
    <row r="276" spans="2:5" ht="17.100000000000001" customHeight="1">
      <c r="B276" s="59"/>
      <c r="C276" s="41" t="s">
        <v>1068</v>
      </c>
      <c r="D276" s="25"/>
      <c r="E276" s="60"/>
    </row>
    <row r="277" spans="2:5" ht="21" customHeight="1">
      <c r="B277" s="59"/>
      <c r="C277" s="48" t="s">
        <v>1069</v>
      </c>
      <c r="D277" s="38" t="s">
        <v>1070</v>
      </c>
      <c r="E277" s="60"/>
    </row>
    <row r="278" spans="2:5" ht="9.9499999999999993" customHeight="1">
      <c r="B278" s="59"/>
      <c r="C278" s="45"/>
      <c r="D278" s="2"/>
      <c r="E278" s="60"/>
    </row>
    <row r="279" spans="2:5">
      <c r="B279" s="59"/>
      <c r="C279" s="8" t="s">
        <v>1076</v>
      </c>
      <c r="E279" s="60"/>
    </row>
    <row r="280" spans="2:5" ht="39.6" customHeight="1">
      <c r="B280" s="59"/>
      <c r="C280" s="202" t="s">
        <v>1164</v>
      </c>
      <c r="D280" s="433" t="s">
        <v>1165</v>
      </c>
      <c r="E280" s="60"/>
    </row>
    <row r="281" spans="2:5" ht="45" customHeight="1">
      <c r="B281" s="59"/>
      <c r="C281" s="203" t="s">
        <v>1166</v>
      </c>
      <c r="D281" s="192" t="s">
        <v>1167</v>
      </c>
      <c r="E281" s="60"/>
    </row>
    <row r="282" spans="2:5" ht="207" customHeight="1">
      <c r="B282" s="59"/>
      <c r="C282" s="204" t="s">
        <v>1168</v>
      </c>
      <c r="D282" s="192" t="s">
        <v>1540</v>
      </c>
      <c r="E282" s="60"/>
    </row>
    <row r="283" spans="2:5" ht="122.1" customHeight="1">
      <c r="B283" s="59"/>
      <c r="C283" s="201" t="s">
        <v>1169</v>
      </c>
      <c r="D283" s="193" t="s">
        <v>1170</v>
      </c>
      <c r="E283" s="60"/>
    </row>
    <row r="284" spans="2:5" ht="33.950000000000003" customHeight="1">
      <c r="B284" s="59"/>
      <c r="C284" s="201" t="s">
        <v>1171</v>
      </c>
      <c r="D284" s="192" t="s">
        <v>1172</v>
      </c>
      <c r="E284" s="60"/>
    </row>
    <row r="285" spans="2:5" ht="155.1" customHeight="1">
      <c r="B285" s="59"/>
      <c r="C285" s="205" t="s">
        <v>1126</v>
      </c>
      <c r="D285" s="195" t="s">
        <v>1173</v>
      </c>
      <c r="E285" s="60"/>
    </row>
    <row r="286" spans="2:5" ht="23.1" customHeight="1">
      <c r="B286" s="59"/>
      <c r="C286" s="179" t="s">
        <v>1004</v>
      </c>
      <c r="D286" s="182" t="s">
        <v>1067</v>
      </c>
      <c r="E286" s="60"/>
    </row>
    <row r="287" spans="2:5" ht="5.45" customHeight="1" thickBot="1">
      <c r="B287" s="61"/>
      <c r="C287" s="62"/>
      <c r="D287" s="63"/>
      <c r="E287" s="64"/>
    </row>
    <row r="288" spans="2:5" ht="6" customHeight="1" thickBot="1"/>
    <row r="289" spans="2:5" ht="4.5" customHeight="1">
      <c r="B289" s="56"/>
      <c r="C289" s="57"/>
      <c r="D289" s="57"/>
      <c r="E289" s="58"/>
    </row>
    <row r="290" spans="2:5" ht="14.25">
      <c r="B290" s="59"/>
      <c r="C290" s="7" t="s">
        <v>1235</v>
      </c>
      <c r="E290" s="60"/>
    </row>
    <row r="291" spans="2:5" ht="6.95" customHeight="1">
      <c r="B291" s="59"/>
      <c r="E291" s="60"/>
    </row>
    <row r="292" spans="2:5">
      <c r="B292" s="59"/>
      <c r="C292" s="8" t="s">
        <v>1076</v>
      </c>
      <c r="E292" s="60"/>
    </row>
    <row r="293" spans="2:5" ht="17.100000000000001" customHeight="1">
      <c r="B293" s="59"/>
      <c r="C293" s="41" t="s">
        <v>1123</v>
      </c>
      <c r="D293" s="434"/>
      <c r="E293" s="60"/>
    </row>
    <row r="294" spans="2:5" ht="45" customHeight="1">
      <c r="B294" s="59"/>
      <c r="C294" s="4">
        <v>2</v>
      </c>
      <c r="D294" s="192" t="s">
        <v>1543</v>
      </c>
      <c r="E294" s="60"/>
    </row>
    <row r="295" spans="2:5" ht="114.95" customHeight="1">
      <c r="B295" s="59"/>
      <c r="C295" s="191" t="s">
        <v>1118</v>
      </c>
      <c r="D295" s="192" t="s">
        <v>1125</v>
      </c>
      <c r="E295" s="60"/>
    </row>
    <row r="296" spans="2:5" ht="42.95" customHeight="1">
      <c r="B296" s="59"/>
      <c r="C296" s="1966" t="s">
        <v>1119</v>
      </c>
      <c r="D296" s="193" t="s">
        <v>1120</v>
      </c>
      <c r="E296" s="60"/>
    </row>
    <row r="297" spans="2:5" ht="54.95" customHeight="1">
      <c r="B297" s="59"/>
      <c r="C297" s="1967"/>
      <c r="D297" s="194" t="s">
        <v>1121</v>
      </c>
      <c r="E297" s="60"/>
    </row>
    <row r="298" spans="2:5" ht="42.95" customHeight="1">
      <c r="B298" s="59"/>
      <c r="C298" s="1967"/>
      <c r="D298" s="194" t="s">
        <v>1122</v>
      </c>
      <c r="E298" s="60"/>
    </row>
    <row r="299" spans="2:5" ht="56.1" customHeight="1">
      <c r="B299" s="59"/>
      <c r="C299" s="1967"/>
      <c r="D299" s="72" t="s">
        <v>1124</v>
      </c>
      <c r="E299" s="60"/>
    </row>
    <row r="300" spans="2:5" ht="66.599999999999994" customHeight="1">
      <c r="B300" s="59"/>
      <c r="C300" s="205" t="s">
        <v>1126</v>
      </c>
      <c r="D300" s="195" t="s">
        <v>1174</v>
      </c>
      <c r="E300" s="60"/>
    </row>
    <row r="301" spans="2:5" ht="9" customHeight="1">
      <c r="B301" s="59"/>
      <c r="C301" s="4"/>
      <c r="D301" s="5"/>
      <c r="E301" s="60"/>
    </row>
    <row r="302" spans="2:5" ht="17.100000000000001" customHeight="1">
      <c r="B302" s="59"/>
      <c r="C302" s="4" t="s">
        <v>1127</v>
      </c>
      <c r="D302" s="5"/>
      <c r="E302" s="60"/>
    </row>
    <row r="303" spans="2:5" ht="87" customHeight="1">
      <c r="B303" s="59"/>
      <c r="C303" s="4"/>
      <c r="D303" s="68" t="s">
        <v>1128</v>
      </c>
      <c r="E303" s="60"/>
    </row>
    <row r="304" spans="2:5" ht="44.45" customHeight="1">
      <c r="B304" s="59"/>
      <c r="C304" s="6"/>
      <c r="D304" s="70" t="s">
        <v>1129</v>
      </c>
      <c r="E304" s="60"/>
    </row>
    <row r="305" spans="2:5" ht="23.1" customHeight="1">
      <c r="B305" s="59"/>
      <c r="C305" s="179" t="s">
        <v>1004</v>
      </c>
      <c r="D305" s="182" t="s">
        <v>1067</v>
      </c>
      <c r="E305" s="60"/>
    </row>
    <row r="306" spans="2:5" ht="6" customHeight="1" thickBot="1">
      <c r="B306" s="61"/>
      <c r="C306" s="44"/>
      <c r="D306" s="44"/>
      <c r="E306" s="64"/>
    </row>
    <row r="307" spans="2:5" ht="6" customHeight="1" thickBot="1"/>
    <row r="308" spans="2:5" ht="5.45" customHeight="1">
      <c r="B308" s="56"/>
      <c r="C308" s="57"/>
      <c r="D308" s="57"/>
      <c r="E308" s="58"/>
    </row>
    <row r="309" spans="2:5" ht="12.95" customHeight="1">
      <c r="B309" s="59"/>
      <c r="C309" s="8" t="s">
        <v>1227</v>
      </c>
      <c r="D309" s="2"/>
      <c r="E309" s="60"/>
    </row>
    <row r="310" spans="2:5" ht="6.6" customHeight="1">
      <c r="B310" s="59"/>
      <c r="C310" s="7"/>
      <c r="E310" s="60"/>
    </row>
    <row r="311" spans="2:5">
      <c r="B311" s="59"/>
      <c r="C311" s="8" t="s">
        <v>1005</v>
      </c>
      <c r="E311" s="60"/>
    </row>
    <row r="312" spans="2:5">
      <c r="B312" s="59"/>
      <c r="C312" t="s">
        <v>736</v>
      </c>
      <c r="E312" s="60"/>
    </row>
    <row r="313" spans="2:5" ht="17.100000000000001" customHeight="1">
      <c r="B313" s="59"/>
      <c r="C313" s="41" t="s">
        <v>737</v>
      </c>
      <c r="D313" s="25"/>
      <c r="E313" s="60"/>
    </row>
    <row r="314" spans="2:5" ht="32.1" customHeight="1">
      <c r="B314" s="59"/>
      <c r="C314" s="48" t="s">
        <v>738</v>
      </c>
      <c r="D314" s="38" t="s">
        <v>739</v>
      </c>
      <c r="E314" s="60"/>
    </row>
    <row r="315" spans="2:5" ht="16.5" customHeight="1">
      <c r="B315" s="59"/>
      <c r="C315" s="47" t="s">
        <v>1059</v>
      </c>
      <c r="D315" s="190"/>
      <c r="E315" s="60"/>
    </row>
    <row r="316" spans="2:5" ht="69" customHeight="1">
      <c r="B316" s="59"/>
      <c r="C316" s="47" t="s">
        <v>1060</v>
      </c>
      <c r="D316" s="68" t="s">
        <v>1175</v>
      </c>
      <c r="E316" s="60"/>
    </row>
    <row r="317" spans="2:5" ht="18.95" customHeight="1">
      <c r="B317" s="59"/>
      <c r="C317" s="47">
        <v>2</v>
      </c>
      <c r="D317" s="69" t="s">
        <v>1062</v>
      </c>
      <c r="E317" s="60"/>
    </row>
    <row r="318" spans="2:5" ht="35.1" customHeight="1">
      <c r="B318" s="59"/>
      <c r="C318" s="48">
        <v>3</v>
      </c>
      <c r="D318" s="70" t="s">
        <v>1063</v>
      </c>
      <c r="E318" s="60"/>
    </row>
    <row r="319" spans="2:5" ht="17.100000000000001" customHeight="1">
      <c r="B319" s="59"/>
      <c r="C319" s="4" t="s">
        <v>740</v>
      </c>
      <c r="D319" s="5"/>
      <c r="E319" s="60"/>
    </row>
    <row r="320" spans="2:5" ht="42" customHeight="1">
      <c r="B320" s="59"/>
      <c r="C320" s="48" t="s">
        <v>741</v>
      </c>
      <c r="D320" s="38" t="s">
        <v>742</v>
      </c>
      <c r="E320" s="60"/>
    </row>
    <row r="321" spans="2:5">
      <c r="B321" s="59"/>
      <c r="E321" s="60"/>
    </row>
    <row r="322" spans="2:5">
      <c r="B322" s="59"/>
      <c r="C322" s="8" t="s">
        <v>999</v>
      </c>
      <c r="E322" s="60"/>
    </row>
    <row r="323" spans="2:5">
      <c r="B323" s="59"/>
      <c r="C323" t="s">
        <v>1000</v>
      </c>
      <c r="E323" s="60"/>
    </row>
    <row r="324" spans="2:5" ht="17.100000000000001" customHeight="1">
      <c r="B324" s="59"/>
      <c r="C324" s="41" t="s">
        <v>1064</v>
      </c>
      <c r="D324" s="25"/>
      <c r="E324" s="60"/>
    </row>
    <row r="325" spans="2:5" ht="34.5" customHeight="1">
      <c r="B325" s="59"/>
      <c r="C325" s="48" t="s">
        <v>1065</v>
      </c>
      <c r="D325" s="38" t="s">
        <v>1176</v>
      </c>
      <c r="E325" s="60"/>
    </row>
    <row r="326" spans="2:5" ht="17.100000000000001" customHeight="1">
      <c r="B326" s="59"/>
      <c r="C326" s="41" t="s">
        <v>1068</v>
      </c>
      <c r="D326" s="25"/>
      <c r="E326" s="60"/>
    </row>
    <row r="327" spans="2:5" ht="21" customHeight="1">
      <c r="B327" s="59"/>
      <c r="C327" s="48" t="s">
        <v>1069</v>
      </c>
      <c r="D327" s="38" t="s">
        <v>1070</v>
      </c>
      <c r="E327" s="60"/>
    </row>
    <row r="328" spans="2:5">
      <c r="B328" s="59"/>
      <c r="C328" s="41" t="s">
        <v>1071</v>
      </c>
      <c r="D328" s="25"/>
      <c r="E328" s="60"/>
    </row>
    <row r="329" spans="2:5" ht="36" customHeight="1">
      <c r="B329" s="59"/>
      <c r="C329" s="47" t="s">
        <v>1072</v>
      </c>
      <c r="D329" s="68" t="s">
        <v>1177</v>
      </c>
      <c r="E329" s="60"/>
    </row>
    <row r="330" spans="2:5" ht="17.100000000000001" customHeight="1">
      <c r="B330" s="59"/>
      <c r="C330" s="6">
        <v>2</v>
      </c>
      <c r="D330" s="75" t="s">
        <v>1073</v>
      </c>
      <c r="E330" s="60"/>
    </row>
    <row r="331" spans="2:5" ht="17.100000000000001" customHeight="1">
      <c r="B331" s="59"/>
      <c r="C331" s="41" t="s">
        <v>1074</v>
      </c>
      <c r="D331" s="25"/>
      <c r="E331" s="60"/>
    </row>
    <row r="332" spans="2:5" ht="20.100000000000001" customHeight="1">
      <c r="B332" s="59"/>
      <c r="C332" s="6" t="s">
        <v>1075</v>
      </c>
      <c r="D332" s="36" t="s">
        <v>1178</v>
      </c>
      <c r="E332" s="60"/>
    </row>
    <row r="333" spans="2:5" ht="9.9499999999999993" customHeight="1">
      <c r="B333" s="59"/>
      <c r="E333" s="60"/>
    </row>
    <row r="334" spans="2:5">
      <c r="B334" s="59"/>
      <c r="C334" s="8" t="s">
        <v>1076</v>
      </c>
      <c r="E334" s="60"/>
    </row>
    <row r="335" spans="2:5" ht="17.100000000000001" customHeight="1">
      <c r="B335" s="59"/>
      <c r="C335" s="41" t="s">
        <v>1077</v>
      </c>
      <c r="D335" s="25"/>
      <c r="E335" s="60"/>
    </row>
    <row r="336" spans="2:5" ht="31.5" customHeight="1">
      <c r="B336" s="59"/>
      <c r="C336" s="39"/>
      <c r="D336" s="38" t="s">
        <v>1078</v>
      </c>
      <c r="E336" s="60"/>
    </row>
    <row r="337" spans="2:5" ht="17.100000000000001" customHeight="1">
      <c r="B337" s="59"/>
      <c r="C337" s="4" t="s">
        <v>1079</v>
      </c>
      <c r="D337" s="5"/>
      <c r="E337" s="60"/>
    </row>
    <row r="338" spans="2:5" ht="71.099999999999994" customHeight="1">
      <c r="B338" s="59"/>
      <c r="C338" s="39"/>
      <c r="D338" s="38" t="s">
        <v>1080</v>
      </c>
      <c r="E338" s="60"/>
    </row>
    <row r="339" spans="2:5" ht="17.100000000000001" customHeight="1">
      <c r="B339" s="59"/>
      <c r="C339" s="4" t="s">
        <v>1081</v>
      </c>
      <c r="D339" s="5"/>
      <c r="E339" s="60"/>
    </row>
    <row r="340" spans="2:5" ht="17.100000000000001" customHeight="1">
      <c r="B340" s="59"/>
      <c r="C340" s="185" t="s">
        <v>1082</v>
      </c>
      <c r="D340" s="5" t="s">
        <v>1083</v>
      </c>
      <c r="E340" s="60"/>
    </row>
    <row r="341" spans="2:5" ht="17.100000000000001" customHeight="1">
      <c r="B341" s="59"/>
      <c r="C341" s="185"/>
      <c r="D341" s="74" t="s">
        <v>1084</v>
      </c>
      <c r="E341" s="60"/>
    </row>
    <row r="342" spans="2:5" ht="17.100000000000001" customHeight="1">
      <c r="B342" s="59"/>
      <c r="C342" s="4"/>
      <c r="D342" s="180" t="s">
        <v>1085</v>
      </c>
      <c r="E342" s="60"/>
    </row>
    <row r="343" spans="2:5" ht="17.100000000000001" customHeight="1">
      <c r="B343" s="59"/>
      <c r="C343" s="4"/>
      <c r="D343" s="75" t="s">
        <v>1086</v>
      </c>
      <c r="E343" s="60"/>
    </row>
    <row r="344" spans="2:5" ht="17.100000000000001" customHeight="1">
      <c r="B344" s="59"/>
      <c r="C344" s="185" t="s">
        <v>1087</v>
      </c>
      <c r="D344" s="5" t="s">
        <v>1088</v>
      </c>
      <c r="E344" s="60"/>
    </row>
    <row r="345" spans="2:5" ht="17.100000000000001" customHeight="1">
      <c r="B345" s="59"/>
      <c r="C345" s="4"/>
      <c r="D345" s="186" t="s">
        <v>1089</v>
      </c>
      <c r="E345" s="60"/>
    </row>
    <row r="346" spans="2:5" ht="17.100000000000001" customHeight="1">
      <c r="B346" s="59"/>
      <c r="C346" s="4"/>
      <c r="D346" s="180" t="s">
        <v>1090</v>
      </c>
      <c r="E346" s="60"/>
    </row>
    <row r="347" spans="2:5" ht="17.100000000000001" customHeight="1">
      <c r="B347" s="59"/>
      <c r="C347" s="4"/>
      <c r="D347" s="180" t="s">
        <v>1091</v>
      </c>
      <c r="E347" s="60"/>
    </row>
    <row r="348" spans="2:5" ht="17.100000000000001" customHeight="1">
      <c r="B348" s="59"/>
      <c r="C348" s="4"/>
      <c r="D348" s="75" t="s">
        <v>1092</v>
      </c>
      <c r="E348" s="60"/>
    </row>
    <row r="349" spans="2:5" ht="17.100000000000001" customHeight="1">
      <c r="B349" s="59"/>
      <c r="C349" s="181" t="s">
        <v>1093</v>
      </c>
      <c r="D349" s="5" t="s">
        <v>1094</v>
      </c>
      <c r="E349" s="60"/>
    </row>
    <row r="350" spans="2:5" ht="17.100000000000001" customHeight="1">
      <c r="B350" s="59"/>
      <c r="C350" s="4"/>
      <c r="D350" s="74" t="s">
        <v>1095</v>
      </c>
      <c r="E350" s="60"/>
    </row>
    <row r="351" spans="2:5" ht="44.45" customHeight="1">
      <c r="B351" s="59"/>
      <c r="C351" s="4"/>
      <c r="D351" s="69" t="s">
        <v>1096</v>
      </c>
      <c r="E351" s="60"/>
    </row>
    <row r="352" spans="2:5" ht="17.100000000000001" customHeight="1">
      <c r="B352" s="59"/>
      <c r="C352" s="4"/>
      <c r="D352" s="180" t="s">
        <v>1097</v>
      </c>
      <c r="E352" s="60"/>
    </row>
    <row r="353" spans="2:5" ht="17.100000000000001" customHeight="1">
      <c r="B353" s="59"/>
      <c r="C353" s="4"/>
      <c r="D353" s="75" t="s">
        <v>701</v>
      </c>
      <c r="E353" s="60"/>
    </row>
    <row r="354" spans="2:5" ht="17.100000000000001" customHeight="1">
      <c r="B354" s="59"/>
      <c r="C354" s="181" t="s">
        <v>1098</v>
      </c>
      <c r="D354" s="5" t="s">
        <v>1099</v>
      </c>
      <c r="E354" s="60"/>
    </row>
    <row r="355" spans="2:5" ht="30" customHeight="1">
      <c r="B355" s="59"/>
      <c r="C355" s="4"/>
      <c r="D355" s="68" t="s">
        <v>1100</v>
      </c>
      <c r="E355" s="60"/>
    </row>
    <row r="356" spans="2:5" ht="17.100000000000001" customHeight="1">
      <c r="B356" s="59"/>
      <c r="C356" s="4"/>
      <c r="D356" s="180" t="s">
        <v>1101</v>
      </c>
      <c r="E356" s="60"/>
    </row>
    <row r="357" spans="2:5" ht="17.100000000000001" customHeight="1">
      <c r="B357" s="59"/>
      <c r="C357" s="4"/>
      <c r="D357" s="180" t="s">
        <v>1102</v>
      </c>
      <c r="E357" s="60"/>
    </row>
    <row r="358" spans="2:5" ht="17.100000000000001" customHeight="1">
      <c r="B358" s="59"/>
      <c r="C358" s="4"/>
      <c r="D358" s="180" t="s">
        <v>1103</v>
      </c>
      <c r="E358" s="60"/>
    </row>
    <row r="359" spans="2:5" ht="29.1" customHeight="1">
      <c r="B359" s="59"/>
      <c r="C359" s="6"/>
      <c r="D359" s="70" t="s">
        <v>1104</v>
      </c>
      <c r="E359" s="60"/>
    </row>
    <row r="360" spans="2:5" ht="23.1" customHeight="1">
      <c r="B360" s="59"/>
      <c r="C360" s="179" t="s">
        <v>1004</v>
      </c>
      <c r="D360" s="182" t="s">
        <v>1067</v>
      </c>
      <c r="E360" s="60"/>
    </row>
    <row r="361" spans="2:5" ht="23.1" customHeight="1">
      <c r="B361" s="59"/>
      <c r="C361" s="179" t="s">
        <v>1004</v>
      </c>
      <c r="D361" s="182" t="s">
        <v>1179</v>
      </c>
      <c r="E361" s="60"/>
    </row>
    <row r="362" spans="2:5" ht="6" customHeight="1" thickBot="1">
      <c r="B362" s="61"/>
      <c r="C362" s="44"/>
      <c r="D362" s="44"/>
      <c r="E362" s="64"/>
    </row>
    <row r="363" spans="2:5" ht="6" customHeight="1"/>
  </sheetData>
  <sheetProtection algorithmName="SHA-512" hashValue="EjUWUN14aaaQQKXsQKH0NGV1aEad6lRYQWeEZrFrb1LYTpp7314a6gvsknLR547wOqldIuppH+3PiueSMaeInw==" saltValue="ojYCDSnXp97SOqv8qcQ1jA==" spinCount="100000" sheet="1" objects="1" scenarios="1"/>
  <mergeCells count="2">
    <mergeCell ref="C23:C24"/>
    <mergeCell ref="C296:C299"/>
  </mergeCells>
  <phoneticPr fontId="1"/>
  <hyperlinks>
    <hyperlink ref="C286" r:id="rId1" display="右記リンク" xr:uid="{3A18856D-B5E0-4524-AF76-92AF36ACF1A2}"/>
    <hyperlink ref="C361" r:id="rId2" xr:uid="{8B8BFA44-D08A-43C4-BABB-E9AEDF53443E}"/>
    <hyperlink ref="C71" r:id="rId3" xr:uid="{55B5745E-AD46-4FB2-A590-621DB31055AE}"/>
    <hyperlink ref="C305" r:id="rId4" display="右記リンク" xr:uid="{D288534F-5BCF-4D35-9EAA-BF872136F5C5}"/>
    <hyperlink ref="C360" r:id="rId5" display="右記リンク" xr:uid="{FDD179D5-C50A-41B5-86B6-8746C49AF332}"/>
    <hyperlink ref="C59" r:id="rId6" xr:uid="{469CE80F-C0B8-40B6-9A61-9E6292C73AB1}"/>
  </hyperlinks>
  <printOptions horizontalCentered="1"/>
  <pageMargins left="0.11811023622047245" right="0.11811023622047245" top="0.35433070866141736" bottom="0.35433070866141736" header="0.31496062992125984" footer="0.31496062992125984"/>
  <pageSetup paperSize="9" scale="75" orientation="portrait" r:id="rId7"/>
  <ignoredErrors>
    <ignoredError sqref="C340 C344" numberStoredAsText="1"/>
  </ignoredError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調書</vt:lpstr>
      <vt:lpstr>備考欄</vt:lpstr>
      <vt:lpstr>入力例</vt:lpstr>
      <vt:lpstr>別紙1</vt:lpstr>
      <vt:lpstr>別紙2・3・4・5</vt:lpstr>
      <vt:lpstr>別紙6</vt:lpstr>
      <vt:lpstr>参考</vt:lpstr>
      <vt:lpstr>調書!Print_Area</vt:lpstr>
      <vt:lpstr>入力例!Print_Area</vt:lpstr>
      <vt:lpstr>備考欄!Print_Area</vt:lpstr>
      <vt:lpstr>別紙1!Print_Area</vt:lpstr>
      <vt:lpstr>入力例!Print_Titles</vt:lpstr>
      <vt:lpstr>備考欄!Print_Titles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山脇 誠（学事課）</dc:creator>
  <cp:lastModifiedBy>新舩 洋一（学事課）</cp:lastModifiedBy>
  <cp:lastPrinted>2025-06-09T05:27:36Z</cp:lastPrinted>
  <dcterms:created xsi:type="dcterms:W3CDTF">2025-01-16T02:05:44Z</dcterms:created>
  <dcterms:modified xsi:type="dcterms:W3CDTF">2026-06-11T02:46:10Z</dcterms:modified>
</cp:coreProperties>
</file>