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3726\Box\【02_課所共有】06_04_高齢者福祉課\R07年度\02_施設・事業者指導担当\21_事業者支援\21-17_介護事業所等に対するサービス継続支援事業\050 申請関係\04.HP掲載\0309②掲載\"/>
    </mc:Choice>
  </mc:AlternateContent>
  <xr:revisionPtr revIDLastSave="0" documentId="8_{C6B85CBB-4ED1-49FC-B996-D5115E47B0EB}" xr6:coauthVersionLast="47" xr6:coauthVersionMax="47" xr10:uidLastSave="{00000000-0000-0000-0000-000000000000}"/>
  <bookViews>
    <workbookView xWindow="-120" yWindow="-120" windowWidth="29040" windowHeight="15720"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個票1!$A$1:$AM$46</definedName>
    <definedName name="_xlnm.Print_Area" localSheetId="2">申請額一覧!$A$1:$K$21</definedName>
    <definedName name="_xlnm.Print_Area" localSheetId="1">申請書!$A$1:$AM$35</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9" l="1"/>
  <c r="H43" i="19"/>
  <c r="H34" i="19"/>
  <c r="AK7" i="29"/>
  <c r="AL16" i="29"/>
  <c r="AV12" i="29"/>
  <c r="AQ18" i="29"/>
  <c r="AH10" i="29"/>
  <c r="AY9" i="29"/>
  <c r="AQ9" i="29"/>
  <c r="AG16" i="29"/>
  <c r="AX10" i="29"/>
  <c r="AO8" i="29"/>
  <c r="AP9" i="29"/>
  <c r="AG17" i="29"/>
  <c r="AL5" i="29"/>
  <c r="AL14" i="29"/>
  <c r="AT15" i="29"/>
  <c r="AL9" i="29"/>
  <c r="AP6" i="29"/>
  <c r="AX14" i="29"/>
  <c r="AP12" i="29"/>
  <c r="AT12" i="29"/>
  <c r="AR16" i="29"/>
  <c r="AO6" i="29"/>
  <c r="BA7" i="29"/>
  <c r="AP17" i="29"/>
  <c r="AM19" i="29"/>
  <c r="AP8" i="29"/>
  <c r="AK6" i="29"/>
  <c r="AJ16" i="29"/>
  <c r="BB7" i="29"/>
  <c r="AH5" i="29"/>
  <c r="AY14" i="29"/>
  <c r="AV14" i="29"/>
  <c r="AJ10" i="29"/>
  <c r="AY11" i="29"/>
  <c r="AR5" i="29"/>
  <c r="BB9" i="29"/>
  <c r="BA8" i="29"/>
  <c r="AS18" i="29"/>
  <c r="AP16" i="29"/>
  <c r="AW8" i="29"/>
  <c r="AG10" i="29"/>
  <c r="AL8" i="29"/>
  <c r="AH9" i="29"/>
  <c r="AN17" i="29"/>
  <c r="AX7" i="29"/>
  <c r="H14" i="29"/>
  <c r="BA9" i="29"/>
  <c r="AS13" i="29"/>
  <c r="AI17" i="29"/>
  <c r="AZ12" i="29"/>
  <c r="AJ7" i="29"/>
  <c r="AT8" i="29"/>
  <c r="AV8" i="29"/>
  <c r="AZ7" i="29"/>
  <c r="AO18" i="29"/>
  <c r="AI14" i="29"/>
  <c r="AK18" i="29"/>
  <c r="AS14" i="29"/>
  <c r="AG8" i="29"/>
  <c r="AK10" i="29"/>
  <c r="AG12" i="29"/>
  <c r="AO13" i="29"/>
  <c r="AN5" i="29"/>
  <c r="AQ14" i="29"/>
  <c r="AU6" i="29"/>
  <c r="AG13" i="29"/>
  <c r="AG19" i="29"/>
  <c r="AR13" i="29"/>
  <c r="AW16" i="29"/>
  <c r="AJ5" i="29"/>
  <c r="AQ10" i="29"/>
  <c r="AL10" i="29"/>
  <c r="H10" i="29"/>
  <c r="AJ14" i="29"/>
  <c r="AI9" i="29"/>
  <c r="AZ8" i="29"/>
  <c r="AO12" i="29"/>
  <c r="AM12" i="29"/>
  <c r="AM18" i="29"/>
  <c r="BA13" i="29"/>
  <c r="AL17" i="29"/>
  <c r="AW18" i="29"/>
  <c r="AI18" i="29"/>
  <c r="AX6" i="29"/>
  <c r="AV10" i="29"/>
  <c r="AT17" i="29"/>
  <c r="AU7" i="29"/>
  <c r="H8" i="29"/>
  <c r="AX5" i="29"/>
  <c r="AY17" i="29"/>
  <c r="AI19" i="29"/>
  <c r="AT9" i="29"/>
  <c r="AU14" i="29"/>
  <c r="AH14" i="29"/>
  <c r="BB12" i="29"/>
  <c r="AJ18" i="29"/>
  <c r="AY8" i="29"/>
  <c r="H6" i="29"/>
  <c r="AM14" i="29"/>
  <c r="AO17" i="29"/>
  <c r="AH13" i="29"/>
  <c r="AR15" i="29"/>
  <c r="AM10" i="29"/>
  <c r="AU10" i="29"/>
  <c r="AR7" i="29"/>
  <c r="AJ13" i="29"/>
  <c r="BA11" i="29"/>
  <c r="AW6" i="29"/>
  <c r="AS8" i="29"/>
  <c r="AO15" i="29"/>
  <c r="AQ19" i="29"/>
  <c r="AY15" i="29"/>
  <c r="AU5" i="29"/>
  <c r="AV17" i="29"/>
  <c r="AU15" i="29"/>
  <c r="AR14" i="29"/>
  <c r="AU13" i="29"/>
  <c r="AW5" i="29"/>
  <c r="H18" i="29"/>
  <c r="AS7" i="29"/>
  <c r="AT10" i="29"/>
  <c r="AP5" i="29"/>
  <c r="AO19" i="29"/>
  <c r="AV7" i="29"/>
  <c r="AS11" i="29"/>
  <c r="AR18" i="29"/>
  <c r="AW15" i="29"/>
  <c r="BA15" i="29"/>
  <c r="AW9" i="29"/>
  <c r="AS6" i="29"/>
  <c r="AU18" i="29"/>
  <c r="AP15" i="29"/>
  <c r="AM16" i="29"/>
  <c r="H12" i="29"/>
  <c r="AZ13" i="29"/>
  <c r="AV5" i="29"/>
  <c r="AT11" i="29"/>
  <c r="AO14" i="29"/>
  <c r="AX8" i="29"/>
  <c r="AI6" i="29"/>
  <c r="BB5" i="29"/>
  <c r="AL12" i="29"/>
  <c r="AH12" i="29"/>
  <c r="BB14" i="29"/>
  <c r="AY5" i="29"/>
  <c r="AZ18" i="29"/>
  <c r="AL13" i="29"/>
  <c r="AR9" i="29"/>
  <c r="AX9" i="29"/>
  <c r="AM11" i="29"/>
  <c r="AH16" i="29"/>
  <c r="AV6" i="29"/>
  <c r="AH18" i="29"/>
  <c r="AK9" i="29"/>
  <c r="BB13" i="29"/>
  <c r="AT13" i="29"/>
  <c r="AW14" i="29"/>
  <c r="AJ11" i="29"/>
  <c r="BA12" i="29"/>
  <c r="AL6" i="29"/>
  <c r="AQ13" i="29"/>
  <c r="AH7" i="29"/>
  <c r="AR10" i="29"/>
  <c r="AU12" i="29"/>
  <c r="H16" i="29"/>
  <c r="AQ8" i="29"/>
  <c r="AZ9" i="29"/>
  <c r="H17" i="29"/>
  <c r="AV16" i="29"/>
  <c r="AU11" i="29"/>
  <c r="AJ9" i="29"/>
  <c r="AP18" i="29"/>
  <c r="AK5" i="29"/>
  <c r="AI7" i="29"/>
  <c r="AY7" i="29"/>
  <c r="AW10" i="29"/>
  <c r="AT14" i="29"/>
  <c r="AM6" i="29"/>
  <c r="AJ8" i="29"/>
  <c r="AU8" i="29"/>
  <c r="AT19" i="29"/>
  <c r="AS16" i="29"/>
  <c r="AP11" i="29"/>
  <c r="BA10" i="29"/>
  <c r="AO5" i="29"/>
  <c r="AX11" i="29"/>
  <c r="H7" i="29"/>
  <c r="AN11" i="29"/>
  <c r="AW19" i="29"/>
  <c r="AN6" i="29"/>
  <c r="AM8" i="29"/>
  <c r="AM9" i="29"/>
  <c r="H11" i="29"/>
  <c r="BB6" i="29"/>
  <c r="AI10" i="29"/>
  <c r="AZ14" i="29"/>
  <c r="AN10" i="29"/>
  <c r="AZ6" i="29"/>
  <c r="AI15" i="29"/>
  <c r="AU19" i="29"/>
  <c r="BB18" i="29"/>
  <c r="AH11" i="29"/>
  <c r="AS12" i="29"/>
  <c r="AP14" i="29"/>
  <c r="BB17" i="29"/>
  <c r="AS10" i="29"/>
  <c r="AX16" i="29"/>
  <c r="AQ17" i="29"/>
  <c r="AG14" i="29"/>
  <c r="AK19" i="29"/>
  <c r="AJ17" i="29"/>
  <c r="AG7" i="29"/>
  <c r="AO16" i="29"/>
  <c r="AW13" i="29"/>
  <c r="AP19" i="29"/>
  <c r="AK15" i="29"/>
  <c r="AJ6" i="29"/>
  <c r="AW17" i="29"/>
  <c r="AM15" i="29"/>
  <c r="AT6" i="29"/>
  <c r="AT16" i="29"/>
  <c r="AM7" i="29"/>
  <c r="AZ17" i="29"/>
  <c r="AR12" i="29"/>
  <c r="AN15" i="29"/>
  <c r="AT5" i="29"/>
  <c r="AQ16" i="29"/>
  <c r="AH19" i="29"/>
  <c r="AQ6" i="29"/>
  <c r="BB11" i="29"/>
  <c r="AX17" i="29"/>
  <c r="AV15" i="29"/>
  <c r="AL11" i="29"/>
  <c r="AJ15" i="29"/>
  <c r="H9" i="29"/>
  <c r="AV19" i="29"/>
  <c r="AK16" i="29"/>
  <c r="AP10" i="29"/>
  <c r="AW12" i="29"/>
  <c r="AO11" i="29"/>
  <c r="H15" i="29"/>
  <c r="AN9" i="29"/>
  <c r="AL18" i="29"/>
  <c r="AT18" i="29"/>
  <c r="AG9" i="29"/>
  <c r="BB8" i="29"/>
  <c r="H19" i="29"/>
  <c r="AS19" i="29"/>
  <c r="AQ12" i="29"/>
  <c r="AN8" i="29"/>
  <c r="AN14" i="29"/>
  <c r="AI8" i="29"/>
  <c r="AM17" i="29"/>
  <c r="AW11" i="29"/>
  <c r="AK14" i="29"/>
  <c r="BA17" i="29"/>
  <c r="BA14" i="29"/>
  <c r="AH17" i="29"/>
  <c r="AL19" i="29"/>
  <c r="AG11" i="29"/>
  <c r="AH15" i="29"/>
  <c r="AZ5" i="29"/>
  <c r="AK17" i="29"/>
  <c r="AL15" i="29"/>
  <c r="AG6" i="29"/>
  <c r="AG18" i="29"/>
  <c r="AV11" i="29"/>
  <c r="AQ15" i="29"/>
  <c r="AI11" i="29"/>
  <c r="AX19" i="29"/>
  <c r="AP13" i="29"/>
  <c r="AK11" i="29"/>
  <c r="AQ5" i="29"/>
  <c r="AN12" i="29"/>
  <c r="AR19" i="29"/>
  <c r="AW7" i="29"/>
  <c r="AI13" i="29"/>
  <c r="AY18" i="29"/>
  <c r="AN16" i="29"/>
  <c r="AV18" i="29"/>
  <c r="AU16" i="29"/>
  <c r="AK13" i="29"/>
  <c r="AV13" i="29"/>
  <c r="BA5" i="29"/>
  <c r="AH8" i="29"/>
  <c r="AS17" i="29"/>
  <c r="AR17" i="29"/>
  <c r="BB16" i="29"/>
  <c r="BB10" i="29"/>
  <c r="AQ7" i="29"/>
  <c r="AY10" i="29"/>
  <c r="BB15" i="29"/>
  <c r="AR8" i="29"/>
  <c r="AR6" i="29"/>
  <c r="AS15" i="29"/>
  <c r="AX15" i="29"/>
  <c r="AX12" i="29"/>
  <c r="AX18" i="29"/>
  <c r="AO7" i="29"/>
  <c r="AJ19" i="29"/>
  <c r="AP7" i="29"/>
  <c r="AX13" i="29"/>
  <c r="BB19" i="29"/>
  <c r="AU17" i="29"/>
  <c r="AZ19" i="29"/>
  <c r="AN18" i="29"/>
  <c r="AO9" i="29"/>
  <c r="BA19" i="29"/>
  <c r="AZ16" i="29"/>
  <c r="AN13" i="29"/>
  <c r="H13" i="29"/>
  <c r="AI5" i="29"/>
  <c r="AV9" i="29"/>
  <c r="BA18" i="29"/>
  <c r="AL7" i="29"/>
  <c r="AK8" i="29"/>
  <c r="AO10" i="29"/>
  <c r="AU9" i="29"/>
  <c r="AY6" i="29"/>
  <c r="AT7" i="29"/>
  <c r="AZ11" i="29"/>
  <c r="AI16" i="29"/>
  <c r="AY16" i="29"/>
  <c r="AY13" i="29"/>
  <c r="AN19" i="29"/>
  <c r="AK12" i="29"/>
  <c r="AI12" i="29"/>
  <c r="AN7" i="29"/>
  <c r="BA16" i="29"/>
  <c r="AM13" i="29"/>
  <c r="AQ11" i="29"/>
  <c r="AS5" i="29"/>
  <c r="AZ15" i="29"/>
  <c r="AM5" i="29"/>
  <c r="AY19" i="29"/>
  <c r="AS9" i="29"/>
  <c r="AY12" i="29"/>
  <c r="BA6" i="29"/>
  <c r="AG15" i="29"/>
  <c r="AJ12" i="29"/>
  <c r="AG5" i="29"/>
  <c r="AZ10" i="29"/>
  <c r="AR11" i="29"/>
  <c r="AH6" i="29"/>
  <c r="AD25" i="19" l="1"/>
  <c r="A19" i="29" l="1"/>
  <c r="A18" i="29"/>
  <c r="A17" i="29"/>
  <c r="A16" i="29"/>
  <c r="A14" i="29"/>
  <c r="A13" i="29"/>
  <c r="A12" i="29"/>
  <c r="A11" i="29"/>
  <c r="A10" i="29"/>
  <c r="A9" i="29"/>
  <c r="A8" i="29"/>
  <c r="A7" i="29"/>
  <c r="A6" i="29"/>
  <c r="A5" i="29"/>
  <c r="F19" i="29"/>
  <c r="F9" i="29"/>
  <c r="D18" i="29"/>
  <c r="F18" i="29"/>
  <c r="F8" i="29"/>
  <c r="D6" i="29"/>
  <c r="F13" i="29"/>
  <c r="D15" i="29"/>
  <c r="D11" i="29"/>
  <c r="F14" i="29"/>
  <c r="F12" i="29"/>
  <c r="D16" i="29"/>
  <c r="D12" i="29"/>
  <c r="F7" i="29"/>
  <c r="F11" i="29"/>
  <c r="F10" i="29"/>
  <c r="D8" i="29"/>
  <c r="F17" i="29"/>
  <c r="D9" i="29"/>
  <c r="D19" i="29"/>
  <c r="D7" i="29"/>
  <c r="D10" i="29"/>
  <c r="D13" i="29"/>
  <c r="F6" i="29"/>
  <c r="F5" i="29"/>
  <c r="F15" i="29"/>
  <c r="D14" i="29"/>
  <c r="F16" i="29"/>
  <c r="D17" i="29"/>
  <c r="G6" i="29" l="1"/>
  <c r="A6" i="30"/>
  <c r="A7" i="30" s="1"/>
  <c r="A8" i="30" s="1"/>
  <c r="A9" i="30" s="1"/>
  <c r="A10" i="30" s="1"/>
  <c r="AI25" i="19" l="1"/>
  <c r="B5" i="29"/>
  <c r="C8" i="29"/>
  <c r="C11" i="29"/>
  <c r="C10" i="29"/>
  <c r="E7" i="29"/>
  <c r="E8" i="29"/>
  <c r="B19" i="29"/>
  <c r="B12" i="29"/>
  <c r="E17" i="29"/>
  <c r="C6" i="29"/>
  <c r="C14" i="29"/>
  <c r="C15" i="29"/>
  <c r="E11" i="29"/>
  <c r="C9" i="29"/>
  <c r="B18" i="29"/>
  <c r="C17" i="29"/>
  <c r="E16" i="29"/>
  <c r="B17" i="29"/>
  <c r="C7" i="29"/>
  <c r="B15" i="29"/>
  <c r="E19" i="29"/>
  <c r="C18" i="29"/>
  <c r="B10" i="29"/>
  <c r="B6" i="29"/>
  <c r="E15" i="29"/>
  <c r="E13" i="29"/>
  <c r="E10" i="29"/>
  <c r="B8" i="29"/>
  <c r="C12" i="29"/>
  <c r="E18" i="29"/>
  <c r="C5" i="29"/>
  <c r="E14" i="29"/>
  <c r="C16" i="29"/>
  <c r="B9" i="29"/>
  <c r="C13" i="29"/>
  <c r="E6" i="29"/>
  <c r="H5" i="29"/>
  <c r="B7" i="29"/>
  <c r="E12" i="29"/>
  <c r="E9" i="29"/>
  <c r="B13" i="29"/>
  <c r="B11" i="29"/>
  <c r="B16" i="29"/>
  <c r="E5" i="29"/>
  <c r="C19" i="29"/>
  <c r="B14" i="29"/>
  <c r="D5" i="29"/>
  <c r="L5" i="29" l="1"/>
  <c r="K15" i="20"/>
  <c r="G5" i="29"/>
  <c r="G12" i="29"/>
  <c r="G14" i="29"/>
  <c r="G7" i="29"/>
  <c r="G8" i="29"/>
  <c r="G18" i="29"/>
  <c r="G19" i="29"/>
  <c r="G11" i="29"/>
  <c r="G10" i="29"/>
  <c r="G13" i="29"/>
  <c r="G17" i="29"/>
  <c r="G16" i="29"/>
  <c r="G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埼玉県</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8" authorId="1" shapeId="0" xr:uid="{73E8F0F8-F21C-4B6E-998F-55CD6225062B}">
      <text>
        <r>
          <rPr>
            <b/>
            <sz val="9"/>
            <color indexed="81"/>
            <rFont val="MS P ゴシック"/>
            <family val="3"/>
            <charset val="128"/>
          </rPr>
          <t xml:space="preserve">「内訳（用途・品目・数量等）」
</t>
        </r>
        <r>
          <rPr>
            <sz val="9"/>
            <color indexed="81"/>
            <rFont val="MS P ゴシック"/>
            <family val="3"/>
            <charset val="128"/>
          </rPr>
          <t>支出予定内容を簡潔に記載してください。
（例）「ネッククーラー○個（単価△円）…」【品名】○個（単価△円）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 ref="AV37" authorId="1" shapeId="0" xr:uid="{C78F11E5-153B-42B0-8E35-6A8F901FAF3C}">
      <text>
        <r>
          <rPr>
            <b/>
            <sz val="9"/>
            <color indexed="81"/>
            <rFont val="MS P ゴシック"/>
            <family val="3"/>
            <charset val="128"/>
          </rPr>
          <t xml:space="preserve">「内訳（用途・品目・数量等）」
</t>
        </r>
        <r>
          <rPr>
            <sz val="9"/>
            <color indexed="81"/>
            <rFont val="MS P ゴシック"/>
            <family val="3"/>
            <charset val="128"/>
          </rPr>
          <t>支出予定内容を簡潔に記載してください。
（例）「ポータブル発電機○個（単価△円）…」【品名】○個（単価△円）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<sst xmlns="http://schemas.openxmlformats.org/spreadsheetml/2006/main" count="461" uniqueCount="277">
  <si>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</si>
  <si>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</si>
  <si>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</si>
  <si>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</si>
  <si>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</si>
  <si>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</si>
  <si>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</si>
  <si>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</si>
  <si>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</si>
  <si>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</si>
  <si>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</si>
  <si>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</si>
  <si>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</si>
  <si>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</si>
  <si>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</si>
  <si>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</si>
  <si>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</si>
  <si>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</si>
  <si>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</si>
  <si>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</si>
  <si>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</si>
  <si>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</si>
  <si>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</si>
  <si>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</si>
  <si>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</si>
  <si>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</si>
  <si>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</si>
  <si>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</si>
  <si>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</si>
  <si>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</si>
  <si>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</si>
  <si>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</si>
  <si>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</si>
  <si>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</si>
  <si>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</si>
  <si>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</si>
  <si>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</si>
  <si>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</si>
  <si>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</si>
  <si>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</si>
  <si>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</si>
  <si>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</si>
  <si>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</si>
  <si>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</si>
  <si>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</si>
  <si>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</si>
  <si>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</si>
  <si>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</si>
  <si>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</si>
  <si>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</si>
  <si>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</si>
  <si>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</si>
  <si>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</si>
  <si>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</si>
  <si>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</si>
  <si>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</si>
  <si>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</si>
  <si>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</si>
  <si>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</si>
  <si>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</si>
  <si>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</si>
  <si>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</si>
  <si>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</si>
  <si>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</si>
  <si>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</si>
  <si>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</si>
  <si>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</si>
  <si>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</si>
  <si>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</si>
  <si>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</si>
  <si>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</si>
  <si>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</si>
  <si>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</si>
  <si>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</si>
  <si>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</si>
  <si>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</si>
  <si>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</si>
  <si>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</si>
  <si>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</si>
  <si>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</si>
  <si>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</si>
  <si>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</si>
  <si>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</si>
  <si>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</si>
  <si>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</si>
  <si>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</si>
  <si>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</si>
  <si>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</si>
  <si>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</si>
  <si>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</si>
  <si>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</si>
  <si>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</si>
  <si>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</si>
  <si>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</si>
  <si>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</si>
  <si>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</si>
  <si>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</si>
  <si>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</si>
  <si>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</si>
  <si>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</si>
  <si>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</si>
  <si>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</si>
  <si>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</si>
  <si>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</si>
  <si>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</si>
  <si>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</si>
  <si>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</si>
  <si>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</si>
  <si>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</si>
  <si>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</si>
  <si>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</si>
  <si>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</si>
  <si>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</si>
  <si>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</si>
  <si>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</si>
  <si>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</si>
  <si>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</si>
  <si>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</si>
  <si>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</si>
  <si>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</si>
  <si>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</si>
  <si>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</si>
  <si>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</si>
  <si>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</si>
  <si>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</si>
  <si>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</si>
  <si>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</si>
  <si>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</si>
  <si>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</si>
  <si>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</si>
  <si>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</si>
  <si>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</si>
  <si>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</si>
  <si>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</si>
  <si>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</si>
  <si>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</si>
  <si>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</si>
  <si>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</si>
  <si>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</si>
  <si>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</si>
  <si>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</si>
  <si>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</si>
  <si>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</si>
  <si>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</si>
  <si>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</si>
  <si>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</si>
  <si>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</si>
  <si>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</si>
  <si>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</si>
  <si>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</si>
  <si>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</si>
  <si>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</si>
  <si>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</si>
  <si>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</si>
  <si>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</si>
  <si>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</si>
  <si>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</si>
  <si>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</si>
  <si>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</si>
  <si>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</si>
  <si>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</si>
  <si>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</si>
  <si>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</si>
  <si>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</si>
  <si>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</si>
  <si>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</si>
  <si>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</si>
  <si>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</si>
  <si>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</si>
  <si>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</si>
  <si>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</si>
  <si>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</si>
  <si>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</si>
  <si>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</si>
  <si>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</si>
  <si>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</si>
  <si>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</si>
  <si>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</si>
  <si>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</si>
  <si>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</si>
  <si>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</si>
  <si>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</si>
  <si>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</si>
  <si>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</si>
  <si>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</si>
  <si>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</si>
  <si>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</si>
  <si>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</si>
  <si>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</si>
  <si>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</si>
  <si>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</si>
  <si>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</si>
  <si>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</si>
  <si>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</si>
  <si>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</si>
  <si>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</si>
  <si>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</si>
  <si>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</si>
  <si>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</si>
  <si>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</si>
  <si>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</si>
  <si>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</si>
  <si>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</si>
  <si>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</si>
  <si>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</si>
  <si>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</si>
  <si>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</si>
  <si>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</si>
  <si>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</si>
  <si>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</si>
  <si>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</si>
  <si>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</si>
  <si>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</si>
  <si>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</si>
  <si>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</si>
  <si>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</si>
  <si>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</si>
  <si>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</si>
  <si>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</si>
  <si>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補助予定額
（千円）</t>
    <rPh sb="0" eb="2">
      <t>ホジョ</t>
    </rPh>
    <rPh sb="2" eb="5">
      <t>ヨテイガク</t>
    </rPh>
    <rPh sb="7" eb="9">
      <t>センエン</t>
    </rPh>
    <phoneticPr fontId="4"/>
  </si>
  <si>
    <t>埼玉県知事</t>
    <rPh sb="0" eb="3">
      <t>サイタマケン</t>
    </rPh>
    <rPh sb="3" eb="5">
      <t>チジ</t>
    </rPh>
    <phoneticPr fontId="4"/>
  </si>
  <si>
    <t>介護事業所等に対するサービス継続支援事業に係る交付申請書</t>
    <rPh sb="0" eb="2">
      <t>カイゴ</t>
    </rPh>
    <rPh sb="2" eb="5">
      <t>ジギョウショ</t>
    </rPh>
    <rPh sb="5" eb="6">
      <t>トウ</t>
    </rPh>
    <rPh sb="7" eb="8">
      <t>タイ</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</si>
  <si>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</si>
  <si>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申請書に、申請者の法人名、代表者名、日付を入力</t>
    <rPh sb="0" eb="3">
      <t>シンセイショ</t>
    </rPh>
    <rPh sb="5" eb="8">
      <t>シンセイシャ</t>
    </rPh>
    <rPh sb="9" eb="11">
      <t>ホウジン</t>
    </rPh>
    <rPh sb="11" eb="12">
      <t>メイ</t>
    </rPh>
    <rPh sb="13" eb="16">
      <t>ダイヒョウシャ</t>
    </rPh>
    <rPh sb="16" eb="17">
      <t>メイ</t>
    </rPh>
    <rPh sb="18" eb="20">
      <t>ヒヅケ</t>
    </rPh>
    <rPh sb="21" eb="23">
      <t>ニュウリョク</t>
    </rPh>
    <phoneticPr fontId="4"/>
  </si>
  <si>
    <t>（様式１）申請書</t>
    <rPh sb="1" eb="3">
      <t>ヨウシキ</t>
    </rPh>
    <rPh sb="5" eb="8">
      <t>シンセイショ</t>
    </rPh>
    <phoneticPr fontId="4"/>
  </si>
  <si>
    <t>（様式２）事業所・施設別申請額一覧</t>
    <rPh sb="1" eb="3">
      <t>ヨウシキ</t>
    </rPh>
    <rPh sb="5" eb="8">
      <t>ジギョウショ</t>
    </rPh>
    <rPh sb="9" eb="11">
      <t>シセツ</t>
    </rPh>
    <rPh sb="11" eb="12">
      <t>ベツ</t>
    </rPh>
    <rPh sb="12" eb="15">
      <t>シンセイガク</t>
    </rPh>
    <rPh sb="15" eb="17">
      <t>イチラン</t>
    </rPh>
    <phoneticPr fontId="4"/>
  </si>
  <si>
    <t>（様式３）事業所・施設別個票</t>
    <rPh sb="1" eb="3">
      <t>ヨウシキ</t>
    </rPh>
    <rPh sb="5" eb="8">
      <t>ジギョウショ</t>
    </rPh>
    <rPh sb="9" eb="11">
      <t>シセツ</t>
    </rPh>
    <rPh sb="11" eb="12">
      <t>ベツ</t>
    </rPh>
    <rPh sb="12" eb="14">
      <t>コヒョウ</t>
    </rPh>
    <phoneticPr fontId="4"/>
  </si>
  <si>
    <t>所要額の計算に使用した根拠書類（見積書等）を適切に保管している。</t>
    <rPh sb="0" eb="3">
      <t>ショヨウガク</t>
    </rPh>
    <rPh sb="4" eb="6">
      <t>ケイサン</t>
    </rPh>
    <rPh sb="7" eb="9">
      <t>シヨウ</t>
    </rPh>
    <rPh sb="11" eb="15">
      <t>コンキョショルイ</t>
    </rPh>
    <rPh sb="16" eb="19">
      <t>ミツモリショ</t>
    </rPh>
    <rPh sb="19" eb="20">
      <t>トウ</t>
    </rPh>
    <rPh sb="22" eb="24">
      <t>テキセツ</t>
    </rPh>
    <rPh sb="25" eb="27">
      <t>ホカン</t>
    </rPh>
    <phoneticPr fontId="4"/>
  </si>
  <si>
    <t>３　その他知事の定める書類</t>
    <rPh sb="4" eb="5">
      <t>タ</t>
    </rPh>
    <rPh sb="5" eb="7">
      <t>チジ</t>
    </rPh>
    <rPh sb="8" eb="9">
      <t>サダ</t>
    </rPh>
    <rPh sb="11" eb="13">
      <t>ショルイ</t>
    </rPh>
    <phoneticPr fontId="4"/>
  </si>
  <si>
    <t>内訳（用途・品目・数量等）</t>
    <rPh sb="0" eb="2">
      <t>ウチワケ</t>
    </rPh>
    <rPh sb="3" eb="5">
      <t>ヨウト</t>
    </rPh>
    <rPh sb="6" eb="8">
      <t>ヒンモク</t>
    </rPh>
    <rPh sb="9" eb="11">
      <t>スウリョウ</t>
    </rPh>
    <rPh sb="11" eb="12">
      <t>トウ</t>
    </rPh>
    <phoneticPr fontId="4"/>
  </si>
  <si>
    <t>所要額に税抜金額を記載している。</t>
    <rPh sb="0" eb="3">
      <t>ショヨウガク</t>
    </rPh>
    <rPh sb="4" eb="6">
      <t>ゼイヌ</t>
    </rPh>
    <rPh sb="6" eb="8">
      <t>キンガク</t>
    </rPh>
    <rPh sb="9" eb="11">
      <t>キサイ</t>
    </rPh>
    <phoneticPr fontId="4"/>
  </si>
  <si>
    <t>介護事業所等に対するサービス継続支援事業に関する事業実施計画書（事業所単位）</t>
    <rPh sb="32" eb="35">
      <t>ジギョウショ</t>
    </rPh>
    <rPh sb="35" eb="37">
      <t>タンイ</t>
    </rPh>
    <phoneticPr fontId="4"/>
  </si>
  <si>
    <t>事業所概要</t>
    <rPh sb="0" eb="3">
      <t>ジギョウショ</t>
    </rPh>
    <rPh sb="3" eb="5">
      <t>ガイヨウ</t>
    </rPh>
    <phoneticPr fontId="4"/>
  </si>
  <si>
    <t>本Excelを各事業所に配布し、以下の様式への記入を依頼
・様式３（個票）</t>
    <rPh sb="16" eb="18">
      <t>イカ</t>
    </rPh>
    <rPh sb="19" eb="21">
      <t>ヨウシキ</t>
    </rPh>
    <rPh sb="23" eb="25">
      <t>キニュウ</t>
    </rPh>
    <rPh sb="26" eb="28">
      <t>イライ</t>
    </rPh>
    <phoneticPr fontId="4"/>
  </si>
  <si>
    <r>
      <t xml:space="preserve">様式３（個票）の内容が、様式２（申請額一覧）に正しく反映されていることを確認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</si>
  <si>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１　事業所・施設別申請額一覧（様式２）</t>
    <rPh sb="15" eb="17">
      <t>ヨウシキ</t>
    </rPh>
    <phoneticPr fontId="4"/>
  </si>
  <si>
    <t>（事業所単位）（様式３）</t>
    <rPh sb="8" eb="10">
      <t>ヨウシキ</t>
    </rPh>
    <phoneticPr fontId="4"/>
  </si>
  <si>
    <t>○訪問系サービス事業所、通所系サービス事業所</t>
    <rPh sb="1" eb="4">
      <t>ホウモンケイ</t>
    </rPh>
    <rPh sb="8" eb="11">
      <t>ジギョウショ</t>
    </rPh>
    <rPh sb="12" eb="15">
      <t>ツウショケイ</t>
    </rPh>
    <rPh sb="19" eb="22">
      <t>ジギョウショ</t>
    </rPh>
    <phoneticPr fontId="4"/>
  </si>
  <si>
    <t>燃料費、有料道路通行料等の移動に伴い必要となる経費</t>
    <phoneticPr fontId="4"/>
  </si>
  <si>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4"/>
  </si>
  <si>
    <t>業務用スポットクーラー（ヒーター）等の居室や浴室等における温度管理、湿度管理に必要な設備・物品等の購入等経費</t>
    <rPh sb="16" eb="17">
      <t>トウ</t>
    </rPh>
    <rPh sb="18" eb="20">
      <t>キョシツ</t>
    </rPh>
    <rPh sb="21" eb="23">
      <t>ヨクシツ</t>
    </rPh>
    <rPh sb="23" eb="24">
      <t>トウ</t>
    </rPh>
    <rPh sb="28" eb="30">
      <t>オンド</t>
    </rPh>
    <rPh sb="30" eb="32">
      <t>カンリ</t>
    </rPh>
    <rPh sb="33" eb="37">
      <t>シツドカンリ</t>
    </rPh>
    <rPh sb="38" eb="40">
      <t>ヒツヨウ</t>
    </rPh>
    <rPh sb="41" eb="43">
      <t>セツビ</t>
    </rPh>
    <rPh sb="44" eb="46">
      <t>ブッピン</t>
    </rPh>
    <rPh sb="46" eb="47">
      <t>トウ</t>
    </rPh>
    <rPh sb="48" eb="53">
      <t>コウニュウトウケイヒ</t>
    </rPh>
    <phoneticPr fontId="4"/>
  </si>
  <si>
    <t>所要額（円）
（税抜き）</t>
    <rPh sb="0" eb="3">
      <t>ショヨウガク</t>
    </rPh>
    <rPh sb="4" eb="5">
      <t>エン</t>
    </rPh>
    <rPh sb="8" eb="10">
      <t>ゼイヌ</t>
    </rPh>
    <phoneticPr fontId="4"/>
  </si>
  <si>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4"/>
  </si>
  <si>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4"/>
  </si>
  <si>
    <t>ポータブル発電機、ポータブル電源・蓄電池等の購入等経費</t>
  </si>
  <si>
    <t>衛生用品、医療用品等の購入等経費</t>
  </si>
  <si>
    <t>簡易浄水器、冷房機、暖房機、簡易トイレ、清潔保持のための用具等の購入等経費</t>
  </si>
  <si>
    <t>その他災害への備えとして必要と認められる経費</t>
  </si>
  <si>
    <t>補助対象期間に事業（備品等購入等）を完了する予定の経費を記載している。</t>
    <rPh sb="0" eb="4">
      <t>ホジョタイショウ</t>
    </rPh>
    <rPh sb="4" eb="6">
      <t>キカン</t>
    </rPh>
    <rPh sb="7" eb="9">
      <t>ジギョウ</t>
    </rPh>
    <rPh sb="10" eb="13">
      <t>ビヒントウ</t>
    </rPh>
    <rPh sb="13" eb="16">
      <t>コウニュウトウ</t>
    </rPh>
    <rPh sb="18" eb="20">
      <t>カンリョウ</t>
    </rPh>
    <rPh sb="22" eb="24">
      <t>ヨテイ</t>
    </rPh>
    <rPh sb="25" eb="27">
      <t>ケイヒ</t>
    </rPh>
    <rPh sb="28" eb="30">
      <t>キサイ</t>
    </rPh>
    <phoneticPr fontId="4"/>
  </si>
  <si>
    <t>医療みなし指定事業所又は令和7年10月以降に指定を受けた訪問介護・通所介護の確認事項</t>
    <rPh sb="0" eb="2">
      <t>イリョウ</t>
    </rPh>
    <rPh sb="5" eb="7">
      <t>シテイ</t>
    </rPh>
    <rPh sb="7" eb="10">
      <t>ジギョウショ</t>
    </rPh>
    <rPh sb="10" eb="11">
      <t>マタ</t>
    </rPh>
    <rPh sb="12" eb="14">
      <t>レイワ</t>
    </rPh>
    <rPh sb="15" eb="16">
      <t>ネン</t>
    </rPh>
    <rPh sb="18" eb="19">
      <t>ガツ</t>
    </rPh>
    <rPh sb="19" eb="21">
      <t>イコウ</t>
    </rPh>
    <rPh sb="22" eb="24">
      <t>シテイ</t>
    </rPh>
    <rPh sb="25" eb="26">
      <t>ウ</t>
    </rPh>
    <rPh sb="28" eb="30">
      <t>ホウモン</t>
    </rPh>
    <rPh sb="30" eb="32">
      <t>カイゴ</t>
    </rPh>
    <rPh sb="33" eb="35">
      <t>ツウショ</t>
    </rPh>
    <rPh sb="35" eb="37">
      <t>カイゴ</t>
    </rPh>
    <rPh sb="38" eb="40">
      <t>カクニン</t>
    </rPh>
    <rPh sb="40" eb="42">
      <t>ジコウ</t>
    </rPh>
    <phoneticPr fontId="4"/>
  </si>
  <si>
    <t>（該当する場合のみチェック）誓約書を作成し、申請書類と併せて提出する。</t>
    <rPh sb="1" eb="3">
      <t>ガイトウ</t>
    </rPh>
    <rPh sb="5" eb="7">
      <t>バアイ</t>
    </rPh>
    <rPh sb="14" eb="17">
      <t>セイヤクショ</t>
    </rPh>
    <rPh sb="18" eb="20">
      <t>サクセイ</t>
    </rPh>
    <rPh sb="22" eb="24">
      <t>シンセイ</t>
    </rPh>
    <rPh sb="24" eb="26">
      <t>ショルイ</t>
    </rPh>
    <rPh sb="27" eb="28">
      <t>アワ</t>
    </rPh>
    <rPh sb="30" eb="32">
      <t>テイシュツ</t>
    </rPh>
    <phoneticPr fontId="4"/>
  </si>
  <si>
    <t>光熱水費、燃料費等の入居者・利用者の生活環境改善、職員の負担軽減・勤務環境改善に必要となる経費</t>
    <rPh sb="0" eb="3">
      <t>コウネツスイヒ</t>
    </rPh>
    <phoneticPr fontId="4"/>
  </si>
  <si>
    <r>
      <t xml:space="preserve">以下の作業を行った上で、事業者（法人本部）へ返送
【様式３（個票）】
・水色セル：必要情報を入力
・緑色セル：プルダウンから選択
</t>
    </r>
    <r>
      <rPr>
        <sz val="10"/>
        <color rgb="FFFF0000"/>
        <rFont val="ＭＳ 明朝"/>
        <family val="1"/>
        <charset val="128"/>
      </rPr>
      <t>※医療みなし指定事業所、令和7年10月以降に指定を受けた訪問介護・通所介護は（別紙）誓約書も作成</t>
    </r>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rPh sb="66" eb="68">
      <t>イリョウ</t>
    </rPh>
    <rPh sb="71" eb="73">
      <t>シテイ</t>
    </rPh>
    <rPh sb="73" eb="76">
      <t>ジギョウショ</t>
    </rPh>
    <rPh sb="77" eb="79">
      <t>レイワ</t>
    </rPh>
    <rPh sb="80" eb="81">
      <t>ネン</t>
    </rPh>
    <rPh sb="83" eb="84">
      <t>ガツ</t>
    </rPh>
    <rPh sb="84" eb="86">
      <t>イコウ</t>
    </rPh>
    <rPh sb="87" eb="89">
      <t>シテイ</t>
    </rPh>
    <rPh sb="90" eb="91">
      <t>ウ</t>
    </rPh>
    <rPh sb="93" eb="97">
      <t>ホウモンカイゴ</t>
    </rPh>
    <rPh sb="98" eb="102">
      <t>ツウショカイゴ</t>
    </rPh>
    <rPh sb="104" eb="106">
      <t>ベッシ</t>
    </rPh>
    <rPh sb="107" eb="110">
      <t>セイヤクショ</t>
    </rPh>
    <rPh sb="111" eb="113">
      <t>サクセイ</t>
    </rPh>
    <phoneticPr fontId="4"/>
  </si>
  <si>
    <t>完成したExcelファイルを申請フォームから提出</t>
    <rPh sb="14" eb="16">
      <t>シンセイ</t>
    </rPh>
    <rPh sb="22" eb="24">
      <t>テイシュツ</t>
    </rPh>
    <phoneticPr fontId="4"/>
  </si>
  <si>
    <t>確認事項①</t>
    <rPh sb="0" eb="4">
      <t>カクニンジコウ</t>
    </rPh>
    <phoneticPr fontId="4"/>
  </si>
  <si>
    <t>確認事項②</t>
    <rPh sb="0" eb="4">
      <t>カクニンジコウ</t>
    </rPh>
    <phoneticPr fontId="4"/>
  </si>
  <si>
    <t>確認事項③</t>
    <rPh sb="0" eb="4">
      <t>カクニンジコウ</t>
    </rPh>
    <phoneticPr fontId="4"/>
  </si>
  <si>
    <t>確認事項④</t>
    <rPh sb="0" eb="4">
      <t>カクニンジコウ</t>
    </rPh>
    <phoneticPr fontId="4"/>
  </si>
  <si>
    <t>所要額（円）（税抜き）①</t>
    <phoneticPr fontId="4"/>
  </si>
  <si>
    <t>内訳（用途・品目・数量等）①</t>
  </si>
  <si>
    <t>所要額（円）（税抜き）②</t>
    <phoneticPr fontId="4"/>
  </si>
  <si>
    <t>内訳（用途・品目・数量等）②</t>
    <phoneticPr fontId="4"/>
  </si>
  <si>
    <t>所要額（円）（税抜き）③</t>
    <phoneticPr fontId="4"/>
  </si>
  <si>
    <t>内訳（用途・品目・数量等）③</t>
    <phoneticPr fontId="4"/>
  </si>
  <si>
    <t>所要額（円）（税抜き）④</t>
    <phoneticPr fontId="4"/>
  </si>
  <si>
    <t>内訳（用途・品目・数量等）④</t>
    <phoneticPr fontId="4"/>
  </si>
  <si>
    <t>所要額（円）（税抜き）⑤</t>
    <phoneticPr fontId="4"/>
  </si>
  <si>
    <t>内訳（用途・品目・数量等）⑤</t>
    <phoneticPr fontId="4"/>
  </si>
  <si>
    <t>所要額（円）（税抜き）⑥</t>
    <phoneticPr fontId="4"/>
  </si>
  <si>
    <t>内訳（用途・品目・数量等）⑥</t>
    <phoneticPr fontId="4"/>
  </si>
  <si>
    <t>所要額（円）（税抜き）⑦</t>
    <phoneticPr fontId="4"/>
  </si>
  <si>
    <t>内訳（用途・品目・数量等）⑦</t>
    <phoneticPr fontId="4"/>
  </si>
  <si>
    <t>所要額（円）（税抜き）⑧</t>
    <phoneticPr fontId="4"/>
  </si>
  <si>
    <t>内訳（用途・品目・数量等）⑧</t>
    <phoneticPr fontId="4"/>
  </si>
  <si>
    <t>所要額（円）（税抜き）⑨</t>
    <phoneticPr fontId="4"/>
  </si>
  <si>
    <t>内訳（用途・品目・数量等）⑨</t>
    <phoneticPr fontId="4"/>
  </si>
  <si>
    <r>
      <t xml:space="preserve">各事業所の個票のシートを１つのExcelファイル（本申請書）に集約し、個票シート名を「個票●」（●は１からの通し番号）に修正
</t>
    </r>
    <r>
      <rPr>
        <sz val="10"/>
        <color theme="3" tint="0.39997558519241921"/>
        <rFont val="ＭＳ 明朝"/>
        <family val="1"/>
        <charset val="128"/>
      </rPr>
      <t>※（別紙）誓約書がある場合は、１つのExcelファイルに集約し、シート名を対応する「誓約書（個票●）」に修正</t>
    </r>
    <rPh sb="0" eb="1">
      <t>カク</t>
    </rPh>
    <rPh sb="1" eb="4">
      <t>ジギョウショ</t>
    </rPh>
    <rPh sb="5" eb="7">
      <t>コヒョウ</t>
    </rPh>
    <rPh sb="25" eb="29">
      <t>ホンシンセイショ</t>
    </rPh>
    <rPh sb="31" eb="33">
      <t>シュウヤク</t>
    </rPh>
    <rPh sb="35" eb="37">
      <t>コヒョウ</t>
    </rPh>
    <rPh sb="40" eb="41">
      <t>メイ</t>
    </rPh>
    <rPh sb="43" eb="45">
      <t>コヒョウ</t>
    </rPh>
    <rPh sb="54" eb="55">
      <t>トオ</t>
    </rPh>
    <rPh sb="56" eb="58">
      <t>バンゴウ</t>
    </rPh>
    <rPh sb="60" eb="62">
      <t>シュウセイ</t>
    </rPh>
    <rPh sb="65" eb="67">
      <t>ベッシ</t>
    </rPh>
    <rPh sb="68" eb="71">
      <t>セイヤクショ</t>
    </rPh>
    <rPh sb="74" eb="76">
      <t>バアイ</t>
    </rPh>
    <rPh sb="91" eb="93">
      <t>シュウヤク</t>
    </rPh>
    <rPh sb="98" eb="99">
      <t>メイ</t>
    </rPh>
    <rPh sb="100" eb="102">
      <t>タイオウ</t>
    </rPh>
    <rPh sb="105" eb="108">
      <t>セイヤクショ</t>
    </rPh>
    <rPh sb="109" eb="111">
      <t>コヒョウ</t>
    </rPh>
    <rPh sb="115" eb="117">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</si>
</sst>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color rgb="FFFF0000"/>
      <name val="ＭＳ Ｐ明朝"/>
      <family val="1"/>
      <charset val="128"/>
    </font>
    <font>
      <sz val="10"/>
      <color rgb="FFFF0000"/>
      <name val="ＭＳ 明朝"/>
      <family val="1"/>
      <charset val="128"/>
    </font>
    <font>
      <sz val="10"/>
      <color theme="3" tint="0.39997558519241921"/>
      <name val="ＭＳ 明朝"/>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5" tint="0.79998168889431442"/>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0" fontId="25" fillId="0" borderId="28" xfId="0" applyFont="1" applyBorder="1" applyAlignment="1">
      <alignment horizontal="left" vertical="center" wrapText="1"/>
    </xf>
    <xf numFmtId="0" fontId="25"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8" xfId="0" applyFont="1" applyFill="1" applyBorder="1" applyAlignment="1">
      <alignment horizontal="center" vertical="center"/>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29" fillId="0" borderId="0" xfId="0" applyFont="1">
      <alignment vertical="center"/>
    </xf>
    <xf numFmtId="0" fontId="27"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30" fillId="0" borderId="28" xfId="0" applyFont="1" applyBorder="1" applyAlignment="1">
      <alignment horizontal="center" vertical="center"/>
    </xf>
    <xf numFmtId="0" fontId="31" fillId="0" borderId="28" xfId="0" applyFont="1" applyBorder="1" applyAlignment="1">
      <alignment horizontal="left" vertical="center" wrapText="1"/>
    </xf>
    <xf numFmtId="0" fontId="31" fillId="0" borderId="13" xfId="0" applyFont="1" applyBorder="1" applyAlignment="1">
      <alignment horizontal="left" vertical="center" wrapText="1"/>
    </xf>
    <xf numFmtId="0" fontId="9" fillId="0" borderId="5" xfId="0" applyFont="1" applyBorder="1">
      <alignment vertical="center"/>
    </xf>
    <xf numFmtId="0" fontId="8" fillId="0" borderId="28" xfId="0" applyFont="1" applyBorder="1" applyAlignment="1">
      <alignment vertical="center" shrinkToFit="1"/>
    </xf>
    <xf numFmtId="38" fontId="8" fillId="0" borderId="0" xfId="4" applyFont="1">
      <alignment vertical="center"/>
    </xf>
    <xf numFmtId="38" fontId="8" fillId="0" borderId="28" xfId="4" applyFont="1" applyBorder="1" applyAlignment="1">
      <alignment horizontal="right" vertical="center" shrinkToFit="1"/>
    </xf>
    <xf numFmtId="38" fontId="0" fillId="0" borderId="0" xfId="4" applyFont="1">
      <alignment vertical="center"/>
    </xf>
    <xf numFmtId="0" fontId="11" fillId="2" borderId="2" xfId="0" applyFont="1" applyFill="1" applyBorder="1" applyAlignment="1">
      <alignment vertical="center" shrinkToFit="1"/>
    </xf>
    <xf numFmtId="0" fontId="11" fillId="2" borderId="1" xfId="0" applyFont="1" applyFill="1" applyBorder="1">
      <alignment vertical="center"/>
    </xf>
    <xf numFmtId="0" fontId="9" fillId="0" borderId="5" xfId="0" applyFont="1" applyBorder="1" applyAlignment="1">
      <alignment horizontal="center" vertical="center"/>
    </xf>
    <xf numFmtId="0" fontId="11" fillId="0" borderId="5" xfId="0" applyFont="1" applyBorder="1">
      <alignment vertical="center"/>
    </xf>
    <xf numFmtId="0" fontId="9" fillId="0" borderId="5" xfId="0" applyFont="1" applyBorder="1" applyAlignment="1">
      <alignment horizontal="left" vertical="center"/>
    </xf>
    <xf numFmtId="0" fontId="9" fillId="0" borderId="5" xfId="0" applyFont="1" applyBorder="1" applyProtection="1">
      <alignment vertical="center"/>
      <protection locked="0"/>
    </xf>
    <xf numFmtId="0" fontId="11" fillId="11" borderId="2" xfId="0" applyFont="1" applyFill="1" applyBorder="1" applyAlignment="1">
      <alignment horizontal="center" vertical="center"/>
    </xf>
    <xf numFmtId="0" fontId="11" fillId="11" borderId="3" xfId="0" applyFont="1" applyFill="1" applyBorder="1" applyAlignment="1">
      <alignment horizontal="center" vertical="center"/>
    </xf>
    <xf numFmtId="0" fontId="32" fillId="11" borderId="1" xfId="0" applyFont="1" applyFill="1" applyBorder="1" applyAlignment="1">
      <alignment horizontal="left" vertical="center"/>
    </xf>
    <xf numFmtId="0" fontId="32" fillId="11" borderId="2" xfId="0" applyFont="1" applyFill="1" applyBorder="1" applyAlignment="1">
      <alignment horizontal="center" vertical="center"/>
    </xf>
    <xf numFmtId="0" fontId="32" fillId="11" borderId="3" xfId="0" applyFont="1" applyFill="1" applyBorder="1" applyAlignment="1">
      <alignment horizontal="center" vertical="center"/>
    </xf>
    <xf numFmtId="0" fontId="8" fillId="0" borderId="28" xfId="0" applyFont="1" applyBorder="1">
      <alignment vertical="center"/>
    </xf>
    <xf numFmtId="0" fontId="13" fillId="3" borderId="0" xfId="0" applyFont="1" applyFill="1" applyProtection="1">
      <alignment vertical="center"/>
      <protection locked="0"/>
    </xf>
    <xf numFmtId="0" fontId="13" fillId="3" borderId="0" xfId="0" applyFont="1" applyFill="1" applyAlignment="1" applyProtection="1">
      <alignment horizontal="right" vertical="center"/>
      <protection locked="0"/>
    </xf>
    <xf numFmtId="0" fontId="13" fillId="3" borderId="0" xfId="0" applyFont="1" applyFill="1" applyAlignment="1" applyProtection="1">
      <alignment horizontal="center" vertical="center"/>
      <protection locked="0"/>
    </xf>
    <xf numFmtId="0" fontId="13" fillId="0" borderId="0" xfId="0" applyFont="1" applyAlignment="1" applyProtection="1">
      <alignment horizontal="center" vertical="center"/>
      <protection locked="0"/>
    </xf>
    <xf numFmtId="0" fontId="24" fillId="0" borderId="0" xfId="0" applyFont="1" applyAlignment="1">
      <alignment horizontal="center" vertical="center"/>
    </xf>
    <xf numFmtId="0" fontId="13" fillId="3"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3" fillId="0" borderId="0" xfId="0" applyFont="1" applyAlignment="1">
      <alignment horizontal="right" vertical="center"/>
    </xf>
    <xf numFmtId="0" fontId="6" fillId="3" borderId="28" xfId="0" applyFont="1" applyFill="1" applyBorder="1" applyAlignment="1" applyProtection="1">
      <alignment vertical="center" shrinkToFit="1"/>
      <protection locked="0"/>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3" fillId="0" borderId="0" xfId="0" applyFont="1">
      <alignment vertical="center"/>
    </xf>
    <xf numFmtId="176" fontId="13" fillId="0" borderId="0" xfId="0" applyNumberFormat="1" applyFont="1">
      <alignmen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38" fontId="11" fillId="2" borderId="13" xfId="4" applyFont="1" applyFill="1" applyBorder="1" applyAlignment="1">
      <alignment horizontal="center" vertical="center" wrapText="1" shrinkToFit="1"/>
    </xf>
    <xf numFmtId="38" fontId="11" fillId="2" borderId="15" xfId="4" applyFont="1" applyFill="1" applyBorder="1" applyAlignment="1">
      <alignment horizontal="center" vertical="center" wrapText="1" shrinkToFit="1"/>
    </xf>
    <xf numFmtId="49" fontId="11" fillId="4" borderId="16" xfId="0" applyNumberFormat="1" applyFont="1" applyFill="1" applyBorder="1" applyAlignment="1">
      <alignment horizontal="left" vertical="center" wrapText="1"/>
    </xf>
    <xf numFmtId="49" fontId="11" fillId="4" borderId="17" xfId="0" applyNumberFormat="1" applyFont="1" applyFill="1" applyBorder="1" applyAlignment="1">
      <alignment horizontal="left" vertical="center" wrapText="1"/>
    </xf>
    <xf numFmtId="49" fontId="11" fillId="4" borderId="18" xfId="0" applyNumberFormat="1" applyFont="1" applyFill="1" applyBorder="1" applyAlignment="1">
      <alignment horizontal="left" vertical="center" wrapText="1"/>
    </xf>
    <xf numFmtId="177" fontId="11" fillId="3" borderId="17" xfId="4" applyNumberFormat="1"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0" fontId="10" fillId="3" borderId="16" xfId="0" applyFont="1" applyFill="1" applyBorder="1" applyAlignment="1" applyProtection="1">
      <alignment horizontal="center" vertical="center" shrinkToFit="1"/>
      <protection locked="0"/>
    </xf>
    <xf numFmtId="0" fontId="10" fillId="3" borderId="17" xfId="0" applyFont="1" applyFill="1" applyBorder="1" applyAlignment="1" applyProtection="1">
      <alignment horizontal="center" vertical="center" shrinkToFit="1"/>
      <protection locked="0"/>
    </xf>
    <xf numFmtId="0" fontId="10" fillId="3" borderId="18" xfId="0" applyFont="1" applyFill="1" applyBorder="1" applyAlignment="1" applyProtection="1">
      <alignment horizontal="center" vertical="center" shrinkToFit="1"/>
      <protection locked="0"/>
    </xf>
    <xf numFmtId="49" fontId="11" fillId="4" borderId="44" xfId="0" applyNumberFormat="1" applyFont="1" applyFill="1" applyBorder="1" applyAlignment="1">
      <alignment horizontal="left" vertical="center" wrapText="1"/>
    </xf>
    <xf numFmtId="49" fontId="11" fillId="4" borderId="45" xfId="0" applyNumberFormat="1" applyFont="1" applyFill="1" applyBorder="1" applyAlignment="1">
      <alignment horizontal="left" vertical="center" wrapText="1"/>
    </xf>
    <xf numFmtId="49" fontId="11" fillId="4" borderId="46" xfId="0" applyNumberFormat="1" applyFont="1" applyFill="1" applyBorder="1" applyAlignment="1">
      <alignment horizontal="left" vertical="center" wrapText="1"/>
    </xf>
    <xf numFmtId="177" fontId="11" fillId="3" borderId="16" xfId="4" applyNumberFormat="1" applyFont="1" applyFill="1" applyBorder="1" applyAlignment="1" applyProtection="1">
      <alignment horizontal="right" vertical="center" shrinkToFit="1"/>
      <protection locked="0"/>
    </xf>
    <xf numFmtId="177" fontId="11" fillId="3" borderId="17" xfId="4" applyNumberFormat="1" applyFont="1" applyFill="1" applyBorder="1" applyAlignment="1" applyProtection="1">
      <alignment horizontal="right" vertical="center" shrinkToFit="1"/>
      <protection locked="0"/>
    </xf>
    <xf numFmtId="177" fontId="11" fillId="3" borderId="18" xfId="4" applyNumberFormat="1" applyFont="1" applyFill="1" applyBorder="1" applyAlignment="1" applyProtection="1">
      <alignment horizontal="right" vertical="center" shrinkToFit="1"/>
      <protection locked="0"/>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177" fontId="11" fillId="3" borderId="12" xfId="4" applyNumberFormat="1" applyFont="1" applyFill="1" applyBorder="1" applyAlignment="1" applyProtection="1">
      <alignment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shrinkToFit="1"/>
      <protection locked="0"/>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49" fontId="11" fillId="4" borderId="42" xfId="0" applyNumberFormat="1" applyFont="1" applyFill="1" applyBorder="1" applyAlignment="1">
      <alignment horizontal="left" vertical="center" wrapText="1"/>
    </xf>
    <xf numFmtId="49" fontId="11" fillId="4" borderId="12" xfId="0" applyNumberFormat="1" applyFont="1" applyFill="1" applyBorder="1" applyAlignment="1">
      <alignment horizontal="left" vertical="center" wrapText="1"/>
    </xf>
    <xf numFmtId="49" fontId="11" fillId="4" borderId="43" xfId="0" applyNumberFormat="1" applyFont="1" applyFill="1" applyBorder="1" applyAlignment="1">
      <alignment horizontal="left" vertical="center" wrapText="1"/>
    </xf>
    <xf numFmtId="0" fontId="11" fillId="2" borderId="2" xfId="0" applyFont="1" applyFill="1" applyBorder="1" applyAlignment="1">
      <alignment horizontal="center" vertical="center" wrapText="1"/>
    </xf>
    <xf numFmtId="177" fontId="11" fillId="3" borderId="20" xfId="4" applyNumberFormat="1" applyFont="1" applyFill="1" applyBorder="1" applyAlignment="1" applyProtection="1">
      <alignment vertical="center" shrinkToFit="1"/>
      <protection locked="0"/>
    </xf>
    <xf numFmtId="0" fontId="10" fillId="3" borderId="44" xfId="0" applyFont="1" applyFill="1" applyBorder="1" applyAlignment="1" applyProtection="1">
      <alignment horizontal="center" vertical="center" shrinkToFit="1"/>
      <protection locked="0"/>
    </xf>
    <xf numFmtId="0" fontId="10" fillId="3" borderId="45" xfId="0" applyFont="1" applyFill="1" applyBorder="1" applyAlignment="1" applyProtection="1">
      <alignment horizontal="center" vertical="center" shrinkToFit="1"/>
      <protection locked="0"/>
    </xf>
    <xf numFmtId="0" fontId="10" fillId="3" borderId="46" xfId="0" applyFont="1" applyFill="1" applyBorder="1" applyAlignment="1" applyProtection="1">
      <alignment horizontal="center" vertical="center" shrinkToFit="1"/>
      <protection locked="0"/>
    </xf>
    <xf numFmtId="0" fontId="10" fillId="3" borderId="42"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10" fillId="3" borderId="43" xfId="0" applyFont="1" applyFill="1" applyBorder="1" applyAlignment="1" applyProtection="1">
      <alignment horizontal="center" vertical="center" shrinkToFit="1"/>
      <protection locked="0"/>
    </xf>
    <xf numFmtId="49" fontId="11" fillId="4" borderId="42" xfId="0" quotePrefix="1" applyNumberFormat="1" applyFont="1" applyFill="1" applyBorder="1" applyAlignment="1">
      <alignment horizontal="left" vertical="center" wrapText="1"/>
    </xf>
    <xf numFmtId="49" fontId="11" fillId="4" borderId="12" xfId="0" quotePrefix="1" applyNumberFormat="1" applyFont="1" applyFill="1" applyBorder="1" applyAlignment="1">
      <alignment horizontal="left" vertical="center" wrapText="1"/>
    </xf>
    <xf numFmtId="49" fontId="11" fillId="4" borderId="43" xfId="0" quotePrefix="1" applyNumberFormat="1" applyFont="1" applyFill="1" applyBorder="1" applyAlignment="1">
      <alignment horizontal="left" vertical="center" wrapText="1"/>
    </xf>
    <xf numFmtId="49" fontId="10" fillId="4" borderId="44" xfId="0" quotePrefix="1" applyNumberFormat="1" applyFont="1" applyFill="1" applyBorder="1" applyAlignment="1">
      <alignment horizontal="left" vertical="center" wrapText="1"/>
    </xf>
    <xf numFmtId="49" fontId="10" fillId="4" borderId="45" xfId="0" quotePrefix="1" applyNumberFormat="1" applyFont="1" applyFill="1" applyBorder="1" applyAlignment="1">
      <alignment horizontal="left" vertical="center" wrapText="1"/>
    </xf>
    <xf numFmtId="49" fontId="10" fillId="4" borderId="46" xfId="0" quotePrefix="1" applyNumberFormat="1" applyFont="1" applyFill="1" applyBorder="1" applyAlignment="1">
      <alignment horizontal="left" vertical="center" wrapText="1"/>
    </xf>
    <xf numFmtId="49" fontId="10" fillId="4" borderId="42" xfId="0" quotePrefix="1" applyNumberFormat="1" applyFont="1" applyFill="1" applyBorder="1" applyAlignment="1">
      <alignment horizontal="left" vertical="center" wrapText="1"/>
    </xf>
    <xf numFmtId="49" fontId="10" fillId="4" borderId="12" xfId="0" quotePrefix="1" applyNumberFormat="1" applyFont="1" applyFill="1" applyBorder="1" applyAlignment="1">
      <alignment horizontal="left" vertical="center" wrapText="1"/>
    </xf>
    <xf numFmtId="49" fontId="10" fillId="4" borderId="43" xfId="0" quotePrefix="1" applyNumberFormat="1" applyFont="1" applyFill="1" applyBorder="1" applyAlignment="1">
      <alignment horizontal="left" vertical="center" wrapText="1"/>
    </xf>
    <xf numFmtId="49" fontId="11" fillId="4" borderId="44" xfId="0" quotePrefix="1" applyNumberFormat="1" applyFont="1" applyFill="1" applyBorder="1" applyAlignment="1">
      <alignment horizontal="left" vertical="center" wrapText="1"/>
    </xf>
    <xf numFmtId="49" fontId="11" fillId="4" borderId="45" xfId="0" quotePrefix="1" applyNumberFormat="1" applyFont="1" applyFill="1" applyBorder="1" applyAlignment="1">
      <alignment horizontal="left" vertical="center" wrapText="1"/>
    </xf>
    <xf numFmtId="49" fontId="11" fillId="4" borderId="46" xfId="0" quotePrefix="1" applyNumberFormat="1" applyFont="1" applyFill="1" applyBorder="1" applyAlignment="1">
      <alignment horizontal="left" vertical="center" wrapText="1"/>
    </xf>
    <xf numFmtId="177" fontId="11" fillId="3" borderId="44" xfId="4" applyNumberFormat="1" applyFont="1" applyFill="1" applyBorder="1" applyAlignment="1" applyProtection="1">
      <alignment horizontal="right" vertical="center" shrinkToFit="1"/>
      <protection locked="0"/>
    </xf>
    <xf numFmtId="177" fontId="11" fillId="3" borderId="45" xfId="4" applyNumberFormat="1" applyFont="1" applyFill="1" applyBorder="1" applyAlignment="1" applyProtection="1">
      <alignment horizontal="right" vertical="center" shrinkToFit="1"/>
      <protection locked="0"/>
    </xf>
    <xf numFmtId="177" fontId="11" fillId="3" borderId="46" xfId="4" applyNumberFormat="1" applyFont="1" applyFill="1" applyBorder="1" applyAlignment="1" applyProtection="1">
      <alignment horizontal="right" vertical="center" shrinkToFit="1"/>
      <protection locked="0"/>
    </xf>
    <xf numFmtId="177" fontId="11" fillId="3" borderId="42" xfId="4" applyNumberFormat="1" applyFont="1" applyFill="1" applyBorder="1" applyAlignment="1" applyProtection="1">
      <alignment horizontal="right" vertical="center" shrinkToFit="1"/>
      <protection locked="0"/>
    </xf>
    <xf numFmtId="177" fontId="11" fillId="3" borderId="12" xfId="4" applyNumberFormat="1" applyFont="1" applyFill="1" applyBorder="1" applyAlignment="1" applyProtection="1">
      <alignment horizontal="right" vertical="center" shrinkToFit="1"/>
      <protection locked="0"/>
    </xf>
    <xf numFmtId="177" fontId="11" fillId="3" borderId="43" xfId="4" applyNumberFormat="1" applyFont="1" applyFill="1" applyBorder="1" applyAlignment="1" applyProtection="1">
      <alignment horizontal="right" vertical="center" shrinkToFit="1"/>
      <protection locked="0"/>
    </xf>
    <xf numFmtId="0" fontId="11" fillId="4" borderId="2" xfId="0" applyFont="1" applyFill="1" applyBorder="1">
      <alignment vertical="center"/>
    </xf>
    <xf numFmtId="0" fontId="11" fillId="4" borderId="38" xfId="0" applyFont="1" applyFill="1" applyBorder="1">
      <alignment vertical="center"/>
    </xf>
    <xf numFmtId="0" fontId="11" fillId="4" borderId="5" xfId="0" applyFont="1" applyFill="1" applyBorder="1">
      <alignment vertical="center"/>
    </xf>
    <xf numFmtId="0" fontId="11" fillId="4" borderId="41" xfId="0" applyFont="1" applyFill="1" applyBorder="1">
      <alignment vertical="center"/>
    </xf>
    <xf numFmtId="178" fontId="11" fillId="0" borderId="37"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40" xfId="0" applyNumberFormat="1" applyFont="1" applyBorder="1" applyAlignment="1">
      <alignment vertical="center" shrinkToFit="1"/>
    </xf>
    <xf numFmtId="178" fontId="11" fillId="0" borderId="5" xfId="0" applyNumberFormat="1" applyFont="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9" fillId="3" borderId="5" xfId="0" applyFont="1" applyFill="1" applyBorder="1" applyAlignment="1" applyProtection="1">
      <alignment vertical="center" shrinkToFit="1"/>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1" fillId="2" borderId="35"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0" borderId="0" xfId="0" applyFont="1" applyAlignment="1">
      <alignment horizontal="center" vertical="center" textRotation="255"/>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0" fontId="11" fillId="0" borderId="39" xfId="0" applyFont="1" applyBorder="1">
      <alignment vertical="center"/>
    </xf>
    <xf numFmtId="0" fontId="11" fillId="10" borderId="4" xfId="0" applyFont="1" applyFill="1" applyBorder="1" applyAlignment="1" applyProtection="1">
      <alignment vertical="center" shrinkToFit="1"/>
      <protection locked="0"/>
    </xf>
    <xf numFmtId="0" fontId="11" fillId="10" borderId="5" xfId="0" applyFont="1" applyFill="1" applyBorder="1" applyAlignment="1" applyProtection="1">
      <alignment vertical="center" shrinkToFit="1"/>
      <protection locked="0"/>
    </xf>
    <xf numFmtId="0" fontId="11" fillId="10" borderId="6" xfId="0" applyFont="1" applyFill="1" applyBorder="1" applyAlignment="1" applyProtection="1">
      <alignment vertical="center" shrinkToFit="1"/>
      <protection locked="0"/>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election activeCell="B8" sqref="B8"/>
    </sheetView>
  </sheetViews>
  <sheetFormatPr defaultColWidth="9" defaultRowHeight="13.5"/>
  <cols>
    <col min="1" max="1" width="5.375" style="71" bestFit="1" customWidth="1"/>
    <col min="2" max="3" width="32.875" style="69" customWidth="1"/>
    <col min="4" max="4" width="4.25" style="71" customWidth="1"/>
    <col min="5" max="16384" width="9" style="71"/>
  </cols>
  <sheetData>
    <row r="2" spans="1:3" ht="17.25">
      <c r="A2" s="132" t="s">
        <v>0</v>
      </c>
      <c r="B2" s="132"/>
      <c r="C2" s="132"/>
    </row>
    <row r="3" spans="1:3" ht="14.25">
      <c r="B3" s="70"/>
    </row>
    <row r="4" spans="1:3" ht="14.25">
      <c r="A4" s="78" t="s">
        <v>1</v>
      </c>
      <c r="B4" s="79" t="s">
        <v>2</v>
      </c>
      <c r="C4" s="79" t="s">
        <v>3</v>
      </c>
    </row>
    <row r="5" spans="1:3" ht="63.75" customHeight="1">
      <c r="A5" s="72">
        <v>1</v>
      </c>
      <c r="B5" s="73" t="s">
        <v>233</v>
      </c>
      <c r="C5" s="73"/>
    </row>
    <row r="6" spans="1:3" ht="133.5" customHeight="1">
      <c r="A6" s="72">
        <f t="shared" ref="A6:A10" si="0">A5+1</f>
        <v>2</v>
      </c>
      <c r="B6" s="73"/>
      <c r="C6" s="73" t="s">
        <v>252</v>
      </c>
    </row>
    <row r="7" spans="1:3" ht="131.25" customHeight="1">
      <c r="A7" s="108">
        <f t="shared" si="0"/>
        <v>3</v>
      </c>
      <c r="B7" s="109" t="s">
        <v>276</v>
      </c>
      <c r="C7" s="109"/>
    </row>
    <row r="8" spans="1:3" ht="120" customHeight="1">
      <c r="A8" s="72">
        <f t="shared" si="0"/>
        <v>4</v>
      </c>
      <c r="B8" s="110" t="s">
        <v>234</v>
      </c>
      <c r="C8" s="80"/>
    </row>
    <row r="9" spans="1:3" ht="63.75" customHeight="1">
      <c r="A9" s="72">
        <f t="shared" si="0"/>
        <v>5</v>
      </c>
      <c r="B9" s="109" t="s">
        <v>223</v>
      </c>
      <c r="C9" s="74"/>
    </row>
    <row r="10" spans="1:3" ht="75" customHeight="1">
      <c r="A10" s="72">
        <f t="shared" si="0"/>
        <v>6</v>
      </c>
      <c r="B10" s="73" t="s">
        <v>253</v>
      </c>
      <c r="C10" s="73"/>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1"/>
  <sheetViews>
    <sheetView showGridLines="0" showZeros="0" view="pageBreakPreview" zoomScaleNormal="100" zoomScaleSheetLayoutView="100" workbookViewId="0">
      <selection activeCell="W7" sqref="W7:AK7"/>
    </sheetView>
  </sheetViews>
  <sheetFormatPr defaultColWidth="2.25" defaultRowHeight="12"/>
  <cols>
    <col min="1" max="1" width="2.625" style="1" customWidth="1"/>
    <col min="2" max="16384" width="2.25" style="1"/>
  </cols>
  <sheetData>
    <row r="1" spans="1:39" ht="13.5">
      <c r="AM1" s="104" t="s">
        <v>224</v>
      </c>
    </row>
    <row r="2" spans="1:39" ht="22.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3" spans="1:39" ht="13.5">
      <c r="A3" s="71"/>
      <c r="B3" s="71"/>
      <c r="C3" s="105"/>
      <c r="D3" s="105"/>
      <c r="E3" s="71"/>
      <c r="F3" s="71"/>
      <c r="G3" s="71"/>
      <c r="H3" s="71"/>
      <c r="I3" s="71"/>
      <c r="J3" s="71"/>
      <c r="K3" s="71"/>
      <c r="L3" s="71"/>
      <c r="M3" s="71"/>
      <c r="N3" s="71"/>
      <c r="O3" s="71"/>
      <c r="P3" s="71"/>
      <c r="Q3" s="71"/>
      <c r="R3" s="71"/>
      <c r="S3" s="71"/>
      <c r="T3" s="71"/>
      <c r="U3" s="71"/>
      <c r="V3" s="71"/>
      <c r="W3" s="71"/>
      <c r="X3" s="71"/>
      <c r="Y3" s="71"/>
      <c r="Z3" s="71"/>
      <c r="AA3" s="71"/>
      <c r="AB3" s="128"/>
      <c r="AC3" s="129" t="s">
        <v>4</v>
      </c>
      <c r="AD3" s="134"/>
      <c r="AE3" s="134"/>
      <c r="AF3" s="130" t="s">
        <v>5</v>
      </c>
      <c r="AG3" s="134"/>
      <c r="AH3" s="134"/>
      <c r="AI3" s="130" t="s">
        <v>6</v>
      </c>
      <c r="AJ3" s="134"/>
      <c r="AK3" s="134"/>
      <c r="AL3" s="131" t="s">
        <v>7</v>
      </c>
      <c r="AM3" s="105"/>
    </row>
    <row r="4" spans="1:39" ht="45" customHeight="1">
      <c r="A4" s="71"/>
      <c r="B4" s="71"/>
      <c r="C4" s="105"/>
      <c r="D4" s="105"/>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39" ht="18" customHeight="1">
      <c r="A5" s="135" t="s">
        <v>220</v>
      </c>
      <c r="B5" s="135"/>
      <c r="C5" s="135"/>
      <c r="D5" s="135"/>
      <c r="E5" s="135"/>
      <c r="F5" s="135"/>
      <c r="G5" s="135"/>
      <c r="H5" s="71"/>
      <c r="I5" s="71" t="s">
        <v>8</v>
      </c>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row>
    <row r="6" spans="1:39" ht="45" customHeight="1">
      <c r="A6" s="104"/>
      <c r="B6" s="104"/>
      <c r="C6" s="104"/>
      <c r="D6" s="104"/>
      <c r="E6" s="104"/>
      <c r="F6" s="104"/>
      <c r="G6" s="104"/>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39" ht="15.75" customHeight="1">
      <c r="A7" s="104"/>
      <c r="B7" s="104"/>
      <c r="C7" s="104"/>
      <c r="D7" s="104"/>
      <c r="E7" s="104"/>
      <c r="F7" s="104"/>
      <c r="G7" s="104"/>
      <c r="H7" s="71"/>
      <c r="I7" s="71"/>
      <c r="J7" s="71"/>
      <c r="K7" s="71"/>
      <c r="L7" s="71"/>
      <c r="M7" s="71"/>
      <c r="N7" s="71"/>
      <c r="O7" s="71"/>
      <c r="P7" s="71"/>
      <c r="Q7" s="71"/>
      <c r="R7" s="71"/>
      <c r="S7" s="71"/>
      <c r="T7" s="71"/>
      <c r="U7" s="71"/>
      <c r="V7" s="71"/>
      <c r="W7" s="133" t="s">
        <v>9</v>
      </c>
      <c r="X7" s="133"/>
      <c r="Y7" s="133"/>
      <c r="Z7" s="133"/>
      <c r="AA7" s="133"/>
      <c r="AB7" s="133"/>
      <c r="AC7" s="133"/>
      <c r="AD7" s="133"/>
      <c r="AE7" s="133"/>
      <c r="AF7" s="133"/>
      <c r="AG7" s="133"/>
      <c r="AH7" s="133"/>
      <c r="AI7" s="133"/>
      <c r="AJ7" s="133"/>
      <c r="AK7" s="133"/>
      <c r="AL7" s="104"/>
      <c r="AM7" s="71"/>
    </row>
    <row r="8" spans="1:39" ht="15.75" customHeight="1">
      <c r="A8" s="104"/>
      <c r="B8" s="104"/>
      <c r="C8" s="104"/>
      <c r="D8" s="104"/>
      <c r="E8" s="104"/>
      <c r="F8" s="104"/>
      <c r="G8" s="104"/>
      <c r="H8" s="71"/>
      <c r="I8" s="71"/>
      <c r="J8" s="71"/>
      <c r="K8" s="71"/>
      <c r="L8" s="71"/>
      <c r="M8" s="71"/>
      <c r="N8" s="71"/>
      <c r="O8" s="71"/>
      <c r="P8" s="71"/>
      <c r="Q8" s="71"/>
      <c r="R8" s="71"/>
      <c r="S8" s="71"/>
      <c r="T8" s="71"/>
      <c r="U8" s="71"/>
      <c r="V8" s="71"/>
      <c r="W8" s="133" t="s">
        <v>10</v>
      </c>
      <c r="X8" s="133"/>
      <c r="Y8" s="133"/>
      <c r="Z8" s="133"/>
      <c r="AA8" s="133"/>
      <c r="AB8" s="133"/>
      <c r="AC8" s="133"/>
      <c r="AD8" s="133"/>
      <c r="AE8" s="133"/>
      <c r="AF8" s="133"/>
      <c r="AG8" s="133"/>
      <c r="AH8" s="133"/>
      <c r="AI8" s="133"/>
      <c r="AJ8" s="133"/>
      <c r="AK8" s="133"/>
      <c r="AL8" s="107"/>
      <c r="AM8" s="71"/>
    </row>
    <row r="9" spans="1:39" ht="60" customHeight="1">
      <c r="A9" s="104"/>
      <c r="B9" s="104"/>
      <c r="C9" s="104"/>
      <c r="D9" s="104"/>
      <c r="E9" s="104"/>
      <c r="F9" s="104"/>
      <c r="G9" s="104"/>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row>
    <row r="10" spans="1:39" ht="18" customHeight="1">
      <c r="A10" s="144" t="s">
        <v>221</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row>
    <row r="11" spans="1:39" ht="18" customHeight="1">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row>
    <row r="12" spans="1:39" ht="56.25" customHeight="1">
      <c r="A12" s="71"/>
      <c r="B12" s="71"/>
      <c r="C12" s="105"/>
      <c r="D12" s="105"/>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row>
    <row r="13" spans="1:39" ht="13.5">
      <c r="A13" s="71" t="s">
        <v>191</v>
      </c>
      <c r="B13" s="71"/>
      <c r="C13" s="105"/>
      <c r="D13" s="105"/>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row>
    <row r="14" spans="1:39" ht="57.75"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row>
    <row r="15" spans="1:39" ht="14.25" customHeight="1">
      <c r="A15" s="71" t="s">
        <v>248</v>
      </c>
      <c r="B15" s="147" t="s">
        <v>11</v>
      </c>
      <c r="C15" s="147"/>
      <c r="D15" s="147"/>
      <c r="E15" s="147"/>
      <c r="F15" s="147"/>
      <c r="G15" s="147"/>
      <c r="H15" s="147"/>
      <c r="I15" s="147"/>
      <c r="J15" s="147"/>
      <c r="K15" s="148">
        <f ca="1">SUM(申請額一覧!H:H)</f>
        <v>0</v>
      </c>
      <c r="L15" s="147"/>
      <c r="M15" s="147"/>
      <c r="N15" s="147"/>
      <c r="O15" s="147"/>
      <c r="P15" s="147"/>
      <c r="Q15" s="147"/>
      <c r="R15" s="147"/>
      <c r="S15" s="71" t="s">
        <v>12</v>
      </c>
      <c r="T15" s="71"/>
      <c r="U15" s="71"/>
      <c r="V15" s="71"/>
      <c r="W15" s="71"/>
      <c r="X15" s="71"/>
      <c r="Y15" s="71"/>
      <c r="Z15" s="71"/>
      <c r="AA15" s="71"/>
      <c r="AB15" s="71"/>
      <c r="AC15" s="71"/>
      <c r="AD15" s="71"/>
      <c r="AE15" s="71"/>
      <c r="AF15" s="71"/>
      <c r="AG15" s="71"/>
      <c r="AH15" s="71"/>
      <c r="AI15" s="71"/>
      <c r="AJ15" s="71"/>
      <c r="AK15" s="71"/>
      <c r="AL15" s="71"/>
      <c r="AM15" s="71"/>
    </row>
    <row r="16" spans="1:39" ht="14.25" customHeight="1">
      <c r="A16" s="71"/>
      <c r="B16" s="71"/>
      <c r="C16" s="71"/>
      <c r="D16" s="71"/>
      <c r="E16" s="71"/>
      <c r="F16" s="71"/>
      <c r="G16" s="71"/>
      <c r="H16" s="71"/>
      <c r="I16" s="71"/>
      <c r="J16" s="71"/>
      <c r="K16" s="106"/>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row>
    <row r="17" spans="1:39" ht="14.25" customHeight="1">
      <c r="A17" s="71"/>
      <c r="B17" s="71"/>
      <c r="C17" s="71"/>
      <c r="D17" s="71"/>
      <c r="E17" s="71"/>
      <c r="F17" s="71"/>
      <c r="G17" s="71"/>
      <c r="H17" s="71"/>
      <c r="I17" s="71"/>
      <c r="J17" s="71"/>
      <c r="K17" s="106"/>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row>
    <row r="18" spans="1:39" ht="14.25" customHeight="1">
      <c r="A18" s="71"/>
      <c r="B18" s="71"/>
      <c r="C18" s="71"/>
      <c r="D18" s="71"/>
      <c r="E18" s="71"/>
      <c r="F18" s="71"/>
      <c r="G18" s="71"/>
      <c r="H18" s="71"/>
      <c r="I18" s="71"/>
      <c r="J18" s="71"/>
      <c r="K18" s="106"/>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row>
    <row r="19" spans="1:39" ht="14.25" customHeight="1">
      <c r="A19" s="71"/>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39" ht="14.25" customHeight="1">
      <c r="B20" s="71" t="s">
        <v>13</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row>
    <row r="21" spans="1:39" ht="14.25" customHeight="1">
      <c r="B21" s="71" t="s">
        <v>235</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row>
    <row r="22" spans="1:39" ht="14.25" customHeight="1">
      <c r="B22" s="71" t="s">
        <v>222</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row>
    <row r="23" spans="1:39" ht="14.25" customHeight="1">
      <c r="B23" s="71"/>
      <c r="C23" s="71"/>
      <c r="D23" s="71" t="s">
        <v>236</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row>
    <row r="24" spans="1:39" ht="14.25" customHeight="1">
      <c r="B24" s="71" t="s">
        <v>228</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row>
    <row r="25" spans="1:39" ht="14.25" customHeight="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row>
    <row r="29" spans="1:39">
      <c r="T29" s="1" t="s">
        <v>14</v>
      </c>
    </row>
    <row r="30" spans="1:39" ht="6" customHeight="1"/>
    <row r="31" spans="1:39" ht="18" customHeight="1">
      <c r="U31" s="145" t="s">
        <v>15</v>
      </c>
      <c r="V31" s="146"/>
      <c r="W31" s="146"/>
      <c r="X31" s="146"/>
      <c r="Y31" s="146"/>
      <c r="Z31" s="146"/>
      <c r="AA31" s="146"/>
      <c r="AB31" s="76"/>
      <c r="AC31" s="136"/>
      <c r="AD31" s="136"/>
      <c r="AE31" s="136"/>
      <c r="AF31" s="136"/>
      <c r="AG31" s="136"/>
      <c r="AH31" s="136"/>
      <c r="AI31" s="136"/>
      <c r="AJ31" s="136"/>
      <c r="AK31" s="136"/>
    </row>
    <row r="32" spans="1:39" ht="18.75" customHeight="1">
      <c r="U32" s="145" t="s">
        <v>16</v>
      </c>
      <c r="V32" s="146"/>
      <c r="W32" s="146"/>
      <c r="X32" s="146"/>
      <c r="Y32" s="146"/>
      <c r="Z32" s="146"/>
      <c r="AA32" s="146"/>
      <c r="AB32" s="76"/>
      <c r="AC32" s="136"/>
      <c r="AD32" s="136"/>
      <c r="AE32" s="136"/>
      <c r="AF32" s="136"/>
      <c r="AG32" s="136"/>
      <c r="AH32" s="136"/>
      <c r="AI32" s="136"/>
      <c r="AJ32" s="136"/>
      <c r="AK32" s="136"/>
    </row>
    <row r="33" spans="1:37" ht="18.75" customHeight="1">
      <c r="U33" s="145" t="s">
        <v>17</v>
      </c>
      <c r="V33" s="146"/>
      <c r="W33" s="146"/>
      <c r="X33" s="146"/>
      <c r="Y33" s="146"/>
      <c r="Z33" s="146"/>
      <c r="AA33" s="146"/>
      <c r="AB33" s="76"/>
      <c r="AC33" s="136"/>
      <c r="AD33" s="136"/>
      <c r="AE33" s="136"/>
      <c r="AF33" s="136"/>
      <c r="AG33" s="136"/>
      <c r="AH33" s="136"/>
      <c r="AI33" s="136"/>
      <c r="AJ33" s="136"/>
      <c r="AK33" s="136"/>
    </row>
    <row r="34" spans="1:37" ht="18.75" customHeight="1">
      <c r="U34" s="137" t="s">
        <v>18</v>
      </c>
      <c r="V34" s="138"/>
      <c r="W34" s="138"/>
      <c r="X34" s="75"/>
      <c r="Y34" s="141" t="s">
        <v>19</v>
      </c>
      <c r="Z34" s="142"/>
      <c r="AA34" s="142"/>
      <c r="AB34" s="143"/>
      <c r="AC34" s="136"/>
      <c r="AD34" s="136"/>
      <c r="AE34" s="136"/>
      <c r="AF34" s="136"/>
      <c r="AG34" s="136"/>
      <c r="AH34" s="136"/>
      <c r="AI34" s="136"/>
      <c r="AJ34" s="136"/>
      <c r="AK34" s="136"/>
    </row>
    <row r="35" spans="1:37" ht="18.75" customHeight="1">
      <c r="U35" s="139"/>
      <c r="V35" s="140"/>
      <c r="W35" s="140"/>
      <c r="X35" s="77"/>
      <c r="Y35" s="141" t="s">
        <v>20</v>
      </c>
      <c r="Z35" s="142"/>
      <c r="AA35" s="142"/>
      <c r="AB35" s="143"/>
      <c r="AC35" s="136"/>
      <c r="AD35" s="136"/>
      <c r="AE35" s="136"/>
      <c r="AF35" s="136"/>
      <c r="AG35" s="136"/>
      <c r="AH35" s="136"/>
      <c r="AI35" s="136"/>
      <c r="AJ35" s="136"/>
      <c r="AK35" s="136"/>
    </row>
    <row r="36" spans="1:37" ht="18.75" customHeigh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1:37">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hidden="1">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hidden="1">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sheetData>
  <sheetProtection algorithmName="SHA-512" hashValue="aVIAGo3Ujjyfzmz44O6fq44e9ZVfvl5zmV83WQT4y1TdzOwr9Ars4NoFngz20yFNR07wAynX7dekkQrlNNlXaQ==" saltValue="SPrSSvy05D7bLMCbz5Kmsw==" spinCount="100000" sheet="1" objects="1" scenarios="1" selectLockedCells="1"/>
  <mergeCells count="20">
    <mergeCell ref="AC35:AK35"/>
    <mergeCell ref="U34:W35"/>
    <mergeCell ref="Y34:AB34"/>
    <mergeCell ref="Y35:AB35"/>
    <mergeCell ref="A10:AM10"/>
    <mergeCell ref="U32:AA32"/>
    <mergeCell ref="U33:AA33"/>
    <mergeCell ref="AC32:AK32"/>
    <mergeCell ref="AC33:AK33"/>
    <mergeCell ref="AC34:AK34"/>
    <mergeCell ref="U31:AA31"/>
    <mergeCell ref="AC31:AK31"/>
    <mergeCell ref="B15:J15"/>
    <mergeCell ref="K15:R15"/>
    <mergeCell ref="W8:AK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showGridLines="0" showZeros="0" view="pageBreakPreview" zoomScaleNormal="100" zoomScaleSheetLayoutView="100" workbookViewId="0">
      <selection activeCell="L6" sqref="L6"/>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9" style="113" bestFit="1" customWidth="1"/>
    <col min="9" max="9" width="4.375" style="2" bestFit="1" customWidth="1"/>
    <col min="10" max="11" width="2.25" style="2"/>
    <col min="12" max="12" width="89.25" style="2" bestFit="1" customWidth="1"/>
    <col min="13" max="32" width="2.25" style="2"/>
    <col min="33" max="37" width="11.375" style="2" hidden="1" customWidth="1"/>
    <col min="38" max="54" width="11.5" style="2" hidden="1" customWidth="1"/>
    <col min="55" max="16384" width="2.25" style="2"/>
  </cols>
  <sheetData>
    <row r="1" spans="1:54">
      <c r="A1" s="2" t="s">
        <v>225</v>
      </c>
    </row>
    <row r="2" spans="1:54">
      <c r="A2" s="65"/>
    </row>
    <row r="3" spans="1:54" ht="18" customHeight="1">
      <c r="A3" s="152" t="s">
        <v>21</v>
      </c>
      <c r="B3" s="151" t="s">
        <v>22</v>
      </c>
      <c r="C3" s="153" t="s">
        <v>23</v>
      </c>
      <c r="D3" s="151" t="s">
        <v>24</v>
      </c>
      <c r="E3" s="151" t="s">
        <v>19</v>
      </c>
      <c r="F3" s="156" t="s">
        <v>25</v>
      </c>
      <c r="G3" s="154" t="s">
        <v>26</v>
      </c>
      <c r="H3" s="158" t="s">
        <v>219</v>
      </c>
      <c r="I3" s="149" t="s">
        <v>27</v>
      </c>
    </row>
    <row r="4" spans="1:54" ht="14.25" thickBot="1">
      <c r="A4" s="152"/>
      <c r="B4" s="151"/>
      <c r="C4" s="153"/>
      <c r="D4" s="151"/>
      <c r="E4" s="151"/>
      <c r="F4" s="157"/>
      <c r="G4" s="155"/>
      <c r="H4" s="159"/>
      <c r="I4" s="150"/>
      <c r="AG4" s="2" t="s">
        <v>254</v>
      </c>
      <c r="AH4" s="2" t="s">
        <v>255</v>
      </c>
      <c r="AI4" s="2" t="s">
        <v>256</v>
      </c>
      <c r="AJ4" s="2" t="s">
        <v>257</v>
      </c>
      <c r="AK4" s="2" t="s">
        <v>258</v>
      </c>
      <c r="AL4" s="2" t="s">
        <v>259</v>
      </c>
      <c r="AM4" s="2" t="s">
        <v>260</v>
      </c>
      <c r="AN4" s="2" t="s">
        <v>261</v>
      </c>
      <c r="AO4" s="2" t="s">
        <v>262</v>
      </c>
      <c r="AP4" s="2" t="s">
        <v>263</v>
      </c>
      <c r="AQ4" s="2" t="s">
        <v>264</v>
      </c>
      <c r="AR4" s="2" t="s">
        <v>265</v>
      </c>
      <c r="AS4" s="2" t="s">
        <v>266</v>
      </c>
      <c r="AT4" s="2" t="s">
        <v>267</v>
      </c>
      <c r="AU4" s="2" t="s">
        <v>268</v>
      </c>
      <c r="AV4" s="2" t="s">
        <v>269</v>
      </c>
      <c r="AW4" s="2" t="s">
        <v>270</v>
      </c>
      <c r="AX4" s="2" t="s">
        <v>271</v>
      </c>
      <c r="AY4" s="2" t="s">
        <v>272</v>
      </c>
      <c r="AZ4" s="2" t="s">
        <v>273</v>
      </c>
      <c r="BA4" s="2" t="s">
        <v>274</v>
      </c>
      <c r="BB4" s="2" t="s">
        <v>275</v>
      </c>
    </row>
    <row r="5" spans="1:54" ht="22.5" customHeight="1" thickBot="1">
      <c r="A5" s="66">
        <f>ROW()-4</f>
        <v>1</v>
      </c>
      <c r="B5" s="86">
        <f ca="1">IFERROR(INDIRECT("個票"&amp;$A5&amp;"！$t$7"),"")</f>
        <v>0</v>
      </c>
      <c r="C5" s="86">
        <f ca="1">IFERROR(INDIRECT("個票"&amp;$A5&amp;"！$h$7"),"")</f>
        <v>0</v>
      </c>
      <c r="D5" s="86">
        <f ca="1">IFERROR(INDIRECT("個票"&amp;$A5&amp;"！$l$10"),"")</f>
        <v>0</v>
      </c>
      <c r="E5" s="86">
        <f ca="1">IFERROR(INDIRECT("個票"&amp;$A5&amp;"！$w$9"),"")</f>
        <v>0</v>
      </c>
      <c r="F5" s="86" t="str">
        <f ca="1">IFERROR(INDIRECT("個票"&amp;$A5&amp;"！$ｄ$9")&amp;INDIRECT("個票"&amp;$A5&amp;"！$ｈ$9"),"")</f>
        <v>埼玉県</v>
      </c>
      <c r="G5" s="86" t="str">
        <f ca="1">IF(H5&gt;0,申請書!$W$7,"")</f>
        <v/>
      </c>
      <c r="H5" s="114">
        <f ca="1">IFERROR(INDIRECT("個票"&amp;$A5&amp;"！$ai$25"),"")</f>
        <v>0</v>
      </c>
      <c r="I5" s="82"/>
      <c r="L5" s="84" t="str">
        <f ca="1">IF(_xlfn.SHEETS()-5=COUNTIF(H5:H22,"&gt;0"),"○","！（本表の事業所数と個票の枚数が一致しません）")</f>
        <v>！（本表の事業所数と個票の枚数が一致しません）</v>
      </c>
      <c r="M5" s="85"/>
      <c r="N5" s="85"/>
      <c r="O5" s="85"/>
      <c r="P5" s="85"/>
      <c r="Q5" s="85"/>
      <c r="R5" s="85"/>
      <c r="S5" s="85"/>
      <c r="T5" s="85"/>
      <c r="U5" s="85"/>
      <c r="V5" s="85"/>
      <c r="W5" s="85"/>
      <c r="X5" s="85"/>
      <c r="Y5" s="85"/>
      <c r="Z5" s="85"/>
      <c r="AA5" s="85"/>
      <c r="AB5" s="85"/>
      <c r="AC5" s="85"/>
      <c r="AD5" s="85"/>
      <c r="AE5" s="81"/>
      <c r="AG5" s="127">
        <f ca="1">IFERROR(INDIRECT("個票"&amp;$A5&amp;"！$x$14"),"")</f>
        <v>0</v>
      </c>
      <c r="AH5" s="127">
        <f ca="1">IFERROR(INDIRECT("個票"&amp;$A5&amp;"！$x$15"),"")</f>
        <v>0</v>
      </c>
      <c r="AI5" s="127">
        <f ca="1">IFERROR(INDIRECT("個票"&amp;$A5&amp;"！$x$16"),"")</f>
        <v>0</v>
      </c>
      <c r="AJ5" s="127">
        <f ca="1">IFERROR(INDIRECT("個票"&amp;$A5&amp;"！$x$20"),"")</f>
        <v>0</v>
      </c>
      <c r="AK5" s="127">
        <f ca="1">IFERROR(INDIRECT("個票"&amp;$A5&amp;"！$H$29"),"")</f>
        <v>0</v>
      </c>
      <c r="AL5" s="127">
        <f ca="1">IFERROR(INDIRECT("個票"&amp;$A5&amp;"！$M$29"),"")</f>
        <v>0</v>
      </c>
      <c r="AM5" s="127">
        <f ca="1">IFERROR(INDIRECT("個票"&amp;$A5&amp;"！$H$30"),"")</f>
        <v>0</v>
      </c>
      <c r="AN5" s="127">
        <f ca="1">IFERROR(INDIRECT("個票"&amp;$A5&amp;"！$M$30"),"")</f>
        <v>0</v>
      </c>
      <c r="AO5" s="127">
        <f ca="1">IFERROR(INDIRECT("個票"&amp;$A5&amp;"！$H$32"),"")</f>
        <v>0</v>
      </c>
      <c r="AP5" s="127">
        <f ca="1">IFERROR(INDIRECT("個票"&amp;$A5&amp;"！$M$32"),"")</f>
        <v>0</v>
      </c>
      <c r="AQ5" s="127">
        <f ca="1">IFERROR(INDIRECT("個票"&amp;$A5&amp;"！$H$33"),"")</f>
        <v>0</v>
      </c>
      <c r="AR5" s="127">
        <f ca="1">IFERROR(INDIRECT("個票"&amp;$A5&amp;"！$M$33"),"")</f>
        <v>0</v>
      </c>
      <c r="AS5" s="127">
        <f ca="1">IFERROR(INDIRECT("個票"&amp;$A5&amp;"！$H$38"),"")</f>
        <v>0</v>
      </c>
      <c r="AT5" s="127">
        <f ca="1">IFERROR(INDIRECT("個票"&amp;$A5&amp;"！$M$38"),"")</f>
        <v>0</v>
      </c>
      <c r="AU5" s="127">
        <f ca="1">IFERROR(INDIRECT("個票"&amp;$A5&amp;"！$H$39"),"")</f>
        <v>0</v>
      </c>
      <c r="AV5" s="127">
        <f ca="1">IFERROR(INDIRECT("個票"&amp;$A5&amp;"！$M$39"),"")</f>
        <v>0</v>
      </c>
      <c r="AW5" s="127">
        <f ca="1">IFERROR(INDIRECT("個票"&amp;$A5&amp;"！$H$40"),"")</f>
        <v>0</v>
      </c>
      <c r="AX5" s="127">
        <f ca="1">IFERROR(INDIRECT("個票"&amp;$A5&amp;"！$M$40"),"")</f>
        <v>0</v>
      </c>
      <c r="AY5" s="127">
        <f ca="1">IFERROR(INDIRECT("個票"&amp;$A5&amp;"！$H$41"),"")</f>
        <v>0</v>
      </c>
      <c r="AZ5" s="127">
        <f ca="1">IFERROR(INDIRECT("個票"&amp;$A5&amp;"！$M$41"),"")</f>
        <v>0</v>
      </c>
      <c r="BA5" s="127">
        <f ca="1">IFERROR(INDIRECT("個票"&amp;$A5&amp;"！$H$42"),"")</f>
        <v>0</v>
      </c>
      <c r="BB5" s="127">
        <f ca="1">IFERROR(INDIRECT("個票"&amp;$A5&amp;"！$M$42"),"")</f>
        <v>0</v>
      </c>
    </row>
    <row r="6" spans="1:54" ht="22.5" customHeight="1">
      <c r="A6" s="66">
        <f t="shared" ref="A6:A19" si="0">ROW()-4</f>
        <v>2</v>
      </c>
      <c r="B6" s="86" t="str">
        <f t="shared" ref="B6:B19" ca="1" si="1">IFERROR(INDIRECT("個票"&amp;$A6&amp;"！$t$7"),"")</f>
        <v/>
      </c>
      <c r="C6" s="86" t="str">
        <f t="shared" ref="C6:C19" ca="1" si="2">IFERROR(INDIRECT("個票"&amp;$A6&amp;"！$h$7"),"")</f>
        <v/>
      </c>
      <c r="D6" s="86" t="str">
        <f t="shared" ref="D6:D19" ca="1" si="3">IFERROR(INDIRECT("個票"&amp;$A6&amp;"！$l$10"),"")</f>
        <v/>
      </c>
      <c r="E6" s="86" t="str">
        <f t="shared" ref="E6:E19" ca="1" si="4">IFERROR(INDIRECT("個票"&amp;$A6&amp;"！$w$9"),"")</f>
        <v/>
      </c>
      <c r="F6" s="86" t="str">
        <f t="shared" ref="F6:F19" ca="1" si="5">IFERROR(INDIRECT("個票"&amp;$A6&amp;"！$ｄ$9")&amp;INDIRECT("個票"&amp;$A6&amp;"！$ｈ$9"),"")</f>
        <v/>
      </c>
      <c r="G6" s="112" t="str">
        <f ca="1">IF(H6&gt;0,申請書!$W$7,"")</f>
        <v/>
      </c>
      <c r="H6" s="114">
        <f t="shared" ref="H6:H19" ca="1" si="6">IFERROR(INDIRECT("個票"&amp;$A6&amp;"！$ai$25"),0)</f>
        <v>0</v>
      </c>
      <c r="I6" s="82"/>
      <c r="L6" s="83" t="s">
        <v>29</v>
      </c>
      <c r="AG6" s="127" t="str">
        <f t="shared" ref="AG6:AG19" ca="1" si="7">IFERROR(INDIRECT("個票"&amp;$A6&amp;"！$x$14"),"")</f>
        <v/>
      </c>
      <c r="AH6" s="127" t="str">
        <f t="shared" ref="AH6:AH19" ca="1" si="8">IFERROR(INDIRECT("個票"&amp;$A6&amp;"！$x$15"),"")</f>
        <v/>
      </c>
      <c r="AI6" s="127" t="str">
        <f t="shared" ref="AI6:AI19" ca="1" si="9">IFERROR(INDIRECT("個票"&amp;$A6&amp;"！$x$16"),"")</f>
        <v/>
      </c>
      <c r="AJ6" s="127" t="str">
        <f t="shared" ref="AJ6:AJ19" ca="1" si="10">IFERROR(INDIRECT("個票"&amp;$A6&amp;"！$x$20"),"")</f>
        <v/>
      </c>
      <c r="AK6" s="127" t="str">
        <f t="shared" ref="AK6:AK19" ca="1" si="11">IFERROR(INDIRECT("個票"&amp;$A6&amp;"！$H$29"),"")</f>
        <v/>
      </c>
      <c r="AL6" s="127" t="str">
        <f t="shared" ref="AL6:AL19" ca="1" si="12">IFERROR(INDIRECT("個票"&amp;$A6&amp;"！$M$29"),"")</f>
        <v/>
      </c>
      <c r="AM6" s="127" t="str">
        <f t="shared" ref="AM6:AM19" ca="1" si="13">IFERROR(INDIRECT("個票"&amp;$A6&amp;"！$H$30"),"")</f>
        <v/>
      </c>
      <c r="AN6" s="127" t="str">
        <f t="shared" ref="AN6:AN19" ca="1" si="14">IFERROR(INDIRECT("個票"&amp;$A6&amp;"！$M$30"),"")</f>
        <v/>
      </c>
      <c r="AO6" s="127" t="str">
        <f t="shared" ref="AO6:AO19" ca="1" si="15">IFERROR(INDIRECT("個票"&amp;$A6&amp;"！$H$32"),"")</f>
        <v/>
      </c>
      <c r="AP6" s="127" t="str">
        <f t="shared" ref="AP6:AP19" ca="1" si="16">IFERROR(INDIRECT("個票"&amp;$A6&amp;"！$M$32"),"")</f>
        <v/>
      </c>
      <c r="AQ6" s="127" t="str">
        <f t="shared" ref="AQ6:AQ19" ca="1" si="17">IFERROR(INDIRECT("個票"&amp;$A6&amp;"！$H$33"),"")</f>
        <v/>
      </c>
      <c r="AR6" s="127" t="str">
        <f t="shared" ref="AR6:AR19" ca="1" si="18">IFERROR(INDIRECT("個票"&amp;$A6&amp;"！$M$33"),"")</f>
        <v/>
      </c>
      <c r="AS6" s="127" t="str">
        <f t="shared" ref="AS6:AS19" ca="1" si="19">IFERROR(INDIRECT("個票"&amp;$A6&amp;"！$H$38"),"")</f>
        <v/>
      </c>
      <c r="AT6" s="127" t="str">
        <f t="shared" ref="AT6:AT19" ca="1" si="20">IFERROR(INDIRECT("個票"&amp;$A6&amp;"！$M$38"),"")</f>
        <v/>
      </c>
      <c r="AU6" s="127" t="str">
        <f t="shared" ref="AU6:AU19" ca="1" si="21">IFERROR(INDIRECT("個票"&amp;$A6&amp;"！$H$39"),"")</f>
        <v/>
      </c>
      <c r="AV6" s="127" t="str">
        <f t="shared" ref="AV6:AV19" ca="1" si="22">IFERROR(INDIRECT("個票"&amp;$A6&amp;"！$M$39"),"")</f>
        <v/>
      </c>
      <c r="AW6" s="127" t="str">
        <f t="shared" ref="AW6:AW19" ca="1" si="23">IFERROR(INDIRECT("個票"&amp;$A6&amp;"！$H$40"),"")</f>
        <v/>
      </c>
      <c r="AX6" s="127" t="str">
        <f t="shared" ref="AX6:AX19" ca="1" si="24">IFERROR(INDIRECT("個票"&amp;$A6&amp;"！$M$40"),"")</f>
        <v/>
      </c>
      <c r="AY6" s="127" t="str">
        <f t="shared" ref="AY6:AY19" ca="1" si="25">IFERROR(INDIRECT("個票"&amp;$A6&amp;"！$H$41"),"")</f>
        <v/>
      </c>
      <c r="AZ6" s="127" t="str">
        <f t="shared" ref="AZ6:AZ19" ca="1" si="26">IFERROR(INDIRECT("個票"&amp;$A6&amp;"！$M$41"),"")</f>
        <v/>
      </c>
      <c r="BA6" s="127" t="str">
        <f t="shared" ref="BA6:BA19" ca="1" si="27">IFERROR(INDIRECT("個票"&amp;$A6&amp;"！$H$42"),"")</f>
        <v/>
      </c>
      <c r="BB6" s="127" t="str">
        <f t="shared" ref="BB6:BB19" ca="1" si="28">IFERROR(INDIRECT("個票"&amp;$A6&amp;"！$M$42"),"")</f>
        <v/>
      </c>
    </row>
    <row r="7" spans="1:54" ht="22.5" customHeight="1">
      <c r="A7" s="66">
        <f t="shared" si="0"/>
        <v>3</v>
      </c>
      <c r="B7" s="86" t="str">
        <f t="shared" ca="1" si="1"/>
        <v/>
      </c>
      <c r="C7" s="86" t="str">
        <f t="shared" ca="1" si="2"/>
        <v/>
      </c>
      <c r="D7" s="86" t="str">
        <f t="shared" ca="1" si="3"/>
        <v/>
      </c>
      <c r="E7" s="86" t="str">
        <f t="shared" ca="1" si="4"/>
        <v/>
      </c>
      <c r="F7" s="86" t="str">
        <f t="shared" ca="1" si="5"/>
        <v/>
      </c>
      <c r="G7" s="86" t="str">
        <f ca="1">IF(H7&gt;0,申請書!$W$7,"")</f>
        <v/>
      </c>
      <c r="H7" s="114">
        <f t="shared" ca="1" si="6"/>
        <v>0</v>
      </c>
      <c r="I7" s="82"/>
      <c r="L7" s="83" t="s">
        <v>30</v>
      </c>
      <c r="AG7" s="127" t="str">
        <f t="shared" ca="1" si="7"/>
        <v/>
      </c>
      <c r="AH7" s="127" t="str">
        <f t="shared" ca="1" si="8"/>
        <v/>
      </c>
      <c r="AI7" s="127" t="str">
        <f t="shared" ca="1" si="9"/>
        <v/>
      </c>
      <c r="AJ7" s="127" t="str">
        <f t="shared" ca="1" si="10"/>
        <v/>
      </c>
      <c r="AK7" s="127" t="str">
        <f t="shared" ca="1" si="11"/>
        <v/>
      </c>
      <c r="AL7" s="127" t="str">
        <f t="shared" ca="1" si="12"/>
        <v/>
      </c>
      <c r="AM7" s="127" t="str">
        <f t="shared" ca="1" si="13"/>
        <v/>
      </c>
      <c r="AN7" s="127" t="str">
        <f t="shared" ca="1" si="14"/>
        <v/>
      </c>
      <c r="AO7" s="127" t="str">
        <f t="shared" ca="1" si="15"/>
        <v/>
      </c>
      <c r="AP7" s="127" t="str">
        <f t="shared" ca="1" si="16"/>
        <v/>
      </c>
      <c r="AQ7" s="127" t="str">
        <f t="shared" ca="1" si="17"/>
        <v/>
      </c>
      <c r="AR7" s="127" t="str">
        <f t="shared" ca="1" si="18"/>
        <v/>
      </c>
      <c r="AS7" s="127" t="str">
        <f t="shared" ca="1" si="19"/>
        <v/>
      </c>
      <c r="AT7" s="127" t="str">
        <f t="shared" ca="1" si="20"/>
        <v/>
      </c>
      <c r="AU7" s="127" t="str">
        <f t="shared" ca="1" si="21"/>
        <v/>
      </c>
      <c r="AV7" s="127" t="str">
        <f t="shared" ca="1" si="22"/>
        <v/>
      </c>
      <c r="AW7" s="127" t="str">
        <f t="shared" ca="1" si="23"/>
        <v/>
      </c>
      <c r="AX7" s="127" t="str">
        <f t="shared" ca="1" si="24"/>
        <v/>
      </c>
      <c r="AY7" s="127" t="str">
        <f t="shared" ca="1" si="25"/>
        <v/>
      </c>
      <c r="AZ7" s="127" t="str">
        <f t="shared" ca="1" si="26"/>
        <v/>
      </c>
      <c r="BA7" s="127" t="str">
        <f t="shared" ca="1" si="27"/>
        <v/>
      </c>
      <c r="BB7" s="127" t="str">
        <f t="shared" ca="1" si="28"/>
        <v/>
      </c>
    </row>
    <row r="8" spans="1:54" ht="22.5" customHeight="1">
      <c r="A8" s="66">
        <f t="shared" si="0"/>
        <v>4</v>
      </c>
      <c r="B8" s="86" t="str">
        <f t="shared" ca="1" si="1"/>
        <v/>
      </c>
      <c r="C8" s="86" t="str">
        <f t="shared" ca="1" si="2"/>
        <v/>
      </c>
      <c r="D8" s="86" t="str">
        <f t="shared" ca="1" si="3"/>
        <v/>
      </c>
      <c r="E8" s="86" t="str">
        <f t="shared" ca="1" si="4"/>
        <v/>
      </c>
      <c r="F8" s="86" t="str">
        <f t="shared" ca="1" si="5"/>
        <v/>
      </c>
      <c r="G8" s="86" t="str">
        <f ca="1">IF(H8&gt;0,申請書!$W$7,"")</f>
        <v/>
      </c>
      <c r="H8" s="114">
        <f t="shared" ca="1" si="6"/>
        <v>0</v>
      </c>
      <c r="I8" s="82"/>
      <c r="AG8" s="127" t="str">
        <f t="shared" ca="1" si="7"/>
        <v/>
      </c>
      <c r="AH8" s="127" t="str">
        <f t="shared" ca="1" si="8"/>
        <v/>
      </c>
      <c r="AI8" s="127" t="str">
        <f t="shared" ca="1" si="9"/>
        <v/>
      </c>
      <c r="AJ8" s="127" t="str">
        <f t="shared" ca="1" si="10"/>
        <v/>
      </c>
      <c r="AK8" s="127" t="str">
        <f t="shared" ca="1" si="11"/>
        <v/>
      </c>
      <c r="AL8" s="127" t="str">
        <f t="shared" ca="1" si="12"/>
        <v/>
      </c>
      <c r="AM8" s="127" t="str">
        <f t="shared" ca="1" si="13"/>
        <v/>
      </c>
      <c r="AN8" s="127" t="str">
        <f t="shared" ca="1" si="14"/>
        <v/>
      </c>
      <c r="AO8" s="127" t="str">
        <f t="shared" ca="1" si="15"/>
        <v/>
      </c>
      <c r="AP8" s="127" t="str">
        <f t="shared" ca="1" si="16"/>
        <v/>
      </c>
      <c r="AQ8" s="127" t="str">
        <f t="shared" ca="1" si="17"/>
        <v/>
      </c>
      <c r="AR8" s="127" t="str">
        <f t="shared" ca="1" si="18"/>
        <v/>
      </c>
      <c r="AS8" s="127" t="str">
        <f t="shared" ca="1" si="19"/>
        <v/>
      </c>
      <c r="AT8" s="127" t="str">
        <f t="shared" ca="1" si="20"/>
        <v/>
      </c>
      <c r="AU8" s="127" t="str">
        <f t="shared" ca="1" si="21"/>
        <v/>
      </c>
      <c r="AV8" s="127" t="str">
        <f t="shared" ca="1" si="22"/>
        <v/>
      </c>
      <c r="AW8" s="127" t="str">
        <f t="shared" ca="1" si="23"/>
        <v/>
      </c>
      <c r="AX8" s="127" t="str">
        <f t="shared" ca="1" si="24"/>
        <v/>
      </c>
      <c r="AY8" s="127" t="str">
        <f t="shared" ca="1" si="25"/>
        <v/>
      </c>
      <c r="AZ8" s="127" t="str">
        <f t="shared" ca="1" si="26"/>
        <v/>
      </c>
      <c r="BA8" s="127" t="str">
        <f t="shared" ca="1" si="27"/>
        <v/>
      </c>
      <c r="BB8" s="127" t="str">
        <f t="shared" ca="1" si="28"/>
        <v/>
      </c>
    </row>
    <row r="9" spans="1:54" ht="22.5" customHeight="1">
      <c r="A9" s="66">
        <f t="shared" si="0"/>
        <v>5</v>
      </c>
      <c r="B9" s="86" t="str">
        <f t="shared" ca="1" si="1"/>
        <v/>
      </c>
      <c r="C9" s="86" t="str">
        <f t="shared" ca="1" si="2"/>
        <v/>
      </c>
      <c r="D9" s="86" t="str">
        <f t="shared" ca="1" si="3"/>
        <v/>
      </c>
      <c r="E9" s="86" t="str">
        <f t="shared" ca="1" si="4"/>
        <v/>
      </c>
      <c r="F9" s="86" t="str">
        <f t="shared" ca="1" si="5"/>
        <v/>
      </c>
      <c r="G9" s="86" t="str">
        <f ca="1">IF(H9&gt;0,申請書!$W$7,"")</f>
        <v/>
      </c>
      <c r="H9" s="114">
        <f t="shared" ca="1" si="6"/>
        <v>0</v>
      </c>
      <c r="I9" s="82"/>
      <c r="AG9" s="127" t="str">
        <f t="shared" ca="1" si="7"/>
        <v/>
      </c>
      <c r="AH9" s="127" t="str">
        <f t="shared" ca="1" si="8"/>
        <v/>
      </c>
      <c r="AI9" s="127" t="str">
        <f t="shared" ca="1" si="9"/>
        <v/>
      </c>
      <c r="AJ9" s="127" t="str">
        <f t="shared" ca="1" si="10"/>
        <v/>
      </c>
      <c r="AK9" s="127" t="str">
        <f t="shared" ca="1" si="11"/>
        <v/>
      </c>
      <c r="AL9" s="127" t="str">
        <f t="shared" ca="1" si="12"/>
        <v/>
      </c>
      <c r="AM9" s="127" t="str">
        <f t="shared" ca="1" si="13"/>
        <v/>
      </c>
      <c r="AN9" s="127" t="str">
        <f t="shared" ca="1" si="14"/>
        <v/>
      </c>
      <c r="AO9" s="127" t="str">
        <f t="shared" ca="1" si="15"/>
        <v/>
      </c>
      <c r="AP9" s="127" t="str">
        <f t="shared" ca="1" si="16"/>
        <v/>
      </c>
      <c r="AQ9" s="127" t="str">
        <f t="shared" ca="1" si="17"/>
        <v/>
      </c>
      <c r="AR9" s="127" t="str">
        <f t="shared" ca="1" si="18"/>
        <v/>
      </c>
      <c r="AS9" s="127" t="str">
        <f t="shared" ca="1" si="19"/>
        <v/>
      </c>
      <c r="AT9" s="127" t="str">
        <f t="shared" ca="1" si="20"/>
        <v/>
      </c>
      <c r="AU9" s="127" t="str">
        <f t="shared" ca="1" si="21"/>
        <v/>
      </c>
      <c r="AV9" s="127" t="str">
        <f t="shared" ca="1" si="22"/>
        <v/>
      </c>
      <c r="AW9" s="127" t="str">
        <f t="shared" ca="1" si="23"/>
        <v/>
      </c>
      <c r="AX9" s="127" t="str">
        <f t="shared" ca="1" si="24"/>
        <v/>
      </c>
      <c r="AY9" s="127" t="str">
        <f t="shared" ca="1" si="25"/>
        <v/>
      </c>
      <c r="AZ9" s="127" t="str">
        <f t="shared" ca="1" si="26"/>
        <v/>
      </c>
      <c r="BA9" s="127" t="str">
        <f t="shared" ca="1" si="27"/>
        <v/>
      </c>
      <c r="BB9" s="127" t="str">
        <f t="shared" ca="1" si="28"/>
        <v/>
      </c>
    </row>
    <row r="10" spans="1:54" ht="22.5" customHeight="1">
      <c r="A10" s="66">
        <f t="shared" si="0"/>
        <v>6</v>
      </c>
      <c r="B10" s="86" t="str">
        <f t="shared" ca="1" si="1"/>
        <v/>
      </c>
      <c r="C10" s="86" t="str">
        <f t="shared" ca="1" si="2"/>
        <v/>
      </c>
      <c r="D10" s="86" t="str">
        <f t="shared" ca="1" si="3"/>
        <v/>
      </c>
      <c r="E10" s="86" t="str">
        <f t="shared" ca="1" si="4"/>
        <v/>
      </c>
      <c r="F10" s="86" t="str">
        <f t="shared" ca="1" si="5"/>
        <v/>
      </c>
      <c r="G10" s="86" t="str">
        <f ca="1">IF(H10&gt;0,申請書!$W$7,"")</f>
        <v/>
      </c>
      <c r="H10" s="114">
        <f t="shared" ca="1" si="6"/>
        <v>0</v>
      </c>
      <c r="I10" s="82"/>
      <c r="AG10" s="127" t="str">
        <f t="shared" ca="1" si="7"/>
        <v/>
      </c>
      <c r="AH10" s="127" t="str">
        <f t="shared" ca="1" si="8"/>
        <v/>
      </c>
      <c r="AI10" s="127" t="str">
        <f t="shared" ca="1" si="9"/>
        <v/>
      </c>
      <c r="AJ10" s="127" t="str">
        <f t="shared" ca="1" si="10"/>
        <v/>
      </c>
      <c r="AK10" s="127" t="str">
        <f t="shared" ca="1" si="11"/>
        <v/>
      </c>
      <c r="AL10" s="127" t="str">
        <f t="shared" ca="1" si="12"/>
        <v/>
      </c>
      <c r="AM10" s="127" t="str">
        <f t="shared" ca="1" si="13"/>
        <v/>
      </c>
      <c r="AN10" s="127" t="str">
        <f t="shared" ca="1" si="14"/>
        <v/>
      </c>
      <c r="AO10" s="127" t="str">
        <f t="shared" ca="1" si="15"/>
        <v/>
      </c>
      <c r="AP10" s="127" t="str">
        <f t="shared" ca="1" si="16"/>
        <v/>
      </c>
      <c r="AQ10" s="127" t="str">
        <f t="shared" ca="1" si="17"/>
        <v/>
      </c>
      <c r="AR10" s="127" t="str">
        <f t="shared" ca="1" si="18"/>
        <v/>
      </c>
      <c r="AS10" s="127" t="str">
        <f t="shared" ca="1" si="19"/>
        <v/>
      </c>
      <c r="AT10" s="127" t="str">
        <f t="shared" ca="1" si="20"/>
        <v/>
      </c>
      <c r="AU10" s="127" t="str">
        <f t="shared" ca="1" si="21"/>
        <v/>
      </c>
      <c r="AV10" s="127" t="str">
        <f t="shared" ca="1" si="22"/>
        <v/>
      </c>
      <c r="AW10" s="127" t="str">
        <f t="shared" ca="1" si="23"/>
        <v/>
      </c>
      <c r="AX10" s="127" t="str">
        <f t="shared" ca="1" si="24"/>
        <v/>
      </c>
      <c r="AY10" s="127" t="str">
        <f t="shared" ca="1" si="25"/>
        <v/>
      </c>
      <c r="AZ10" s="127" t="str">
        <f t="shared" ca="1" si="26"/>
        <v/>
      </c>
      <c r="BA10" s="127" t="str">
        <f t="shared" ca="1" si="27"/>
        <v/>
      </c>
      <c r="BB10" s="127" t="str">
        <f t="shared" ca="1" si="28"/>
        <v/>
      </c>
    </row>
    <row r="11" spans="1:54" ht="22.5" customHeight="1">
      <c r="A11" s="66">
        <f t="shared" si="0"/>
        <v>7</v>
      </c>
      <c r="B11" s="86" t="str">
        <f t="shared" ca="1" si="1"/>
        <v/>
      </c>
      <c r="C11" s="86" t="str">
        <f t="shared" ca="1" si="2"/>
        <v/>
      </c>
      <c r="D11" s="86" t="str">
        <f t="shared" ca="1" si="3"/>
        <v/>
      </c>
      <c r="E11" s="86" t="str">
        <f t="shared" ca="1" si="4"/>
        <v/>
      </c>
      <c r="F11" s="86" t="str">
        <f t="shared" ca="1" si="5"/>
        <v/>
      </c>
      <c r="G11" s="86" t="str">
        <f ca="1">IF(H11&gt;0,申請書!$W$7,"")</f>
        <v/>
      </c>
      <c r="H11" s="114">
        <f t="shared" ca="1" si="6"/>
        <v>0</v>
      </c>
      <c r="I11" s="82"/>
      <c r="AG11" s="127" t="str">
        <f t="shared" ca="1" si="7"/>
        <v/>
      </c>
      <c r="AH11" s="127" t="str">
        <f t="shared" ca="1" si="8"/>
        <v/>
      </c>
      <c r="AI11" s="127" t="str">
        <f t="shared" ca="1" si="9"/>
        <v/>
      </c>
      <c r="AJ11" s="127" t="str">
        <f t="shared" ca="1" si="10"/>
        <v/>
      </c>
      <c r="AK11" s="127" t="str">
        <f t="shared" ca="1" si="11"/>
        <v/>
      </c>
      <c r="AL11" s="127" t="str">
        <f t="shared" ca="1" si="12"/>
        <v/>
      </c>
      <c r="AM11" s="127" t="str">
        <f t="shared" ca="1" si="13"/>
        <v/>
      </c>
      <c r="AN11" s="127" t="str">
        <f t="shared" ca="1" si="14"/>
        <v/>
      </c>
      <c r="AO11" s="127" t="str">
        <f t="shared" ca="1" si="15"/>
        <v/>
      </c>
      <c r="AP11" s="127" t="str">
        <f t="shared" ca="1" si="16"/>
        <v/>
      </c>
      <c r="AQ11" s="127" t="str">
        <f t="shared" ca="1" si="17"/>
        <v/>
      </c>
      <c r="AR11" s="127" t="str">
        <f t="shared" ca="1" si="18"/>
        <v/>
      </c>
      <c r="AS11" s="127" t="str">
        <f t="shared" ca="1" si="19"/>
        <v/>
      </c>
      <c r="AT11" s="127" t="str">
        <f t="shared" ca="1" si="20"/>
        <v/>
      </c>
      <c r="AU11" s="127" t="str">
        <f t="shared" ca="1" si="21"/>
        <v/>
      </c>
      <c r="AV11" s="127" t="str">
        <f t="shared" ca="1" si="22"/>
        <v/>
      </c>
      <c r="AW11" s="127" t="str">
        <f t="shared" ca="1" si="23"/>
        <v/>
      </c>
      <c r="AX11" s="127" t="str">
        <f t="shared" ca="1" si="24"/>
        <v/>
      </c>
      <c r="AY11" s="127" t="str">
        <f t="shared" ca="1" si="25"/>
        <v/>
      </c>
      <c r="AZ11" s="127" t="str">
        <f t="shared" ca="1" si="26"/>
        <v/>
      </c>
      <c r="BA11" s="127" t="str">
        <f t="shared" ca="1" si="27"/>
        <v/>
      </c>
      <c r="BB11" s="127" t="str">
        <f t="shared" ca="1" si="28"/>
        <v/>
      </c>
    </row>
    <row r="12" spans="1:54" ht="22.5" customHeight="1">
      <c r="A12" s="66">
        <f t="shared" si="0"/>
        <v>8</v>
      </c>
      <c r="B12" s="86" t="str">
        <f t="shared" ca="1" si="1"/>
        <v/>
      </c>
      <c r="C12" s="86" t="str">
        <f t="shared" ca="1" si="2"/>
        <v/>
      </c>
      <c r="D12" s="86" t="str">
        <f t="shared" ca="1" si="3"/>
        <v/>
      </c>
      <c r="E12" s="86" t="str">
        <f t="shared" ca="1" si="4"/>
        <v/>
      </c>
      <c r="F12" s="86" t="str">
        <f t="shared" ca="1" si="5"/>
        <v/>
      </c>
      <c r="G12" s="86" t="str">
        <f ca="1">IF(H12&gt;0,申請書!$W$7,"")</f>
        <v/>
      </c>
      <c r="H12" s="114">
        <f t="shared" ca="1" si="6"/>
        <v>0</v>
      </c>
      <c r="I12" s="82"/>
      <c r="AG12" s="127" t="str">
        <f t="shared" ca="1" si="7"/>
        <v/>
      </c>
      <c r="AH12" s="127" t="str">
        <f t="shared" ca="1" si="8"/>
        <v/>
      </c>
      <c r="AI12" s="127" t="str">
        <f t="shared" ca="1" si="9"/>
        <v/>
      </c>
      <c r="AJ12" s="127" t="str">
        <f t="shared" ca="1" si="10"/>
        <v/>
      </c>
      <c r="AK12" s="127" t="str">
        <f t="shared" ca="1" si="11"/>
        <v/>
      </c>
      <c r="AL12" s="127" t="str">
        <f t="shared" ca="1" si="12"/>
        <v/>
      </c>
      <c r="AM12" s="127" t="str">
        <f t="shared" ca="1" si="13"/>
        <v/>
      </c>
      <c r="AN12" s="127" t="str">
        <f t="shared" ca="1" si="14"/>
        <v/>
      </c>
      <c r="AO12" s="127" t="str">
        <f t="shared" ca="1" si="15"/>
        <v/>
      </c>
      <c r="AP12" s="127" t="str">
        <f t="shared" ca="1" si="16"/>
        <v/>
      </c>
      <c r="AQ12" s="127" t="str">
        <f t="shared" ca="1" si="17"/>
        <v/>
      </c>
      <c r="AR12" s="127" t="str">
        <f t="shared" ca="1" si="18"/>
        <v/>
      </c>
      <c r="AS12" s="127" t="str">
        <f t="shared" ca="1" si="19"/>
        <v/>
      </c>
      <c r="AT12" s="127" t="str">
        <f t="shared" ca="1" si="20"/>
        <v/>
      </c>
      <c r="AU12" s="127" t="str">
        <f t="shared" ca="1" si="21"/>
        <v/>
      </c>
      <c r="AV12" s="127" t="str">
        <f t="shared" ca="1" si="22"/>
        <v/>
      </c>
      <c r="AW12" s="127" t="str">
        <f t="shared" ca="1" si="23"/>
        <v/>
      </c>
      <c r="AX12" s="127" t="str">
        <f t="shared" ca="1" si="24"/>
        <v/>
      </c>
      <c r="AY12" s="127" t="str">
        <f t="shared" ca="1" si="25"/>
        <v/>
      </c>
      <c r="AZ12" s="127" t="str">
        <f t="shared" ca="1" si="26"/>
        <v/>
      </c>
      <c r="BA12" s="127" t="str">
        <f t="shared" ca="1" si="27"/>
        <v/>
      </c>
      <c r="BB12" s="127" t="str">
        <f t="shared" ca="1" si="28"/>
        <v/>
      </c>
    </row>
    <row r="13" spans="1:54" ht="22.5" customHeight="1">
      <c r="A13" s="66">
        <f t="shared" si="0"/>
        <v>9</v>
      </c>
      <c r="B13" s="86" t="str">
        <f t="shared" ca="1" si="1"/>
        <v/>
      </c>
      <c r="C13" s="86" t="str">
        <f t="shared" ca="1" si="2"/>
        <v/>
      </c>
      <c r="D13" s="86" t="str">
        <f t="shared" ca="1" si="3"/>
        <v/>
      </c>
      <c r="E13" s="86" t="str">
        <f t="shared" ca="1" si="4"/>
        <v/>
      </c>
      <c r="F13" s="86" t="str">
        <f t="shared" ca="1" si="5"/>
        <v/>
      </c>
      <c r="G13" s="86" t="str">
        <f ca="1">IF(H13&gt;0,申請書!$W$7,"")</f>
        <v/>
      </c>
      <c r="H13" s="114">
        <f t="shared" ca="1" si="6"/>
        <v>0</v>
      </c>
      <c r="I13" s="82"/>
      <c r="AG13" s="127" t="str">
        <f t="shared" ca="1" si="7"/>
        <v/>
      </c>
      <c r="AH13" s="127" t="str">
        <f t="shared" ca="1" si="8"/>
        <v/>
      </c>
      <c r="AI13" s="127" t="str">
        <f t="shared" ca="1" si="9"/>
        <v/>
      </c>
      <c r="AJ13" s="127" t="str">
        <f t="shared" ca="1" si="10"/>
        <v/>
      </c>
      <c r="AK13" s="127" t="str">
        <f t="shared" ca="1" si="11"/>
        <v/>
      </c>
      <c r="AL13" s="127" t="str">
        <f t="shared" ca="1" si="12"/>
        <v/>
      </c>
      <c r="AM13" s="127" t="str">
        <f t="shared" ca="1" si="13"/>
        <v/>
      </c>
      <c r="AN13" s="127" t="str">
        <f t="shared" ca="1" si="14"/>
        <v/>
      </c>
      <c r="AO13" s="127" t="str">
        <f t="shared" ca="1" si="15"/>
        <v/>
      </c>
      <c r="AP13" s="127" t="str">
        <f t="shared" ca="1" si="16"/>
        <v/>
      </c>
      <c r="AQ13" s="127" t="str">
        <f t="shared" ca="1" si="17"/>
        <v/>
      </c>
      <c r="AR13" s="127" t="str">
        <f t="shared" ca="1" si="18"/>
        <v/>
      </c>
      <c r="AS13" s="127" t="str">
        <f t="shared" ca="1" si="19"/>
        <v/>
      </c>
      <c r="AT13" s="127" t="str">
        <f t="shared" ca="1" si="20"/>
        <v/>
      </c>
      <c r="AU13" s="127" t="str">
        <f t="shared" ca="1" si="21"/>
        <v/>
      </c>
      <c r="AV13" s="127" t="str">
        <f t="shared" ca="1" si="22"/>
        <v/>
      </c>
      <c r="AW13" s="127" t="str">
        <f t="shared" ca="1" si="23"/>
        <v/>
      </c>
      <c r="AX13" s="127" t="str">
        <f t="shared" ca="1" si="24"/>
        <v/>
      </c>
      <c r="AY13" s="127" t="str">
        <f t="shared" ca="1" si="25"/>
        <v/>
      </c>
      <c r="AZ13" s="127" t="str">
        <f t="shared" ca="1" si="26"/>
        <v/>
      </c>
      <c r="BA13" s="127" t="str">
        <f t="shared" ca="1" si="27"/>
        <v/>
      </c>
      <c r="BB13" s="127" t="str">
        <f t="shared" ca="1" si="28"/>
        <v/>
      </c>
    </row>
    <row r="14" spans="1:54" ht="22.5" customHeight="1">
      <c r="A14" s="66">
        <f t="shared" si="0"/>
        <v>10</v>
      </c>
      <c r="B14" s="86" t="str">
        <f t="shared" ca="1" si="1"/>
        <v/>
      </c>
      <c r="C14" s="86" t="str">
        <f t="shared" ca="1" si="2"/>
        <v/>
      </c>
      <c r="D14" s="86" t="str">
        <f t="shared" ca="1" si="3"/>
        <v/>
      </c>
      <c r="E14" s="86" t="str">
        <f t="shared" ca="1" si="4"/>
        <v/>
      </c>
      <c r="F14" s="86" t="str">
        <f t="shared" ca="1" si="5"/>
        <v/>
      </c>
      <c r="G14" s="86" t="str">
        <f ca="1">IF(H14&gt;0,申請書!$W$7,"")</f>
        <v/>
      </c>
      <c r="H14" s="114">
        <f t="shared" ca="1" si="6"/>
        <v>0</v>
      </c>
      <c r="I14" s="82"/>
      <c r="AG14" s="127" t="str">
        <f t="shared" ca="1" si="7"/>
        <v/>
      </c>
      <c r="AH14" s="127" t="str">
        <f t="shared" ca="1" si="8"/>
        <v/>
      </c>
      <c r="AI14" s="127" t="str">
        <f t="shared" ca="1" si="9"/>
        <v/>
      </c>
      <c r="AJ14" s="127" t="str">
        <f t="shared" ca="1" si="10"/>
        <v/>
      </c>
      <c r="AK14" s="127" t="str">
        <f t="shared" ca="1" si="11"/>
        <v/>
      </c>
      <c r="AL14" s="127" t="str">
        <f t="shared" ca="1" si="12"/>
        <v/>
      </c>
      <c r="AM14" s="127" t="str">
        <f t="shared" ca="1" si="13"/>
        <v/>
      </c>
      <c r="AN14" s="127" t="str">
        <f t="shared" ca="1" si="14"/>
        <v/>
      </c>
      <c r="AO14" s="127" t="str">
        <f t="shared" ca="1" si="15"/>
        <v/>
      </c>
      <c r="AP14" s="127" t="str">
        <f t="shared" ca="1" si="16"/>
        <v/>
      </c>
      <c r="AQ14" s="127" t="str">
        <f t="shared" ca="1" si="17"/>
        <v/>
      </c>
      <c r="AR14" s="127" t="str">
        <f t="shared" ca="1" si="18"/>
        <v/>
      </c>
      <c r="AS14" s="127" t="str">
        <f t="shared" ca="1" si="19"/>
        <v/>
      </c>
      <c r="AT14" s="127" t="str">
        <f t="shared" ca="1" si="20"/>
        <v/>
      </c>
      <c r="AU14" s="127" t="str">
        <f t="shared" ca="1" si="21"/>
        <v/>
      </c>
      <c r="AV14" s="127" t="str">
        <f t="shared" ca="1" si="22"/>
        <v/>
      </c>
      <c r="AW14" s="127" t="str">
        <f t="shared" ca="1" si="23"/>
        <v/>
      </c>
      <c r="AX14" s="127" t="str">
        <f t="shared" ca="1" si="24"/>
        <v/>
      </c>
      <c r="AY14" s="127" t="str">
        <f t="shared" ca="1" si="25"/>
        <v/>
      </c>
      <c r="AZ14" s="127" t="str">
        <f t="shared" ca="1" si="26"/>
        <v/>
      </c>
      <c r="BA14" s="127" t="str">
        <f t="shared" ca="1" si="27"/>
        <v/>
      </c>
      <c r="BB14" s="127" t="str">
        <f t="shared" ca="1" si="28"/>
        <v/>
      </c>
    </row>
    <row r="15" spans="1:54" ht="22.5" customHeight="1">
      <c r="A15" s="66">
        <f t="shared" si="0"/>
        <v>11</v>
      </c>
      <c r="B15" s="86" t="str">
        <f t="shared" ca="1" si="1"/>
        <v/>
      </c>
      <c r="C15" s="86" t="str">
        <f t="shared" ca="1" si="2"/>
        <v/>
      </c>
      <c r="D15" s="86" t="str">
        <f t="shared" ca="1" si="3"/>
        <v/>
      </c>
      <c r="E15" s="86" t="str">
        <f t="shared" ca="1" si="4"/>
        <v/>
      </c>
      <c r="F15" s="86" t="str">
        <f t="shared" ca="1" si="5"/>
        <v/>
      </c>
      <c r="G15" s="86"/>
      <c r="H15" s="114">
        <f t="shared" ca="1" si="6"/>
        <v>0</v>
      </c>
      <c r="I15" s="82"/>
      <c r="AG15" s="127" t="str">
        <f t="shared" ca="1" si="7"/>
        <v/>
      </c>
      <c r="AH15" s="127" t="str">
        <f t="shared" ca="1" si="8"/>
        <v/>
      </c>
      <c r="AI15" s="127" t="str">
        <f t="shared" ca="1" si="9"/>
        <v/>
      </c>
      <c r="AJ15" s="127" t="str">
        <f t="shared" ca="1" si="10"/>
        <v/>
      </c>
      <c r="AK15" s="127" t="str">
        <f t="shared" ca="1" si="11"/>
        <v/>
      </c>
      <c r="AL15" s="127" t="str">
        <f t="shared" ca="1" si="12"/>
        <v/>
      </c>
      <c r="AM15" s="127" t="str">
        <f t="shared" ca="1" si="13"/>
        <v/>
      </c>
      <c r="AN15" s="127" t="str">
        <f t="shared" ca="1" si="14"/>
        <v/>
      </c>
      <c r="AO15" s="127" t="str">
        <f t="shared" ca="1" si="15"/>
        <v/>
      </c>
      <c r="AP15" s="127" t="str">
        <f t="shared" ca="1" si="16"/>
        <v/>
      </c>
      <c r="AQ15" s="127" t="str">
        <f t="shared" ca="1" si="17"/>
        <v/>
      </c>
      <c r="AR15" s="127" t="str">
        <f t="shared" ca="1" si="18"/>
        <v/>
      </c>
      <c r="AS15" s="127" t="str">
        <f t="shared" ca="1" si="19"/>
        <v/>
      </c>
      <c r="AT15" s="127" t="str">
        <f t="shared" ca="1" si="20"/>
        <v/>
      </c>
      <c r="AU15" s="127" t="str">
        <f t="shared" ca="1" si="21"/>
        <v/>
      </c>
      <c r="AV15" s="127" t="str">
        <f t="shared" ca="1" si="22"/>
        <v/>
      </c>
      <c r="AW15" s="127" t="str">
        <f t="shared" ca="1" si="23"/>
        <v/>
      </c>
      <c r="AX15" s="127" t="str">
        <f t="shared" ca="1" si="24"/>
        <v/>
      </c>
      <c r="AY15" s="127" t="str">
        <f t="shared" ca="1" si="25"/>
        <v/>
      </c>
      <c r="AZ15" s="127" t="str">
        <f t="shared" ca="1" si="26"/>
        <v/>
      </c>
      <c r="BA15" s="127" t="str">
        <f t="shared" ca="1" si="27"/>
        <v/>
      </c>
      <c r="BB15" s="127" t="str">
        <f t="shared" ca="1" si="28"/>
        <v/>
      </c>
    </row>
    <row r="16" spans="1:54" ht="22.5" customHeight="1">
      <c r="A16" s="66">
        <f t="shared" si="0"/>
        <v>12</v>
      </c>
      <c r="B16" s="86" t="str">
        <f t="shared" ca="1" si="1"/>
        <v/>
      </c>
      <c r="C16" s="86" t="str">
        <f t="shared" ca="1" si="2"/>
        <v/>
      </c>
      <c r="D16" s="86" t="str">
        <f t="shared" ca="1" si="3"/>
        <v/>
      </c>
      <c r="E16" s="86" t="str">
        <f t="shared" ca="1" si="4"/>
        <v/>
      </c>
      <c r="F16" s="86" t="str">
        <f t="shared" ca="1" si="5"/>
        <v/>
      </c>
      <c r="G16" s="86" t="str">
        <f ca="1">IF(H16&gt;0,申請書!$W$7,"")</f>
        <v/>
      </c>
      <c r="H16" s="114">
        <f t="shared" ca="1" si="6"/>
        <v>0</v>
      </c>
      <c r="I16" s="82"/>
      <c r="AG16" s="127" t="str">
        <f t="shared" ca="1" si="7"/>
        <v/>
      </c>
      <c r="AH16" s="127" t="str">
        <f t="shared" ca="1" si="8"/>
        <v/>
      </c>
      <c r="AI16" s="127" t="str">
        <f t="shared" ca="1" si="9"/>
        <v/>
      </c>
      <c r="AJ16" s="127" t="str">
        <f t="shared" ca="1" si="10"/>
        <v/>
      </c>
      <c r="AK16" s="127" t="str">
        <f t="shared" ca="1" si="11"/>
        <v/>
      </c>
      <c r="AL16" s="127" t="str">
        <f t="shared" ca="1" si="12"/>
        <v/>
      </c>
      <c r="AM16" s="127" t="str">
        <f t="shared" ca="1" si="13"/>
        <v/>
      </c>
      <c r="AN16" s="127" t="str">
        <f t="shared" ca="1" si="14"/>
        <v/>
      </c>
      <c r="AO16" s="127" t="str">
        <f t="shared" ca="1" si="15"/>
        <v/>
      </c>
      <c r="AP16" s="127" t="str">
        <f t="shared" ca="1" si="16"/>
        <v/>
      </c>
      <c r="AQ16" s="127" t="str">
        <f t="shared" ca="1" si="17"/>
        <v/>
      </c>
      <c r="AR16" s="127" t="str">
        <f t="shared" ca="1" si="18"/>
        <v/>
      </c>
      <c r="AS16" s="127" t="str">
        <f t="shared" ca="1" si="19"/>
        <v/>
      </c>
      <c r="AT16" s="127" t="str">
        <f t="shared" ca="1" si="20"/>
        <v/>
      </c>
      <c r="AU16" s="127" t="str">
        <f t="shared" ca="1" si="21"/>
        <v/>
      </c>
      <c r="AV16" s="127" t="str">
        <f t="shared" ca="1" si="22"/>
        <v/>
      </c>
      <c r="AW16" s="127" t="str">
        <f t="shared" ca="1" si="23"/>
        <v/>
      </c>
      <c r="AX16" s="127" t="str">
        <f t="shared" ca="1" si="24"/>
        <v/>
      </c>
      <c r="AY16" s="127" t="str">
        <f t="shared" ca="1" si="25"/>
        <v/>
      </c>
      <c r="AZ16" s="127" t="str">
        <f t="shared" ca="1" si="26"/>
        <v/>
      </c>
      <c r="BA16" s="127" t="str">
        <f t="shared" ca="1" si="27"/>
        <v/>
      </c>
      <c r="BB16" s="127" t="str">
        <f t="shared" ca="1" si="28"/>
        <v/>
      </c>
    </row>
    <row r="17" spans="1:54" ht="22.5" customHeight="1">
      <c r="A17" s="66">
        <f t="shared" si="0"/>
        <v>13</v>
      </c>
      <c r="B17" s="86" t="str">
        <f t="shared" ca="1" si="1"/>
        <v/>
      </c>
      <c r="C17" s="86" t="str">
        <f t="shared" ca="1" si="2"/>
        <v/>
      </c>
      <c r="D17" s="86" t="str">
        <f t="shared" ca="1" si="3"/>
        <v/>
      </c>
      <c r="E17" s="86" t="str">
        <f t="shared" ca="1" si="4"/>
        <v/>
      </c>
      <c r="F17" s="86" t="str">
        <f t="shared" ca="1" si="5"/>
        <v/>
      </c>
      <c r="G17" s="86" t="str">
        <f ca="1">IF(H17&gt;0,申請書!$W$7,"")</f>
        <v/>
      </c>
      <c r="H17" s="114">
        <f t="shared" ca="1" si="6"/>
        <v>0</v>
      </c>
      <c r="I17" s="82"/>
      <c r="AG17" s="127" t="str">
        <f t="shared" ca="1" si="7"/>
        <v/>
      </c>
      <c r="AH17" s="127" t="str">
        <f t="shared" ca="1" si="8"/>
        <v/>
      </c>
      <c r="AI17" s="127" t="str">
        <f t="shared" ca="1" si="9"/>
        <v/>
      </c>
      <c r="AJ17" s="127" t="str">
        <f t="shared" ca="1" si="10"/>
        <v/>
      </c>
      <c r="AK17" s="127" t="str">
        <f t="shared" ca="1" si="11"/>
        <v/>
      </c>
      <c r="AL17" s="127" t="str">
        <f t="shared" ca="1" si="12"/>
        <v/>
      </c>
      <c r="AM17" s="127" t="str">
        <f t="shared" ca="1" si="13"/>
        <v/>
      </c>
      <c r="AN17" s="127" t="str">
        <f t="shared" ca="1" si="14"/>
        <v/>
      </c>
      <c r="AO17" s="127" t="str">
        <f t="shared" ca="1" si="15"/>
        <v/>
      </c>
      <c r="AP17" s="127" t="str">
        <f t="shared" ca="1" si="16"/>
        <v/>
      </c>
      <c r="AQ17" s="127" t="str">
        <f t="shared" ca="1" si="17"/>
        <v/>
      </c>
      <c r="AR17" s="127" t="str">
        <f t="shared" ca="1" si="18"/>
        <v/>
      </c>
      <c r="AS17" s="127" t="str">
        <f t="shared" ca="1" si="19"/>
        <v/>
      </c>
      <c r="AT17" s="127" t="str">
        <f t="shared" ca="1" si="20"/>
        <v/>
      </c>
      <c r="AU17" s="127" t="str">
        <f t="shared" ca="1" si="21"/>
        <v/>
      </c>
      <c r="AV17" s="127" t="str">
        <f t="shared" ca="1" si="22"/>
        <v/>
      </c>
      <c r="AW17" s="127" t="str">
        <f t="shared" ca="1" si="23"/>
        <v/>
      </c>
      <c r="AX17" s="127" t="str">
        <f t="shared" ca="1" si="24"/>
        <v/>
      </c>
      <c r="AY17" s="127" t="str">
        <f t="shared" ca="1" si="25"/>
        <v/>
      </c>
      <c r="AZ17" s="127" t="str">
        <f t="shared" ca="1" si="26"/>
        <v/>
      </c>
      <c r="BA17" s="127" t="str">
        <f t="shared" ca="1" si="27"/>
        <v/>
      </c>
      <c r="BB17" s="127" t="str">
        <f t="shared" ca="1" si="28"/>
        <v/>
      </c>
    </row>
    <row r="18" spans="1:54" ht="22.5" customHeight="1">
      <c r="A18" s="66">
        <f t="shared" si="0"/>
        <v>14</v>
      </c>
      <c r="B18" s="86" t="str">
        <f t="shared" ca="1" si="1"/>
        <v/>
      </c>
      <c r="C18" s="86" t="str">
        <f t="shared" ca="1" si="2"/>
        <v/>
      </c>
      <c r="D18" s="86" t="str">
        <f t="shared" ca="1" si="3"/>
        <v/>
      </c>
      <c r="E18" s="86" t="str">
        <f t="shared" ca="1" si="4"/>
        <v/>
      </c>
      <c r="F18" s="86" t="str">
        <f t="shared" ca="1" si="5"/>
        <v/>
      </c>
      <c r="G18" s="86" t="str">
        <f ca="1">IF(H18&gt;0,申請書!$W$7,"")</f>
        <v/>
      </c>
      <c r="H18" s="114">
        <f t="shared" ca="1" si="6"/>
        <v>0</v>
      </c>
      <c r="I18" s="82"/>
      <c r="AG18" s="127" t="str">
        <f t="shared" ca="1" si="7"/>
        <v/>
      </c>
      <c r="AH18" s="127" t="str">
        <f t="shared" ca="1" si="8"/>
        <v/>
      </c>
      <c r="AI18" s="127" t="str">
        <f t="shared" ca="1" si="9"/>
        <v/>
      </c>
      <c r="AJ18" s="127" t="str">
        <f t="shared" ca="1" si="10"/>
        <v/>
      </c>
      <c r="AK18" s="127" t="str">
        <f t="shared" ca="1" si="11"/>
        <v/>
      </c>
      <c r="AL18" s="127" t="str">
        <f t="shared" ca="1" si="12"/>
        <v/>
      </c>
      <c r="AM18" s="127" t="str">
        <f t="shared" ca="1" si="13"/>
        <v/>
      </c>
      <c r="AN18" s="127" t="str">
        <f t="shared" ca="1" si="14"/>
        <v/>
      </c>
      <c r="AO18" s="127" t="str">
        <f t="shared" ca="1" si="15"/>
        <v/>
      </c>
      <c r="AP18" s="127" t="str">
        <f t="shared" ca="1" si="16"/>
        <v/>
      </c>
      <c r="AQ18" s="127" t="str">
        <f t="shared" ca="1" si="17"/>
        <v/>
      </c>
      <c r="AR18" s="127" t="str">
        <f t="shared" ca="1" si="18"/>
        <v/>
      </c>
      <c r="AS18" s="127" t="str">
        <f t="shared" ca="1" si="19"/>
        <v/>
      </c>
      <c r="AT18" s="127" t="str">
        <f t="shared" ca="1" si="20"/>
        <v/>
      </c>
      <c r="AU18" s="127" t="str">
        <f t="shared" ca="1" si="21"/>
        <v/>
      </c>
      <c r="AV18" s="127" t="str">
        <f t="shared" ca="1" si="22"/>
        <v/>
      </c>
      <c r="AW18" s="127" t="str">
        <f t="shared" ca="1" si="23"/>
        <v/>
      </c>
      <c r="AX18" s="127" t="str">
        <f t="shared" ca="1" si="24"/>
        <v/>
      </c>
      <c r="AY18" s="127" t="str">
        <f t="shared" ca="1" si="25"/>
        <v/>
      </c>
      <c r="AZ18" s="127" t="str">
        <f t="shared" ca="1" si="26"/>
        <v/>
      </c>
      <c r="BA18" s="127" t="str">
        <f t="shared" ca="1" si="27"/>
        <v/>
      </c>
      <c r="BB18" s="127" t="str">
        <f t="shared" ca="1" si="28"/>
        <v/>
      </c>
    </row>
    <row r="19" spans="1:54" ht="22.5" customHeight="1">
      <c r="A19" s="66">
        <f t="shared" si="0"/>
        <v>15</v>
      </c>
      <c r="B19" s="86" t="str">
        <f t="shared" ca="1" si="1"/>
        <v/>
      </c>
      <c r="C19" s="86" t="str">
        <f t="shared" ca="1" si="2"/>
        <v/>
      </c>
      <c r="D19" s="86" t="str">
        <f t="shared" ca="1" si="3"/>
        <v/>
      </c>
      <c r="E19" s="86" t="str">
        <f t="shared" ca="1" si="4"/>
        <v/>
      </c>
      <c r="F19" s="86" t="str">
        <f t="shared" ca="1" si="5"/>
        <v/>
      </c>
      <c r="G19" s="86" t="str">
        <f ca="1">IF(H19&gt;0,申請書!$W$7,"")</f>
        <v/>
      </c>
      <c r="H19" s="114">
        <f t="shared" ca="1" si="6"/>
        <v>0</v>
      </c>
      <c r="I19" s="82"/>
      <c r="AG19" s="127" t="str">
        <f t="shared" ca="1" si="7"/>
        <v/>
      </c>
      <c r="AH19" s="127" t="str">
        <f t="shared" ca="1" si="8"/>
        <v/>
      </c>
      <c r="AI19" s="127" t="str">
        <f t="shared" ca="1" si="9"/>
        <v/>
      </c>
      <c r="AJ19" s="127" t="str">
        <f t="shared" ca="1" si="10"/>
        <v/>
      </c>
      <c r="AK19" s="127" t="str">
        <f t="shared" ca="1" si="11"/>
        <v/>
      </c>
      <c r="AL19" s="127" t="str">
        <f t="shared" ca="1" si="12"/>
        <v/>
      </c>
      <c r="AM19" s="127" t="str">
        <f t="shared" ca="1" si="13"/>
        <v/>
      </c>
      <c r="AN19" s="127" t="str">
        <f t="shared" ca="1" si="14"/>
        <v/>
      </c>
      <c r="AO19" s="127" t="str">
        <f t="shared" ca="1" si="15"/>
        <v/>
      </c>
      <c r="AP19" s="127" t="str">
        <f t="shared" ca="1" si="16"/>
        <v/>
      </c>
      <c r="AQ19" s="127" t="str">
        <f t="shared" ca="1" si="17"/>
        <v/>
      </c>
      <c r="AR19" s="127" t="str">
        <f t="shared" ca="1" si="18"/>
        <v/>
      </c>
      <c r="AS19" s="127" t="str">
        <f t="shared" ca="1" si="19"/>
        <v/>
      </c>
      <c r="AT19" s="127" t="str">
        <f t="shared" ca="1" si="20"/>
        <v/>
      </c>
      <c r="AU19" s="127" t="str">
        <f t="shared" ca="1" si="21"/>
        <v/>
      </c>
      <c r="AV19" s="127" t="str">
        <f t="shared" ca="1" si="22"/>
        <v/>
      </c>
      <c r="AW19" s="127" t="str">
        <f t="shared" ca="1" si="23"/>
        <v/>
      </c>
      <c r="AX19" s="127" t="str">
        <f t="shared" ca="1" si="24"/>
        <v/>
      </c>
      <c r="AY19" s="127" t="str">
        <f t="shared" ca="1" si="25"/>
        <v/>
      </c>
      <c r="AZ19" s="127" t="str">
        <f t="shared" ca="1" si="26"/>
        <v/>
      </c>
      <c r="BA19" s="127" t="str">
        <f t="shared" ca="1" si="27"/>
        <v/>
      </c>
      <c r="BB19" s="127" t="str">
        <f t="shared" ca="1" si="28"/>
        <v/>
      </c>
    </row>
    <row r="20" spans="1:54" ht="11.25" customHeight="1"/>
    <row r="21" spans="1:54" customFormat="1">
      <c r="A21" s="3" t="s">
        <v>31</v>
      </c>
      <c r="B21" s="2"/>
      <c r="C21" s="2"/>
      <c r="H21" s="115"/>
    </row>
    <row r="22" spans="1:54" customFormat="1" ht="16.5" customHeight="1">
      <c r="A22" s="67"/>
      <c r="B22" s="3" t="s">
        <v>32</v>
      </c>
      <c r="C22" s="2"/>
      <c r="H22" s="115"/>
    </row>
    <row r="23" spans="1:54" customFormat="1" ht="16.5" customHeight="1">
      <c r="A23" s="67"/>
      <c r="B23" s="3"/>
      <c r="C23" s="2"/>
      <c r="H23" s="115"/>
    </row>
    <row r="24" spans="1:54" customFormat="1" ht="16.5" customHeight="1">
      <c r="A24" s="4"/>
      <c r="B24" s="68"/>
      <c r="C24" s="2"/>
      <c r="H24" s="115"/>
    </row>
    <row r="25" spans="1:54" customFormat="1" ht="16.5" customHeight="1">
      <c r="A25" s="4"/>
      <c r="B25" s="68"/>
      <c r="C25" s="2"/>
      <c r="H25" s="115"/>
    </row>
    <row r="26" spans="1:54" customFormat="1" ht="22.5" customHeight="1">
      <c r="H26" s="115"/>
    </row>
    <row r="27" spans="1:54" customFormat="1" ht="22.5" customHeight="1">
      <c r="H27" s="115"/>
    </row>
    <row r="28" spans="1:54" customFormat="1" ht="22.5" customHeight="1">
      <c r="H28" s="115"/>
    </row>
    <row r="29" spans="1:54" customFormat="1" ht="22.5" customHeight="1">
      <c r="H29" s="115"/>
    </row>
    <row r="30" spans="1:54" customFormat="1" ht="22.5" customHeight="1">
      <c r="H30" s="115"/>
    </row>
    <row r="31" spans="1:54" customFormat="1" ht="22.5" customHeight="1">
      <c r="H31" s="115"/>
    </row>
    <row r="32" spans="1:54" customFormat="1" ht="22.5" customHeight="1">
      <c r="H32" s="115"/>
    </row>
    <row r="33" spans="8:8" customFormat="1" ht="22.5" customHeight="1">
      <c r="H33" s="115"/>
    </row>
    <row r="34" spans="8:8" customFormat="1" ht="22.5" customHeight="1">
      <c r="H34" s="115"/>
    </row>
    <row r="35" spans="8:8" customFormat="1" ht="22.5" customHeight="1">
      <c r="H35" s="115"/>
    </row>
    <row r="36" spans="8:8" customFormat="1" ht="22.5" customHeight="1">
      <c r="H36" s="115"/>
    </row>
    <row r="40" spans="8:8" hidden="1"/>
    <row r="41" spans="8:8" hidden="1"/>
  </sheetData>
  <mergeCells count="9">
    <mergeCell ref="I3:I4"/>
    <mergeCell ref="E3:E4"/>
    <mergeCell ref="A3:A4"/>
    <mergeCell ref="C3:C4"/>
    <mergeCell ref="B3:B4"/>
    <mergeCell ref="D3:D4"/>
    <mergeCell ref="G3:G4"/>
    <mergeCell ref="F3:F4"/>
    <mergeCell ref="H3:H4"/>
  </mergeCells>
  <phoneticPr fontId="4"/>
  <dataValidations count="2">
    <dataValidation type="list" allowBlank="1" showInputMessage="1" showErrorMessage="1" sqref="I5:I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8"/>
  <sheetViews>
    <sheetView showGridLines="0" showZeros="0" view="pageBreakPreview" zoomScaleNormal="100" zoomScaleSheetLayoutView="100" workbookViewId="0">
      <selection activeCell="X14" sqref="X14:Z14"/>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226</v>
      </c>
    </row>
    <row r="2" spans="1:48" ht="7.5" customHeight="1"/>
    <row r="3" spans="1:48">
      <c r="A3" s="239" t="s">
        <v>231</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1"/>
    </row>
    <row r="4" spans="1:48"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36" t="s">
        <v>232</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8"/>
    </row>
    <row r="6" spans="1:48"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91" t="s">
        <v>33</v>
      </c>
      <c r="B7" s="192"/>
      <c r="C7" s="192"/>
      <c r="D7" s="192"/>
      <c r="E7" s="192"/>
      <c r="F7" s="192"/>
      <c r="G7" s="193"/>
      <c r="H7" s="259"/>
      <c r="I7" s="260"/>
      <c r="J7" s="260"/>
      <c r="K7" s="260"/>
      <c r="L7" s="260"/>
      <c r="M7" s="260"/>
      <c r="N7" s="261"/>
      <c r="O7" s="191" t="s">
        <v>34</v>
      </c>
      <c r="P7" s="192"/>
      <c r="Q7" s="192"/>
      <c r="R7" s="192"/>
      <c r="S7" s="193"/>
      <c r="T7" s="262"/>
      <c r="U7" s="263"/>
      <c r="V7" s="263"/>
      <c r="W7" s="263"/>
      <c r="X7" s="263"/>
      <c r="Y7" s="263"/>
      <c r="Z7" s="263"/>
      <c r="AA7" s="263"/>
      <c r="AB7" s="263"/>
      <c r="AC7" s="263"/>
      <c r="AD7" s="263"/>
      <c r="AE7" s="263"/>
      <c r="AF7" s="263"/>
      <c r="AG7" s="263"/>
      <c r="AH7" s="263"/>
      <c r="AI7" s="263"/>
      <c r="AJ7" s="263"/>
      <c r="AK7" s="263"/>
      <c r="AL7" s="263"/>
      <c r="AM7" s="264"/>
    </row>
    <row r="8" spans="1:48">
      <c r="A8" s="176" t="s">
        <v>35</v>
      </c>
      <c r="B8" s="177"/>
      <c r="C8" s="178"/>
      <c r="D8" s="191" t="s">
        <v>36</v>
      </c>
      <c r="E8" s="192"/>
      <c r="F8" s="192"/>
      <c r="G8" s="193"/>
      <c r="H8" s="191" t="s">
        <v>25</v>
      </c>
      <c r="I8" s="192"/>
      <c r="J8" s="192"/>
      <c r="K8" s="192"/>
      <c r="L8" s="192"/>
      <c r="M8" s="192"/>
      <c r="N8" s="192"/>
      <c r="O8" s="192"/>
      <c r="P8" s="192"/>
      <c r="Q8" s="192"/>
      <c r="R8" s="192"/>
      <c r="S8" s="193"/>
      <c r="T8" s="176" t="s">
        <v>37</v>
      </c>
      <c r="U8" s="177"/>
      <c r="V8" s="178"/>
      <c r="W8" s="191" t="s">
        <v>19</v>
      </c>
      <c r="X8" s="192"/>
      <c r="Y8" s="192"/>
      <c r="Z8" s="192"/>
      <c r="AA8" s="192"/>
      <c r="AB8" s="192"/>
      <c r="AC8" s="192"/>
      <c r="AD8" s="192"/>
      <c r="AE8" s="192"/>
      <c r="AF8" s="193"/>
      <c r="AG8" s="247" t="s">
        <v>38</v>
      </c>
      <c r="AH8" s="248"/>
      <c r="AI8" s="248"/>
      <c r="AJ8" s="248"/>
      <c r="AK8" s="248"/>
      <c r="AL8" s="248"/>
      <c r="AM8" s="249"/>
    </row>
    <row r="9" spans="1:48" ht="17.25" customHeight="1">
      <c r="A9" s="242"/>
      <c r="B9" s="243"/>
      <c r="C9" s="150"/>
      <c r="D9" s="244" t="s">
        <v>205</v>
      </c>
      <c r="E9" s="245"/>
      <c r="F9" s="245"/>
      <c r="G9" s="246"/>
      <c r="H9" s="250"/>
      <c r="I9" s="251"/>
      <c r="J9" s="251"/>
      <c r="K9" s="251"/>
      <c r="L9" s="251"/>
      <c r="M9" s="251"/>
      <c r="N9" s="251"/>
      <c r="O9" s="251"/>
      <c r="P9" s="251"/>
      <c r="Q9" s="251"/>
      <c r="R9" s="251"/>
      <c r="S9" s="252"/>
      <c r="T9" s="242"/>
      <c r="U9" s="243"/>
      <c r="V9" s="150"/>
      <c r="W9" s="253"/>
      <c r="X9" s="254"/>
      <c r="Y9" s="254"/>
      <c r="Z9" s="254"/>
      <c r="AA9" s="254"/>
      <c r="AB9" s="254"/>
      <c r="AC9" s="254"/>
      <c r="AD9" s="254"/>
      <c r="AE9" s="254"/>
      <c r="AF9" s="255"/>
      <c r="AG9" s="256"/>
      <c r="AH9" s="257"/>
      <c r="AI9" s="257"/>
      <c r="AJ9" s="257"/>
      <c r="AK9" s="257"/>
      <c r="AL9" s="257"/>
      <c r="AM9" s="258"/>
      <c r="AV9" s="3"/>
    </row>
    <row r="10" spans="1:48" s="3" customFormat="1" ht="20.25" customHeight="1">
      <c r="A10" s="176" t="s">
        <v>40</v>
      </c>
      <c r="B10" s="177"/>
      <c r="C10" s="177"/>
      <c r="D10" s="177"/>
      <c r="E10" s="177"/>
      <c r="F10" s="177"/>
      <c r="G10" s="177"/>
      <c r="H10" s="177"/>
      <c r="I10" s="177"/>
      <c r="J10" s="177"/>
      <c r="K10" s="178"/>
      <c r="L10" s="282"/>
      <c r="M10" s="283"/>
      <c r="N10" s="283"/>
      <c r="O10" s="283"/>
      <c r="P10" s="283"/>
      <c r="Q10" s="283"/>
      <c r="R10" s="283"/>
      <c r="S10" s="283"/>
      <c r="T10" s="283"/>
      <c r="U10" s="283"/>
      <c r="V10" s="283"/>
      <c r="W10" s="283"/>
      <c r="X10" s="283"/>
      <c r="Y10" s="283"/>
      <c r="Z10" s="283"/>
      <c r="AA10" s="283"/>
      <c r="AB10" s="283"/>
      <c r="AC10" s="283"/>
      <c r="AD10" s="283"/>
      <c r="AE10" s="283"/>
      <c r="AF10" s="284"/>
      <c r="AG10" s="266" t="s">
        <v>41</v>
      </c>
      <c r="AH10" s="267"/>
      <c r="AI10" s="268"/>
      <c r="AJ10" s="269"/>
      <c r="AK10" s="269"/>
      <c r="AL10" s="270" t="s">
        <v>42</v>
      </c>
      <c r="AM10" s="271"/>
      <c r="AP10" s="265"/>
      <c r="AQ10" s="265"/>
      <c r="AR10" s="265"/>
      <c r="AS10" s="265"/>
      <c r="AT10" s="265"/>
      <c r="AU10" s="265"/>
    </row>
    <row r="11" spans="1:48" s="3" customFormat="1" ht="6" customHeight="1">
      <c r="A11" s="119"/>
      <c r="B11" s="119"/>
      <c r="C11" s="119"/>
      <c r="D11" s="119"/>
      <c r="E11" s="119"/>
      <c r="F11" s="119"/>
      <c r="G11" s="119"/>
      <c r="H11" s="119"/>
      <c r="I11" s="111"/>
      <c r="J11" s="120"/>
      <c r="K11" s="111"/>
      <c r="L11" s="118"/>
      <c r="M11" s="118"/>
      <c r="N11" s="118"/>
      <c r="O11" s="118"/>
      <c r="P11" s="118"/>
      <c r="Q11" s="118"/>
      <c r="R11" s="118"/>
      <c r="S11" s="118"/>
      <c r="T11" s="118"/>
      <c r="U11" s="111"/>
      <c r="V11" s="118"/>
      <c r="W11" s="118"/>
      <c r="X11" s="118"/>
      <c r="Y11" s="120"/>
      <c r="Z11" s="121"/>
      <c r="AA11" s="111"/>
      <c r="AB11" s="118"/>
      <c r="AC11" s="118"/>
      <c r="AD11" s="118"/>
      <c r="AE11" s="118"/>
      <c r="AF11" s="118"/>
      <c r="AG11" s="118"/>
      <c r="AH11" s="118"/>
      <c r="AI11" s="118"/>
      <c r="AJ11" s="118"/>
      <c r="AK11" s="118"/>
      <c r="AL11" s="118"/>
      <c r="AM11" s="118"/>
    </row>
    <row r="12" spans="1:48" s="3" customFormat="1" ht="12">
      <c r="A12" s="236" t="s">
        <v>215</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8"/>
    </row>
    <row r="13" spans="1:48" s="3" customFormat="1" ht="3" customHeight="1">
      <c r="I13" s="68"/>
      <c r="J13" s="92"/>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34" t="s">
        <v>230</v>
      </c>
      <c r="B14" s="235"/>
      <c r="C14" s="235"/>
      <c r="D14" s="235"/>
      <c r="E14" s="235"/>
      <c r="F14" s="235"/>
      <c r="G14" s="235"/>
      <c r="H14" s="235"/>
      <c r="I14" s="235"/>
      <c r="J14" s="235"/>
      <c r="K14" s="235"/>
      <c r="L14" s="235"/>
      <c r="M14" s="235"/>
      <c r="N14" s="235"/>
      <c r="O14" s="235"/>
      <c r="P14" s="235"/>
      <c r="Q14" s="235"/>
      <c r="R14" s="235"/>
      <c r="S14" s="235"/>
      <c r="T14" s="235"/>
      <c r="U14" s="235"/>
      <c r="V14" s="235"/>
      <c r="W14" s="235"/>
      <c r="X14" s="231"/>
      <c r="Y14" s="232"/>
      <c r="Z14" s="233"/>
      <c r="AA14" s="103"/>
      <c r="AB14" s="103"/>
      <c r="AC14" s="103"/>
      <c r="AD14" s="103"/>
      <c r="AE14" s="103"/>
      <c r="AF14" s="103"/>
      <c r="AG14" s="103"/>
    </row>
    <row r="15" spans="1:48" s="3" customFormat="1" ht="18" customHeight="1">
      <c r="A15" s="117" t="s">
        <v>248</v>
      </c>
      <c r="B15" s="116"/>
      <c r="C15" s="116"/>
      <c r="D15" s="116"/>
      <c r="E15" s="116"/>
      <c r="F15" s="116"/>
      <c r="G15" s="116"/>
      <c r="H15" s="116"/>
      <c r="I15" s="116"/>
      <c r="J15" s="116"/>
      <c r="K15" s="116"/>
      <c r="L15" s="116"/>
      <c r="M15" s="116"/>
      <c r="N15" s="116"/>
      <c r="O15" s="116"/>
      <c r="P15" s="116"/>
      <c r="Q15" s="116"/>
      <c r="R15" s="116"/>
      <c r="S15" s="116"/>
      <c r="T15" s="116"/>
      <c r="U15" s="116"/>
      <c r="V15" s="116"/>
      <c r="W15" s="116"/>
      <c r="X15" s="231"/>
      <c r="Y15" s="232"/>
      <c r="Z15" s="233"/>
      <c r="AA15" s="103"/>
      <c r="AB15" s="103"/>
      <c r="AC15" s="103"/>
      <c r="AD15" s="103"/>
      <c r="AE15" s="103"/>
      <c r="AF15" s="103"/>
      <c r="AG15" s="103"/>
    </row>
    <row r="16" spans="1:48" s="3" customFormat="1" ht="18" customHeight="1">
      <c r="A16" s="234" t="s">
        <v>227</v>
      </c>
      <c r="B16" s="235"/>
      <c r="C16" s="235"/>
      <c r="D16" s="235"/>
      <c r="E16" s="235"/>
      <c r="F16" s="235"/>
      <c r="G16" s="235"/>
      <c r="H16" s="235"/>
      <c r="I16" s="235"/>
      <c r="J16" s="235"/>
      <c r="K16" s="235"/>
      <c r="L16" s="235"/>
      <c r="M16" s="235"/>
      <c r="N16" s="235"/>
      <c r="O16" s="235"/>
      <c r="P16" s="235"/>
      <c r="Q16" s="235"/>
      <c r="R16" s="235"/>
      <c r="S16" s="235"/>
      <c r="T16" s="235"/>
      <c r="U16" s="235"/>
      <c r="V16" s="235"/>
      <c r="W16" s="235"/>
      <c r="X16" s="231"/>
      <c r="Y16" s="232"/>
      <c r="Z16" s="233"/>
      <c r="AA16" s="103"/>
      <c r="AB16" s="103"/>
      <c r="AC16" s="103"/>
      <c r="AD16" s="103"/>
      <c r="AE16" s="103"/>
      <c r="AF16" s="103"/>
      <c r="AG16" s="103"/>
    </row>
    <row r="17" spans="1:48" s="3" customFormat="1" ht="6" customHeight="1">
      <c r="I17" s="68"/>
      <c r="J17" s="92"/>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5" customHeight="1">
      <c r="A18" s="236" t="s">
        <v>249</v>
      </c>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8"/>
    </row>
    <row r="19" spans="1:48" s="3" customFormat="1" ht="3" customHeight="1">
      <c r="I19" s="68"/>
      <c r="J19" s="92"/>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8" customHeight="1">
      <c r="A20" s="234" t="s">
        <v>250</v>
      </c>
      <c r="B20" s="235"/>
      <c r="C20" s="235"/>
      <c r="D20" s="235"/>
      <c r="E20" s="235"/>
      <c r="F20" s="235"/>
      <c r="G20" s="235"/>
      <c r="H20" s="235"/>
      <c r="I20" s="235"/>
      <c r="J20" s="235"/>
      <c r="K20" s="235"/>
      <c r="L20" s="235"/>
      <c r="M20" s="235"/>
      <c r="N20" s="235"/>
      <c r="O20" s="235"/>
      <c r="P20" s="235"/>
      <c r="Q20" s="235"/>
      <c r="R20" s="235"/>
      <c r="S20" s="235"/>
      <c r="T20" s="235"/>
      <c r="U20" s="235"/>
      <c r="V20" s="235"/>
      <c r="W20" s="235"/>
      <c r="X20" s="231"/>
      <c r="Y20" s="232"/>
      <c r="Z20" s="233"/>
      <c r="AA20" s="103"/>
      <c r="AB20" s="103"/>
      <c r="AC20" s="103"/>
      <c r="AD20" s="103"/>
      <c r="AE20" s="103"/>
      <c r="AF20" s="103"/>
      <c r="AG20" s="103"/>
    </row>
    <row r="21" spans="1:48" s="3" customFormat="1" ht="6" customHeight="1">
      <c r="I21" s="68"/>
      <c r="J21" s="92"/>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236" t="s">
        <v>43</v>
      </c>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8"/>
    </row>
    <row r="23" spans="1:48" s="3" customFormat="1" ht="3" customHeight="1" thickBot="1">
      <c r="I23" s="68"/>
      <c r="J23" s="92"/>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3"/>
      <c r="B24" s="3"/>
      <c r="C24" s="87"/>
      <c r="D24" s="3"/>
      <c r="E24" s="94"/>
      <c r="F24" s="3"/>
      <c r="G24" s="3"/>
      <c r="H24" s="3"/>
      <c r="I24" s="3"/>
      <c r="J24" s="95"/>
      <c r="K24" s="95"/>
      <c r="L24" s="95"/>
      <c r="M24" s="95"/>
      <c r="N24" s="95"/>
      <c r="O24" s="96"/>
      <c r="P24" s="87"/>
      <c r="S24" s="95"/>
      <c r="T24" s="92"/>
      <c r="U24" s="95"/>
      <c r="V24" s="95"/>
      <c r="W24" s="87"/>
      <c r="AC24" s="277"/>
      <c r="AD24" s="275" t="s">
        <v>44</v>
      </c>
      <c r="AE24" s="197"/>
      <c r="AF24" s="197"/>
      <c r="AG24" s="197"/>
      <c r="AH24" s="276"/>
      <c r="AI24" s="272" t="s">
        <v>45</v>
      </c>
      <c r="AJ24" s="273"/>
      <c r="AK24" s="273"/>
      <c r="AL24" s="273"/>
      <c r="AM24" s="274"/>
      <c r="AV24" s="3"/>
    </row>
    <row r="25" spans="1:48">
      <c r="A25" s="93"/>
      <c r="B25" s="3"/>
      <c r="C25" s="87"/>
      <c r="D25" s="3"/>
      <c r="E25" s="94"/>
      <c r="F25" s="3"/>
      <c r="G25" s="3"/>
      <c r="H25" s="3"/>
      <c r="I25" s="3"/>
      <c r="J25" s="95"/>
      <c r="K25" s="95"/>
      <c r="L25" s="95"/>
      <c r="M25" s="95"/>
      <c r="N25" s="95"/>
      <c r="O25" s="96"/>
      <c r="P25" s="87"/>
      <c r="S25" s="95"/>
      <c r="T25" s="92"/>
      <c r="U25" s="95"/>
      <c r="V25" s="95"/>
      <c r="W25" s="89"/>
      <c r="AC25" s="277"/>
      <c r="AD25" s="278" t="str">
        <f>IFERROR(VLOOKUP(L10,リスト!B2:D23,2,FALSE),IFERROR(VLOOKUP(L10,リスト!B24:D30,2,FALSE)*AJ10,""))</f>
        <v/>
      </c>
      <c r="AE25" s="279"/>
      <c r="AF25" s="279"/>
      <c r="AG25" s="280" t="s">
        <v>12</v>
      </c>
      <c r="AH25" s="281"/>
      <c r="AI25" s="227">
        <f>MIN(AD25,ROUNDDOWN((H34+H43)/1000,0))</f>
        <v>0</v>
      </c>
      <c r="AJ25" s="228"/>
      <c r="AK25" s="228"/>
      <c r="AL25" s="223" t="s">
        <v>12</v>
      </c>
      <c r="AM25" s="224"/>
    </row>
    <row r="26" spans="1:48">
      <c r="A26" s="87" t="s">
        <v>192</v>
      </c>
      <c r="B26" s="3"/>
      <c r="C26" s="87"/>
      <c r="D26" s="3"/>
      <c r="E26" s="94"/>
      <c r="F26" s="3"/>
      <c r="G26" s="3"/>
      <c r="H26" s="3"/>
      <c r="I26" s="3"/>
      <c r="J26" s="95"/>
      <c r="K26" s="95"/>
      <c r="L26" s="95"/>
      <c r="M26" s="95"/>
      <c r="N26" s="95"/>
      <c r="O26" s="96"/>
      <c r="P26" s="87"/>
      <c r="S26" s="95"/>
      <c r="T26" s="92"/>
      <c r="U26" s="95"/>
      <c r="V26" s="95"/>
      <c r="W26" s="89"/>
      <c r="AC26" s="277"/>
      <c r="AD26" s="278"/>
      <c r="AE26" s="279"/>
      <c r="AF26" s="279"/>
      <c r="AG26" s="280"/>
      <c r="AH26" s="281"/>
      <c r="AI26" s="229"/>
      <c r="AJ26" s="230"/>
      <c r="AK26" s="230"/>
      <c r="AL26" s="225"/>
      <c r="AM26" s="226"/>
    </row>
    <row r="27" spans="1:48" ht="30" customHeight="1">
      <c r="A27" s="176" t="s">
        <v>46</v>
      </c>
      <c r="B27" s="177"/>
      <c r="C27" s="177"/>
      <c r="D27" s="177"/>
      <c r="E27" s="177"/>
      <c r="F27" s="177"/>
      <c r="G27" s="178"/>
      <c r="H27" s="190" t="s">
        <v>241</v>
      </c>
      <c r="I27" s="177"/>
      <c r="J27" s="177"/>
      <c r="K27" s="177"/>
      <c r="L27" s="177"/>
      <c r="M27" s="176" t="s">
        <v>229</v>
      </c>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8"/>
    </row>
    <row r="28" spans="1:48" ht="15" customHeight="1">
      <c r="A28" s="124" t="s">
        <v>237</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3"/>
    </row>
    <row r="29" spans="1:48" ht="37.5" customHeight="1">
      <c r="A29" s="205" t="s">
        <v>238</v>
      </c>
      <c r="B29" s="206"/>
      <c r="C29" s="206"/>
      <c r="D29" s="206"/>
      <c r="E29" s="206"/>
      <c r="F29" s="206"/>
      <c r="G29" s="207"/>
      <c r="H29" s="198"/>
      <c r="I29" s="198"/>
      <c r="J29" s="198"/>
      <c r="K29" s="198"/>
      <c r="L29" s="198"/>
      <c r="M29" s="187"/>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9"/>
    </row>
    <row r="30" spans="1:48" ht="37.5" customHeight="1">
      <c r="A30" s="208" t="s">
        <v>239</v>
      </c>
      <c r="B30" s="209"/>
      <c r="C30" s="209"/>
      <c r="D30" s="209"/>
      <c r="E30" s="209"/>
      <c r="F30" s="209"/>
      <c r="G30" s="210"/>
      <c r="H30" s="217"/>
      <c r="I30" s="218"/>
      <c r="J30" s="218"/>
      <c r="K30" s="218"/>
      <c r="L30" s="219"/>
      <c r="M30" s="199"/>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1"/>
    </row>
    <row r="31" spans="1:48" ht="15" customHeight="1">
      <c r="A31" s="124" t="s">
        <v>242</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6"/>
    </row>
    <row r="32" spans="1:48" ht="60" customHeight="1">
      <c r="A32" s="211" t="s">
        <v>251</v>
      </c>
      <c r="B32" s="212"/>
      <c r="C32" s="212"/>
      <c r="D32" s="212"/>
      <c r="E32" s="212"/>
      <c r="F32" s="212"/>
      <c r="G32" s="213"/>
      <c r="H32" s="220"/>
      <c r="I32" s="221"/>
      <c r="J32" s="221"/>
      <c r="K32" s="221"/>
      <c r="L32" s="222"/>
      <c r="M32" s="202"/>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4"/>
    </row>
    <row r="33" spans="1:48" ht="69.95" customHeight="1">
      <c r="A33" s="214" t="s">
        <v>240</v>
      </c>
      <c r="B33" s="215"/>
      <c r="C33" s="215"/>
      <c r="D33" s="215"/>
      <c r="E33" s="215"/>
      <c r="F33" s="215"/>
      <c r="G33" s="216"/>
      <c r="H33" s="163"/>
      <c r="I33" s="163"/>
      <c r="J33" s="163"/>
      <c r="K33" s="163"/>
      <c r="L33" s="163"/>
      <c r="M33" s="164"/>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6"/>
    </row>
    <row r="34" spans="1:48" ht="15" customHeight="1">
      <c r="A34" s="62" t="s">
        <v>28</v>
      </c>
      <c r="B34" s="63"/>
      <c r="C34" s="63"/>
      <c r="D34" s="63"/>
      <c r="E34" s="63"/>
      <c r="F34" s="63"/>
      <c r="G34" s="64"/>
      <c r="H34" s="179">
        <f>SUM(H29:L33)</f>
        <v>0</v>
      </c>
      <c r="I34" s="179"/>
      <c r="J34" s="179"/>
      <c r="K34" s="179"/>
      <c r="L34" s="180"/>
      <c r="M34" s="181"/>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3"/>
    </row>
    <row r="35" spans="1:48">
      <c r="A35" s="93"/>
      <c r="B35" s="3"/>
      <c r="C35" s="87"/>
      <c r="D35" s="3"/>
      <c r="E35" s="94"/>
      <c r="F35" s="3"/>
      <c r="G35" s="3"/>
      <c r="H35" s="3"/>
      <c r="I35" s="3"/>
      <c r="J35" s="95"/>
      <c r="K35" s="95"/>
      <c r="L35" s="95"/>
      <c r="M35" s="95"/>
      <c r="N35" s="95"/>
      <c r="O35" s="96"/>
      <c r="P35" s="87"/>
      <c r="S35" s="95"/>
      <c r="T35" s="92"/>
      <c r="U35" s="95"/>
      <c r="V35" s="95"/>
      <c r="W35" s="89"/>
      <c r="AD35" s="87"/>
      <c r="AE35" s="88"/>
      <c r="AF35" s="88"/>
      <c r="AG35" s="88"/>
      <c r="AH35" s="89"/>
      <c r="AI35" s="184"/>
      <c r="AJ35" s="184"/>
      <c r="AK35" s="184"/>
      <c r="AL35" s="185"/>
      <c r="AM35" s="185"/>
    </row>
    <row r="36" spans="1:48">
      <c r="A36" s="87" t="s">
        <v>193</v>
      </c>
      <c r="B36" s="3"/>
      <c r="C36" s="87"/>
      <c r="D36" s="3"/>
      <c r="E36" s="94"/>
      <c r="F36" s="3"/>
      <c r="G36" s="3"/>
      <c r="H36" s="3"/>
      <c r="I36" s="3"/>
      <c r="J36" s="95"/>
      <c r="K36" s="95"/>
      <c r="L36" s="95"/>
      <c r="M36" s="95"/>
      <c r="N36" s="95"/>
      <c r="O36" s="96"/>
      <c r="P36" s="87"/>
      <c r="S36" s="95"/>
      <c r="T36" s="92"/>
      <c r="U36" s="95"/>
      <c r="V36" s="95"/>
      <c r="W36" s="89"/>
      <c r="AD36" s="87"/>
      <c r="AE36" s="88"/>
      <c r="AF36" s="88"/>
      <c r="AG36" s="88"/>
      <c r="AH36" s="89"/>
      <c r="AI36" s="184"/>
      <c r="AJ36" s="184"/>
      <c r="AK36" s="184"/>
      <c r="AL36" s="185"/>
      <c r="AM36" s="185"/>
    </row>
    <row r="37" spans="1:48" ht="30" customHeight="1">
      <c r="A37" s="191" t="s">
        <v>46</v>
      </c>
      <c r="B37" s="192"/>
      <c r="C37" s="192"/>
      <c r="D37" s="192"/>
      <c r="E37" s="192"/>
      <c r="F37" s="192"/>
      <c r="G37" s="193"/>
      <c r="H37" s="197" t="s">
        <v>241</v>
      </c>
      <c r="I37" s="192"/>
      <c r="J37" s="192"/>
      <c r="K37" s="192"/>
      <c r="L37" s="192"/>
      <c r="M37" s="191" t="s">
        <v>229</v>
      </c>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3"/>
    </row>
    <row r="38" spans="1:48" ht="39.950000000000003" customHeight="1">
      <c r="A38" s="194" t="s">
        <v>243</v>
      </c>
      <c r="B38" s="195"/>
      <c r="C38" s="195"/>
      <c r="D38" s="195"/>
      <c r="E38" s="195"/>
      <c r="F38" s="195"/>
      <c r="G38" s="196"/>
      <c r="H38" s="186"/>
      <c r="I38" s="186"/>
      <c r="J38" s="186"/>
      <c r="K38" s="186"/>
      <c r="L38" s="186"/>
      <c r="M38" s="187"/>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9"/>
    </row>
    <row r="39" spans="1:48" ht="39.950000000000003" customHeight="1">
      <c r="A39" s="160" t="s">
        <v>244</v>
      </c>
      <c r="B39" s="161"/>
      <c r="C39" s="161"/>
      <c r="D39" s="161"/>
      <c r="E39" s="161"/>
      <c r="F39" s="161"/>
      <c r="G39" s="162"/>
      <c r="H39" s="173"/>
      <c r="I39" s="174"/>
      <c r="J39" s="174"/>
      <c r="K39" s="174"/>
      <c r="L39" s="175"/>
      <c r="M39" s="167"/>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9"/>
    </row>
    <row r="40" spans="1:48" ht="39.950000000000003" customHeight="1">
      <c r="A40" s="160" t="s">
        <v>245</v>
      </c>
      <c r="B40" s="161"/>
      <c r="C40" s="161"/>
      <c r="D40" s="161"/>
      <c r="E40" s="161"/>
      <c r="F40" s="161"/>
      <c r="G40" s="162"/>
      <c r="H40" s="173"/>
      <c r="I40" s="174"/>
      <c r="J40" s="174"/>
      <c r="K40" s="174"/>
      <c r="L40" s="175"/>
      <c r="M40" s="167"/>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9"/>
    </row>
    <row r="41" spans="1:48" ht="50.1" customHeight="1">
      <c r="A41" s="160" t="s">
        <v>246</v>
      </c>
      <c r="B41" s="161"/>
      <c r="C41" s="161"/>
      <c r="D41" s="161"/>
      <c r="E41" s="161"/>
      <c r="F41" s="161"/>
      <c r="G41" s="162"/>
      <c r="H41" s="163"/>
      <c r="I41" s="163"/>
      <c r="J41" s="163"/>
      <c r="K41" s="163"/>
      <c r="L41" s="163"/>
      <c r="M41" s="164"/>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6"/>
    </row>
    <row r="42" spans="1:48" ht="39.950000000000003" customHeight="1">
      <c r="A42" s="170" t="s">
        <v>247</v>
      </c>
      <c r="B42" s="171"/>
      <c r="C42" s="171"/>
      <c r="D42" s="171"/>
      <c r="E42" s="171"/>
      <c r="F42" s="171"/>
      <c r="G42" s="172"/>
      <c r="H42" s="163"/>
      <c r="I42" s="163"/>
      <c r="J42" s="163"/>
      <c r="K42" s="163"/>
      <c r="L42" s="163"/>
      <c r="M42" s="164"/>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6"/>
    </row>
    <row r="43" spans="1:48" ht="15" customHeight="1">
      <c r="A43" s="62" t="s">
        <v>28</v>
      </c>
      <c r="B43" s="63"/>
      <c r="C43" s="63"/>
      <c r="D43" s="63"/>
      <c r="E43" s="63"/>
      <c r="F43" s="63"/>
      <c r="G43" s="64"/>
      <c r="H43" s="179">
        <f>SUM(H38:L42)</f>
        <v>0</v>
      </c>
      <c r="I43" s="179"/>
      <c r="J43" s="179"/>
      <c r="K43" s="179"/>
      <c r="L43" s="180"/>
      <c r="M43" s="181"/>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3"/>
    </row>
    <row r="44" spans="1:48" ht="6" hidden="1" customHeight="1">
      <c r="A44" s="97"/>
      <c r="B44" s="97"/>
      <c r="C44" s="97"/>
      <c r="D44" s="97"/>
      <c r="E44" s="98"/>
      <c r="F44" s="98"/>
      <c r="G44" s="98"/>
      <c r="H44" s="98"/>
      <c r="I44" s="98"/>
      <c r="J44" s="99"/>
      <c r="K44" s="99"/>
      <c r="L44" s="99"/>
      <c r="M44" s="99"/>
      <c r="N44" s="99"/>
      <c r="AH44" s="102"/>
    </row>
    <row r="45" spans="1:48" ht="4.5" hidden="1" customHeight="1">
      <c r="A45" s="97"/>
      <c r="B45" s="97"/>
      <c r="C45" s="97"/>
      <c r="D45" s="97"/>
      <c r="E45" s="100"/>
      <c r="F45" s="100"/>
      <c r="G45" s="100"/>
      <c r="H45" s="100"/>
      <c r="I45" s="100"/>
      <c r="J45" s="101"/>
      <c r="K45" s="101"/>
      <c r="L45" s="101"/>
      <c r="M45" s="101"/>
      <c r="N45" s="101"/>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row>
    <row r="46" spans="1:48">
      <c r="A46" s="87" t="s">
        <v>216</v>
      </c>
    </row>
    <row r="48" spans="1:48">
      <c r="AI48" s="185"/>
      <c r="AJ48" s="185"/>
      <c r="AK48" s="185"/>
      <c r="AL48" s="185"/>
      <c r="AM48" s="185"/>
    </row>
  </sheetData>
  <sheetProtection algorithmName="SHA-512" hashValue="SJeq00AbtM1+KYZ/NWYdMCIgwXMrSs1ZpDpbENl4NsjFWeE+MPwMBEBBZOYM9K2N44xLvktSEnznyawNKN5vWQ==" saltValue="64b5Xarp1WfoGh57gRcX1w==" spinCount="100000" sheet="1" objects="1" scenarios="1" selectLockedCells="1" autoFilter="0"/>
  <mergeCells count="81">
    <mergeCell ref="AI48:AM48"/>
    <mergeCell ref="AP10:AU10"/>
    <mergeCell ref="AG10:AI10"/>
    <mergeCell ref="AJ10:AK10"/>
    <mergeCell ref="AL10:AM10"/>
    <mergeCell ref="AI24:AM24"/>
    <mergeCell ref="M27:AM27"/>
    <mergeCell ref="AD24:AH24"/>
    <mergeCell ref="AC24:AC26"/>
    <mergeCell ref="AD25:AF26"/>
    <mergeCell ref="AG25:AH26"/>
    <mergeCell ref="A22:AM22"/>
    <mergeCell ref="L10:AF10"/>
    <mergeCell ref="A12:AM12"/>
    <mergeCell ref="A16:W16"/>
    <mergeCell ref="X14:Z14"/>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25:AM26"/>
    <mergeCell ref="AI25:AK26"/>
    <mergeCell ref="X16:Z16"/>
    <mergeCell ref="A10:K10"/>
    <mergeCell ref="A14:W14"/>
    <mergeCell ref="X15:Z15"/>
    <mergeCell ref="A18:AM18"/>
    <mergeCell ref="A20:W20"/>
    <mergeCell ref="X20:Z20"/>
    <mergeCell ref="A29:G29"/>
    <mergeCell ref="A30:G30"/>
    <mergeCell ref="A32:G32"/>
    <mergeCell ref="A33:G33"/>
    <mergeCell ref="H30:L30"/>
    <mergeCell ref="H32:L32"/>
    <mergeCell ref="H37:L37"/>
    <mergeCell ref="M37:AM37"/>
    <mergeCell ref="H29:L29"/>
    <mergeCell ref="M34:AM34"/>
    <mergeCell ref="M33:AM33"/>
    <mergeCell ref="M30:AM30"/>
    <mergeCell ref="M32:AM32"/>
    <mergeCell ref="AL36:AM36"/>
    <mergeCell ref="A27:G27"/>
    <mergeCell ref="H43:L43"/>
    <mergeCell ref="M43:AM43"/>
    <mergeCell ref="AI35:AK35"/>
    <mergeCell ref="AL35:AM35"/>
    <mergeCell ref="H38:L38"/>
    <mergeCell ref="M38:AM38"/>
    <mergeCell ref="H41:L41"/>
    <mergeCell ref="M41:AM41"/>
    <mergeCell ref="H27:L27"/>
    <mergeCell ref="AI36:AK36"/>
    <mergeCell ref="H34:L34"/>
    <mergeCell ref="H33:L33"/>
    <mergeCell ref="M29:AM29"/>
    <mergeCell ref="A37:G37"/>
    <mergeCell ref="A38:G38"/>
    <mergeCell ref="A39:G39"/>
    <mergeCell ref="A40:G40"/>
    <mergeCell ref="H42:L42"/>
    <mergeCell ref="M42:AM42"/>
    <mergeCell ref="M39:AM39"/>
    <mergeCell ref="M40:AM40"/>
    <mergeCell ref="A41:G41"/>
    <mergeCell ref="A42:G42"/>
    <mergeCell ref="H39:L39"/>
    <mergeCell ref="H40:L40"/>
  </mergeCells>
  <phoneticPr fontId="4"/>
  <dataValidations count="2">
    <dataValidation imeMode="halfAlpha" allowBlank="1" showInputMessage="1" showErrorMessage="1" sqref="S24:V26 J24:N26 S36:V36 J36:N36" xr:uid="{00000000-0002-0000-0300-000000000000}"/>
    <dataValidation type="list" allowBlank="1" showInputMessage="1" showErrorMessage="1" sqref="X14:X16 Y14:Z14 Y16:Z16 X20:Z20"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47</v>
      </c>
      <c r="B1" s="6"/>
      <c r="C1" s="5" t="s">
        <v>48</v>
      </c>
      <c r="I1" s="5"/>
      <c r="J1" s="5"/>
    </row>
    <row r="2" spans="1:15" ht="27" customHeight="1">
      <c r="A2" s="8" t="s">
        <v>49</v>
      </c>
      <c r="B2" s="9"/>
      <c r="C2" s="10"/>
      <c r="D2" s="10"/>
      <c r="E2" s="10"/>
      <c r="F2" s="10"/>
      <c r="G2" s="10"/>
      <c r="H2" s="11"/>
      <c r="I2" s="285" t="s">
        <v>50</v>
      </c>
      <c r="J2" s="286"/>
    </row>
    <row r="3" spans="1:15" ht="30" customHeight="1">
      <c r="A3" s="12"/>
      <c r="B3" s="13"/>
      <c r="C3" s="14"/>
      <c r="D3" s="14"/>
      <c r="E3" s="14"/>
      <c r="F3" s="14"/>
      <c r="G3" s="15" t="s">
        <v>51</v>
      </c>
      <c r="H3" s="16"/>
    </row>
    <row r="4" spans="1:15" ht="71.25" customHeight="1">
      <c r="A4" s="17"/>
      <c r="B4" s="18"/>
      <c r="C4" s="287" t="s">
        <v>52</v>
      </c>
      <c r="D4" s="288"/>
      <c r="E4" s="288"/>
      <c r="F4" s="289"/>
      <c r="G4" s="290" t="s">
        <v>53</v>
      </c>
      <c r="H4" s="291"/>
    </row>
    <row r="5" spans="1:15" ht="18.95" customHeight="1">
      <c r="A5" s="19"/>
      <c r="B5" s="20"/>
      <c r="C5" s="292" t="s">
        <v>54</v>
      </c>
      <c r="D5" s="21">
        <v>1</v>
      </c>
      <c r="E5" s="293" t="s">
        <v>55</v>
      </c>
      <c r="F5" s="21" t="s">
        <v>56</v>
      </c>
      <c r="G5" s="22">
        <v>653</v>
      </c>
      <c r="H5" s="23" t="s">
        <v>57</v>
      </c>
      <c r="K5" s="24"/>
      <c r="L5" s="25"/>
      <c r="M5" s="24"/>
      <c r="N5" s="25"/>
      <c r="O5" s="26"/>
    </row>
    <row r="6" spans="1:15" ht="18.95" customHeight="1">
      <c r="A6" s="19"/>
      <c r="B6" s="20"/>
      <c r="C6" s="292"/>
      <c r="D6" s="21">
        <v>2</v>
      </c>
      <c r="E6" s="293"/>
      <c r="F6" s="21" t="s">
        <v>58</v>
      </c>
      <c r="G6" s="22">
        <v>831</v>
      </c>
      <c r="H6" s="23" t="s">
        <v>57</v>
      </c>
      <c r="K6" s="24"/>
      <c r="L6" s="25"/>
      <c r="M6" s="24"/>
      <c r="N6" s="25"/>
      <c r="O6" s="26"/>
    </row>
    <row r="7" spans="1:15" ht="18.95" customHeight="1">
      <c r="A7" s="19"/>
      <c r="B7" s="20"/>
      <c r="C7" s="292"/>
      <c r="D7" s="21">
        <v>3</v>
      </c>
      <c r="E7" s="293"/>
      <c r="F7" s="21" t="s">
        <v>59</v>
      </c>
      <c r="G7" s="22">
        <v>1075</v>
      </c>
      <c r="H7" s="23" t="s">
        <v>57</v>
      </c>
      <c r="K7" s="24"/>
      <c r="L7" s="25"/>
      <c r="M7" s="24"/>
      <c r="N7" s="25"/>
      <c r="O7" s="26"/>
    </row>
    <row r="8" spans="1:15" ht="18.95" customHeight="1">
      <c r="A8" s="19"/>
      <c r="B8" s="20"/>
      <c r="C8" s="292"/>
      <c r="D8" s="21">
        <v>4</v>
      </c>
      <c r="E8" s="294" t="s">
        <v>60</v>
      </c>
      <c r="F8" s="294"/>
      <c r="G8" s="22">
        <v>305</v>
      </c>
      <c r="H8" s="23" t="s">
        <v>57</v>
      </c>
      <c r="K8" s="24"/>
      <c r="L8" s="25"/>
      <c r="M8" s="24"/>
      <c r="N8" s="25"/>
      <c r="O8" s="26"/>
    </row>
    <row r="9" spans="1:15" ht="18.95" customHeight="1">
      <c r="A9" s="19"/>
      <c r="B9" s="20"/>
      <c r="C9" s="292"/>
      <c r="D9" s="21">
        <v>5</v>
      </c>
      <c r="E9" s="293" t="s">
        <v>61</v>
      </c>
      <c r="F9" s="293"/>
      <c r="G9" s="22">
        <v>340</v>
      </c>
      <c r="H9" s="23" t="s">
        <v>57</v>
      </c>
      <c r="K9" s="24"/>
      <c r="L9" s="25"/>
      <c r="M9" s="24"/>
      <c r="N9" s="25"/>
      <c r="O9" s="26"/>
    </row>
    <row r="10" spans="1:15" ht="18.95" customHeight="1">
      <c r="A10" s="19"/>
      <c r="B10" s="20"/>
      <c r="C10" s="292"/>
      <c r="D10" s="21">
        <v>6</v>
      </c>
      <c r="E10" s="293" t="s">
        <v>62</v>
      </c>
      <c r="F10" s="21" t="s">
        <v>56</v>
      </c>
      <c r="G10" s="22">
        <v>642</v>
      </c>
      <c r="H10" s="23" t="s">
        <v>57</v>
      </c>
      <c r="K10" s="24"/>
      <c r="L10" s="25"/>
      <c r="M10" s="24"/>
      <c r="N10" s="25"/>
      <c r="O10" s="26"/>
    </row>
    <row r="11" spans="1:15" ht="18.95" customHeight="1">
      <c r="A11" s="19"/>
      <c r="B11" s="20"/>
      <c r="C11" s="292"/>
      <c r="D11" s="21">
        <v>7</v>
      </c>
      <c r="E11" s="293"/>
      <c r="F11" s="21" t="s">
        <v>58</v>
      </c>
      <c r="G11" s="22">
        <v>776</v>
      </c>
      <c r="H11" s="23" t="s">
        <v>57</v>
      </c>
      <c r="K11" s="24"/>
      <c r="L11" s="25"/>
      <c r="M11" s="24"/>
      <c r="N11" s="25"/>
      <c r="O11" s="26"/>
    </row>
    <row r="12" spans="1:15" ht="18.95" customHeight="1">
      <c r="A12" s="19"/>
      <c r="B12" s="20"/>
      <c r="C12" s="292"/>
      <c r="D12" s="21">
        <v>8</v>
      </c>
      <c r="E12" s="293"/>
      <c r="F12" s="21" t="s">
        <v>59</v>
      </c>
      <c r="G12" s="22">
        <v>1272</v>
      </c>
      <c r="H12" s="23" t="s">
        <v>57</v>
      </c>
      <c r="K12" s="24"/>
      <c r="L12" s="25"/>
      <c r="M12" s="24"/>
      <c r="N12" s="25"/>
      <c r="O12" s="26"/>
    </row>
    <row r="13" spans="1:15" ht="18.95" customHeight="1">
      <c r="A13" s="19"/>
      <c r="B13" s="20"/>
      <c r="C13" s="27" t="s">
        <v>63</v>
      </c>
      <c r="D13" s="21">
        <v>9</v>
      </c>
      <c r="E13" s="293" t="s">
        <v>64</v>
      </c>
      <c r="F13" s="293"/>
      <c r="G13" s="22">
        <v>44</v>
      </c>
      <c r="H13" s="23" t="s">
        <v>65</v>
      </c>
      <c r="K13" s="24"/>
      <c r="L13" s="26"/>
      <c r="M13" s="26"/>
      <c r="N13" s="25"/>
      <c r="O13" s="24"/>
    </row>
    <row r="14" spans="1:15" ht="18.95" customHeight="1">
      <c r="A14" s="19"/>
      <c r="B14" s="20"/>
      <c r="C14" s="292" t="s">
        <v>66</v>
      </c>
      <c r="D14" s="21">
        <v>10</v>
      </c>
      <c r="E14" s="293" t="s">
        <v>67</v>
      </c>
      <c r="F14" s="293"/>
      <c r="G14" s="22">
        <v>500</v>
      </c>
      <c r="H14" s="23" t="s">
        <v>57</v>
      </c>
      <c r="K14" s="24"/>
      <c r="L14" s="25"/>
      <c r="M14" s="24"/>
      <c r="N14" s="25"/>
      <c r="O14" s="26"/>
    </row>
    <row r="15" spans="1:15" ht="18.95" customHeight="1">
      <c r="A15" s="19"/>
      <c r="B15" s="20"/>
      <c r="C15" s="292"/>
      <c r="D15" s="21">
        <v>11</v>
      </c>
      <c r="E15" s="293" t="s">
        <v>68</v>
      </c>
      <c r="F15" s="293"/>
      <c r="G15" s="22">
        <v>431</v>
      </c>
      <c r="H15" s="23" t="s">
        <v>57</v>
      </c>
      <c r="K15" s="24"/>
      <c r="L15" s="25"/>
      <c r="M15" s="24"/>
      <c r="N15" s="25"/>
      <c r="O15" s="26"/>
    </row>
    <row r="16" spans="1:15" ht="18.95" customHeight="1">
      <c r="A16" s="19"/>
      <c r="B16" s="20"/>
      <c r="C16" s="292"/>
      <c r="D16" s="21">
        <v>12</v>
      </c>
      <c r="E16" s="293" t="s">
        <v>69</v>
      </c>
      <c r="F16" s="293"/>
      <c r="G16" s="22">
        <v>464</v>
      </c>
      <c r="H16" s="23" t="s">
        <v>57</v>
      </c>
      <c r="K16" s="24"/>
      <c r="L16" s="25"/>
      <c r="M16" s="24"/>
      <c r="N16" s="25"/>
      <c r="O16" s="26"/>
    </row>
    <row r="17" spans="1:28" ht="18.95" customHeight="1">
      <c r="A17" s="19"/>
      <c r="B17" s="20"/>
      <c r="C17" s="292"/>
      <c r="D17" s="21">
        <v>13</v>
      </c>
      <c r="E17" s="293" t="s">
        <v>70</v>
      </c>
      <c r="F17" s="293"/>
      <c r="G17" s="22">
        <v>153</v>
      </c>
      <c r="H17" s="23" t="s">
        <v>57</v>
      </c>
      <c r="K17" s="24"/>
      <c r="L17" s="25"/>
      <c r="M17" s="24"/>
      <c r="N17" s="25"/>
      <c r="O17" s="26"/>
    </row>
    <row r="18" spans="1:28" ht="18.95" customHeight="1">
      <c r="A18" s="19"/>
      <c r="B18" s="20"/>
      <c r="C18" s="292"/>
      <c r="D18" s="21">
        <v>14</v>
      </c>
      <c r="E18" s="293" t="s">
        <v>71</v>
      </c>
      <c r="F18" s="293"/>
      <c r="G18" s="22">
        <v>1002</v>
      </c>
      <c r="H18" s="23" t="s">
        <v>57</v>
      </c>
      <c r="K18" s="24"/>
      <c r="L18" s="25"/>
      <c r="M18" s="24"/>
      <c r="N18" s="25"/>
      <c r="O18" s="26"/>
    </row>
    <row r="19" spans="1:28" ht="18.95" customHeight="1">
      <c r="A19" s="19"/>
      <c r="B19" s="20"/>
      <c r="C19" s="292"/>
      <c r="D19" s="21">
        <v>15</v>
      </c>
      <c r="E19" s="293" t="s">
        <v>72</v>
      </c>
      <c r="F19" s="293"/>
      <c r="G19" s="22">
        <v>573</v>
      </c>
      <c r="H19" s="23" t="s">
        <v>57</v>
      </c>
      <c r="K19" s="24"/>
      <c r="L19" s="25"/>
      <c r="M19" s="24"/>
      <c r="N19" s="25"/>
      <c r="O19" s="26"/>
    </row>
    <row r="20" spans="1:28" ht="18.95" customHeight="1">
      <c r="A20" s="19"/>
      <c r="B20" s="20"/>
      <c r="C20" s="292"/>
      <c r="D20" s="21">
        <v>16</v>
      </c>
      <c r="E20" s="293" t="s">
        <v>73</v>
      </c>
      <c r="F20" s="293"/>
      <c r="G20" s="22">
        <v>227</v>
      </c>
      <c r="H20" s="23" t="s">
        <v>57</v>
      </c>
      <c r="K20" s="24"/>
      <c r="L20" s="25"/>
      <c r="M20" s="24"/>
      <c r="N20" s="25"/>
      <c r="O20" s="26"/>
    </row>
    <row r="21" spans="1:28" s="28" customFormat="1" ht="18.95" customHeight="1">
      <c r="A21" s="19"/>
      <c r="B21" s="20"/>
      <c r="C21" s="292"/>
      <c r="D21" s="21">
        <v>17</v>
      </c>
      <c r="E21" s="293" t="s">
        <v>74</v>
      </c>
      <c r="F21" s="293"/>
      <c r="G21" s="22">
        <v>252</v>
      </c>
      <c r="H21" s="23" t="s">
        <v>57</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2"/>
      <c r="D22" s="21">
        <v>18</v>
      </c>
      <c r="E22" s="296" t="s">
        <v>75</v>
      </c>
      <c r="F22" s="296"/>
      <c r="G22" s="22">
        <v>82</v>
      </c>
      <c r="H22" s="23" t="s">
        <v>57</v>
      </c>
      <c r="K22" s="24"/>
      <c r="L22" s="25"/>
      <c r="M22" s="24"/>
      <c r="N22" s="25"/>
      <c r="O22" s="26"/>
    </row>
    <row r="23" spans="1:28" ht="18.95" customHeight="1">
      <c r="A23" s="19"/>
      <c r="B23" s="20"/>
      <c r="C23" s="297" t="s">
        <v>76</v>
      </c>
      <c r="D23" s="21">
        <v>19</v>
      </c>
      <c r="E23" s="293" t="s">
        <v>77</v>
      </c>
      <c r="F23" s="293"/>
      <c r="G23" s="22">
        <v>637</v>
      </c>
      <c r="H23" s="23" t="s">
        <v>57</v>
      </c>
      <c r="K23" s="24"/>
      <c r="L23" s="25"/>
      <c r="M23" s="24"/>
      <c r="N23" s="25"/>
      <c r="O23" s="26"/>
    </row>
    <row r="24" spans="1:28" ht="18.95" customHeight="1">
      <c r="A24" s="19"/>
      <c r="B24" s="20"/>
      <c r="C24" s="297"/>
      <c r="D24" s="21">
        <v>20</v>
      </c>
      <c r="E24" s="293" t="s">
        <v>78</v>
      </c>
      <c r="F24" s="293"/>
      <c r="G24" s="22">
        <v>873</v>
      </c>
      <c r="H24" s="23" t="s">
        <v>57</v>
      </c>
      <c r="K24" s="24"/>
      <c r="L24" s="25"/>
      <c r="M24" s="24"/>
      <c r="N24" s="25"/>
      <c r="O24" s="26"/>
    </row>
    <row r="25" spans="1:28" ht="18.95" customHeight="1">
      <c r="A25" s="19"/>
      <c r="B25" s="20"/>
      <c r="C25" s="297" t="s">
        <v>79</v>
      </c>
      <c r="D25" s="21">
        <v>21</v>
      </c>
      <c r="E25" s="293" t="s">
        <v>80</v>
      </c>
      <c r="F25" s="293"/>
      <c r="G25" s="22">
        <v>40</v>
      </c>
      <c r="H25" s="23" t="s">
        <v>65</v>
      </c>
      <c r="K25" s="24"/>
      <c r="L25" s="26"/>
      <c r="M25" s="26"/>
      <c r="N25" s="25"/>
      <c r="O25" s="24"/>
    </row>
    <row r="26" spans="1:28" ht="18.95" customHeight="1">
      <c r="A26" s="19"/>
      <c r="B26" s="20"/>
      <c r="C26" s="297"/>
      <c r="D26" s="21">
        <v>22</v>
      </c>
      <c r="E26" s="293" t="s">
        <v>81</v>
      </c>
      <c r="F26" s="293"/>
      <c r="G26" s="22">
        <v>48</v>
      </c>
      <c r="H26" s="23" t="s">
        <v>65</v>
      </c>
      <c r="K26" s="24"/>
      <c r="L26" s="26"/>
      <c r="M26" s="26"/>
      <c r="N26" s="25"/>
      <c r="O26" s="24"/>
    </row>
    <row r="27" spans="1:28" ht="18.95" customHeight="1">
      <c r="A27" s="19"/>
      <c r="B27" s="20"/>
      <c r="C27" s="297"/>
      <c r="D27" s="21">
        <v>23</v>
      </c>
      <c r="E27" s="293" t="s">
        <v>82</v>
      </c>
      <c r="F27" s="293"/>
      <c r="G27" s="22">
        <v>39</v>
      </c>
      <c r="H27" s="23" t="s">
        <v>65</v>
      </c>
      <c r="K27" s="24"/>
      <c r="L27" s="26"/>
      <c r="M27" s="26"/>
      <c r="N27" s="25"/>
      <c r="O27" s="24"/>
    </row>
    <row r="28" spans="1:28" ht="18.95" customHeight="1">
      <c r="A28" s="19"/>
      <c r="B28" s="20"/>
      <c r="C28" s="297"/>
      <c r="D28" s="21">
        <v>24</v>
      </c>
      <c r="E28" s="293" t="s">
        <v>83</v>
      </c>
      <c r="F28" s="293"/>
      <c r="G28" s="22">
        <v>48</v>
      </c>
      <c r="H28" s="23" t="s">
        <v>65</v>
      </c>
      <c r="K28" s="24"/>
      <c r="L28" s="26"/>
      <c r="M28" s="26"/>
      <c r="N28" s="25"/>
      <c r="O28" s="24"/>
    </row>
    <row r="29" spans="1:28" ht="18.95" customHeight="1">
      <c r="A29" s="19"/>
      <c r="B29" s="20"/>
      <c r="C29" s="297"/>
      <c r="D29" s="21">
        <v>25</v>
      </c>
      <c r="E29" s="293" t="s">
        <v>84</v>
      </c>
      <c r="F29" s="293"/>
      <c r="G29" s="22">
        <v>43</v>
      </c>
      <c r="H29" s="23" t="s">
        <v>65</v>
      </c>
      <c r="K29" s="24"/>
      <c r="L29" s="26"/>
      <c r="M29" s="26"/>
      <c r="N29" s="25"/>
      <c r="O29" s="24"/>
    </row>
    <row r="30" spans="1:28" ht="18.95" customHeight="1">
      <c r="A30" s="19"/>
      <c r="B30" s="20"/>
      <c r="C30" s="297"/>
      <c r="D30" s="21">
        <v>26</v>
      </c>
      <c r="E30" s="293" t="s">
        <v>85</v>
      </c>
      <c r="F30" s="293"/>
      <c r="G30" s="22">
        <v>48</v>
      </c>
      <c r="H30" s="23" t="s">
        <v>65</v>
      </c>
      <c r="K30" s="24"/>
      <c r="L30" s="26"/>
      <c r="M30" s="26"/>
      <c r="N30" s="25"/>
      <c r="O30" s="24"/>
    </row>
    <row r="31" spans="1:28" ht="18.95" customHeight="1">
      <c r="A31" s="19"/>
      <c r="B31" s="20"/>
      <c r="C31" s="297"/>
      <c r="D31" s="21">
        <v>27</v>
      </c>
      <c r="E31" s="294" t="s">
        <v>86</v>
      </c>
      <c r="F31" s="294"/>
      <c r="G31" s="22">
        <v>37</v>
      </c>
      <c r="H31" s="23" t="s">
        <v>65</v>
      </c>
      <c r="K31" s="24"/>
      <c r="L31" s="26"/>
      <c r="M31" s="26"/>
      <c r="N31" s="25"/>
      <c r="O31" s="24"/>
    </row>
    <row r="32" spans="1:28" ht="18.95" customHeight="1">
      <c r="A32" s="29"/>
      <c r="B32" s="30"/>
      <c r="C32" s="297"/>
      <c r="D32" s="21">
        <v>28</v>
      </c>
      <c r="E32" s="294" t="s">
        <v>87</v>
      </c>
      <c r="F32" s="294"/>
      <c r="G32" s="22">
        <v>37</v>
      </c>
      <c r="H32" s="23" t="s">
        <v>65</v>
      </c>
      <c r="K32" s="24"/>
      <c r="L32" s="26"/>
      <c r="M32" s="26"/>
      <c r="N32" s="25"/>
      <c r="O32" s="24"/>
    </row>
    <row r="33" spans="1:10" ht="246.75" customHeight="1">
      <c r="A33" s="31" t="s">
        <v>88</v>
      </c>
      <c r="B33" s="32"/>
      <c r="C33" s="33"/>
      <c r="D33" s="34"/>
      <c r="E33" s="35"/>
      <c r="F33" s="36"/>
      <c r="G33" s="298" t="s">
        <v>89</v>
      </c>
      <c r="H33" s="299"/>
    </row>
    <row r="34" spans="1:10" ht="70.5" customHeight="1">
      <c r="A34" s="37" t="s">
        <v>90</v>
      </c>
      <c r="B34" s="38"/>
      <c r="C34" s="39"/>
      <c r="D34" s="40"/>
      <c r="E34" s="41"/>
      <c r="F34" s="42"/>
      <c r="G34" s="300" t="s">
        <v>91</v>
      </c>
      <c r="H34" s="301"/>
    </row>
    <row r="35" spans="1:10" ht="21" customHeight="1">
      <c r="A35" s="43" t="s">
        <v>92</v>
      </c>
      <c r="B35" s="43"/>
      <c r="C35" s="26"/>
      <c r="D35" s="26"/>
      <c r="E35" s="43"/>
      <c r="F35" s="26"/>
      <c r="G35" s="44"/>
      <c r="H35" s="44"/>
    </row>
    <row r="36" spans="1:10" ht="21" customHeight="1">
      <c r="A36" s="7" t="s">
        <v>93</v>
      </c>
    </row>
    <row r="37" spans="1:10" ht="21" customHeight="1">
      <c r="A37" s="7" t="s">
        <v>94</v>
      </c>
    </row>
    <row r="38" spans="1:10" ht="21" customHeight="1">
      <c r="B38" s="7" t="s">
        <v>95</v>
      </c>
    </row>
    <row r="39" spans="1:10" ht="21" customHeight="1">
      <c r="A39" s="7" t="s">
        <v>96</v>
      </c>
    </row>
    <row r="40" spans="1:10">
      <c r="A40" s="7" t="s">
        <v>97</v>
      </c>
    </row>
    <row r="41" spans="1:10">
      <c r="A41" s="7" t="s">
        <v>98</v>
      </c>
    </row>
    <row r="42" spans="1:10">
      <c r="A42" s="7" t="s">
        <v>99</v>
      </c>
    </row>
    <row r="44" spans="1:10" ht="18.75">
      <c r="I44" s="295" t="s">
        <v>100</v>
      </c>
      <c r="J44" s="295"/>
    </row>
    <row r="45" spans="1:10" ht="21">
      <c r="I45" s="45"/>
      <c r="J45" s="45"/>
    </row>
    <row r="48" spans="1:10" ht="18.75">
      <c r="A48" s="8" t="s">
        <v>101</v>
      </c>
      <c r="B48" s="9"/>
      <c r="C48" s="10"/>
      <c r="D48" s="10"/>
      <c r="E48" s="10"/>
      <c r="F48" s="10"/>
      <c r="G48" s="10"/>
      <c r="H48" s="46"/>
      <c r="I48" s="46"/>
      <c r="J48" s="11"/>
    </row>
    <row r="49" spans="1:10" ht="17.25">
      <c r="A49" s="12"/>
      <c r="B49" s="13"/>
      <c r="C49" s="14"/>
      <c r="D49" s="14"/>
      <c r="E49" s="14"/>
      <c r="F49" s="14"/>
      <c r="G49" s="302" t="s">
        <v>102</v>
      </c>
      <c r="H49" s="303"/>
      <c r="I49" s="302" t="s">
        <v>103</v>
      </c>
      <c r="J49" s="303"/>
    </row>
    <row r="50" spans="1:10" ht="14.25" customHeight="1">
      <c r="A50" s="17"/>
      <c r="B50" s="18"/>
      <c r="C50" s="287" t="s">
        <v>104</v>
      </c>
      <c r="D50" s="288"/>
      <c r="E50" s="288"/>
      <c r="F50" s="289"/>
      <c r="G50" s="307" t="s">
        <v>105</v>
      </c>
      <c r="H50" s="308"/>
      <c r="I50" s="311" t="s">
        <v>106</v>
      </c>
      <c r="J50" s="312"/>
    </row>
    <row r="51" spans="1:10" ht="29.25" customHeight="1">
      <c r="A51" s="47"/>
      <c r="B51" s="48"/>
      <c r="C51" s="304"/>
      <c r="D51" s="305"/>
      <c r="E51" s="305"/>
      <c r="F51" s="306"/>
      <c r="G51" s="309"/>
      <c r="H51" s="310"/>
      <c r="I51" s="313"/>
      <c r="J51" s="314"/>
    </row>
    <row r="52" spans="1:10" ht="21">
      <c r="A52" s="19"/>
      <c r="B52" s="20"/>
      <c r="C52" s="292" t="s">
        <v>54</v>
      </c>
      <c r="D52" s="21">
        <v>1</v>
      </c>
      <c r="E52" s="293" t="s">
        <v>55</v>
      </c>
      <c r="F52" s="21" t="s">
        <v>56</v>
      </c>
      <c r="G52" s="49">
        <v>20</v>
      </c>
      <c r="H52" s="50" t="s">
        <v>107</v>
      </c>
      <c r="I52" s="22">
        <v>200</v>
      </c>
      <c r="J52" s="50" t="s">
        <v>57</v>
      </c>
    </row>
    <row r="53" spans="1:10" ht="21">
      <c r="A53" s="19"/>
      <c r="B53" s="20"/>
      <c r="C53" s="292"/>
      <c r="D53" s="21">
        <v>2</v>
      </c>
      <c r="E53" s="293"/>
      <c r="F53" s="21" t="s">
        <v>58</v>
      </c>
      <c r="G53" s="49">
        <v>20</v>
      </c>
      <c r="H53" s="50" t="s">
        <v>107</v>
      </c>
      <c r="I53" s="22">
        <v>200</v>
      </c>
      <c r="J53" s="50" t="s">
        <v>57</v>
      </c>
    </row>
    <row r="54" spans="1:10" ht="21">
      <c r="A54" s="19"/>
      <c r="B54" s="20"/>
      <c r="C54" s="292"/>
      <c r="D54" s="21">
        <v>3</v>
      </c>
      <c r="E54" s="293"/>
      <c r="F54" s="21" t="s">
        <v>59</v>
      </c>
      <c r="G54" s="49">
        <v>20</v>
      </c>
      <c r="H54" s="50" t="s">
        <v>107</v>
      </c>
      <c r="I54" s="22">
        <v>200</v>
      </c>
      <c r="J54" s="50" t="s">
        <v>57</v>
      </c>
    </row>
    <row r="55" spans="1:10" ht="21">
      <c r="A55" s="19"/>
      <c r="B55" s="20"/>
      <c r="C55" s="292"/>
      <c r="D55" s="21">
        <v>4</v>
      </c>
      <c r="E55" s="294" t="s">
        <v>60</v>
      </c>
      <c r="F55" s="294"/>
      <c r="G55" s="49">
        <v>20</v>
      </c>
      <c r="H55" s="50" t="s">
        <v>107</v>
      </c>
      <c r="I55" s="22">
        <v>200</v>
      </c>
      <c r="J55" s="50" t="s">
        <v>57</v>
      </c>
    </row>
    <row r="56" spans="1:10" ht="21">
      <c r="A56" s="19"/>
      <c r="B56" s="20"/>
      <c r="C56" s="292"/>
      <c r="D56" s="21">
        <v>5</v>
      </c>
      <c r="E56" s="293" t="s">
        <v>61</v>
      </c>
      <c r="F56" s="293"/>
      <c r="G56" s="49">
        <v>20</v>
      </c>
      <c r="H56" s="50" t="s">
        <v>107</v>
      </c>
      <c r="I56" s="22">
        <v>200</v>
      </c>
      <c r="J56" s="50" t="s">
        <v>57</v>
      </c>
    </row>
    <row r="57" spans="1:10" ht="21">
      <c r="A57" s="19"/>
      <c r="B57" s="20"/>
      <c r="C57" s="292"/>
      <c r="D57" s="21">
        <v>6</v>
      </c>
      <c r="E57" s="293" t="s">
        <v>62</v>
      </c>
      <c r="F57" s="21" t="s">
        <v>56</v>
      </c>
      <c r="G57" s="49">
        <v>20</v>
      </c>
      <c r="H57" s="50" t="s">
        <v>107</v>
      </c>
      <c r="I57" s="22">
        <v>200</v>
      </c>
      <c r="J57" s="50" t="s">
        <v>57</v>
      </c>
    </row>
    <row r="58" spans="1:10" ht="21">
      <c r="A58" s="19"/>
      <c r="B58" s="20"/>
      <c r="C58" s="292"/>
      <c r="D58" s="21">
        <v>7</v>
      </c>
      <c r="E58" s="293"/>
      <c r="F58" s="21" t="s">
        <v>58</v>
      </c>
      <c r="G58" s="49">
        <v>20</v>
      </c>
      <c r="H58" s="50" t="s">
        <v>107</v>
      </c>
      <c r="I58" s="22">
        <v>200</v>
      </c>
      <c r="J58" s="50" t="s">
        <v>57</v>
      </c>
    </row>
    <row r="59" spans="1:10" ht="21">
      <c r="A59" s="19"/>
      <c r="B59" s="20"/>
      <c r="C59" s="292"/>
      <c r="D59" s="21">
        <v>8</v>
      </c>
      <c r="E59" s="293"/>
      <c r="F59" s="21" t="s">
        <v>59</v>
      </c>
      <c r="G59" s="49">
        <v>20</v>
      </c>
      <c r="H59" s="50" t="s">
        <v>107</v>
      </c>
      <c r="I59" s="22">
        <v>200</v>
      </c>
      <c r="J59" s="50" t="s">
        <v>57</v>
      </c>
    </row>
    <row r="60" spans="1:10" ht="21">
      <c r="A60" s="19"/>
      <c r="B60" s="20"/>
      <c r="C60" s="27" t="s">
        <v>63</v>
      </c>
      <c r="D60" s="21">
        <v>9</v>
      </c>
      <c r="E60" s="293" t="s">
        <v>64</v>
      </c>
      <c r="F60" s="293"/>
      <c r="G60" s="49">
        <v>20</v>
      </c>
      <c r="H60" s="50" t="s">
        <v>107</v>
      </c>
      <c r="I60" s="22">
        <v>200</v>
      </c>
      <c r="J60" s="50" t="s">
        <v>57</v>
      </c>
    </row>
    <row r="61" spans="1:10" ht="21">
      <c r="A61" s="19"/>
      <c r="B61" s="20"/>
      <c r="C61" s="292" t="s">
        <v>66</v>
      </c>
      <c r="D61" s="21">
        <v>10</v>
      </c>
      <c r="E61" s="293" t="s">
        <v>67</v>
      </c>
      <c r="F61" s="293"/>
      <c r="G61" s="49">
        <v>20</v>
      </c>
      <c r="H61" s="50" t="s">
        <v>107</v>
      </c>
      <c r="I61" s="22">
        <v>200</v>
      </c>
      <c r="J61" s="50" t="s">
        <v>57</v>
      </c>
    </row>
    <row r="62" spans="1:10" ht="21">
      <c r="A62" s="19"/>
      <c r="B62" s="20"/>
      <c r="C62" s="292"/>
      <c r="D62" s="21">
        <v>11</v>
      </c>
      <c r="E62" s="293" t="s">
        <v>68</v>
      </c>
      <c r="F62" s="293"/>
      <c r="G62" s="49">
        <v>20</v>
      </c>
      <c r="H62" s="50" t="s">
        <v>107</v>
      </c>
      <c r="I62" s="22">
        <v>200</v>
      </c>
      <c r="J62" s="50" t="s">
        <v>57</v>
      </c>
    </row>
    <row r="63" spans="1:10" ht="21">
      <c r="A63" s="19"/>
      <c r="B63" s="20"/>
      <c r="C63" s="292"/>
      <c r="D63" s="21">
        <v>12</v>
      </c>
      <c r="E63" s="293" t="s">
        <v>69</v>
      </c>
      <c r="F63" s="293"/>
      <c r="G63" s="49">
        <v>20</v>
      </c>
      <c r="H63" s="50" t="s">
        <v>107</v>
      </c>
      <c r="I63" s="22">
        <v>200</v>
      </c>
      <c r="J63" s="50" t="s">
        <v>57</v>
      </c>
    </row>
    <row r="64" spans="1:10" ht="21">
      <c r="A64" s="19"/>
      <c r="B64" s="20"/>
      <c r="C64" s="292"/>
      <c r="D64" s="21">
        <v>13</v>
      </c>
      <c r="E64" s="293" t="s">
        <v>70</v>
      </c>
      <c r="F64" s="293"/>
      <c r="G64" s="49">
        <v>20</v>
      </c>
      <c r="H64" s="50" t="s">
        <v>107</v>
      </c>
      <c r="I64" s="22">
        <v>200</v>
      </c>
      <c r="J64" s="50" t="s">
        <v>57</v>
      </c>
    </row>
    <row r="65" spans="1:10" ht="21">
      <c r="A65" s="19"/>
      <c r="B65" s="20"/>
      <c r="C65" s="292"/>
      <c r="D65" s="21">
        <v>14</v>
      </c>
      <c r="E65" s="293" t="s">
        <v>71</v>
      </c>
      <c r="F65" s="293"/>
      <c r="G65" s="49">
        <v>20</v>
      </c>
      <c r="H65" s="50" t="s">
        <v>107</v>
      </c>
      <c r="I65" s="22">
        <v>200</v>
      </c>
      <c r="J65" s="50" t="s">
        <v>57</v>
      </c>
    </row>
    <row r="66" spans="1:10" ht="21">
      <c r="A66" s="19"/>
      <c r="B66" s="20"/>
      <c r="C66" s="292"/>
      <c r="D66" s="21">
        <v>15</v>
      </c>
      <c r="E66" s="293" t="s">
        <v>72</v>
      </c>
      <c r="F66" s="293"/>
      <c r="G66" s="49">
        <v>20</v>
      </c>
      <c r="H66" s="50" t="s">
        <v>107</v>
      </c>
      <c r="I66" s="22">
        <v>200</v>
      </c>
      <c r="J66" s="50" t="s">
        <v>57</v>
      </c>
    </row>
    <row r="67" spans="1:10" ht="21">
      <c r="A67" s="19"/>
      <c r="B67" s="20"/>
      <c r="C67" s="292"/>
      <c r="D67" s="51">
        <v>16</v>
      </c>
      <c r="E67" s="315" t="s">
        <v>73</v>
      </c>
      <c r="F67" s="52" t="s">
        <v>108</v>
      </c>
      <c r="G67" s="53" t="s">
        <v>109</v>
      </c>
      <c r="H67" s="50" t="s">
        <v>107</v>
      </c>
      <c r="I67" s="317">
        <v>200</v>
      </c>
      <c r="J67" s="317" t="s">
        <v>57</v>
      </c>
    </row>
    <row r="68" spans="1:10" ht="21">
      <c r="A68" s="19"/>
      <c r="B68" s="20"/>
      <c r="C68" s="292"/>
      <c r="D68" s="51">
        <v>17</v>
      </c>
      <c r="E68" s="316"/>
      <c r="F68" s="52" t="s">
        <v>110</v>
      </c>
      <c r="G68" s="53" t="s">
        <v>111</v>
      </c>
      <c r="H68" s="50" t="s">
        <v>107</v>
      </c>
      <c r="I68" s="318"/>
      <c r="J68" s="318"/>
    </row>
    <row r="69" spans="1:10" ht="21">
      <c r="A69" s="19"/>
      <c r="B69" s="20"/>
      <c r="C69" s="292"/>
      <c r="D69" s="51">
        <v>18</v>
      </c>
      <c r="E69" s="293" t="s">
        <v>74</v>
      </c>
      <c r="F69" s="293"/>
      <c r="G69" s="49">
        <v>20</v>
      </c>
      <c r="H69" s="50" t="s">
        <v>107</v>
      </c>
      <c r="I69" s="22">
        <v>200</v>
      </c>
      <c r="J69" s="50" t="s">
        <v>57</v>
      </c>
    </row>
    <row r="70" spans="1:10" ht="21">
      <c r="A70" s="19"/>
      <c r="B70" s="20"/>
      <c r="C70" s="292"/>
      <c r="D70" s="51">
        <v>19</v>
      </c>
      <c r="E70" s="296" t="s">
        <v>75</v>
      </c>
      <c r="F70" s="296"/>
      <c r="G70" s="49">
        <v>20</v>
      </c>
      <c r="H70" s="50" t="s">
        <v>107</v>
      </c>
      <c r="I70" s="22">
        <v>200</v>
      </c>
      <c r="J70" s="50" t="s">
        <v>57</v>
      </c>
    </row>
    <row r="71" spans="1:10" ht="21">
      <c r="A71" s="19"/>
      <c r="B71" s="20"/>
      <c r="C71" s="297" t="s">
        <v>76</v>
      </c>
      <c r="D71" s="51">
        <v>20</v>
      </c>
      <c r="E71" s="293" t="s">
        <v>77</v>
      </c>
      <c r="F71" s="293"/>
      <c r="G71" s="49">
        <v>20</v>
      </c>
      <c r="H71" s="50" t="s">
        <v>107</v>
      </c>
      <c r="I71" s="22">
        <v>200</v>
      </c>
      <c r="J71" s="50" t="s">
        <v>57</v>
      </c>
    </row>
    <row r="72" spans="1:10" ht="21">
      <c r="A72" s="19"/>
      <c r="B72" s="20"/>
      <c r="C72" s="297"/>
      <c r="D72" s="51">
        <v>21</v>
      </c>
      <c r="E72" s="293" t="s">
        <v>78</v>
      </c>
      <c r="F72" s="293"/>
      <c r="G72" s="49">
        <v>20</v>
      </c>
      <c r="H72" s="50" t="s">
        <v>107</v>
      </c>
      <c r="I72" s="22">
        <v>200</v>
      </c>
      <c r="J72" s="50" t="s">
        <v>57</v>
      </c>
    </row>
    <row r="73" spans="1:10" ht="21">
      <c r="A73" s="19"/>
      <c r="B73" s="20"/>
      <c r="C73" s="297" t="s">
        <v>79</v>
      </c>
      <c r="D73" s="51">
        <v>22</v>
      </c>
      <c r="E73" s="293" t="s">
        <v>80</v>
      </c>
      <c r="F73" s="293"/>
      <c r="G73" s="49" t="s">
        <v>112</v>
      </c>
      <c r="H73" s="50" t="s">
        <v>112</v>
      </c>
      <c r="I73" s="50" t="s">
        <v>112</v>
      </c>
      <c r="J73" s="50" t="s">
        <v>112</v>
      </c>
    </row>
    <row r="74" spans="1:10" ht="21">
      <c r="A74" s="19"/>
      <c r="B74" s="20"/>
      <c r="C74" s="297"/>
      <c r="D74" s="51">
        <v>23</v>
      </c>
      <c r="E74" s="293" t="s">
        <v>81</v>
      </c>
      <c r="F74" s="293"/>
      <c r="G74" s="49" t="s">
        <v>112</v>
      </c>
      <c r="H74" s="50" t="s">
        <v>112</v>
      </c>
      <c r="I74" s="50" t="s">
        <v>112</v>
      </c>
      <c r="J74" s="50" t="s">
        <v>112</v>
      </c>
    </row>
    <row r="75" spans="1:10" ht="21">
      <c r="A75" s="19"/>
      <c r="B75" s="20"/>
      <c r="C75" s="297"/>
      <c r="D75" s="51">
        <v>24</v>
      </c>
      <c r="E75" s="293" t="s">
        <v>82</v>
      </c>
      <c r="F75" s="293"/>
      <c r="G75" s="49" t="s">
        <v>112</v>
      </c>
      <c r="H75" s="50" t="s">
        <v>112</v>
      </c>
      <c r="I75" s="50" t="s">
        <v>112</v>
      </c>
      <c r="J75" s="50" t="s">
        <v>112</v>
      </c>
    </row>
    <row r="76" spans="1:10" ht="21">
      <c r="A76" s="19"/>
      <c r="B76" s="20"/>
      <c r="C76" s="297"/>
      <c r="D76" s="51">
        <v>25</v>
      </c>
      <c r="E76" s="293" t="s">
        <v>83</v>
      </c>
      <c r="F76" s="293"/>
      <c r="G76" s="49" t="s">
        <v>112</v>
      </c>
      <c r="H76" s="50" t="s">
        <v>112</v>
      </c>
      <c r="I76" s="50" t="s">
        <v>112</v>
      </c>
      <c r="J76" s="50" t="s">
        <v>112</v>
      </c>
    </row>
    <row r="77" spans="1:10" ht="21">
      <c r="A77" s="19"/>
      <c r="B77" s="20"/>
      <c r="C77" s="297"/>
      <c r="D77" s="51">
        <v>26</v>
      </c>
      <c r="E77" s="293" t="s">
        <v>84</v>
      </c>
      <c r="F77" s="293"/>
      <c r="G77" s="49" t="s">
        <v>112</v>
      </c>
      <c r="H77" s="50" t="s">
        <v>112</v>
      </c>
      <c r="I77" s="50" t="s">
        <v>112</v>
      </c>
      <c r="J77" s="50" t="s">
        <v>112</v>
      </c>
    </row>
    <row r="78" spans="1:10" ht="21">
      <c r="A78" s="19"/>
      <c r="B78" s="20"/>
      <c r="C78" s="297"/>
      <c r="D78" s="51">
        <v>27</v>
      </c>
      <c r="E78" s="293" t="s">
        <v>85</v>
      </c>
      <c r="F78" s="293"/>
      <c r="G78" s="49" t="s">
        <v>112</v>
      </c>
      <c r="H78" s="50" t="s">
        <v>112</v>
      </c>
      <c r="I78" s="50" t="s">
        <v>112</v>
      </c>
      <c r="J78" s="50" t="s">
        <v>112</v>
      </c>
    </row>
    <row r="79" spans="1:10" ht="21">
      <c r="A79" s="19"/>
      <c r="B79" s="20"/>
      <c r="C79" s="297"/>
      <c r="D79" s="51">
        <v>28</v>
      </c>
      <c r="E79" s="294" t="s">
        <v>86</v>
      </c>
      <c r="F79" s="294"/>
      <c r="G79" s="49" t="s">
        <v>112</v>
      </c>
      <c r="H79" s="50" t="s">
        <v>112</v>
      </c>
      <c r="I79" s="50" t="s">
        <v>112</v>
      </c>
      <c r="J79" s="50" t="s">
        <v>112</v>
      </c>
    </row>
    <row r="80" spans="1:10" ht="21">
      <c r="A80" s="29"/>
      <c r="B80" s="30"/>
      <c r="C80" s="297"/>
      <c r="D80" s="51">
        <v>29</v>
      </c>
      <c r="E80" s="294" t="s">
        <v>87</v>
      </c>
      <c r="F80" s="294"/>
      <c r="G80" s="49" t="s">
        <v>112</v>
      </c>
      <c r="H80" s="50" t="s">
        <v>112</v>
      </c>
      <c r="I80" s="50" t="s">
        <v>112</v>
      </c>
      <c r="J80" s="50" t="s">
        <v>112</v>
      </c>
    </row>
    <row r="81" spans="1:10" ht="123" customHeight="1">
      <c r="A81" s="31" t="s">
        <v>113</v>
      </c>
      <c r="B81" s="32"/>
      <c r="C81" s="33"/>
      <c r="D81" s="34"/>
      <c r="E81" s="35"/>
      <c r="F81" s="36"/>
      <c r="G81" s="322"/>
      <c r="H81" s="323"/>
      <c r="I81" s="54" t="s">
        <v>114</v>
      </c>
      <c r="J81" s="55"/>
    </row>
    <row r="82" spans="1:10" ht="81" customHeight="1">
      <c r="A82" s="37" t="s">
        <v>90</v>
      </c>
      <c r="B82" s="38"/>
      <c r="C82" s="39"/>
      <c r="D82" s="40"/>
      <c r="E82" s="41"/>
      <c r="F82" s="42"/>
      <c r="G82" s="300" t="s">
        <v>115</v>
      </c>
      <c r="H82" s="301"/>
      <c r="I82" s="300" t="s">
        <v>116</v>
      </c>
      <c r="J82" s="301"/>
    </row>
    <row r="83" spans="1:10">
      <c r="A83" s="43" t="s">
        <v>92</v>
      </c>
      <c r="B83" s="43"/>
    </row>
    <row r="84" spans="1:10">
      <c r="A84" s="7" t="s">
        <v>93</v>
      </c>
    </row>
    <row r="85" spans="1:10">
      <c r="A85" s="7" t="s">
        <v>117</v>
      </c>
    </row>
    <row r="86" spans="1:10">
      <c r="B86" s="7" t="s">
        <v>118</v>
      </c>
    </row>
    <row r="87" spans="1:10">
      <c r="A87" s="7" t="s">
        <v>96</v>
      </c>
      <c r="C87" s="56"/>
      <c r="D87" s="56"/>
      <c r="E87" s="56"/>
      <c r="F87" s="56"/>
      <c r="G87" s="56"/>
      <c r="H87" s="56"/>
    </row>
    <row r="88" spans="1:10">
      <c r="A88" s="7" t="s">
        <v>119</v>
      </c>
      <c r="B88" s="43"/>
      <c r="C88" s="56"/>
      <c r="D88" s="56"/>
      <c r="E88" s="56"/>
      <c r="F88" s="56"/>
      <c r="G88" s="56"/>
      <c r="H88" s="56"/>
    </row>
    <row r="89" spans="1:10">
      <c r="A89" s="7" t="s">
        <v>120</v>
      </c>
      <c r="C89" s="56"/>
      <c r="D89" s="56"/>
      <c r="E89" s="56"/>
      <c r="F89" s="56"/>
      <c r="G89" s="56"/>
      <c r="H89" s="56"/>
    </row>
    <row r="90" spans="1:10">
      <c r="A90" s="7" t="s">
        <v>121</v>
      </c>
      <c r="C90" s="56"/>
      <c r="D90" s="56"/>
      <c r="E90" s="56"/>
      <c r="F90" s="56"/>
      <c r="G90" s="56"/>
      <c r="H90" s="56"/>
    </row>
    <row r="91" spans="1:10">
      <c r="A91" s="7" t="s">
        <v>122</v>
      </c>
      <c r="C91" s="56"/>
      <c r="D91" s="56"/>
      <c r="E91" s="56"/>
      <c r="F91" s="56"/>
      <c r="G91" s="56"/>
      <c r="H91" s="56"/>
    </row>
    <row r="92" spans="1:10">
      <c r="A92" s="43" t="s">
        <v>123</v>
      </c>
      <c r="C92" s="56"/>
      <c r="D92" s="56"/>
      <c r="E92" s="56"/>
      <c r="F92" s="56"/>
      <c r="H92" s="56"/>
    </row>
    <row r="93" spans="1:10">
      <c r="A93" s="7" t="s">
        <v>124</v>
      </c>
    </row>
    <row r="94" spans="1:10">
      <c r="A94" s="7" t="s">
        <v>125</v>
      </c>
      <c r="B94" s="43"/>
      <c r="E94" s="57"/>
      <c r="F94" s="57"/>
      <c r="G94" s="57"/>
      <c r="H94" s="57"/>
    </row>
    <row r="95" spans="1:10">
      <c r="A95" s="7" t="s">
        <v>126</v>
      </c>
      <c r="B95" s="43"/>
      <c r="E95" s="57"/>
      <c r="F95" s="57"/>
      <c r="G95" s="57"/>
      <c r="H95" s="57"/>
    </row>
    <row r="96" spans="1:10">
      <c r="A96" s="7" t="s">
        <v>127</v>
      </c>
      <c r="E96" s="57"/>
      <c r="F96" s="57"/>
      <c r="G96" s="57"/>
      <c r="H96" s="57"/>
    </row>
    <row r="97" spans="1:10">
      <c r="A97" s="7" t="s">
        <v>128</v>
      </c>
      <c r="E97" s="57"/>
      <c r="F97" s="57"/>
      <c r="G97" s="57"/>
      <c r="H97" s="57"/>
    </row>
    <row r="99" spans="1:10" ht="18.75">
      <c r="A99" s="8" t="s">
        <v>129</v>
      </c>
      <c r="B99" s="9"/>
      <c r="C99" s="10"/>
      <c r="D99" s="10"/>
      <c r="E99" s="10"/>
      <c r="F99" s="10"/>
      <c r="G99" s="58"/>
      <c r="H99" s="58"/>
      <c r="I99" s="58"/>
      <c r="J99" s="59"/>
    </row>
    <row r="100" spans="1:10" ht="18.75">
      <c r="A100" s="12"/>
      <c r="B100" s="60"/>
      <c r="C100" s="60"/>
      <c r="D100" s="60"/>
      <c r="E100" s="60"/>
      <c r="F100" s="60"/>
      <c r="G100" s="324" t="s">
        <v>130</v>
      </c>
      <c r="H100" s="325"/>
      <c r="I100" s="325"/>
      <c r="J100" s="326"/>
    </row>
    <row r="101" spans="1:10" ht="17.25">
      <c r="A101" s="12"/>
      <c r="B101" s="60"/>
      <c r="C101" s="60"/>
      <c r="D101" s="60"/>
      <c r="E101" s="60"/>
      <c r="F101" s="60"/>
      <c r="G101" s="327" t="s">
        <v>131</v>
      </c>
      <c r="H101" s="328"/>
      <c r="I101" s="328"/>
      <c r="J101" s="329"/>
    </row>
    <row r="102" spans="1:10" ht="44.25" customHeight="1">
      <c r="A102" s="31" t="s">
        <v>132</v>
      </c>
      <c r="B102" s="32"/>
      <c r="C102" s="34"/>
      <c r="D102" s="34"/>
      <c r="E102" s="35"/>
      <c r="F102" s="36"/>
      <c r="G102" s="300" t="s">
        <v>133</v>
      </c>
      <c r="H102" s="330"/>
      <c r="I102" s="330"/>
      <c r="J102" s="301"/>
    </row>
    <row r="103" spans="1:10" ht="52.5" customHeight="1">
      <c r="A103" s="37" t="s">
        <v>90</v>
      </c>
      <c r="B103" s="38"/>
      <c r="C103" s="40"/>
      <c r="D103" s="40"/>
      <c r="E103" s="41"/>
      <c r="F103" s="42"/>
      <c r="G103" s="319" t="s">
        <v>134</v>
      </c>
      <c r="H103" s="320"/>
      <c r="I103" s="320"/>
      <c r="J103" s="32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178</v>
      </c>
    </row>
    <row r="2" spans="1:4">
      <c r="A2">
        <v>1</v>
      </c>
      <c r="B2" t="s">
        <v>179</v>
      </c>
      <c r="C2">
        <v>200</v>
      </c>
      <c r="D2" t="s">
        <v>135</v>
      </c>
    </row>
    <row r="3" spans="1:4">
      <c r="A3">
        <v>2</v>
      </c>
      <c r="B3" t="s">
        <v>180</v>
      </c>
      <c r="C3">
        <v>300</v>
      </c>
      <c r="D3" t="s">
        <v>135</v>
      </c>
    </row>
    <row r="4" spans="1:4">
      <c r="A4">
        <v>3</v>
      </c>
      <c r="B4" t="s">
        <v>181</v>
      </c>
      <c r="C4">
        <v>400</v>
      </c>
      <c r="D4" t="s">
        <v>135</v>
      </c>
    </row>
    <row r="5" spans="1:4">
      <c r="A5">
        <v>4</v>
      </c>
      <c r="B5" t="s">
        <v>182</v>
      </c>
      <c r="C5">
        <v>500</v>
      </c>
      <c r="D5" t="s">
        <v>135</v>
      </c>
    </row>
    <row r="6" spans="1:4">
      <c r="A6">
        <v>5</v>
      </c>
      <c r="B6" t="s">
        <v>139</v>
      </c>
      <c r="C6">
        <v>200</v>
      </c>
      <c r="D6" t="s">
        <v>135</v>
      </c>
    </row>
    <row r="7" spans="1:4">
      <c r="A7">
        <v>6</v>
      </c>
      <c r="B7" t="s">
        <v>140</v>
      </c>
      <c r="C7">
        <v>200</v>
      </c>
      <c r="D7" t="s">
        <v>135</v>
      </c>
    </row>
    <row r="8" spans="1:4">
      <c r="A8">
        <v>7</v>
      </c>
      <c r="B8" t="s">
        <v>141</v>
      </c>
      <c r="C8">
        <v>200</v>
      </c>
      <c r="D8" t="s">
        <v>135</v>
      </c>
    </row>
    <row r="9" spans="1:4">
      <c r="A9">
        <v>8</v>
      </c>
      <c r="B9" t="s">
        <v>183</v>
      </c>
      <c r="C9">
        <v>200</v>
      </c>
      <c r="D9" t="s">
        <v>135</v>
      </c>
    </row>
    <row r="10" spans="1:4">
      <c r="A10">
        <v>9</v>
      </c>
      <c r="B10" t="s">
        <v>184</v>
      </c>
      <c r="C10">
        <v>300</v>
      </c>
      <c r="D10" t="s">
        <v>138</v>
      </c>
    </row>
    <row r="11" spans="1:4">
      <c r="A11">
        <v>10</v>
      </c>
      <c r="B11" t="s">
        <v>185</v>
      </c>
      <c r="C11">
        <v>400</v>
      </c>
      <c r="D11" t="s">
        <v>138</v>
      </c>
    </row>
    <row r="12" spans="1:4">
      <c r="A12">
        <v>11</v>
      </c>
      <c r="B12" t="s">
        <v>186</v>
      </c>
      <c r="C12">
        <v>200</v>
      </c>
      <c r="D12" t="s">
        <v>135</v>
      </c>
    </row>
    <row r="13" spans="1:4">
      <c r="A13">
        <v>12</v>
      </c>
      <c r="B13" t="s">
        <v>217</v>
      </c>
      <c r="C13">
        <v>200</v>
      </c>
      <c r="D13" t="s">
        <v>135</v>
      </c>
    </row>
    <row r="14" spans="1:4">
      <c r="A14">
        <v>13</v>
      </c>
      <c r="B14" t="s">
        <v>145</v>
      </c>
      <c r="C14">
        <v>200</v>
      </c>
      <c r="D14" t="s">
        <v>135</v>
      </c>
    </row>
    <row r="15" spans="1:4">
      <c r="A15">
        <v>14</v>
      </c>
      <c r="B15" t="s">
        <v>142</v>
      </c>
      <c r="C15">
        <v>200</v>
      </c>
      <c r="D15" t="s">
        <v>135</v>
      </c>
    </row>
    <row r="16" spans="1:4">
      <c r="A16">
        <v>15</v>
      </c>
      <c r="B16" t="s">
        <v>143</v>
      </c>
      <c r="C16">
        <v>200</v>
      </c>
      <c r="D16" t="s">
        <v>135</v>
      </c>
    </row>
    <row r="17" spans="1:6">
      <c r="A17">
        <v>16</v>
      </c>
      <c r="B17" t="s">
        <v>187</v>
      </c>
      <c r="C17">
        <v>200</v>
      </c>
      <c r="D17" t="s">
        <v>135</v>
      </c>
    </row>
    <row r="18" spans="1:6">
      <c r="A18">
        <v>17</v>
      </c>
      <c r="B18" t="s">
        <v>136</v>
      </c>
      <c r="C18">
        <v>200</v>
      </c>
      <c r="D18" t="s">
        <v>135</v>
      </c>
    </row>
    <row r="19" spans="1:6">
      <c r="A19">
        <v>18</v>
      </c>
      <c r="B19" t="s">
        <v>146</v>
      </c>
      <c r="C19">
        <v>200</v>
      </c>
      <c r="D19" t="s">
        <v>135</v>
      </c>
    </row>
    <row r="20" spans="1:6">
      <c r="A20">
        <v>19</v>
      </c>
      <c r="B20" t="s">
        <v>188</v>
      </c>
      <c r="C20">
        <v>200</v>
      </c>
      <c r="D20" t="s">
        <v>135</v>
      </c>
    </row>
    <row r="21" spans="1:6">
      <c r="A21">
        <v>20</v>
      </c>
      <c r="B21" t="s">
        <v>218</v>
      </c>
      <c r="C21">
        <v>200</v>
      </c>
      <c r="D21" t="s">
        <v>135</v>
      </c>
    </row>
    <row r="22" spans="1:6">
      <c r="A22">
        <v>21</v>
      </c>
      <c r="B22" t="s">
        <v>147</v>
      </c>
      <c r="C22">
        <v>200</v>
      </c>
      <c r="D22" t="s">
        <v>135</v>
      </c>
    </row>
    <row r="23" spans="1:6">
      <c r="A23">
        <v>22</v>
      </c>
      <c r="B23" t="s">
        <v>144</v>
      </c>
      <c r="C23">
        <v>200</v>
      </c>
      <c r="D23" t="s">
        <v>135</v>
      </c>
    </row>
    <row r="24" spans="1:6">
      <c r="A24">
        <v>23</v>
      </c>
      <c r="B24" t="s">
        <v>148</v>
      </c>
      <c r="C24">
        <v>6</v>
      </c>
      <c r="D24" t="s">
        <v>138</v>
      </c>
      <c r="E24">
        <v>18</v>
      </c>
      <c r="F24" t="s">
        <v>194</v>
      </c>
    </row>
    <row r="25" spans="1:6">
      <c r="A25">
        <v>24</v>
      </c>
      <c r="B25" t="s">
        <v>150</v>
      </c>
      <c r="C25">
        <v>6</v>
      </c>
      <c r="D25" t="s">
        <v>138</v>
      </c>
      <c r="E25">
        <v>18</v>
      </c>
      <c r="F25" t="s">
        <v>194</v>
      </c>
    </row>
    <row r="26" spans="1:6">
      <c r="A26">
        <v>25</v>
      </c>
      <c r="B26" t="s">
        <v>151</v>
      </c>
      <c r="C26">
        <v>6</v>
      </c>
      <c r="D26" t="s">
        <v>138</v>
      </c>
      <c r="E26">
        <v>18</v>
      </c>
      <c r="F26" t="s">
        <v>194</v>
      </c>
    </row>
    <row r="27" spans="1:6">
      <c r="A27">
        <v>26</v>
      </c>
      <c r="B27" t="s">
        <v>149</v>
      </c>
      <c r="C27">
        <v>6</v>
      </c>
      <c r="D27" t="s">
        <v>138</v>
      </c>
      <c r="E27">
        <v>18</v>
      </c>
      <c r="F27" t="s">
        <v>194</v>
      </c>
    </row>
    <row r="28" spans="1:6">
      <c r="A28">
        <v>27</v>
      </c>
      <c r="B28" t="s">
        <v>137</v>
      </c>
      <c r="C28">
        <v>6</v>
      </c>
      <c r="D28" t="s">
        <v>138</v>
      </c>
      <c r="E28">
        <v>18</v>
      </c>
      <c r="F28" t="s">
        <v>194</v>
      </c>
    </row>
    <row r="29" spans="1:6">
      <c r="A29">
        <v>28</v>
      </c>
      <c r="B29" t="s">
        <v>189</v>
      </c>
      <c r="C29">
        <v>6</v>
      </c>
      <c r="D29" t="s">
        <v>138</v>
      </c>
      <c r="E29">
        <v>18</v>
      </c>
      <c r="F29" t="s">
        <v>194</v>
      </c>
    </row>
    <row r="30" spans="1:6">
      <c r="A30">
        <v>29</v>
      </c>
      <c r="B30" t="s">
        <v>190</v>
      </c>
      <c r="C30">
        <v>6</v>
      </c>
      <c r="D30" t="s">
        <v>138</v>
      </c>
      <c r="E30">
        <v>18</v>
      </c>
      <c r="F30" t="s">
        <v>194</v>
      </c>
    </row>
    <row r="32" spans="1:6">
      <c r="B32" t="s">
        <v>195</v>
      </c>
    </row>
    <row r="33" spans="2:2">
      <c r="B33" t="s">
        <v>196</v>
      </c>
    </row>
    <row r="34" spans="2:2">
      <c r="B34" t="s">
        <v>197</v>
      </c>
    </row>
    <row r="35" spans="2:2">
      <c r="B35" t="s">
        <v>198</v>
      </c>
    </row>
    <row r="36" spans="2:2">
      <c r="B36" t="s">
        <v>199</v>
      </c>
    </row>
    <row r="37" spans="2:2">
      <c r="B37" t="s">
        <v>200</v>
      </c>
    </row>
    <row r="38" spans="2:2">
      <c r="B38" t="s">
        <v>201</v>
      </c>
    </row>
    <row r="39" spans="2:2">
      <c r="B39" t="s">
        <v>202</v>
      </c>
    </row>
    <row r="40" spans="2:2">
      <c r="B40" t="s">
        <v>203</v>
      </c>
    </row>
    <row r="41" spans="2:2">
      <c r="B41" t="s">
        <v>204</v>
      </c>
    </row>
    <row r="42" spans="2:2">
      <c r="B42" t="s">
        <v>205</v>
      </c>
    </row>
    <row r="43" spans="2:2">
      <c r="B43" t="s">
        <v>206</v>
      </c>
    </row>
    <row r="44" spans="2:2">
      <c r="B44" t="s">
        <v>39</v>
      </c>
    </row>
    <row r="45" spans="2:2">
      <c r="B45" t="s">
        <v>207</v>
      </c>
    </row>
    <row r="46" spans="2:2">
      <c r="B46" t="s">
        <v>208</v>
      </c>
    </row>
    <row r="47" spans="2:2">
      <c r="B47" t="s">
        <v>209</v>
      </c>
    </row>
    <row r="48" spans="2:2">
      <c r="B48" t="s">
        <v>210</v>
      </c>
    </row>
    <row r="49" spans="2:2">
      <c r="B49" t="s">
        <v>211</v>
      </c>
    </row>
    <row r="50" spans="2:2">
      <c r="B50" t="s">
        <v>212</v>
      </c>
    </row>
    <row r="51" spans="2:2">
      <c r="B51" t="s">
        <v>213</v>
      </c>
    </row>
    <row r="52" spans="2:2">
      <c r="B52" t="s">
        <v>152</v>
      </c>
    </row>
    <row r="53" spans="2:2">
      <c r="B53" t="s">
        <v>153</v>
      </c>
    </row>
    <row r="54" spans="2:2">
      <c r="B54" t="s">
        <v>154</v>
      </c>
    </row>
    <row r="55" spans="2:2">
      <c r="B55" t="s">
        <v>155</v>
      </c>
    </row>
    <row r="56" spans="2:2">
      <c r="B56" t="s">
        <v>156</v>
      </c>
    </row>
    <row r="57" spans="2:2">
      <c r="B57" t="s">
        <v>157</v>
      </c>
    </row>
    <row r="58" spans="2:2">
      <c r="B58" t="s">
        <v>158</v>
      </c>
    </row>
    <row r="59" spans="2:2">
      <c r="B59" t="s">
        <v>159</v>
      </c>
    </row>
    <row r="60" spans="2:2">
      <c r="B60" t="s">
        <v>160</v>
      </c>
    </row>
    <row r="61" spans="2:2">
      <c r="B61" t="s">
        <v>161</v>
      </c>
    </row>
    <row r="62" spans="2:2">
      <c r="B62" t="s">
        <v>162</v>
      </c>
    </row>
    <row r="63" spans="2:2">
      <c r="B63" t="s">
        <v>163</v>
      </c>
    </row>
    <row r="64" spans="2:2">
      <c r="B64" t="s">
        <v>164</v>
      </c>
    </row>
    <row r="65" spans="2:2">
      <c r="B65" t="s">
        <v>165</v>
      </c>
    </row>
    <row r="66" spans="2:2">
      <c r="B66" t="s">
        <v>166</v>
      </c>
    </row>
    <row r="67" spans="2:2">
      <c r="B67" t="s">
        <v>167</v>
      </c>
    </row>
    <row r="68" spans="2:2">
      <c r="B68" t="s">
        <v>168</v>
      </c>
    </row>
    <row r="69" spans="2:2">
      <c r="B69" t="s">
        <v>169</v>
      </c>
    </row>
    <row r="70" spans="2:2">
      <c r="B70" t="s">
        <v>170</v>
      </c>
    </row>
    <row r="71" spans="2:2">
      <c r="B71" t="s">
        <v>171</v>
      </c>
    </row>
    <row r="72" spans="2:2">
      <c r="B72" t="s">
        <v>172</v>
      </c>
    </row>
    <row r="73" spans="2:2">
      <c r="B73" t="s">
        <v>173</v>
      </c>
    </row>
    <row r="74" spans="2:2">
      <c r="B74" t="s">
        <v>174</v>
      </c>
    </row>
    <row r="75" spans="2:2">
      <c r="B75" t="s">
        <v>175</v>
      </c>
    </row>
    <row r="76" spans="2:2">
      <c r="B76" t="s">
        <v>176</v>
      </c>
    </row>
    <row r="77" spans="2:2">
      <c r="B77" t="s">
        <v>177</v>
      </c>
    </row>
    <row r="78" spans="2:2">
      <c r="B78" t="s">
        <v>214</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vt:lpstr>
      <vt:lpstr>申請額一覧</vt:lpstr>
      <vt:lpstr>個票1</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佐々木宏平</dc:creator>
  <cp:keywords/>
  <dc:description/>
  <cp:lastModifiedBy>佐々木 宏平（高齢者福祉課）</cp:lastModifiedBy>
  <cp:revision/>
  <cp:lastPrinted>2026-02-17T00:53:15Z</cp:lastPrinted>
  <dcterms:created xsi:type="dcterms:W3CDTF">2018-06-19T01:27:02Z</dcterms:created>
  <dcterms:modified xsi:type="dcterms:W3CDTF">2026-03-09T05:20:28Z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