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651695\Downloads\"/>
    </mc:Choice>
  </mc:AlternateContent>
  <xr:revisionPtr revIDLastSave="0" documentId="13_ncr:1_{D051FF22-5A61-43B3-A6B7-2EB6BD4D0484}" xr6:coauthVersionLast="47" xr6:coauthVersionMax="47" xr10:uidLastSave="{00000000-0000-0000-0000-000000000000}"/>
  <bookViews>
    <workbookView xWindow="11175" yWindow="-15" windowWidth="23040" windowHeight="21135" activeTab="1" xr2:uid="{00000000-000D-0000-FFFF-FFFF00000000}"/>
  </bookViews>
  <sheets>
    <sheet name="介護ロボット" sheetId="11" r:id="rId1"/>
    <sheet name="介護ソフト" sheetId="9" r:id="rId2"/>
    <sheet name="パッケージ" sheetId="12" r:id="rId3"/>
    <sheet name="Sheet1" sheetId="10" state="hidden" r:id="rId4"/>
  </sheets>
  <definedNames>
    <definedName name="_Key1" localSheetId="2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2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2">パッケージ!$A$1:$E$20</definedName>
    <definedName name="_xlnm.Print_Area" localSheetId="1">介護ソフト!$A$1:$F$32</definedName>
    <definedName name="_xlnm.Print_Area" localSheetId="0">介護ロボット!$A$1:$I$26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9" l="1"/>
  <c r="B15" i="12"/>
  <c r="C15" i="12" s="1"/>
  <c r="E15" i="12" s="1"/>
  <c r="C14" i="11"/>
  <c r="E14" i="11" s="1"/>
  <c r="G14" i="11" s="1"/>
  <c r="C13" i="11"/>
  <c r="E13" i="11" s="1"/>
  <c r="G13" i="11" s="1"/>
  <c r="C12" i="11"/>
  <c r="E12" i="11" s="1"/>
  <c r="G12" i="11" s="1"/>
  <c r="F15" i="11"/>
  <c r="E5" i="10"/>
  <c r="E7" i="10" s="1"/>
  <c r="B26" i="9"/>
  <c r="C26" i="9" s="1"/>
  <c r="G15" i="11" l="1"/>
  <c r="I15" i="11" s="1"/>
  <c r="E6" i="10"/>
  <c r="E9" i="10"/>
  <c r="E8" i="10"/>
  <c r="B10" i="9" l="1"/>
  <c r="D26" i="9" s="1"/>
  <c r="E26" i="9" s="1"/>
  <c r="F26" i="9" s="1"/>
</calcChain>
</file>

<file path=xl/sharedStrings.xml><?xml version="1.0" encoding="utf-8"?>
<sst xmlns="http://schemas.openxmlformats.org/spreadsheetml/2006/main" count="95" uniqueCount="67">
  <si>
    <t>経費所要額調書</t>
    <rPh sb="0" eb="2">
      <t>ケイヒ</t>
    </rPh>
    <rPh sb="2" eb="5">
      <t>ショヨウガク</t>
    </rPh>
    <rPh sb="5" eb="7">
      <t>チョウショ</t>
    </rPh>
    <phoneticPr fontId="3"/>
  </si>
  <si>
    <t>合　　　計</t>
    <rPh sb="0" eb="1">
      <t>ゴウ</t>
    </rPh>
    <rPh sb="4" eb="5">
      <t>ケイ</t>
    </rPh>
    <phoneticPr fontId="3"/>
  </si>
  <si>
    <t>機器名</t>
    <rPh sb="0" eb="2">
      <t>キキ</t>
    </rPh>
    <rPh sb="2" eb="3">
      <t>メイ</t>
    </rPh>
    <phoneticPr fontId="3"/>
  </si>
  <si>
    <t>（Ａ）</t>
  </si>
  <si>
    <t>事業所名</t>
    <rPh sb="0" eb="3">
      <t>ジギョウショ</t>
    </rPh>
    <rPh sb="3" eb="4">
      <t>メイ</t>
    </rPh>
    <phoneticPr fontId="3"/>
  </si>
  <si>
    <t>（F）</t>
    <phoneticPr fontId="3"/>
  </si>
  <si>
    <t>（G）</t>
    <phoneticPr fontId="3"/>
  </si>
  <si>
    <t>事業所の職員数</t>
    <rPh sb="0" eb="3">
      <t>ジギョウショ</t>
    </rPh>
    <rPh sb="4" eb="7">
      <t>ショクインスウ</t>
    </rPh>
    <phoneticPr fontId="3"/>
  </si>
  <si>
    <t>補助率</t>
    <rPh sb="0" eb="3">
      <t>ホジョリツ</t>
    </rPh>
    <phoneticPr fontId="3"/>
  </si>
  <si>
    <t>１事業所あたりの
補助上限額</t>
    <phoneticPr fontId="3"/>
  </si>
  <si>
    <t>（B）</t>
    <phoneticPr fontId="3"/>
  </si>
  <si>
    <t>職員数</t>
    <rPh sb="0" eb="3">
      <t>ショクインスウ</t>
    </rPh>
    <phoneticPr fontId="16"/>
  </si>
  <si>
    <t>補助上限</t>
    <rPh sb="0" eb="4">
      <t>ホジョジョウゲン</t>
    </rPh>
    <phoneticPr fontId="16"/>
  </si>
  <si>
    <t>~</t>
    <phoneticPr fontId="16"/>
  </si>
  <si>
    <t>円</t>
    <rPh sb="0" eb="1">
      <t>エン</t>
    </rPh>
    <phoneticPr fontId="3"/>
  </si>
  <si>
    <t>台</t>
    <rPh sb="0" eb="1">
      <t>ダイ</t>
    </rPh>
    <phoneticPr fontId="3"/>
  </si>
  <si>
    <t>導入台数</t>
    <rPh sb="0" eb="2">
      <t>ドウニュウ</t>
    </rPh>
    <rPh sb="2" eb="4">
      <t>ダイスウ</t>
    </rPh>
    <phoneticPr fontId="3"/>
  </si>
  <si>
    <t>１台あたりの補助金
基準額</t>
    <rPh sb="1" eb="2">
      <t>ダイ</t>
    </rPh>
    <rPh sb="6" eb="9">
      <t>ホジョキン</t>
    </rPh>
    <rPh sb="10" eb="12">
      <t>キジュン</t>
    </rPh>
    <rPh sb="12" eb="13">
      <t>ガク</t>
    </rPh>
    <phoneticPr fontId="3"/>
  </si>
  <si>
    <t>1台あたりの所要経費
（機器購入価格）</t>
    <rPh sb="1" eb="2">
      <t>ダイ</t>
    </rPh>
    <rPh sb="6" eb="8">
      <t>ショヨウ</t>
    </rPh>
    <rPh sb="8" eb="10">
      <t>ケイヒ</t>
    </rPh>
    <phoneticPr fontId="3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</si>
  <si>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3"/>
  </si>
  <si>
    <r>
      <t>【埼玉県介護テクノロジー定着支援事業補助金</t>
    </r>
    <r>
      <rPr>
        <b/>
        <sz val="14"/>
        <color rgb="FFFF0000"/>
        <rFont val="ＪＳＰ明朝"/>
        <family val="1"/>
        <charset val="128"/>
      </rPr>
      <t>（介護ソフト）</t>
    </r>
    <r>
      <rPr>
        <b/>
        <sz val="14"/>
        <color theme="1"/>
        <rFont val="ＪＳＰ明朝"/>
        <family val="1"/>
        <charset val="128"/>
      </rPr>
      <t>】</t>
    </r>
    <rPh sb="1" eb="3">
      <t>サイタマ</t>
    </rPh>
    <rPh sb="3" eb="4">
      <t>ケン</t>
    </rPh>
    <rPh sb="4" eb="6">
      <t>カイゴ</t>
    </rPh>
    <rPh sb="12" eb="14">
      <t>テイチャク</t>
    </rPh>
    <rPh sb="14" eb="16">
      <t>シエン</t>
    </rPh>
    <rPh sb="16" eb="18">
      <t>ジギョウ</t>
    </rPh>
    <rPh sb="18" eb="20">
      <t>ホジョ</t>
    </rPh>
    <rPh sb="20" eb="21">
      <t>キン</t>
    </rPh>
    <rPh sb="22" eb="24">
      <t>カイゴ</t>
    </rPh>
    <phoneticPr fontId="3"/>
  </si>
  <si>
    <t>補助上限額</t>
    <rPh sb="0" eb="2">
      <t>ホジョ</t>
    </rPh>
    <rPh sb="2" eb="5">
      <t>ジョウゲンガク</t>
    </rPh>
    <phoneticPr fontId="3"/>
  </si>
  <si>
    <r>
      <t>【埼玉県テクノロジー定着支援事業補助金</t>
    </r>
    <r>
      <rPr>
        <b/>
        <sz val="14"/>
        <color rgb="FFFF0000"/>
        <rFont val="ＪＳＰ明朝"/>
        <family val="1"/>
        <charset val="128"/>
      </rPr>
      <t>（介護ロボット）</t>
    </r>
    <r>
      <rPr>
        <b/>
        <sz val="14"/>
        <color theme="1"/>
        <rFont val="ＪＳＰ明朝"/>
        <family val="1"/>
        <charset val="128"/>
      </rPr>
      <t>】</t>
    </r>
    <rPh sb="10" eb="16">
      <t>テイチャクシエンジギョウ</t>
    </rPh>
    <rPh sb="16" eb="19">
      <t>ホジョキン</t>
    </rPh>
    <rPh sb="20" eb="22">
      <t>カイゴ</t>
    </rPh>
    <phoneticPr fontId="3"/>
  </si>
  <si>
    <t>所要経費
（機器購入価格等）</t>
    <rPh sb="0" eb="2">
      <t>ショヨウ</t>
    </rPh>
    <rPh sb="2" eb="4">
      <t>ケイヒ</t>
    </rPh>
    <rPh sb="12" eb="13">
      <t>トウ</t>
    </rPh>
    <phoneticPr fontId="3"/>
  </si>
  <si>
    <r>
      <t>【埼玉県テクノロジー定着支援事業補助金</t>
    </r>
    <r>
      <rPr>
        <b/>
        <sz val="14"/>
        <color rgb="FFFF0000"/>
        <rFont val="ＪＳＰ明朝"/>
        <family val="1"/>
        <charset val="128"/>
      </rPr>
      <t>（パッケージ型導入支援）</t>
    </r>
    <r>
      <rPr>
        <b/>
        <sz val="14"/>
        <color theme="1"/>
        <rFont val="ＪＳＰ明朝"/>
        <family val="1"/>
        <charset val="128"/>
      </rPr>
      <t>】</t>
    </r>
    <rPh sb="10" eb="16">
      <t>テイチャクシエンジギョウ</t>
    </rPh>
    <rPh sb="16" eb="19">
      <t>ホジョキン</t>
    </rPh>
    <rPh sb="25" eb="26">
      <t>ガタ</t>
    </rPh>
    <rPh sb="26" eb="28">
      <t>ドウニュウ</t>
    </rPh>
    <rPh sb="28" eb="30">
      <t>シエン</t>
    </rPh>
    <phoneticPr fontId="3"/>
  </si>
  <si>
    <t>項目</t>
    <rPh sb="0" eb="2">
      <t>コウモク</t>
    </rPh>
    <phoneticPr fontId="3"/>
  </si>
  <si>
    <t>所要経費</t>
    <rPh sb="0" eb="2">
      <t>ショヨウ</t>
    </rPh>
    <rPh sb="2" eb="4">
      <t>ケイヒ</t>
    </rPh>
    <phoneticPr fontId="3"/>
  </si>
  <si>
    <t>（A）</t>
    <phoneticPr fontId="3"/>
  </si>
  <si>
    <t>（C）</t>
    <phoneticPr fontId="3"/>
  </si>
  <si>
    <r>
      <t>（</t>
    </r>
    <r>
      <rPr>
        <sz val="12"/>
        <rFont val="ＭＳ Ｐゴシック"/>
        <family val="1"/>
        <charset val="128"/>
      </rPr>
      <t>A</t>
    </r>
    <r>
      <rPr>
        <sz val="12"/>
        <rFont val="ＪＳＰ明朝"/>
        <family val="1"/>
        <charset val="128"/>
      </rPr>
      <t>）×3/4
(1,000円未満切捨て)</t>
    </r>
    <rPh sb="14" eb="15">
      <t>エン</t>
    </rPh>
    <rPh sb="15" eb="17">
      <t>ミマン</t>
    </rPh>
    <rPh sb="17" eb="19">
      <t>キリス</t>
    </rPh>
    <phoneticPr fontId="3"/>
  </si>
  <si>
    <t>（D）</t>
    <phoneticPr fontId="3"/>
  </si>
  <si>
    <t>（E）</t>
    <phoneticPr fontId="3"/>
  </si>
  <si>
    <t>（H）</t>
    <phoneticPr fontId="3"/>
  </si>
  <si>
    <t>1台あたりの基礎額
（A）×3/4
(1,000円未満切捨て)</t>
    <rPh sb="1" eb="2">
      <t>ダイ</t>
    </rPh>
    <rPh sb="24" eb="25">
      <t>エン</t>
    </rPh>
    <rPh sb="25" eb="27">
      <t>ミマン</t>
    </rPh>
    <rPh sb="27" eb="29">
      <t>キリス</t>
    </rPh>
    <phoneticPr fontId="3"/>
  </si>
  <si>
    <t>補助所要額
（D）×（E）</t>
    <rPh sb="0" eb="2">
      <t>ホジョ</t>
    </rPh>
    <rPh sb="2" eb="4">
      <t>ショヨウ</t>
    </rPh>
    <rPh sb="4" eb="5">
      <t>ガク</t>
    </rPh>
    <phoneticPr fontId="3"/>
  </si>
  <si>
    <t>【留意事項】</t>
    <rPh sb="1" eb="3">
      <t>リュウイ</t>
    </rPh>
    <rPh sb="3" eb="5">
      <t>ジコウ</t>
    </rPh>
    <phoneticPr fontId="3"/>
  </si>
  <si>
    <t>（例）介護ロボット5台導入・単価200,000円・付帯経費100,000円の場合</t>
    <rPh sb="1" eb="2">
      <t>レイ</t>
    </rPh>
    <rPh sb="3" eb="5">
      <t>カイゴ</t>
    </rPh>
    <rPh sb="10" eb="11">
      <t>ダイ</t>
    </rPh>
    <rPh sb="11" eb="13">
      <t>ドウニュウ</t>
    </rPh>
    <rPh sb="14" eb="16">
      <t>タンカ</t>
    </rPh>
    <rPh sb="23" eb="24">
      <t>エン</t>
    </rPh>
    <rPh sb="25" eb="27">
      <t>フタイ</t>
    </rPh>
    <rPh sb="27" eb="29">
      <t>ケイヒ</t>
    </rPh>
    <rPh sb="36" eb="37">
      <t>エン</t>
    </rPh>
    <rPh sb="38" eb="40">
      <t>バアイ</t>
    </rPh>
    <phoneticPr fontId="3"/>
  </si>
  <si>
    <r>
      <t>100,000円（付帯経費）÷5台＝20,000円　　200,000円＋20,000円＝</t>
    </r>
    <r>
      <rPr>
        <b/>
        <sz val="12"/>
        <rFont val="ＭＳ Ｐゴシック"/>
        <family val="3"/>
        <charset val="128"/>
      </rPr>
      <t>220,000円（A欄に記載する額）</t>
    </r>
    <rPh sb="7" eb="8">
      <t>エン</t>
    </rPh>
    <rPh sb="9" eb="11">
      <t>フタイ</t>
    </rPh>
    <rPh sb="11" eb="13">
      <t>ケイヒ</t>
    </rPh>
    <rPh sb="16" eb="17">
      <t>ダイ</t>
    </rPh>
    <rPh sb="24" eb="25">
      <t>エン</t>
    </rPh>
    <rPh sb="34" eb="35">
      <t>エン</t>
    </rPh>
    <rPh sb="42" eb="43">
      <t>エン</t>
    </rPh>
    <rPh sb="51" eb="52">
      <t>エン</t>
    </rPh>
    <rPh sb="54" eb="55">
      <t>ラン</t>
    </rPh>
    <rPh sb="56" eb="58">
      <t>キサイ</t>
    </rPh>
    <rPh sb="60" eb="61">
      <t>ガク</t>
    </rPh>
    <phoneticPr fontId="3"/>
  </si>
  <si>
    <t>３　ロボット導入に付帯して必要となる経費がある場合は、付帯経費を導入台数で除し、（A）欄に計上してください。</t>
    <rPh sb="6" eb="8">
      <t>ドウニュウ</t>
    </rPh>
    <rPh sb="9" eb="11">
      <t>フタイ</t>
    </rPh>
    <rPh sb="13" eb="15">
      <t>ヒツヨウ</t>
    </rPh>
    <rPh sb="18" eb="20">
      <t>ケイヒ</t>
    </rPh>
    <rPh sb="23" eb="25">
      <t>バアイ</t>
    </rPh>
    <rPh sb="27" eb="29">
      <t>フタイ</t>
    </rPh>
    <rPh sb="29" eb="31">
      <t>ケイヒ</t>
    </rPh>
    <rPh sb="32" eb="34">
      <t>ドウニュウ</t>
    </rPh>
    <rPh sb="34" eb="36">
      <t>ダイスウ</t>
    </rPh>
    <rPh sb="37" eb="38">
      <t>ジョ</t>
    </rPh>
    <rPh sb="43" eb="44">
      <t>ラン</t>
    </rPh>
    <rPh sb="45" eb="47">
      <t>ケイジョウ</t>
    </rPh>
    <phoneticPr fontId="3"/>
  </si>
  <si>
    <t>４　（B）欄は、１，０００円未満切捨て</t>
    <rPh sb="13" eb="14">
      <t>エン</t>
    </rPh>
    <rPh sb="14" eb="16">
      <t>ミマン</t>
    </rPh>
    <rPh sb="16" eb="18">
      <t>キリス</t>
    </rPh>
    <phoneticPr fontId="3"/>
  </si>
  <si>
    <t>５　（C）欄は、交付要綱第５条で定める基準額（30万円もしくは100万円）を選択</t>
    <rPh sb="8" eb="12">
      <t>コウフヨウコウ</t>
    </rPh>
    <rPh sb="12" eb="13">
      <t>ダイ</t>
    </rPh>
    <rPh sb="14" eb="15">
      <t>ジョウ</t>
    </rPh>
    <rPh sb="16" eb="17">
      <t>サダ</t>
    </rPh>
    <rPh sb="19" eb="21">
      <t>キジュン</t>
    </rPh>
    <rPh sb="21" eb="22">
      <t>ガク</t>
    </rPh>
    <rPh sb="25" eb="27">
      <t>マンエン</t>
    </rPh>
    <rPh sb="34" eb="36">
      <t>マンエン</t>
    </rPh>
    <rPh sb="38" eb="40">
      <t>センタク</t>
    </rPh>
    <phoneticPr fontId="3"/>
  </si>
  <si>
    <t>１　水色のセルを記載してください。</t>
    <rPh sb="2" eb="4">
      <t>ミズイロ</t>
    </rPh>
    <rPh sb="8" eb="10">
      <t>キサイ</t>
    </rPh>
    <phoneticPr fontId="3"/>
  </si>
  <si>
    <r>
      <t>２　上記金額は、税</t>
    </r>
    <r>
      <rPr>
        <sz val="12"/>
        <rFont val="游ゴシック"/>
        <family val="1"/>
        <charset val="128"/>
      </rPr>
      <t>込み</t>
    </r>
    <r>
      <rPr>
        <sz val="12"/>
        <rFont val="ＪＳＰ明朝"/>
        <family val="1"/>
        <charset val="128"/>
      </rPr>
      <t>となります。</t>
    </r>
    <rPh sb="9" eb="10">
      <t>コ</t>
    </rPh>
    <phoneticPr fontId="3"/>
  </si>
  <si>
    <t>１　水色のセルのみ入力してください。</t>
    <phoneticPr fontId="3"/>
  </si>
  <si>
    <t>２　介護ソフトの導入に付帯して必要となる経費がある場合は、併せて計上してください。</t>
    <rPh sb="2" eb="4">
      <t>カイゴ</t>
    </rPh>
    <rPh sb="8" eb="10">
      <t>ドウニュウ</t>
    </rPh>
    <rPh sb="11" eb="13">
      <t>フタイ</t>
    </rPh>
    <rPh sb="15" eb="17">
      <t>ヒツヨウ</t>
    </rPh>
    <rPh sb="20" eb="22">
      <t>ケイヒ</t>
    </rPh>
    <rPh sb="25" eb="27">
      <t>バアイ</t>
    </rPh>
    <rPh sb="29" eb="30">
      <t>アワ</t>
    </rPh>
    <rPh sb="32" eb="34">
      <t>ケイジョウ</t>
    </rPh>
    <phoneticPr fontId="3"/>
  </si>
  <si>
    <r>
      <t>１　上記金額は、税</t>
    </r>
    <r>
      <rPr>
        <sz val="12"/>
        <rFont val="游ゴシック"/>
        <family val="1"/>
        <charset val="128"/>
      </rPr>
      <t>込み</t>
    </r>
    <r>
      <rPr>
        <sz val="12"/>
        <rFont val="ＪＳＰ明朝"/>
        <family val="1"/>
        <charset val="128"/>
      </rPr>
      <t>となります。</t>
    </r>
    <rPh sb="9" eb="10">
      <t>コ</t>
    </rPh>
    <phoneticPr fontId="3"/>
  </si>
  <si>
    <t>２　（B）欄は、１，０００円未満切捨てです。</t>
    <rPh sb="13" eb="14">
      <t>エン</t>
    </rPh>
    <rPh sb="14" eb="16">
      <t>ミマン</t>
    </rPh>
    <rPh sb="16" eb="18">
      <t>キリス</t>
    </rPh>
    <phoneticPr fontId="3"/>
  </si>
  <si>
    <t>６　（H）欄の金額を申請書に記載してください。</t>
    <rPh sb="5" eb="6">
      <t>ラン</t>
    </rPh>
    <rPh sb="7" eb="9">
      <t>キンガク</t>
    </rPh>
    <rPh sb="10" eb="12">
      <t>シンセイ</t>
    </rPh>
    <rPh sb="12" eb="13">
      <t>ショ</t>
    </rPh>
    <rPh sb="14" eb="16">
      <t>キサイ</t>
    </rPh>
    <phoneticPr fontId="3"/>
  </si>
  <si>
    <t>３　（D）欄の金額を申請書に記載してください。</t>
    <rPh sb="5" eb="6">
      <t>ラン</t>
    </rPh>
    <rPh sb="7" eb="9">
      <t>キンガク</t>
    </rPh>
    <rPh sb="10" eb="12">
      <t>シンセイ</t>
    </rPh>
    <rPh sb="12" eb="13">
      <t>ショ</t>
    </rPh>
    <rPh sb="14" eb="16">
      <t>キサイ</t>
    </rPh>
    <phoneticPr fontId="3"/>
  </si>
  <si>
    <r>
      <t xml:space="preserve">協議額
</t>
    </r>
    <r>
      <rPr>
        <sz val="12"/>
        <rFont val="MS UI Gothic"/>
        <family val="1"/>
        <charset val="1"/>
      </rPr>
      <t>※</t>
    </r>
    <r>
      <rPr>
        <sz val="12"/>
        <rFont val="MS UI Gothic"/>
        <family val="1"/>
        <charset val="128"/>
      </rPr>
      <t>（</t>
    </r>
    <r>
      <rPr>
        <sz val="12"/>
        <rFont val="Calibri"/>
        <family val="1"/>
      </rPr>
      <t>F</t>
    </r>
    <r>
      <rPr>
        <sz val="12"/>
        <rFont val="MS UI Gothic"/>
        <family val="1"/>
        <charset val="128"/>
      </rPr>
      <t>）と（</t>
    </r>
    <r>
      <rPr>
        <sz val="12"/>
        <rFont val="Calibri"/>
        <family val="1"/>
      </rPr>
      <t>G</t>
    </r>
    <r>
      <rPr>
        <sz val="12"/>
        <rFont val="MS UI Gothic"/>
        <family val="1"/>
        <charset val="128"/>
      </rPr>
      <t>）の
いずれか低い額</t>
    </r>
    <rPh sb="0" eb="2">
      <t>キョウギ</t>
    </rPh>
    <rPh sb="2" eb="3">
      <t>ガク</t>
    </rPh>
    <rPh sb="18" eb="19">
      <t>ヒク</t>
    </rPh>
    <rPh sb="20" eb="21">
      <t>ガク</t>
    </rPh>
    <phoneticPr fontId="3"/>
  </si>
  <si>
    <t>協議額</t>
    <rPh sb="0" eb="2">
      <t>キョウギ</t>
    </rPh>
    <rPh sb="2" eb="3">
      <t>ガク</t>
    </rPh>
    <phoneticPr fontId="3"/>
  </si>
  <si>
    <r>
      <t>１台あたりの申請額
※（</t>
    </r>
    <r>
      <rPr>
        <sz val="12"/>
        <rFont val="ＪＳＰ明朝"/>
        <family val="1"/>
      </rPr>
      <t>B</t>
    </r>
    <r>
      <rPr>
        <sz val="12"/>
        <rFont val="ＪＳＰ明朝"/>
        <family val="1"/>
        <charset val="128"/>
      </rPr>
      <t>）と（</t>
    </r>
    <r>
      <rPr>
        <sz val="12"/>
        <rFont val="ＪＳＰ明朝"/>
        <family val="1"/>
      </rPr>
      <t>C</t>
    </r>
    <r>
      <rPr>
        <sz val="12"/>
        <rFont val="ＪＳＰ明朝"/>
        <family val="1"/>
        <charset val="128"/>
      </rPr>
      <t>）の
いずれか低い額</t>
    </r>
    <rPh sb="1" eb="2">
      <t>ダイ</t>
    </rPh>
    <rPh sb="6" eb="8">
      <t>シンセイ</t>
    </rPh>
    <rPh sb="8" eb="9">
      <t>ガク</t>
    </rPh>
    <rPh sb="24" eb="25">
      <t>ヒク</t>
    </rPh>
    <rPh sb="26" eb="27">
      <t>ガク</t>
    </rPh>
    <phoneticPr fontId="3"/>
  </si>
  <si>
    <t>協議額
※（B）と（C）の
いずれか低い額</t>
    <rPh sb="0" eb="2">
      <t>キョウギ</t>
    </rPh>
    <rPh sb="2" eb="3">
      <t>ガク</t>
    </rPh>
    <phoneticPr fontId="3"/>
  </si>
  <si>
    <t>加算額</t>
    <rPh sb="0" eb="2">
      <t>カサン</t>
    </rPh>
    <rPh sb="2" eb="3">
      <t>ガク</t>
    </rPh>
    <phoneticPr fontId="3"/>
  </si>
  <si>
    <t>〇</t>
    <phoneticPr fontId="3"/>
  </si>
  <si>
    <r>
      <t>（</t>
    </r>
    <r>
      <rPr>
        <sz val="12"/>
        <rFont val="ＭＳ Ｐゴシック"/>
        <family val="1"/>
        <charset val="128"/>
      </rPr>
      <t>E</t>
    </r>
    <r>
      <rPr>
        <sz val="12"/>
        <rFont val="ＪＳＰ明朝"/>
        <family val="1"/>
        <charset val="128"/>
      </rPr>
      <t>）</t>
    </r>
    <phoneticPr fontId="3"/>
  </si>
  <si>
    <r>
      <t>（</t>
    </r>
    <r>
      <rPr>
        <sz val="12"/>
        <rFont val="ＭＳ Ｐゴシック"/>
        <family val="1"/>
        <charset val="128"/>
      </rPr>
      <t>F</t>
    </r>
    <r>
      <rPr>
        <sz val="12"/>
        <rFont val="ＪＳＰ明朝"/>
        <family val="1"/>
        <charset val="128"/>
      </rPr>
      <t>）</t>
    </r>
    <phoneticPr fontId="3"/>
  </si>
  <si>
    <r>
      <t>（</t>
    </r>
    <r>
      <rPr>
        <sz val="12"/>
        <rFont val="ＭＳ Ｐゴシック"/>
        <family val="1"/>
        <charset val="128"/>
      </rPr>
      <t>G</t>
    </r>
    <r>
      <rPr>
        <sz val="12"/>
        <rFont val="ＪＳＰ明朝"/>
        <family val="1"/>
        <charset val="128"/>
      </rPr>
      <t>）</t>
    </r>
    <phoneticPr fontId="3"/>
  </si>
  <si>
    <r>
      <t>（</t>
    </r>
    <r>
      <rPr>
        <sz val="12"/>
        <rFont val="ＭＳ Ｐゴシック"/>
        <family val="1"/>
        <charset val="128"/>
      </rPr>
      <t>I</t>
    </r>
    <r>
      <rPr>
        <sz val="12"/>
        <rFont val="ＪＳＰ明朝"/>
        <family val="1"/>
        <charset val="128"/>
      </rPr>
      <t>）</t>
    </r>
    <phoneticPr fontId="3"/>
  </si>
  <si>
    <r>
      <t>（</t>
    </r>
    <r>
      <rPr>
        <sz val="12"/>
        <rFont val="ＭＳ Ｐゴシック"/>
        <family val="1"/>
        <charset val="128"/>
      </rPr>
      <t>E</t>
    </r>
    <r>
      <rPr>
        <sz val="12"/>
        <rFont val="ＪＳＰ明朝"/>
        <family val="1"/>
        <charset val="128"/>
      </rPr>
      <t>）×3/4
(1,000円未満切捨て)</t>
    </r>
    <rPh sb="14" eb="15">
      <t>エン</t>
    </rPh>
    <rPh sb="15" eb="17">
      <t>ミマン</t>
    </rPh>
    <rPh sb="17" eb="19">
      <t>キリス</t>
    </rPh>
    <phoneticPr fontId="3"/>
  </si>
  <si>
    <r>
      <t>（</t>
    </r>
    <r>
      <rPr>
        <sz val="12"/>
        <rFont val="ＪＳＰ明朝"/>
        <family val="1"/>
      </rPr>
      <t>H</t>
    </r>
    <r>
      <rPr>
        <sz val="12"/>
        <rFont val="ＪＳＰ明朝"/>
        <family val="1"/>
        <charset val="128"/>
      </rPr>
      <t>）</t>
    </r>
    <phoneticPr fontId="3"/>
  </si>
  <si>
    <r>
      <t>補助基本額
※（</t>
    </r>
    <r>
      <rPr>
        <sz val="12"/>
        <rFont val="MS UI Gothic"/>
        <family val="1"/>
        <charset val="128"/>
      </rPr>
      <t>F</t>
    </r>
    <r>
      <rPr>
        <sz val="12"/>
        <rFont val="ＪＳＰ明朝"/>
        <family val="1"/>
        <charset val="128"/>
      </rPr>
      <t>）と（</t>
    </r>
    <r>
      <rPr>
        <sz val="12"/>
        <rFont val="MS UI Gothic"/>
        <family val="1"/>
        <charset val="128"/>
      </rPr>
      <t>G</t>
    </r>
    <r>
      <rPr>
        <sz val="12"/>
        <rFont val="ＪＳＰ明朝"/>
        <family val="1"/>
        <charset val="128"/>
      </rPr>
      <t>）の
いずれか低い額</t>
    </r>
    <rPh sb="0" eb="4">
      <t>ホジョキホン</t>
    </rPh>
    <rPh sb="4" eb="5">
      <t>ガク</t>
    </rPh>
    <rPh sb="20" eb="21">
      <t>ヒク</t>
    </rPh>
    <rPh sb="22" eb="23">
      <t>ガク</t>
    </rPh>
    <phoneticPr fontId="3"/>
  </si>
  <si>
    <r>
      <t xml:space="preserve">１事業所あたりの
補助上限額
</t>
    </r>
    <r>
      <rPr>
        <sz val="12"/>
        <rFont val="MS UI Gothic"/>
        <family val="1"/>
        <charset val="1"/>
      </rPr>
      <t>※</t>
    </r>
    <r>
      <rPr>
        <sz val="12"/>
        <rFont val="Calibri"/>
        <family val="1"/>
      </rPr>
      <t>B</t>
    </r>
    <r>
      <rPr>
        <sz val="12"/>
        <rFont val="ＭＳ Ｐ明朝"/>
        <family val="1"/>
        <charset val="128"/>
      </rPr>
      <t>＋</t>
    </r>
    <r>
      <rPr>
        <sz val="12"/>
        <rFont val="Calibri"/>
        <family val="1"/>
      </rPr>
      <t>D</t>
    </r>
    <rPh sb="1" eb="4">
      <t>ジギョウショ</t>
    </rPh>
    <rPh sb="9" eb="14">
      <t>ホジョジョウゲンガク</t>
    </rPh>
    <phoneticPr fontId="3"/>
  </si>
  <si>
    <t>×</t>
    <phoneticPr fontId="3"/>
  </si>
  <si>
    <r>
      <t>令和7</t>
    </r>
    <r>
      <rPr>
        <sz val="12"/>
        <color theme="1"/>
        <rFont val="MS UI Gothic"/>
        <family val="1"/>
        <charset val="128"/>
      </rPr>
      <t>年度中に「ケアプランデータ連携システム」により5事業所以上とデータ連携</t>
    </r>
    <r>
      <rPr>
        <sz val="12"/>
        <color theme="1"/>
        <rFont val="ＪＳＰ明朝"/>
        <family val="1"/>
        <charset val="128"/>
      </rPr>
      <t xml:space="preserve">
</t>
    </r>
    <r>
      <rPr>
        <sz val="12"/>
        <color rgb="FFFF0000"/>
        <rFont val="MS UI Gothic"/>
        <family val="3"/>
        <charset val="128"/>
      </rPr>
      <t>※居宅サービス事業所及び居宅介護支援事業所（介護予防を含む）のみ</t>
    </r>
    <rPh sb="0" eb="2">
      <t>レイワ</t>
    </rPh>
    <rPh sb="3" eb="5">
      <t>ネンド</t>
    </rPh>
    <rPh sb="5" eb="6">
      <t>チュウ</t>
    </rPh>
    <rPh sb="16" eb="18">
      <t>レンケイ</t>
    </rPh>
    <rPh sb="27" eb="30">
      <t>ジギョウショ</t>
    </rPh>
    <rPh sb="30" eb="32">
      <t>イジョウ</t>
    </rPh>
    <rPh sb="36" eb="38">
      <t>レンケイ</t>
    </rPh>
    <rPh sb="40" eb="42">
      <t>キョタク</t>
    </rPh>
    <rPh sb="46" eb="49">
      <t>ジギョウショ</t>
    </rPh>
    <rPh sb="49" eb="50">
      <t>オヨ</t>
    </rPh>
    <rPh sb="51" eb="53">
      <t>キョタク</t>
    </rPh>
    <rPh sb="53" eb="55">
      <t>カイゴ</t>
    </rPh>
    <rPh sb="55" eb="57">
      <t>シエン</t>
    </rPh>
    <rPh sb="57" eb="60">
      <t>ジギョウショ</t>
    </rPh>
    <rPh sb="61" eb="63">
      <t>カイゴ</t>
    </rPh>
    <rPh sb="63" eb="65">
      <t>ヨボウ</t>
    </rPh>
    <rPh sb="66" eb="67">
      <t>フク</t>
    </rPh>
    <phoneticPr fontId="3"/>
  </si>
  <si>
    <t>４　（Ⅰ）欄の金額を申請書に記載してください。</t>
    <rPh sb="7" eb="9">
      <t>キンガク</t>
    </rPh>
    <rPh sb="10" eb="13">
      <t>シンセイショ</t>
    </rPh>
    <rPh sb="14" eb="16">
      <t>キサイ</t>
    </rPh>
    <phoneticPr fontId="3"/>
  </si>
  <si>
    <t>３　（Ｄ）欄は、１，０００円未満切捨てです。</t>
    <rPh sb="5" eb="6">
      <t>ラン</t>
    </rPh>
    <rPh sb="13" eb="14">
      <t>エン</t>
    </rPh>
    <rPh sb="14" eb="16">
      <t>ミマン</t>
    </rPh>
    <rPh sb="16" eb="18">
      <t>キリス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</si>
</sst>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ＪＳＰ明朝"/>
      <family val="1"/>
      <charset val="128"/>
    </font>
    <font>
      <sz val="6"/>
      <name val="ＭＳ Ｐゴシック"/>
      <family val="3"/>
      <charset val="128"/>
    </font>
    <font>
      <sz val="11"/>
      <name val="ＪＳＰ明朝"/>
      <family val="1"/>
      <charset val="128"/>
    </font>
    <font>
      <sz val="18"/>
      <name val="ＪＳＰ明朝"/>
      <family val="1"/>
      <charset val="128"/>
    </font>
    <font>
      <sz val="16"/>
      <name val="ＪＳＰ明朝"/>
      <family val="1"/>
      <charset val="128"/>
    </font>
    <font>
      <sz val="10"/>
      <name val="ＪＳＰ明朝"/>
      <family val="1"/>
      <charset val="128"/>
    </font>
    <font>
      <sz val="9"/>
      <name val="ＪＳＰ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ＪＳＰ明朝"/>
      <family val="1"/>
      <charset val="128"/>
    </font>
    <font>
      <sz val="11"/>
      <color rgb="FFFF0000"/>
      <name val="ＪＳＰ明朝"/>
      <family val="1"/>
      <charset val="128"/>
    </font>
    <font>
      <sz val="12"/>
      <color theme="1"/>
      <name val="ＪＳＰ明朝"/>
      <family val="1"/>
      <charset val="128"/>
    </font>
    <font>
      <sz val="12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name val="游ゴシック"/>
      <family val="1"/>
      <charset val="128"/>
    </font>
    <font>
      <sz val="12"/>
      <name val="Calibri"/>
      <family val="1"/>
    </font>
    <font>
      <sz val="16"/>
      <name val="游ゴシック"/>
      <family val="1"/>
      <charset val="128"/>
    </font>
    <font>
      <sz val="13"/>
      <name val="ＭＳ Ｐゴシック"/>
      <family val="1"/>
      <charset val="128"/>
    </font>
    <font>
      <b/>
      <sz val="14"/>
      <color theme="1"/>
      <name val="ＪＳＰ明朝"/>
      <family val="1"/>
      <charset val="128"/>
    </font>
    <font>
      <b/>
      <sz val="14"/>
      <color rgb="FFFF0000"/>
      <name val="ＪＳＰ明朝"/>
      <family val="1"/>
      <charset val="128"/>
    </font>
    <font>
      <sz val="12"/>
      <name val="ＭＳ Ｐゴシック"/>
      <family val="1"/>
      <charset val="128"/>
    </font>
    <font>
      <sz val="12"/>
      <name val="MS UI Gothic"/>
      <family val="1"/>
      <charset val="1"/>
    </font>
    <font>
      <sz val="12"/>
      <name val="MS UI Gothic"/>
      <family val="1"/>
      <charset val="128"/>
    </font>
    <font>
      <sz val="11"/>
      <name val="ＭＳ Ｐゴシック"/>
      <family val="1"/>
      <charset val="128"/>
    </font>
    <font>
      <b/>
      <sz val="12"/>
      <name val="ＭＳ Ｐゴシック"/>
      <family val="3"/>
      <charset val="128"/>
    </font>
    <font>
      <sz val="12"/>
      <name val="ＪＳＰ明朝"/>
      <family val="1"/>
    </font>
    <font>
      <sz val="12"/>
      <color theme="1"/>
      <name val="MS UI Gothic"/>
      <family val="1"/>
      <charset val="128"/>
    </font>
    <font>
      <sz val="12"/>
      <name val="ＭＳ Ｐ明朝"/>
      <family val="1"/>
      <charset val="128"/>
    </font>
    <font>
      <sz val="12"/>
      <color rgb="FFFF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7">
    <xf numFmtId="0" fontId="0" fillId="0" borderId="0"/>
    <xf numFmtId="38" fontId="9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>
      <alignment vertical="center"/>
    </xf>
    <xf numFmtId="1" fontId="10" fillId="0" borderId="0"/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/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2" fillId="2" borderId="7" xfId="0" applyFont="1" applyFill="1" applyBorder="1" applyAlignment="1" applyProtection="1">
      <alignment vertical="center" wrapText="1"/>
      <protection locked="0"/>
    </xf>
    <xf numFmtId="38" fontId="2" fillId="2" borderId="2" xfId="6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38" fontId="2" fillId="2" borderId="4" xfId="6" quotePrefix="1" applyFont="1" applyFill="1" applyBorder="1" applyAlignment="1" applyProtection="1">
      <alignment horizontal="center" vertical="center"/>
      <protection locked="0"/>
    </xf>
    <xf numFmtId="38" fontId="2" fillId="2" borderId="1" xfId="6" quotePrefix="1" applyFont="1" applyFill="1" applyBorder="1" applyAlignment="1" applyProtection="1">
      <alignment horizontal="center" vertical="center"/>
      <protection locked="0"/>
    </xf>
    <xf numFmtId="38" fontId="2" fillId="0" borderId="3" xfId="0" applyNumberFormat="1" applyFont="1" applyBorder="1" applyAlignment="1">
      <alignment horizontal="center" vertical="center"/>
    </xf>
    <xf numFmtId="0" fontId="19" fillId="2" borderId="5" xfId="0" applyFont="1" applyFill="1" applyBorder="1" applyAlignment="1" applyProtection="1">
      <alignment horizontal="center" vertical="center"/>
      <protection locked="0"/>
    </xf>
    <xf numFmtId="38" fontId="15" fillId="0" borderId="0" xfId="6" applyFont="1" applyAlignment="1"/>
    <xf numFmtId="38" fontId="15" fillId="0" borderId="0" xfId="6" applyFont="1" applyAlignment="1">
      <alignment horizontal="right" vertical="center"/>
    </xf>
    <xf numFmtId="38" fontId="2" fillId="0" borderId="4" xfId="6" quotePrefix="1" applyFont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  <xf numFmtId="0" fontId="2" fillId="0" borderId="0" xfId="0" applyFont="1"/>
    <xf numFmtId="0" fontId="4" fillId="0" borderId="0" xfId="0" applyFont="1"/>
    <xf numFmtId="0" fontId="7" fillId="0" borderId="0" xfId="0" applyFont="1"/>
    <xf numFmtId="0" fontId="13" fillId="0" borderId="0" xfId="0" applyFont="1"/>
    <xf numFmtId="0" fontId="8" fillId="0" borderId="0" xfId="0" applyFont="1"/>
    <xf numFmtId="38" fontId="2" fillId="0" borderId="1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8" fontId="2" fillId="0" borderId="2" xfId="6" applyFont="1" applyBorder="1" applyAlignment="1">
      <alignment horizontal="center" vertical="center" wrapText="1"/>
    </xf>
    <xf numFmtId="0" fontId="2" fillId="0" borderId="15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4" fillId="0" borderId="0" xfId="0" applyFont="1"/>
    <xf numFmtId="0" fontId="6" fillId="0" borderId="0" xfId="0" applyFont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20" fillId="0" borderId="5" xfId="0" applyFont="1" applyBorder="1" applyAlignment="1">
      <alignment horizontal="center" vertical="center"/>
    </xf>
    <xf numFmtId="0" fontId="21" fillId="0" borderId="0" xfId="0" applyFont="1"/>
    <xf numFmtId="0" fontId="23" fillId="0" borderId="17" xfId="0" applyFont="1" applyBorder="1" applyAlignment="1">
      <alignment horizontal="right"/>
    </xf>
    <xf numFmtId="0" fontId="23" fillId="0" borderId="2" xfId="0" applyFont="1" applyBorder="1" applyAlignment="1">
      <alignment horizontal="right"/>
    </xf>
    <xf numFmtId="0" fontId="23" fillId="0" borderId="1" xfId="0" applyFont="1" applyBorder="1" applyAlignment="1">
      <alignment horizontal="center" vertical="center" wrapText="1"/>
    </xf>
    <xf numFmtId="38" fontId="2" fillId="0" borderId="2" xfId="6" applyFont="1" applyFill="1" applyBorder="1" applyAlignment="1">
      <alignment horizontal="center" vertical="center" wrapText="1"/>
    </xf>
    <xf numFmtId="3" fontId="4" fillId="0" borderId="0" xfId="0" applyNumberFormat="1" applyFont="1"/>
    <xf numFmtId="0" fontId="5" fillId="0" borderId="0" xfId="0" applyFont="1" applyAlignment="1">
      <alignment vertical="center"/>
    </xf>
    <xf numFmtId="0" fontId="26" fillId="0" borderId="2" xfId="0" applyFont="1" applyBorder="1" applyAlignment="1">
      <alignment horizontal="right"/>
    </xf>
    <xf numFmtId="38" fontId="2" fillId="0" borderId="18" xfId="0" applyNumberFormat="1" applyFont="1" applyBorder="1" applyAlignment="1">
      <alignment horizontal="center" vertical="center"/>
    </xf>
    <xf numFmtId="0" fontId="4" fillId="0" borderId="19" xfId="0" applyFont="1" applyBorder="1"/>
    <xf numFmtId="0" fontId="4" fillId="0" borderId="20" xfId="0" applyFont="1" applyBorder="1"/>
    <xf numFmtId="0" fontId="5" fillId="0" borderId="0" xfId="0" applyFont="1" applyAlignment="1">
      <alignment horizontal="centerContinuous" vertical="center"/>
    </xf>
    <xf numFmtId="38" fontId="2" fillId="0" borderId="19" xfId="6" applyFont="1" applyFill="1" applyBorder="1" applyAlignment="1">
      <alignment horizontal="center" vertical="center" wrapText="1"/>
    </xf>
    <xf numFmtId="38" fontId="2" fillId="0" borderId="20" xfId="6" quotePrefix="1" applyFont="1" applyFill="1" applyBorder="1" applyAlignment="1">
      <alignment horizontal="center" vertical="center"/>
    </xf>
    <xf numFmtId="38" fontId="2" fillId="0" borderId="21" xfId="6" quotePrefix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/>
    <xf numFmtId="0" fontId="4" fillId="0" borderId="1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right"/>
    </xf>
    <xf numFmtId="0" fontId="26" fillId="0" borderId="16" xfId="0" applyFont="1" applyBorder="1" applyAlignment="1">
      <alignment horizontal="right"/>
    </xf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38" fontId="2" fillId="0" borderId="18" xfId="6" applyFont="1" applyBorder="1" applyAlignment="1">
      <alignment horizontal="center" vertical="center"/>
    </xf>
    <xf numFmtId="0" fontId="4" fillId="0" borderId="1" xfId="0" applyFont="1" applyBorder="1"/>
    <xf numFmtId="0" fontId="4" fillId="0" borderId="25" xfId="0" applyFont="1" applyBorder="1"/>
    <xf numFmtId="38" fontId="4" fillId="0" borderId="6" xfId="0" applyNumberFormat="1" applyFont="1" applyBorder="1" applyAlignment="1">
      <alignment horizontal="center" vertical="center"/>
    </xf>
    <xf numFmtId="38" fontId="2" fillId="0" borderId="19" xfId="6" applyFont="1" applyBorder="1" applyAlignment="1">
      <alignment horizontal="center" vertical="center" wrapText="1"/>
    </xf>
    <xf numFmtId="38" fontId="2" fillId="0" borderId="26" xfId="6" applyFont="1" applyFill="1" applyBorder="1" applyAlignment="1">
      <alignment horizontal="center" vertical="center" wrapText="1"/>
    </xf>
    <xf numFmtId="38" fontId="2" fillId="0" borderId="26" xfId="6" applyFont="1" applyBorder="1" applyAlignment="1">
      <alignment horizontal="center" vertical="center" wrapText="1"/>
    </xf>
    <xf numFmtId="0" fontId="23" fillId="2" borderId="4" xfId="0" applyFont="1" applyFill="1" applyBorder="1" applyAlignment="1" applyProtection="1">
      <alignment vertical="center" wrapText="1"/>
      <protection locked="0"/>
    </xf>
    <xf numFmtId="0" fontId="26" fillId="0" borderId="1" xfId="0" applyFont="1" applyBorder="1" applyAlignment="1">
      <alignment horizontal="center" vertical="center" wrapText="1"/>
    </xf>
    <xf numFmtId="0" fontId="23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vertical="center" wrapText="1"/>
      <protection locked="0"/>
    </xf>
    <xf numFmtId="38" fontId="2" fillId="2" borderId="4" xfId="6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26" fillId="0" borderId="0" xfId="0" applyFont="1"/>
    <xf numFmtId="38" fontId="4" fillId="0" borderId="0" xfId="6" applyFont="1" applyAlignment="1" applyProtection="1"/>
    <xf numFmtId="0" fontId="12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0" xfId="0" quotePrefix="1" applyNumberFormat="1" applyFont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38" fontId="2" fillId="0" borderId="6" xfId="0" applyNumberFormat="1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8" fontId="2" fillId="0" borderId="10" xfId="6" applyFont="1" applyBorder="1" applyAlignment="1" applyProtection="1">
      <alignment horizontal="center" vertical="center" wrapText="1"/>
    </xf>
    <xf numFmtId="38" fontId="2" fillId="0" borderId="11" xfId="6" applyFont="1" applyBorder="1" applyAlignment="1" applyProtection="1">
      <alignment horizontal="center" vertical="center" wrapText="1"/>
    </xf>
    <xf numFmtId="38" fontId="2" fillId="0" borderId="12" xfId="6" applyFont="1" applyBorder="1" applyAlignment="1" applyProtection="1">
      <alignment horizontal="center" vertical="center" wrapText="1"/>
    </xf>
    <xf numFmtId="0" fontId="15" fillId="0" borderId="0" xfId="0" applyFont="1" applyAlignment="1">
      <alignment horizontal="center"/>
    </xf>
  </cellXfs>
  <cellStyles count="7">
    <cellStyle name="桁区切り" xfId="6" builtinId="6"/>
    <cellStyle name="桁区切り 2" xfId="1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  <cellStyle name="標準 4" xfId="4" xr:uid="{00000000-0005-0000-0000-000005000000}"/>
    <cellStyle name="未定義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81642</xdr:colOff>
      <xdr:row>6</xdr:row>
      <xdr:rowOff>122465</xdr:rowOff>
    </xdr:from>
    <xdr:ext cx="6694715" cy="13879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73471EF-004D-EB2A-53B8-F16D2E2E4920}"/>
            </a:ext>
          </a:extLst>
        </xdr:cNvPr>
        <xdr:cNvSpPr txBox="1"/>
      </xdr:nvSpPr>
      <xdr:spPr>
        <a:xfrm>
          <a:off x="4571999" y="1864179"/>
          <a:ext cx="6694715" cy="1387927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※</a:t>
          </a:r>
          <a:r>
            <a:rPr lang="ja-JP" alt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事業所の職員数について</a:t>
          </a:r>
        </a:p>
        <a:p>
          <a:r>
            <a:rPr lang="ja-JP" alt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・職員数は協議書提出時点での常勤換算方法による職員数。</a:t>
          </a:r>
        </a:p>
        <a:p>
          <a:r>
            <a:rPr lang="ja-JP" alt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・職員数には、直接処遇職員だけでなく、ＩＣＴの活用が見込まれる管理者や生活相談員等</a:t>
          </a:r>
        </a:p>
        <a:p>
          <a:r>
            <a:rPr lang="ja-JP" alt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 の職員も算入しても差し支えない。</a:t>
          </a:r>
        </a:p>
        <a:p>
          <a:r>
            <a:rPr lang="ja-JP" alt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・居宅を訪問してサービスを提供する職員（訪問介護員、居宅介護支援専門員等）、管理者及び</a:t>
          </a:r>
          <a:endParaRPr lang="en-US" altLang="ja-JP" sz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ja-JP" alt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</a:t>
          </a:r>
          <a:r>
            <a:rPr lang="ja-JP" alt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</a:t>
          </a:r>
          <a:r>
            <a:rPr lang="ja-JP" alt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生活相談員は実人数（常勤・非常勤の別は問わない）としても差し支えない。</a:t>
          </a:r>
        </a:p>
        <a:p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1F4A6-99EA-478F-89DD-DE8DBFD363F4}">
  <dimension ref="A1:L27"/>
  <sheetViews>
    <sheetView view="pageBreakPreview" zoomScale="85" zoomScaleNormal="70" zoomScaleSheetLayoutView="85" workbookViewId="0">
      <selection activeCell="B25" sqref="B25"/>
    </sheetView>
  </sheetViews>
  <sheetFormatPr defaultColWidth="9" defaultRowHeight="13.5"/>
  <cols>
    <col min="1" max="1" width="31.375" style="17" customWidth="1"/>
    <col min="2" max="9" width="22.625" style="17" customWidth="1"/>
    <col min="10" max="11" width="9" style="17"/>
    <col min="12" max="12" width="9.75" style="17" bestFit="1" customWidth="1"/>
    <col min="13" max="16384" width="9" style="17"/>
  </cols>
  <sheetData>
    <row r="1" spans="1:12" ht="18.75" customHeight="1">
      <c r="A1" s="16"/>
      <c r="B1" s="36"/>
    </row>
    <row r="2" spans="1:12" ht="30" customHeight="1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32"/>
      <c r="L2" s="43">
        <v>1000000</v>
      </c>
    </row>
    <row r="3" spans="1:12" ht="23.1" customHeight="1">
      <c r="A3" s="35"/>
      <c r="B3" s="35"/>
      <c r="C3" s="35"/>
      <c r="D3" s="35"/>
      <c r="G3" s="37" t="s">
        <v>19</v>
      </c>
      <c r="H3" s="74"/>
      <c r="I3" s="35"/>
      <c r="J3" s="32"/>
      <c r="L3" s="43">
        <v>300000</v>
      </c>
    </row>
    <row r="4" spans="1:12" ht="19.5" customHeight="1">
      <c r="A4" s="34"/>
      <c r="B4" s="34"/>
      <c r="C4" s="34"/>
      <c r="D4" s="34"/>
      <c r="G4" s="33" t="s">
        <v>4</v>
      </c>
      <c r="H4" s="74"/>
      <c r="J4" s="32"/>
    </row>
    <row r="5" spans="1:12" ht="18.75" customHeight="1">
      <c r="A5" s="38" t="s">
        <v>22</v>
      </c>
      <c r="B5" s="31"/>
      <c r="C5" s="16"/>
      <c r="D5" s="16"/>
      <c r="E5" s="16"/>
      <c r="F5" s="16"/>
      <c r="G5" s="16"/>
      <c r="H5" s="16"/>
    </row>
    <row r="6" spans="1:12" ht="15" customHeight="1">
      <c r="A6" s="31"/>
      <c r="B6" s="31"/>
      <c r="C6" s="16"/>
      <c r="D6" s="16"/>
      <c r="E6" s="16"/>
      <c r="F6" s="16"/>
      <c r="G6" s="16"/>
      <c r="H6" s="16"/>
    </row>
    <row r="7" spans="1:12" ht="15" customHeight="1">
      <c r="A7" s="30"/>
      <c r="B7" s="30"/>
      <c r="C7" s="30"/>
      <c r="D7" s="16"/>
      <c r="E7" s="16"/>
      <c r="F7" s="16"/>
      <c r="G7" s="16"/>
      <c r="H7" s="16"/>
    </row>
    <row r="8" spans="1:12" ht="15" customHeight="1">
      <c r="A8" s="16"/>
      <c r="B8" s="16"/>
      <c r="C8" s="16"/>
      <c r="D8" s="16"/>
      <c r="E8" s="16"/>
      <c r="F8" s="16"/>
      <c r="G8" s="16"/>
      <c r="H8" s="16"/>
    </row>
    <row r="9" spans="1:12" s="28" customFormat="1" ht="60" customHeight="1">
      <c r="A9" s="14" t="s">
        <v>2</v>
      </c>
      <c r="B9" s="14" t="s">
        <v>18</v>
      </c>
      <c r="C9" s="14" t="s">
        <v>33</v>
      </c>
      <c r="D9" s="14" t="s">
        <v>17</v>
      </c>
      <c r="E9" s="14" t="s">
        <v>51</v>
      </c>
      <c r="F9" s="14" t="s">
        <v>16</v>
      </c>
      <c r="G9" s="41" t="s">
        <v>34</v>
      </c>
      <c r="H9" s="41" t="s">
        <v>21</v>
      </c>
      <c r="I9" s="14" t="s">
        <v>49</v>
      </c>
      <c r="J9" s="29"/>
    </row>
    <row r="10" spans="1:12" ht="15" customHeight="1">
      <c r="A10" s="15"/>
      <c r="B10" s="15" t="s">
        <v>27</v>
      </c>
      <c r="C10" s="40" t="s">
        <v>10</v>
      </c>
      <c r="D10" s="40" t="s">
        <v>28</v>
      </c>
      <c r="E10" s="40" t="s">
        <v>30</v>
      </c>
      <c r="F10" s="39" t="s">
        <v>31</v>
      </c>
      <c r="G10" s="39" t="s">
        <v>5</v>
      </c>
      <c r="H10" s="39" t="s">
        <v>6</v>
      </c>
      <c r="I10" s="40" t="s">
        <v>32</v>
      </c>
    </row>
    <row r="11" spans="1:12" ht="15" customHeight="1">
      <c r="A11" s="27"/>
      <c r="B11" s="25" t="s">
        <v>14</v>
      </c>
      <c r="C11" s="25" t="s">
        <v>14</v>
      </c>
      <c r="D11" s="26" t="s">
        <v>14</v>
      </c>
      <c r="E11" s="24" t="s">
        <v>14</v>
      </c>
      <c r="F11" s="25" t="s">
        <v>15</v>
      </c>
      <c r="G11" s="24"/>
      <c r="H11" s="24"/>
      <c r="I11" s="24" t="s">
        <v>14</v>
      </c>
    </row>
    <row r="12" spans="1:12" ht="39.950000000000003" customHeight="1">
      <c r="A12" s="3"/>
      <c r="B12" s="4"/>
      <c r="C12" s="23">
        <f>ROUNDDOWN(B12*3/4,-3)</f>
        <v>0</v>
      </c>
      <c r="D12" s="4"/>
      <c r="E12" s="23">
        <f>MIN(C12:D12)</f>
        <v>0</v>
      </c>
      <c r="F12" s="4"/>
      <c r="G12" s="42">
        <f>E12*F12</f>
        <v>0</v>
      </c>
      <c r="H12" s="50"/>
      <c r="I12" s="66"/>
    </row>
    <row r="13" spans="1:12" ht="54.95" customHeight="1">
      <c r="A13" s="5"/>
      <c r="B13" s="6"/>
      <c r="C13" s="23">
        <f t="shared" ref="C13" si="0">ROUNDDOWN(B13*3/4,-3)</f>
        <v>0</v>
      </c>
      <c r="D13" s="73"/>
      <c r="E13" s="23">
        <f t="shared" ref="E13:E14" si="1">MIN(C13:D13)</f>
        <v>0</v>
      </c>
      <c r="F13" s="73"/>
      <c r="G13" s="42">
        <f>E13*F13</f>
        <v>0</v>
      </c>
      <c r="H13" s="50"/>
      <c r="I13" s="66"/>
    </row>
    <row r="14" spans="1:12" ht="54.95" customHeight="1" thickBot="1">
      <c r="A14" s="72"/>
      <c r="B14" s="7"/>
      <c r="C14" s="23">
        <f>ROUNDDOWN(B14*3/4,-3)</f>
        <v>0</v>
      </c>
      <c r="D14" s="7"/>
      <c r="E14" s="23">
        <f t="shared" si="1"/>
        <v>0</v>
      </c>
      <c r="F14" s="7"/>
      <c r="G14" s="42">
        <f t="shared" ref="G14" si="2">E14*F14</f>
        <v>0</v>
      </c>
      <c r="H14" s="67"/>
      <c r="I14" s="68"/>
    </row>
    <row r="15" spans="1:12" ht="54.95" customHeight="1" thickBot="1">
      <c r="A15" s="22" t="s">
        <v>1</v>
      </c>
      <c r="B15" s="21"/>
      <c r="C15" s="21"/>
      <c r="D15" s="21"/>
      <c r="E15" s="21"/>
      <c r="F15" s="8">
        <f t="shared" ref="F15" si="3">SUM(F12:F14)</f>
        <v>0</v>
      </c>
      <c r="G15" s="8">
        <f>SUM(G12:G14)</f>
        <v>0</v>
      </c>
      <c r="H15" s="8">
        <v>5000000</v>
      </c>
      <c r="I15" s="8">
        <f>MIN(G15:H15)</f>
        <v>0</v>
      </c>
    </row>
    <row r="16" spans="1:12" ht="11.25" customHeight="1">
      <c r="A16" s="16"/>
      <c r="B16" s="16"/>
      <c r="C16" s="16"/>
      <c r="D16" s="16"/>
      <c r="E16" s="16"/>
      <c r="F16" s="16"/>
      <c r="G16" s="16"/>
      <c r="H16" s="16"/>
    </row>
    <row r="17" spans="1:11" ht="15" customHeight="1">
      <c r="A17" s="16" t="s">
        <v>35</v>
      </c>
      <c r="B17" s="16"/>
      <c r="C17" s="16"/>
      <c r="D17" s="16"/>
      <c r="E17" s="16"/>
      <c r="F17" s="16"/>
      <c r="G17" s="16"/>
      <c r="H17" s="16"/>
    </row>
    <row r="18" spans="1:11" ht="15" customHeight="1">
      <c r="A18" s="55" t="s">
        <v>41</v>
      </c>
      <c r="B18" s="16"/>
      <c r="C18" s="16"/>
      <c r="D18" s="16"/>
      <c r="E18" s="16"/>
      <c r="F18" s="16"/>
      <c r="G18" s="16"/>
      <c r="H18" s="16"/>
    </row>
    <row r="19" spans="1:11" s="20" customFormat="1" ht="15" customHeight="1">
      <c r="A19" s="53" t="s">
        <v>42</v>
      </c>
      <c r="B19" s="18"/>
      <c r="C19" s="16"/>
      <c r="D19" s="16"/>
      <c r="E19" s="16"/>
      <c r="F19" s="16"/>
      <c r="G19" s="16"/>
      <c r="H19" s="16"/>
      <c r="I19" s="16"/>
      <c r="J19" s="16"/>
    </row>
    <row r="20" spans="1:11" s="20" customFormat="1" ht="15" customHeight="1">
      <c r="A20" s="54" t="s">
        <v>38</v>
      </c>
      <c r="B20" s="18"/>
      <c r="C20" s="16"/>
      <c r="D20" s="16"/>
      <c r="E20" s="16"/>
      <c r="F20" s="16"/>
      <c r="G20" s="16"/>
      <c r="H20" s="16"/>
      <c r="I20" s="16"/>
      <c r="J20" s="16"/>
    </row>
    <row r="21" spans="1:11" s="20" customFormat="1" ht="15" customHeight="1">
      <c r="A21" s="54" t="s">
        <v>36</v>
      </c>
      <c r="B21" s="18"/>
      <c r="C21" s="16"/>
      <c r="D21" s="16"/>
      <c r="E21" s="16"/>
      <c r="F21" s="16"/>
      <c r="G21" s="16"/>
      <c r="H21" s="16"/>
      <c r="I21" s="16"/>
      <c r="J21" s="16"/>
    </row>
    <row r="22" spans="1:11" s="20" customFormat="1" ht="15" customHeight="1">
      <c r="A22" s="54" t="s">
        <v>37</v>
      </c>
      <c r="B22" s="18"/>
      <c r="C22" s="16"/>
      <c r="D22" s="16"/>
      <c r="E22" s="16"/>
      <c r="F22" s="16"/>
      <c r="G22" s="16"/>
      <c r="H22" s="16"/>
      <c r="I22" s="16"/>
      <c r="J22" s="16"/>
    </row>
    <row r="23" spans="1:11" s="19" customFormat="1" ht="15" customHeight="1">
      <c r="A23" s="16" t="s">
        <v>39</v>
      </c>
      <c r="B23" s="18"/>
      <c r="C23" s="16"/>
      <c r="D23" s="16"/>
      <c r="E23" s="16"/>
      <c r="F23" s="16"/>
      <c r="G23" s="16"/>
      <c r="H23" s="16"/>
      <c r="I23" s="16"/>
      <c r="J23" s="16"/>
      <c r="K23" s="17"/>
    </row>
    <row r="24" spans="1:11" s="19" customFormat="1" ht="15" customHeight="1">
      <c r="A24" s="16" t="s">
        <v>40</v>
      </c>
      <c r="B24" s="18"/>
      <c r="C24" s="16"/>
      <c r="D24" s="16"/>
      <c r="E24" s="16"/>
      <c r="F24" s="16"/>
      <c r="G24" s="16"/>
      <c r="H24" s="16"/>
      <c r="I24" s="16"/>
      <c r="J24" s="16"/>
      <c r="K24" s="17"/>
    </row>
    <row r="25" spans="1:11" s="19" customFormat="1" ht="15" customHeight="1">
      <c r="A25" s="55" t="s">
        <v>47</v>
      </c>
      <c r="B25" s="18"/>
      <c r="C25" s="16"/>
      <c r="D25" s="16"/>
      <c r="E25" s="16"/>
      <c r="F25" s="16"/>
      <c r="G25" s="16"/>
      <c r="H25" s="16"/>
      <c r="I25" s="16"/>
      <c r="J25" s="16"/>
      <c r="K25" s="17"/>
    </row>
    <row r="26" spans="1:11" ht="15" customHeight="1">
      <c r="A26" s="16"/>
      <c r="B26" s="18"/>
      <c r="C26" s="16"/>
      <c r="D26" s="16"/>
      <c r="E26" s="16"/>
      <c r="F26" s="16"/>
      <c r="G26" s="16"/>
      <c r="H26" s="16"/>
      <c r="I26" s="16"/>
      <c r="J26" s="16"/>
    </row>
    <row r="27" spans="1:11" ht="14.25">
      <c r="A27" s="16"/>
    </row>
  </sheetData>
  <sheetProtection algorithmName="SHA-512" hashValue="yhICHk9TTLDP0FhTELAdmkNDYUC3zxXOdPfbXHY7kad5F1EVTsajY+2qhOJDwTrQV518NdgqiQyQGxOuIJ+xxg==" saltValue="ORR0M0kZlzGAzj7mvnS/kw==" spinCount="100000" sheet="1" objects="1" scenarios="1"/>
  <mergeCells count="1">
    <mergeCell ref="A2:I2"/>
  </mergeCells>
  <phoneticPr fontId="3"/>
  <dataValidations count="1">
    <dataValidation type="list" allowBlank="1" showInputMessage="1" showErrorMessage="1" sqref="D12:D14" xr:uid="{700A73AA-76E6-4209-B277-97DA35F7826D}">
      <formula1>$L$1:$L$3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view="pageBreakPreview" zoomScale="70" zoomScaleNormal="100" zoomScaleSheetLayoutView="70" workbookViewId="0">
      <selection activeCell="A10" sqref="A10"/>
    </sheetView>
  </sheetViews>
  <sheetFormatPr defaultColWidth="9" defaultRowHeight="13.5"/>
  <cols>
    <col min="1" max="1" width="36.25" style="17" customWidth="1"/>
    <col min="2" max="6" width="22.625" style="17" customWidth="1"/>
    <col min="7" max="10" width="9" style="17"/>
    <col min="11" max="12" width="9" style="17" customWidth="1"/>
    <col min="13" max="16384" width="9" style="17"/>
  </cols>
  <sheetData>
    <row r="1" spans="1:12" ht="18.75" customHeight="1">
      <c r="A1" s="16"/>
      <c r="B1" s="36"/>
    </row>
    <row r="2" spans="1:12" ht="30" customHeight="1">
      <c r="A2" s="87" t="s">
        <v>0</v>
      </c>
      <c r="B2" s="87"/>
      <c r="C2" s="87"/>
      <c r="D2" s="87"/>
      <c r="E2" s="87"/>
      <c r="F2" s="87"/>
      <c r="G2" s="32"/>
      <c r="K2" s="75" t="s">
        <v>54</v>
      </c>
      <c r="L2" s="76">
        <v>50000</v>
      </c>
    </row>
    <row r="3" spans="1:12" ht="30" customHeight="1">
      <c r="A3" s="35"/>
      <c r="B3" s="35"/>
      <c r="C3" s="35"/>
      <c r="D3" s="35"/>
      <c r="E3" s="37" t="s">
        <v>19</v>
      </c>
      <c r="F3" s="9"/>
      <c r="G3" s="32"/>
      <c r="K3" s="75" t="s">
        <v>63</v>
      </c>
    </row>
    <row r="4" spans="1:12" ht="19.5" customHeight="1">
      <c r="A4" s="34"/>
      <c r="B4" s="34"/>
      <c r="C4" s="34"/>
      <c r="D4" s="34"/>
      <c r="E4" s="33" t="s">
        <v>4</v>
      </c>
      <c r="F4" s="9"/>
      <c r="G4" s="32"/>
    </row>
    <row r="5" spans="1:12" ht="19.5" customHeight="1">
      <c r="A5" s="34"/>
      <c r="B5" s="34"/>
      <c r="C5" s="34"/>
      <c r="D5" s="34"/>
      <c r="E5" s="77"/>
      <c r="F5" s="34"/>
      <c r="G5" s="32"/>
    </row>
    <row r="6" spans="1:12" ht="18.75" customHeight="1">
      <c r="A6" s="38" t="s">
        <v>20</v>
      </c>
      <c r="B6" s="31"/>
      <c r="C6" s="16"/>
      <c r="D6" s="16"/>
      <c r="E6" s="16"/>
    </row>
    <row r="7" spans="1:12" ht="15" customHeight="1">
      <c r="A7" s="31"/>
      <c r="B7" s="31"/>
      <c r="C7" s="16"/>
      <c r="D7" s="16"/>
      <c r="E7" s="16"/>
    </row>
    <row r="8" spans="1:12" ht="46.5" customHeight="1">
      <c r="A8" s="78" t="s">
        <v>7</v>
      </c>
      <c r="B8" s="79" t="s">
        <v>9</v>
      </c>
      <c r="C8" s="80"/>
      <c r="D8" s="16"/>
      <c r="E8" s="16"/>
    </row>
    <row r="9" spans="1:12" ht="15" customHeight="1">
      <c r="A9" s="15" t="s">
        <v>3</v>
      </c>
      <c r="B9" s="15" t="s">
        <v>10</v>
      </c>
      <c r="C9" s="30"/>
      <c r="D9" s="16"/>
      <c r="E9" s="16"/>
    </row>
    <row r="10" spans="1:12" ht="38.25" customHeight="1">
      <c r="A10" s="69"/>
      <c r="B10" s="12" t="str">
        <f>IFERROR(INDEX(Sheet1!D6:D9,MATCH(TRUE,Sheet1!$E$6:$E$9,0)),"0")</f>
        <v>0</v>
      </c>
      <c r="C10" s="81"/>
      <c r="D10" s="81"/>
      <c r="E10" s="81"/>
    </row>
    <row r="11" spans="1:12" ht="15" customHeight="1">
      <c r="A11" s="30"/>
      <c r="B11" s="30"/>
      <c r="C11" s="30"/>
      <c r="D11" s="16"/>
      <c r="E11" s="16"/>
    </row>
    <row r="12" spans="1:12" ht="60" customHeight="1">
      <c r="A12" s="79" t="s">
        <v>64</v>
      </c>
      <c r="B12" s="82" t="s">
        <v>53</v>
      </c>
      <c r="C12" s="80"/>
      <c r="D12" s="16"/>
      <c r="E12" s="16"/>
    </row>
    <row r="13" spans="1:12" ht="15" customHeight="1">
      <c r="A13" s="40" t="s">
        <v>28</v>
      </c>
      <c r="B13" s="40" t="s">
        <v>30</v>
      </c>
      <c r="C13" s="30"/>
      <c r="D13" s="16"/>
      <c r="E13" s="16"/>
    </row>
    <row r="14" spans="1:12" ht="38.25" customHeight="1">
      <c r="A14" s="71"/>
      <c r="B14" s="12">
        <f>IFERROR(VLOOKUP(A14,K2:L2,2,FALSE),0)</f>
        <v>0</v>
      </c>
      <c r="C14" s="81"/>
      <c r="D14" s="81"/>
      <c r="E14" s="81"/>
    </row>
    <row r="15" spans="1:12" ht="15" customHeight="1">
      <c r="A15" s="30"/>
      <c r="B15" s="30"/>
      <c r="C15" s="30"/>
      <c r="D15" s="16"/>
      <c r="E15" s="16"/>
    </row>
    <row r="16" spans="1:12" ht="15" customHeight="1">
      <c r="A16" s="16"/>
      <c r="B16" s="16"/>
      <c r="C16" s="16"/>
      <c r="D16" s="16"/>
      <c r="E16" s="16"/>
    </row>
    <row r="17" spans="1:7" s="28" customFormat="1" ht="60" customHeight="1">
      <c r="A17" s="14" t="s">
        <v>2</v>
      </c>
      <c r="B17" s="14" t="s">
        <v>23</v>
      </c>
      <c r="C17" s="14" t="s">
        <v>59</v>
      </c>
      <c r="D17" s="14" t="s">
        <v>62</v>
      </c>
      <c r="E17" s="14" t="s">
        <v>61</v>
      </c>
      <c r="F17" s="83" t="s">
        <v>50</v>
      </c>
      <c r="G17" s="29"/>
    </row>
    <row r="18" spans="1:7" ht="15" customHeight="1">
      <c r="A18" s="15"/>
      <c r="B18" s="15" t="s">
        <v>55</v>
      </c>
      <c r="C18" s="15" t="s">
        <v>56</v>
      </c>
      <c r="D18" s="15" t="s">
        <v>57</v>
      </c>
      <c r="E18" s="15" t="s">
        <v>60</v>
      </c>
      <c r="F18" s="15" t="s">
        <v>58</v>
      </c>
    </row>
    <row r="19" spans="1:7" ht="39.950000000000003" customHeight="1">
      <c r="A19" s="3"/>
      <c r="B19" s="4"/>
      <c r="C19" s="88"/>
      <c r="D19" s="88"/>
      <c r="E19" s="88"/>
      <c r="F19" s="88"/>
    </row>
    <row r="20" spans="1:7" ht="54.95" customHeight="1">
      <c r="A20" s="13"/>
      <c r="B20" s="6"/>
      <c r="C20" s="89"/>
      <c r="D20" s="89"/>
      <c r="E20" s="89"/>
      <c r="F20" s="89"/>
    </row>
    <row r="21" spans="1:7" ht="54.95" customHeight="1">
      <c r="A21" s="5"/>
      <c r="B21" s="7"/>
      <c r="C21" s="89"/>
      <c r="D21" s="89"/>
      <c r="E21" s="89"/>
      <c r="F21" s="89"/>
    </row>
    <row r="22" spans="1:7" ht="54.95" customHeight="1">
      <c r="A22" s="5"/>
      <c r="B22" s="7"/>
      <c r="C22" s="89"/>
      <c r="D22" s="89"/>
      <c r="E22" s="89"/>
      <c r="F22" s="89"/>
    </row>
    <row r="23" spans="1:7" ht="54.95" customHeight="1">
      <c r="A23" s="5"/>
      <c r="B23" s="7"/>
      <c r="C23" s="89"/>
      <c r="D23" s="89"/>
      <c r="E23" s="89"/>
      <c r="F23" s="89"/>
    </row>
    <row r="24" spans="1:7" ht="54.95" customHeight="1">
      <c r="A24" s="5"/>
      <c r="B24" s="7"/>
      <c r="C24" s="89"/>
      <c r="D24" s="89"/>
      <c r="E24" s="89"/>
      <c r="F24" s="89"/>
    </row>
    <row r="25" spans="1:7" ht="54.95" customHeight="1" thickBot="1">
      <c r="A25" s="5"/>
      <c r="B25" s="7"/>
      <c r="C25" s="90"/>
      <c r="D25" s="90"/>
      <c r="E25" s="90"/>
      <c r="F25" s="90"/>
    </row>
    <row r="26" spans="1:7" ht="54.95" customHeight="1" thickBot="1">
      <c r="A26" s="22" t="s">
        <v>1</v>
      </c>
      <c r="B26" s="8">
        <f>SUM(B19:B25)</f>
        <v>0</v>
      </c>
      <c r="C26" s="8">
        <f>ROUNDDOWN(B26*Sheet1!B2,-3)</f>
        <v>0</v>
      </c>
      <c r="D26" s="8">
        <f>B10+B14</f>
        <v>0</v>
      </c>
      <c r="E26" s="8">
        <f>MIN(C26:D26)</f>
        <v>0</v>
      </c>
      <c r="F26" s="84">
        <f>E26</f>
        <v>0</v>
      </c>
    </row>
    <row r="27" spans="1:7" ht="11.25" customHeight="1">
      <c r="A27" s="16"/>
      <c r="B27" s="16"/>
      <c r="C27" s="16"/>
      <c r="D27" s="16"/>
      <c r="E27" s="16"/>
    </row>
    <row r="28" spans="1:7" ht="15" customHeight="1">
      <c r="A28" s="85" t="s">
        <v>35</v>
      </c>
      <c r="B28" s="16"/>
      <c r="C28" s="16"/>
      <c r="D28" s="16"/>
      <c r="E28" s="16"/>
    </row>
    <row r="29" spans="1:7" s="20" customFormat="1" ht="15" customHeight="1">
      <c r="A29" s="86" t="s">
        <v>43</v>
      </c>
      <c r="B29" s="18"/>
      <c r="C29" s="16"/>
      <c r="D29" s="16"/>
      <c r="E29" s="16"/>
    </row>
    <row r="30" spans="1:7" s="19" customFormat="1" ht="15" customHeight="1">
      <c r="A30" s="86" t="s">
        <v>44</v>
      </c>
      <c r="B30" s="18"/>
      <c r="C30" s="16"/>
      <c r="D30" s="16"/>
      <c r="E30" s="16"/>
      <c r="F30" s="16"/>
    </row>
    <row r="31" spans="1:7" s="19" customFormat="1" ht="15" customHeight="1">
      <c r="A31" s="86" t="s">
        <v>66</v>
      </c>
      <c r="B31" s="18"/>
      <c r="C31" s="16"/>
      <c r="D31" s="16"/>
      <c r="E31" s="16"/>
      <c r="F31" s="16"/>
    </row>
    <row r="32" spans="1:7" s="19" customFormat="1" ht="15" customHeight="1">
      <c r="A32" s="86" t="s">
        <v>65</v>
      </c>
      <c r="B32" s="18"/>
      <c r="C32" s="16"/>
      <c r="D32" s="16"/>
      <c r="E32" s="16"/>
      <c r="F32" s="16"/>
    </row>
    <row r="33" spans="1:6" s="19" customFormat="1" ht="15" customHeight="1">
      <c r="A33" s="16"/>
      <c r="B33" s="18"/>
      <c r="C33" s="16"/>
      <c r="D33" s="16"/>
      <c r="E33" s="16"/>
      <c r="F33" s="16"/>
    </row>
  </sheetData>
  <sheetProtection sheet="1" selectLockedCells="1"/>
  <mergeCells count="5">
    <mergeCell ref="D19:D25"/>
    <mergeCell ref="C19:C25"/>
    <mergeCell ref="E19:E25"/>
    <mergeCell ref="F19:F25"/>
    <mergeCell ref="A2:F2"/>
  </mergeCells>
  <phoneticPr fontId="3"/>
  <dataValidations count="1">
    <dataValidation type="list" allowBlank="1" showInputMessage="1" showErrorMessage="1" sqref="A14" xr:uid="{8A8A9D78-0863-4F18-A981-20DAE199B2AF}">
      <formula1>$K$1:$K$3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624F1-38A7-44E9-8B04-739456C78A4D}">
  <dimension ref="A1:L21"/>
  <sheetViews>
    <sheetView view="pageBreakPreview" zoomScale="70" zoomScaleNormal="70" zoomScaleSheetLayoutView="70" workbookViewId="0">
      <selection activeCell="B13" sqref="B13"/>
    </sheetView>
  </sheetViews>
  <sheetFormatPr defaultColWidth="9" defaultRowHeight="13.5"/>
  <cols>
    <col min="1" max="1" width="31.375" style="17" customWidth="1"/>
    <col min="2" max="10" width="22.625" style="17" customWidth="1"/>
    <col min="11" max="16384" width="9" style="17"/>
  </cols>
  <sheetData>
    <row r="1" spans="1:11" ht="18.75" customHeight="1">
      <c r="A1" s="16"/>
      <c r="B1" s="36"/>
      <c r="C1" s="36"/>
    </row>
    <row r="2" spans="1:11" ht="30" customHeight="1">
      <c r="A2" s="49" t="s">
        <v>0</v>
      </c>
      <c r="B2" s="49"/>
      <c r="C2" s="49"/>
      <c r="D2" s="49"/>
      <c r="E2" s="49"/>
      <c r="F2" s="44"/>
      <c r="G2" s="44"/>
      <c r="H2" s="44"/>
      <c r="I2" s="44"/>
      <c r="J2" s="44"/>
      <c r="K2" s="32"/>
    </row>
    <row r="3" spans="1:11" ht="23.1" customHeight="1">
      <c r="A3" s="35"/>
      <c r="B3" s="35"/>
      <c r="C3" s="35"/>
      <c r="D3" s="37" t="s">
        <v>19</v>
      </c>
      <c r="E3" s="74"/>
      <c r="J3" s="35"/>
      <c r="K3" s="32"/>
    </row>
    <row r="4" spans="1:11" ht="19.5" customHeight="1">
      <c r="A4" s="34"/>
      <c r="B4" s="34"/>
      <c r="C4" s="34"/>
      <c r="D4" s="33" t="s">
        <v>4</v>
      </c>
      <c r="E4" s="74"/>
      <c r="K4" s="32"/>
    </row>
    <row r="5" spans="1:11" ht="18.75" customHeight="1">
      <c r="A5" s="38" t="s">
        <v>24</v>
      </c>
      <c r="B5" s="31"/>
      <c r="C5" s="31"/>
      <c r="D5" s="16"/>
      <c r="E5" s="16"/>
      <c r="F5" s="16"/>
      <c r="G5" s="16"/>
      <c r="H5" s="16"/>
      <c r="I5" s="16"/>
    </row>
    <row r="6" spans="1:11" ht="18.75" customHeight="1">
      <c r="A6" s="38"/>
      <c r="B6" s="31"/>
      <c r="C6" s="31"/>
      <c r="D6" s="16"/>
      <c r="E6" s="16"/>
      <c r="F6" s="16"/>
      <c r="G6" s="16"/>
      <c r="H6" s="16"/>
      <c r="I6" s="16"/>
    </row>
    <row r="7" spans="1:11" ht="15" customHeight="1">
      <c r="A7" s="16"/>
      <c r="B7" s="16"/>
      <c r="C7" s="16"/>
      <c r="D7" s="16"/>
      <c r="E7" s="16"/>
      <c r="F7" s="16"/>
      <c r="G7" s="16"/>
      <c r="H7" s="16"/>
      <c r="I7" s="16"/>
    </row>
    <row r="8" spans="1:11" s="28" customFormat="1" ht="60" customHeight="1">
      <c r="A8" s="41" t="s">
        <v>25</v>
      </c>
      <c r="B8" s="14" t="s">
        <v>26</v>
      </c>
      <c r="C8" s="14" t="s">
        <v>29</v>
      </c>
      <c r="D8" s="56" t="s">
        <v>21</v>
      </c>
      <c r="E8" s="70" t="s">
        <v>52</v>
      </c>
    </row>
    <row r="9" spans="1:11" ht="15" customHeight="1">
      <c r="A9" s="15"/>
      <c r="B9" s="40" t="s">
        <v>27</v>
      </c>
      <c r="C9" s="45" t="s">
        <v>10</v>
      </c>
      <c r="D9" s="57" t="s">
        <v>28</v>
      </c>
      <c r="E9" s="45" t="s">
        <v>30</v>
      </c>
    </row>
    <row r="10" spans="1:11" ht="15" customHeight="1">
      <c r="A10" s="27"/>
      <c r="B10" s="25" t="s">
        <v>14</v>
      </c>
      <c r="C10" s="25"/>
      <c r="D10" s="58" t="s">
        <v>14</v>
      </c>
      <c r="E10" s="63"/>
    </row>
    <row r="11" spans="1:11" ht="39.950000000000003" customHeight="1">
      <c r="A11" s="3"/>
      <c r="B11" s="4"/>
      <c r="C11" s="50"/>
      <c r="D11" s="59"/>
      <c r="E11" s="47"/>
    </row>
    <row r="12" spans="1:11" ht="39.950000000000003" customHeight="1">
      <c r="A12" s="3"/>
      <c r="B12" s="4"/>
      <c r="C12" s="50"/>
      <c r="D12" s="59"/>
      <c r="E12" s="47"/>
    </row>
    <row r="13" spans="1:11" ht="39.950000000000003" customHeight="1">
      <c r="A13" s="5"/>
      <c r="B13" s="6"/>
      <c r="C13" s="51"/>
      <c r="D13" s="60"/>
      <c r="E13" s="48"/>
    </row>
    <row r="14" spans="1:11" ht="39.950000000000003" customHeight="1" thickBot="1">
      <c r="A14" s="72"/>
      <c r="B14" s="7"/>
      <c r="C14" s="52"/>
      <c r="D14" s="61"/>
      <c r="E14" s="64"/>
    </row>
    <row r="15" spans="1:11" ht="54.95" customHeight="1" thickBot="1">
      <c r="A15" s="22" t="s">
        <v>1</v>
      </c>
      <c r="B15" s="46">
        <f>SUM(B11:B14)</f>
        <v>0</v>
      </c>
      <c r="C15" s="46">
        <f>ROUNDDOWN(B15*3/4,-3)</f>
        <v>0</v>
      </c>
      <c r="D15" s="62">
        <v>7500000</v>
      </c>
      <c r="E15" s="65">
        <f>MIN(C15:D15)</f>
        <v>0</v>
      </c>
    </row>
    <row r="16" spans="1:11" ht="11.25" customHeight="1">
      <c r="A16" s="16"/>
      <c r="B16" s="16"/>
      <c r="C16" s="16"/>
      <c r="D16" s="16"/>
      <c r="E16" s="16"/>
      <c r="F16" s="16"/>
      <c r="G16" s="16"/>
      <c r="H16" s="16"/>
      <c r="I16" s="16"/>
    </row>
    <row r="17" spans="1:12" ht="15" customHeight="1">
      <c r="A17" s="53" t="s">
        <v>35</v>
      </c>
      <c r="B17" s="16"/>
      <c r="C17" s="16"/>
      <c r="D17" s="16"/>
      <c r="E17" s="16"/>
      <c r="F17" s="16"/>
      <c r="G17" s="16"/>
      <c r="H17" s="16"/>
      <c r="I17" s="16"/>
    </row>
    <row r="18" spans="1:12" s="20" customFormat="1" ht="15" customHeight="1">
      <c r="A18" s="53" t="s">
        <v>45</v>
      </c>
      <c r="B18" s="18"/>
      <c r="C18" s="18"/>
      <c r="D18" s="16"/>
      <c r="E18" s="16"/>
      <c r="F18" s="16"/>
      <c r="G18" s="16"/>
      <c r="H18" s="16"/>
      <c r="I18" s="16"/>
      <c r="J18" s="16"/>
      <c r="K18" s="16"/>
    </row>
    <row r="19" spans="1:12" s="19" customFormat="1" ht="15" customHeight="1">
      <c r="A19" s="16" t="s">
        <v>46</v>
      </c>
      <c r="B19" s="18"/>
      <c r="C19" s="18"/>
      <c r="D19" s="16"/>
      <c r="E19" s="16"/>
      <c r="F19" s="16"/>
      <c r="G19" s="16"/>
      <c r="H19" s="16"/>
      <c r="I19" s="16"/>
      <c r="J19" s="16"/>
      <c r="K19" s="16"/>
      <c r="L19" s="17"/>
    </row>
    <row r="20" spans="1:12" ht="15" customHeight="1">
      <c r="A20" s="53" t="s">
        <v>48</v>
      </c>
      <c r="B20" s="18"/>
      <c r="C20" s="18"/>
      <c r="D20" s="16"/>
      <c r="E20" s="16"/>
      <c r="F20" s="16"/>
      <c r="G20" s="16"/>
      <c r="H20" s="16"/>
      <c r="I20" s="16"/>
      <c r="J20" s="16"/>
      <c r="K20" s="16"/>
    </row>
    <row r="21" spans="1:12" ht="14.25">
      <c r="A21" s="16"/>
    </row>
  </sheetData>
  <sheetProtection algorithmName="SHA-512" hashValue="KR1ZP6GdLvZzkrqDlOUMkCEDSumYD+y05z8bF31vFHodNEGvnxVXVYY2vzau3XZ8wd/4XkIbjuL2KVzaIXURzA==" saltValue="xXfxyMJ+MJwAgNaRJ2f5Qg==" spinCount="100000" sheet="1" objects="1" scenarios="1"/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C69F5-424D-44CB-86EB-E4C45D40A5A6}">
  <dimension ref="A2:E9"/>
  <sheetViews>
    <sheetView workbookViewId="0">
      <selection activeCell="A13" sqref="A13"/>
    </sheetView>
  </sheetViews>
  <sheetFormatPr defaultRowHeight="13.5"/>
  <cols>
    <col min="4" max="4" width="21.375" customWidth="1"/>
    <col min="5" max="5" width="25.75" customWidth="1"/>
  </cols>
  <sheetData>
    <row r="2" spans="1:5">
      <c r="A2" t="s">
        <v>8</v>
      </c>
      <c r="B2">
        <v>0.75</v>
      </c>
    </row>
    <row r="5" spans="1:5" ht="14.25">
      <c r="A5" s="91" t="s">
        <v>11</v>
      </c>
      <c r="B5" s="91"/>
      <c r="C5" s="91"/>
      <c r="D5" s="1" t="s">
        <v>12</v>
      </c>
      <c r="E5" s="1">
        <f>介護ソフト!A10</f>
        <v>0</v>
      </c>
    </row>
    <row r="6" spans="1:5" ht="14.25">
      <c r="A6" s="2">
        <v>1</v>
      </c>
      <c r="B6" s="2" t="s">
        <v>13</v>
      </c>
      <c r="C6" s="2">
        <v>10</v>
      </c>
      <c r="D6" s="10">
        <v>1000000</v>
      </c>
      <c r="E6" s="1" t="b">
        <f>AND(A6&lt;=$E$5,$E$5&lt;=C6)</f>
        <v>0</v>
      </c>
    </row>
    <row r="7" spans="1:5" ht="14.25">
      <c r="A7" s="2">
        <v>11</v>
      </c>
      <c r="B7" s="2" t="s">
        <v>13</v>
      </c>
      <c r="C7" s="2">
        <v>20</v>
      </c>
      <c r="D7" s="10">
        <v>1500000</v>
      </c>
      <c r="E7" s="1" t="b">
        <f>AND(A7&lt;=$E$5,$E$5&lt;=C7)</f>
        <v>0</v>
      </c>
    </row>
    <row r="8" spans="1:5" ht="14.25">
      <c r="A8" s="2">
        <v>21</v>
      </c>
      <c r="B8" s="2" t="s">
        <v>13</v>
      </c>
      <c r="C8" s="2">
        <v>30</v>
      </c>
      <c r="D8" s="11">
        <v>2000000</v>
      </c>
      <c r="E8" s="1" t="b">
        <f t="shared" ref="E8:E9" si="0">AND(A8&lt;=$E$5,$E$5&lt;=C8)</f>
        <v>0</v>
      </c>
    </row>
    <row r="9" spans="1:5" ht="14.25">
      <c r="A9" s="2">
        <v>31</v>
      </c>
      <c r="B9" s="2" t="s">
        <v>13</v>
      </c>
      <c r="C9" s="2">
        <v>10000</v>
      </c>
      <c r="D9" s="10">
        <v>2500000</v>
      </c>
      <c r="E9" s="1" t="b">
        <f t="shared" si="0"/>
        <v>0</v>
      </c>
    </row>
  </sheetData>
  <sheetProtection algorithmName="SHA-512" hashValue="IR3o7FW21tSmtH3NSW7FlWXwg/9+nnVadDwTljVeTUFTbKw7K/j30yc3SD0MupD+nU3Rs+5B7w8k9OXXsxbJ8w==" saltValue="/K8gSsh4V537VLqQMEgvsA==" spinCount="100000" sheet="1" objects="1" scenarios="1"/>
  <mergeCells count="1">
    <mergeCell ref="A5:C5"/>
  </mergeCells>
  <phoneticPr fontId="3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介護ロボット</vt:lpstr>
      <vt:lpstr>介護ソフト</vt:lpstr>
      <vt:lpstr>パッケージ</vt:lpstr>
      <vt:lpstr>Sheet1</vt:lpstr>
      <vt:lpstr>パッケージ!Print_Area</vt:lpstr>
      <vt:lpstr>介護ソフト!Print_Area</vt:lpstr>
      <vt:lpstr>介護ロボット!Print_Area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金子 友樹（高齢者福祉課）</cp:lastModifiedBy>
  <cp:lastPrinted>2024-06-10T07:29:20Z</cp:lastPrinted>
  <dcterms:created xsi:type="dcterms:W3CDTF">2015-08-10T05:04:44Z</dcterms:created>
  <dcterms:modified xsi:type="dcterms:W3CDTF">2025-07-11T04:30:10Z</dcterms:modified>
</cp:coreProperties>
</file>