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7年度\中小担当\22_事業者支援\22_05_CO2排出削減設備導入補助\22_05_040_設備補助　補助金\02_EMS分（２次_７月募集）\01_募集要領\様式\"/>
    </mc:Choice>
  </mc:AlternateContent>
  <xr:revisionPtr revIDLastSave="0" documentId="13_ncr:1_{53D1189D-9F74-4F40-A555-12F2DEB3A5E3}" xr6:coauthVersionLast="47" xr6:coauthVersionMax="47" xr10:uidLastSave="{00000000-0000-0000-0000-000000000000}"/>
  <bookViews>
    <workbookView xWindow="-120" yWindow="-120" windowWidth="29040" windowHeight="15990" tabRatio="885" xr2:uid="{00000000-000D-0000-FFFF-FFFF00000000}"/>
  </bookViews>
  <sheets>
    <sheet name="実績報告書" sheetId="48" r:id="rId1"/>
    <sheet name="事業実施者・事業着手・完了日" sheetId="10" r:id="rId2"/>
    <sheet name="ボイラ排出量算定（追加)" sheetId="39" state="hidden" r:id="rId3"/>
    <sheet name="Sheet1" sheetId="40" state="hidden" r:id="rId4"/>
    <sheet name="事業費内訳" sheetId="66" r:id="rId5"/>
    <sheet name="口座情報" sheetId="64" r:id="rId6"/>
    <sheet name="写真" sheetId="45" r:id="rId7"/>
    <sheet name="チェックリスト" sheetId="57" r:id="rId8"/>
  </sheets>
  <externalReferences>
    <externalReference r:id="rId9"/>
    <externalReference r:id="rId10"/>
    <externalReference r:id="rId11"/>
  </externalReferences>
  <definedNames>
    <definedName name="cmp_mode">#REF!</definedName>
    <definedName name="COP補正">#REF!</definedName>
    <definedName name="haishutukeisuu" localSheetId="4" hidden="1">{"'第２表'!$W$27:$AA$68"}</definedName>
    <definedName name="haishutukeisuu" hidden="1">{"'第２表'!$W$27:$AA$68"}</definedName>
    <definedName name="HTML_CodePage" hidden="1">932</definedName>
    <definedName name="HTML_Control" localSheetId="4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 localSheetId="4">#REF!</definedName>
    <definedName name="inv補正COP" localSheetId="0">#REF!</definedName>
    <definedName name="inv補正COP">#REF!</definedName>
    <definedName name="lpu" localSheetId="4" hidden="1">{"'第２表'!$W$27:$AA$68"}</definedName>
    <definedName name="lpu" hidden="1">{"'第２表'!$W$27:$AA$68"}</definedName>
    <definedName name="pps推移" localSheetId="4" hidden="1">{"'第２表'!$W$27:$AA$68"}</definedName>
    <definedName name="pps推移" hidden="1">{"'第２表'!$W$27:$AA$68"}</definedName>
    <definedName name="_xlnm.Print_Area" localSheetId="7">チェックリスト!$A$1:$D$36</definedName>
    <definedName name="_xlnm.Print_Area" localSheetId="2">'ボイラ排出量算定（追加)'!$A$1:$AI$64</definedName>
    <definedName name="_xlnm.Print_Area" localSheetId="5">口座情報!$A$1:$AI$49</definedName>
    <definedName name="_xlnm.Print_Area" localSheetId="1">事業実施者・事業着手・完了日!$A$1:$AH$55</definedName>
    <definedName name="_xlnm.Print_Area" localSheetId="4">事業費内訳!$A$1:$AH$87</definedName>
    <definedName name="_xlnm.Print_Area" localSheetId="0">実績報告書!$A$1:$AH$39</definedName>
    <definedName name="_xlnm.Print_Area" localSheetId="6">写真!$A$1:$AI$49</definedName>
    <definedName name="rangeIE1" localSheetId="4">#REF!</definedName>
    <definedName name="rangeIE1">#REF!</definedName>
    <definedName name="サービス業" localSheetId="0">実績報告書!$R$56:$R$60</definedName>
    <definedName name="サービス業">事業実施者・事業着手・完了日!$R$80:$R$84</definedName>
    <definedName name="医療・福祉" localSheetId="0">実績報告書!$P$56:$P$58</definedName>
    <definedName name="医療・福祉">事業実施者・事業着手・完了日!$P$80:$P$82</definedName>
    <definedName name="運輸業・郵便業" localSheetId="0">実績報告書!$H$56:$H$63</definedName>
    <definedName name="運輸業・郵便業">事業実施者・事業着手・完了日!$H$80:$H$87</definedName>
    <definedName name="卸売業・小売業" localSheetId="0">実績報告書!$I$56:$I$67</definedName>
    <definedName name="卸売業・小売業">事業実施者・事業着手・完了日!$I$80:$I$91</definedName>
    <definedName name="学術研究・専門・技術サービス業" localSheetId="0">実績報告書!$L$56:$L$59</definedName>
    <definedName name="学術研究・専門・技術サービス業">事業実施者・事業着手・完了日!$L$80:$L$83</definedName>
    <definedName name="漁業" localSheetId="0">実績報告書!$B$56:$B$57</definedName>
    <definedName name="漁業">事業実施者・事業着手・完了日!$B$80:$B$81</definedName>
    <definedName name="教育・学習支援業" localSheetId="0">実績報告書!$O$56:$O$57</definedName>
    <definedName name="教育・学習支援業">事業実施者・事業着手・完了日!$O$80:$O$81</definedName>
    <definedName name="金融業・保険業" localSheetId="0">実績報告書!$J$56:$J$61</definedName>
    <definedName name="金融業・保険業">事業実施者・事業着手・完了日!$J$80:$J$85</definedName>
    <definedName name="計測・制御">[1]年間CO2排出削減予測量!$BA$6:$BA$7</definedName>
    <definedName name="建設業" localSheetId="0">実績報告書!$D$56:$D$58</definedName>
    <definedName name="建設業">事業実施者・事業着手・完了日!$D$80:$D$82</definedName>
    <definedName name="鉱業・採石業・砂利採取業" localSheetId="0">実績報告書!$C$56</definedName>
    <definedName name="鉱業・採石業・砂利採取業">事業実施者・事業着手・完了日!$C$80</definedName>
    <definedName name="宿泊業・飲食サービス業" localSheetId="0">実績報告書!$M$56:$M$58</definedName>
    <definedName name="宿泊業・飲食サービス業">事業実施者・事業着手・完了日!$M$80:$M$82</definedName>
    <definedName name="情報通信業" localSheetId="0">実績報告書!$G$56:$G$60</definedName>
    <definedName name="情報通信業">事業実施者・事業着手・完了日!$G$80:$G$84</definedName>
    <definedName name="生活関連サービス業・娯楽業" localSheetId="0">実績報告書!$N$56:$N$57</definedName>
    <definedName name="生活関連サービス業・娯楽業">事業実施者・事業着手・完了日!$N$80:$N$81</definedName>
    <definedName name="製造業" localSheetId="0">実績報告書!$E$56:$E$79</definedName>
    <definedName name="製造業">事業実施者・事業着手・完了日!$E$80:$E$103</definedName>
    <definedName name="大分類" localSheetId="5">[2]事業実施者・事業内容!$A$75:$R$75</definedName>
    <definedName name="大分類" localSheetId="4">[3]事業実施者!$A$62:$R$62</definedName>
    <definedName name="大分類" localSheetId="0">実績報告書!$A$55:$R$55</definedName>
    <definedName name="大分類">事業実施者・事業着手・完了日!$A$79:$R$79</definedName>
    <definedName name="暖房日数" localSheetId="4">#REF!</definedName>
    <definedName name="暖房日数">#REF!</definedName>
    <definedName name="電気・ガス・熱供給・水道業" localSheetId="0">実績報告書!$F$56:$F$59</definedName>
    <definedName name="電気・ガス・熱供給・水道業">事業実施者・事業着手・完了日!$F$80:$F$83</definedName>
    <definedName name="都市ガスメーター種" localSheetId="4">[1]年間CO2排出削減予測量!#REF!</definedName>
    <definedName name="都市ガスメーター種">[1]年間CO2排出削減予測量!#REF!</definedName>
    <definedName name="燃料" localSheetId="0">実績報告書!$AA$66:$AA$71</definedName>
    <definedName name="燃料">事業実施者・事業着手・完了日!$AA$90:$AA$95</definedName>
    <definedName name="燃料等の種類">[1]年間CO2排出削減予測量!$AU$7:$AU$16</definedName>
    <definedName name="農業_林業" localSheetId="0">実績報告書!$A$56:$A$57</definedName>
    <definedName name="農業_林業">事業実施者・事業着手・完了日!$A$80:$A$81</definedName>
    <definedName name="農業・林業" localSheetId="0">実績報告書!$A$56:$A$57</definedName>
    <definedName name="農業・林業">事業実施者・事業着手・完了日!$A$80:$A$81</definedName>
    <definedName name="不動産業・物品賃貸業" localSheetId="0">実績報告書!$K$56:$K$58</definedName>
    <definedName name="不動産業・物品賃貸業">事業実施者・事業着手・完了日!$K$80:$K$82</definedName>
    <definedName name="負荷率取得" localSheetId="4">#REF!</definedName>
    <definedName name="負荷率取得">#REF!</definedName>
    <definedName name="複合サービス事業" localSheetId="0">実績報告書!$Q$56:$Q$57</definedName>
    <definedName name="複合サービス事業">事業実施者・事業着手・完了日!$Q$80:$Q$81</definedName>
    <definedName name="冷房日数" localSheetId="4">#REF!</definedName>
    <definedName name="冷房日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66" l="1"/>
  <c r="S61" i="66"/>
  <c r="S62" i="66" s="1"/>
  <c r="X59" i="66"/>
  <c r="S58" i="66"/>
  <c r="AC58" i="66" s="1"/>
  <c r="S57" i="66"/>
  <c r="AC57" i="66" s="1"/>
  <c r="S56" i="66"/>
  <c r="S59" i="66" s="1"/>
  <c r="X43" i="66"/>
  <c r="S42" i="66"/>
  <c r="AC42" i="66" s="1"/>
  <c r="AC41" i="66"/>
  <c r="S41" i="66"/>
  <c r="S40" i="66"/>
  <c r="AC40" i="66" s="1"/>
  <c r="S39" i="66"/>
  <c r="AC39" i="66" s="1"/>
  <c r="S38" i="66"/>
  <c r="X36" i="66"/>
  <c r="S35" i="66"/>
  <c r="AC35" i="66" s="1"/>
  <c r="S34" i="66"/>
  <c r="AC34" i="66" s="1"/>
  <c r="S33" i="66"/>
  <c r="AC33" i="66" s="1"/>
  <c r="S32" i="66"/>
  <c r="AC32" i="66" s="1"/>
  <c r="S31" i="66"/>
  <c r="AC31" i="66" s="1"/>
  <c r="S30" i="66"/>
  <c r="X22" i="66"/>
  <c r="S21" i="66"/>
  <c r="AC21" i="66" s="1"/>
  <c r="S20" i="66"/>
  <c r="AC20" i="66" s="1"/>
  <c r="AC19" i="66"/>
  <c r="S19" i="66"/>
  <c r="S18" i="66"/>
  <c r="AC18" i="66" s="1"/>
  <c r="S17" i="66"/>
  <c r="AC17" i="66" s="1"/>
  <c r="S16" i="66"/>
  <c r="S15" i="66"/>
  <c r="AC15" i="66" s="1"/>
  <c r="X13" i="66"/>
  <c r="S12" i="66"/>
  <c r="AC12" i="66" s="1"/>
  <c r="S11" i="66"/>
  <c r="AC11" i="66" s="1"/>
  <c r="S10" i="66"/>
  <c r="AC10" i="66" s="1"/>
  <c r="S9" i="66"/>
  <c r="AC9" i="66" s="1"/>
  <c r="S8" i="66"/>
  <c r="S7" i="66"/>
  <c r="AC7" i="66" s="1"/>
  <c r="S6" i="66"/>
  <c r="AC6" i="66" s="1"/>
  <c r="S13" i="66" l="1"/>
  <c r="S22" i="66"/>
  <c r="S36" i="66"/>
  <c r="S43" i="66"/>
  <c r="AC16" i="66"/>
  <c r="AC22" i="66" s="1"/>
  <c r="AC8" i="66"/>
  <c r="AC13" i="66" s="1"/>
  <c r="AC38" i="66"/>
  <c r="AC43" i="66" s="1"/>
  <c r="AC56" i="66"/>
  <c r="AC59" i="66" s="1"/>
  <c r="AC30" i="66"/>
  <c r="AC36" i="66" s="1"/>
  <c r="AC61" i="66"/>
  <c r="AC62" i="66" s="1"/>
  <c r="AC23" i="66" l="1"/>
  <c r="AC63" i="66"/>
  <c r="B69" i="66"/>
  <c r="AC44" i="66"/>
  <c r="T69" i="66"/>
  <c r="AC45" i="66" l="1"/>
  <c r="AC46" i="66" s="1"/>
  <c r="B74" i="66"/>
  <c r="B80" i="66" s="1"/>
  <c r="P80" i="66" s="1"/>
  <c r="Z86" i="66" s="1"/>
  <c r="J22" i="48" s="1"/>
  <c r="AC64" i="66"/>
  <c r="AC65" i="66" s="1"/>
  <c r="AC24" i="66"/>
  <c r="AC25" i="66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90" i="40" l="1"/>
  <c r="H130" i="40"/>
  <c r="D110" i="40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I112" i="40"/>
  <c r="I116" i="40"/>
  <c r="I120" i="40"/>
  <c r="I124" i="40"/>
  <c r="I128" i="40"/>
  <c r="I132" i="40"/>
  <c r="G122" i="40"/>
  <c r="G126" i="40"/>
  <c r="G130" i="40"/>
  <c r="F130" i="40"/>
  <c r="G116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2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7" i="40" l="1"/>
  <c r="F113" i="40"/>
  <c r="F110" i="40"/>
  <c r="F116" i="40"/>
  <c r="F118" i="40"/>
  <c r="F114" i="40"/>
  <c r="F119" i="40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P33" i="40"/>
  <c r="U33" i="40" s="1"/>
  <c r="P34" i="40"/>
  <c r="P35" i="40"/>
  <c r="P36" i="40"/>
  <c r="U36" i="40" s="1"/>
  <c r="P37" i="40"/>
  <c r="U37" i="40" s="1"/>
  <c r="P26" i="40"/>
  <c r="U26" i="40" s="1"/>
  <c r="W32" i="40" l="1"/>
  <c r="W50" i="40"/>
  <c r="U35" i="40"/>
  <c r="U27" i="40"/>
  <c r="W49" i="40"/>
  <c r="V47" i="40"/>
  <c r="Z47" i="40" s="1"/>
  <c r="V55" i="40"/>
  <c r="Z55" i="40" s="1"/>
  <c r="U34" i="40"/>
  <c r="W34" i="40" s="1"/>
  <c r="W48" i="40"/>
  <c r="U29" i="40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U38" i="40" l="1"/>
  <c r="W29" i="40"/>
  <c r="Y48" i="40"/>
  <c r="Y46" i="40"/>
  <c r="Y54" i="40"/>
  <c r="AA54" i="40" s="1"/>
  <c r="AR23" i="39"/>
  <c r="AR44" i="39" s="1"/>
  <c r="V38" i="40"/>
  <c r="AA48" i="40"/>
  <c r="AA52" i="40"/>
  <c r="AA44" i="40"/>
  <c r="AA46" i="40"/>
  <c r="AA50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<sst xmlns="http://schemas.openxmlformats.org/spreadsheetml/2006/main" count="861" uniqueCount="498">
  <si>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</si>
  <si>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</si>
  <si>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</si>
  <si>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</si>
  <si>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</si>
  <si>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</si>
  <si>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</si>
  <si>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</si>
  <si>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</si>
  <si>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</si>
  <si>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</si>
  <si>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</si>
  <si>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</si>
  <si>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</si>
  <si>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</si>
  <si>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</si>
  <si>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</si>
  <si>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</si>
  <si>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</si>
  <si>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</si>
  <si>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</si>
  <si>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</si>
  <si>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</si>
  <si>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</si>
  <si>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</si>
  <si>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</si>
  <si>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</si>
  <si>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</si>
  <si>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</si>
  <si>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</si>
  <si>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</si>
  <si>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</si>
  <si>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</si>
  <si>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5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</si>
  <si>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</si>
  <si>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</si>
  <si>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</si>
  <si>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</si>
  <si>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</si>
  <si>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</si>
  <si>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</si>
  <si>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漁業</t>
    <rPh sb="0" eb="2">
      <t>ギョギョウ</t>
    </rPh>
    <phoneticPr fontId="9"/>
  </si>
  <si>
    <t>鉱業，採石業，砂利採取業</t>
  </si>
  <si>
    <t>建設業</t>
    <rPh sb="0" eb="3">
      <t>ケンセツギョウ</t>
    </rPh>
    <phoneticPr fontId="9"/>
  </si>
  <si>
    <t>製造業</t>
    <rPh sb="0" eb="3">
      <t>セイゾウギョウ</t>
    </rPh>
    <phoneticPr fontId="9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</si>
  <si>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</si>
  <si>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</si>
  <si>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</si>
  <si>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</si>
  <si>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</si>
  <si>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5"/>
  </si>
  <si>
    <t>農業</t>
    <rPh sb="0" eb="2">
      <t>ノウギョウ</t>
    </rPh>
    <phoneticPr fontId="9"/>
  </si>
  <si>
    <t>林業</t>
    <rPh sb="0" eb="2">
      <t>ノウリンギョウ</t>
    </rPh>
    <phoneticPr fontId="9"/>
  </si>
  <si>
    <t>水産養殖業</t>
    <rPh sb="0" eb="2">
      <t>スイサン</t>
    </rPh>
    <rPh sb="2" eb="4">
      <t>ヨウショク</t>
    </rPh>
    <rPh sb="4" eb="5">
      <t>ギョウ</t>
    </rPh>
    <phoneticPr fontId="9"/>
  </si>
  <si>
    <t>総合工事業</t>
    <rPh sb="0" eb="2">
      <t>ソウゴウ</t>
    </rPh>
    <rPh sb="2" eb="5">
      <t>コウジギョウ</t>
    </rPh>
    <phoneticPr fontId="9"/>
  </si>
  <si>
    <t>設備工事業</t>
    <rPh sb="0" eb="2">
      <t>セツビ</t>
    </rPh>
    <rPh sb="2" eb="4">
      <t>コウジ</t>
    </rPh>
    <rPh sb="4" eb="5">
      <t>ギョウ</t>
    </rPh>
    <phoneticPr fontId="9"/>
  </si>
  <si>
    <t>職別工事業</t>
    <rPh sb="0" eb="1">
      <t>ショク</t>
    </rPh>
    <rPh sb="1" eb="2">
      <t>ベツ</t>
    </rPh>
    <rPh sb="2" eb="5">
      <t>コウジギョウ</t>
    </rPh>
    <phoneticPr fontId="9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</si>
  <si>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</si>
  <si>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</si>
  <si>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</si>
  <si>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</si>
  <si>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</si>
  <si>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</si>
  <si>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</si>
  <si>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</si>
  <si>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</si>
  <si>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</si>
  <si>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</si>
  <si>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</si>
  <si>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</si>
  <si>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</si>
  <si>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</si>
  <si>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</si>
  <si>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</si>
  <si>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</si>
  <si>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</si>
  <si>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</si>
  <si>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</si>
  <si>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</si>
  <si>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</si>
  <si>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</si>
  <si>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5"/>
  </si>
  <si>
    <t>ガス業</t>
    <phoneticPr fontId="5"/>
  </si>
  <si>
    <t>熱供給業</t>
    <phoneticPr fontId="5"/>
  </si>
  <si>
    <t>水道業</t>
    <phoneticPr fontId="5"/>
  </si>
  <si>
    <t>通信業</t>
    <phoneticPr fontId="5"/>
  </si>
  <si>
    <t>放送業</t>
    <rPh sb="0" eb="2">
      <t>ホウソウ</t>
    </rPh>
    <phoneticPr fontId="5"/>
  </si>
  <si>
    <t>情報サービス業</t>
    <phoneticPr fontId="5"/>
  </si>
  <si>
    <t>インターネット附随サービス業</t>
    <phoneticPr fontId="5"/>
  </si>
  <si>
    <t>映像・音声・文字情報制作業</t>
    <phoneticPr fontId="5"/>
  </si>
  <si>
    <t>鉄道業</t>
    <phoneticPr fontId="5"/>
  </si>
  <si>
    <t>道路旅客運送業</t>
    <phoneticPr fontId="5"/>
  </si>
  <si>
    <t>道路貨物運送業</t>
    <phoneticPr fontId="5"/>
  </si>
  <si>
    <t>水運業</t>
    <phoneticPr fontId="5"/>
  </si>
  <si>
    <t>航空運輸業</t>
    <phoneticPr fontId="5"/>
  </si>
  <si>
    <t>倉庫業</t>
    <phoneticPr fontId="5"/>
  </si>
  <si>
    <t>運輸に附帯するサービス業</t>
    <phoneticPr fontId="5"/>
  </si>
  <si>
    <t>郵便業</t>
    <rPh sb="0" eb="2">
      <t>ユウビン</t>
    </rPh>
    <rPh sb="2" eb="3">
      <t>ギョウ</t>
    </rPh>
    <phoneticPr fontId="5"/>
  </si>
  <si>
    <t>各種商品卸売業</t>
    <phoneticPr fontId="5"/>
  </si>
  <si>
    <t>繊維・衣服等卸売業</t>
    <phoneticPr fontId="5"/>
  </si>
  <si>
    <t>飲食料品卸売業</t>
    <phoneticPr fontId="5"/>
  </si>
  <si>
    <t>建築材料，鉱物・金属材料等卸売業</t>
    <phoneticPr fontId="5"/>
  </si>
  <si>
    <t>機械器具卸売業</t>
    <phoneticPr fontId="5"/>
  </si>
  <si>
    <t>その他の卸売業</t>
    <phoneticPr fontId="5"/>
  </si>
  <si>
    <t>各種商品小売業</t>
    <phoneticPr fontId="5"/>
  </si>
  <si>
    <t>織物・衣服・身の回り品小売業</t>
    <phoneticPr fontId="5"/>
  </si>
  <si>
    <t>飲食料品小売業</t>
    <phoneticPr fontId="5"/>
  </si>
  <si>
    <t>機械器具小売業</t>
    <phoneticPr fontId="5"/>
  </si>
  <si>
    <t>その他の小売業</t>
    <phoneticPr fontId="5"/>
  </si>
  <si>
    <t>無店舗小売業</t>
    <phoneticPr fontId="5"/>
  </si>
  <si>
    <t>銀行業</t>
    <phoneticPr fontId="5"/>
  </si>
  <si>
    <t>協同組織金融業</t>
    <phoneticPr fontId="5"/>
  </si>
  <si>
    <t>貸金業，クレジットカード業等非預金信用機関</t>
    <phoneticPr fontId="5"/>
  </si>
  <si>
    <t>金融商品取引業，商品先物取引業</t>
    <phoneticPr fontId="5"/>
  </si>
  <si>
    <t>補助的金融業等</t>
    <phoneticPr fontId="5"/>
  </si>
  <si>
    <t>保険業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</si>
  <si>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</si>
  <si>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</si>
  <si>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</si>
  <si>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学術・開発研究機関</t>
    <phoneticPr fontId="5"/>
  </si>
  <si>
    <t>専門サービス業</t>
    <phoneticPr fontId="5"/>
  </si>
  <si>
    <t>広告業</t>
    <phoneticPr fontId="5"/>
  </si>
  <si>
    <t>技術サービス業</t>
    <phoneticPr fontId="5"/>
  </si>
  <si>
    <t>宿泊業</t>
    <phoneticPr fontId="5"/>
  </si>
  <si>
    <t>飲食店</t>
    <phoneticPr fontId="5"/>
  </si>
  <si>
    <t>持ち帰り・配達飲食サービス業</t>
    <phoneticPr fontId="5"/>
  </si>
  <si>
    <t>洗濯・理容・美容・浴場業</t>
    <phoneticPr fontId="5"/>
  </si>
  <si>
    <t>その他の生活関連サービス業</t>
    <phoneticPr fontId="5"/>
  </si>
  <si>
    <t>娯楽業</t>
    <phoneticPr fontId="5"/>
  </si>
  <si>
    <t>学校教育</t>
    <phoneticPr fontId="5"/>
  </si>
  <si>
    <t>その他の教育，学習支援業</t>
    <phoneticPr fontId="5"/>
  </si>
  <si>
    <t>医療業</t>
    <phoneticPr fontId="5"/>
  </si>
  <si>
    <t>保健衛生</t>
    <phoneticPr fontId="5"/>
  </si>
  <si>
    <t>社会保険・社会福祉・介護事業</t>
    <phoneticPr fontId="5"/>
  </si>
  <si>
    <t>郵便局</t>
    <phoneticPr fontId="5"/>
  </si>
  <si>
    <t>協同組合</t>
    <phoneticPr fontId="5"/>
  </si>
  <si>
    <t>廃棄物処理業</t>
    <phoneticPr fontId="5"/>
  </si>
  <si>
    <t>自動車整備業</t>
    <phoneticPr fontId="5"/>
  </si>
  <si>
    <t>機械等修理業</t>
    <phoneticPr fontId="5"/>
  </si>
  <si>
    <t>職業紹介・労働者派遣業</t>
    <phoneticPr fontId="5"/>
  </si>
  <si>
    <t>その他の事業サービス業</t>
    <phoneticPr fontId="5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</si>
  <si>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</si>
  <si>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9"/>
  </si>
  <si>
    <t>鉱業・採石業・砂利採取業</t>
    <phoneticPr fontId="5"/>
  </si>
  <si>
    <t>運輸業・郵便業</t>
    <phoneticPr fontId="5"/>
  </si>
  <si>
    <t>不動産業・物品賃貸業</t>
    <phoneticPr fontId="5"/>
  </si>
  <si>
    <t>学術研究・専門・技術サービス業</t>
    <phoneticPr fontId="5"/>
  </si>
  <si>
    <t>宿泊業・飲食サービス業</t>
    <phoneticPr fontId="5"/>
  </si>
  <si>
    <t>生活関連サービス業・娯楽業</t>
    <phoneticPr fontId="5"/>
  </si>
  <si>
    <t>教育・学習支援業</t>
    <phoneticPr fontId="5"/>
  </si>
  <si>
    <t>医療・福祉</t>
    <phoneticPr fontId="5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</si>
  <si>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</si>
  <si>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</si>
  <si>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</si>
  <si>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</si>
  <si>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</si>
  <si>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</si>
  <si>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</si>
  <si>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</si>
  <si>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</si>
  <si>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5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</si>
  <si>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</si>
  <si>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</si>
  <si>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</si>
  <si>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 xml:space="preserve">連絡先
</t>
    <rPh sb="0" eb="3">
      <t>レンラクサキ</t>
    </rPh>
    <phoneticPr fontId="4"/>
  </si>
  <si>
    <t>燃料</t>
    <rPh sb="0" eb="2">
      <t>ネンリョウ</t>
    </rPh>
    <phoneticPr fontId="5"/>
  </si>
  <si>
    <t>照明</t>
    <rPh sb="0" eb="2">
      <t>ショウメイ</t>
    </rPh>
    <phoneticPr fontId="5"/>
  </si>
  <si>
    <t>蛍光灯</t>
    <rPh sb="0" eb="3">
      <t>ケイコウトウ</t>
    </rPh>
    <phoneticPr fontId="5"/>
  </si>
  <si>
    <t>水銀灯</t>
    <rPh sb="0" eb="3">
      <t>スイギントウ</t>
    </rPh>
    <phoneticPr fontId="5"/>
  </si>
  <si>
    <t>LED</t>
    <phoneticPr fontId="5"/>
  </si>
  <si>
    <t>その他（右に設備記載）</t>
    <phoneticPr fontId="5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</si>
  <si>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</si>
  <si>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</si>
  <si>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</si>
  <si>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19"/>
  </si>
  <si>
    <t>その他</t>
    <rPh sb="2" eb="3">
      <t>タ</t>
    </rPh>
    <phoneticPr fontId="19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</si>
  <si>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</si>
  <si>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</si>
  <si>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</si>
  <si>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</si>
  <si>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</si>
  <si>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</si>
  <si>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</si>
  <si>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</si>
  <si>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</si>
  <si>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</si>
  <si>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</si>
  <si>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</si>
  <si>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</si>
  <si>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</si>
  <si>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</si>
  <si>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</si>
  <si>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</si>
  <si>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</si>
  <si>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</si>
  <si>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</si>
  <si>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</si>
  <si>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</si>
  <si>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9"/>
  </si>
  <si>
    <t>貫流ボイラ</t>
    <rPh sb="0" eb="2">
      <t>カンリュウ</t>
    </rPh>
    <phoneticPr fontId="19"/>
  </si>
  <si>
    <t>2018年</t>
    <rPh sb="4" eb="5">
      <t>ネン</t>
    </rPh>
    <phoneticPr fontId="19"/>
  </si>
  <si>
    <t>強制循環ボイラ</t>
    <rPh sb="0" eb="2">
      <t>キョウセイ</t>
    </rPh>
    <rPh sb="2" eb="4">
      <t>ジュンカン</t>
    </rPh>
    <phoneticPr fontId="19"/>
  </si>
  <si>
    <t>2017年</t>
    <rPh sb="4" eb="5">
      <t>ネン</t>
    </rPh>
    <phoneticPr fontId="19"/>
  </si>
  <si>
    <t>自然循環ボイラ</t>
    <rPh sb="0" eb="2">
      <t>シゼン</t>
    </rPh>
    <rPh sb="2" eb="4">
      <t>ジュンカン</t>
    </rPh>
    <phoneticPr fontId="19"/>
  </si>
  <si>
    <t>2016年</t>
    <rPh sb="4" eb="5">
      <t>ネン</t>
    </rPh>
    <phoneticPr fontId="19"/>
  </si>
  <si>
    <t>煙管ボイラ</t>
    <rPh sb="0" eb="2">
      <t>エンカン</t>
    </rPh>
    <phoneticPr fontId="19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</si>
  <si>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</si>
  <si>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方式</t>
    <rPh sb="0" eb="2">
      <t>ホウシキ</t>
    </rPh>
    <phoneticPr fontId="19"/>
  </si>
  <si>
    <t>年式等</t>
    <rPh sb="0" eb="2">
      <t>ネンシキ</t>
    </rPh>
    <rPh sb="2" eb="3">
      <t>トウ</t>
    </rPh>
    <phoneticPr fontId="19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</si>
  <si>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</si>
  <si>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</si>
  <si>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9"/>
  </si>
  <si>
    <t>2015年</t>
    <rPh sb="4" eb="5">
      <t>ネン</t>
    </rPh>
    <phoneticPr fontId="19"/>
  </si>
  <si>
    <t>炉筒ボイラ</t>
    <rPh sb="0" eb="2">
      <t>ロトウ</t>
    </rPh>
    <phoneticPr fontId="19"/>
  </si>
  <si>
    <t>2014年</t>
    <rPh sb="4" eb="5">
      <t>ネン</t>
    </rPh>
    <phoneticPr fontId="19"/>
  </si>
  <si>
    <t>炉筒煙管ボイラ</t>
    <rPh sb="0" eb="2">
      <t>ロトウ</t>
    </rPh>
    <rPh sb="2" eb="4">
      <t>エンカン</t>
    </rPh>
    <phoneticPr fontId="19"/>
  </si>
  <si>
    <t>2013年</t>
    <rPh sb="4" eb="5">
      <t>ネン</t>
    </rPh>
    <phoneticPr fontId="19"/>
  </si>
  <si>
    <t>立てボイラ</t>
    <rPh sb="0" eb="1">
      <t>タ</t>
    </rPh>
    <phoneticPr fontId="19"/>
  </si>
  <si>
    <t>2012年</t>
    <rPh sb="4" eb="5">
      <t>ネン</t>
    </rPh>
    <phoneticPr fontId="19"/>
  </si>
  <si>
    <t>セクショナルボイラ</t>
    <phoneticPr fontId="19"/>
  </si>
  <si>
    <t>2011年</t>
    <rPh sb="4" eb="5">
      <t>ネン</t>
    </rPh>
    <phoneticPr fontId="19"/>
  </si>
  <si>
    <t>2010年</t>
    <rPh sb="4" eb="5">
      <t>ネン</t>
    </rPh>
    <phoneticPr fontId="19"/>
  </si>
  <si>
    <t>2009年</t>
    <rPh sb="4" eb="5">
      <t>ネン</t>
    </rPh>
    <phoneticPr fontId="19"/>
  </si>
  <si>
    <t>2008年</t>
    <rPh sb="4" eb="5">
      <t>ネン</t>
    </rPh>
    <phoneticPr fontId="19"/>
  </si>
  <si>
    <t>2007年</t>
    <rPh sb="4" eb="5">
      <t>ネン</t>
    </rPh>
    <phoneticPr fontId="19"/>
  </si>
  <si>
    <t>2006年</t>
    <rPh sb="4" eb="5">
      <t>ネン</t>
    </rPh>
    <phoneticPr fontId="19"/>
  </si>
  <si>
    <t>2005年</t>
    <rPh sb="4" eb="5">
      <t>ネン</t>
    </rPh>
    <phoneticPr fontId="19"/>
  </si>
  <si>
    <t>2004年</t>
    <rPh sb="4" eb="5">
      <t>ネン</t>
    </rPh>
    <phoneticPr fontId="19"/>
  </si>
  <si>
    <t>2003年</t>
    <rPh sb="4" eb="5">
      <t>ネン</t>
    </rPh>
    <phoneticPr fontId="19"/>
  </si>
  <si>
    <t>2002年</t>
    <rPh sb="4" eb="5">
      <t>ネン</t>
    </rPh>
    <phoneticPr fontId="19"/>
  </si>
  <si>
    <t>2001年</t>
    <rPh sb="4" eb="5">
      <t>ネン</t>
    </rPh>
    <phoneticPr fontId="19"/>
  </si>
  <si>
    <t>2000年</t>
    <rPh sb="4" eb="5">
      <t>ネン</t>
    </rPh>
    <phoneticPr fontId="19"/>
  </si>
  <si>
    <t>1999年</t>
    <rPh sb="4" eb="5">
      <t>ネン</t>
    </rPh>
    <phoneticPr fontId="19"/>
  </si>
  <si>
    <t>1998年</t>
    <rPh sb="4" eb="5">
      <t>ネン</t>
    </rPh>
    <phoneticPr fontId="19"/>
  </si>
  <si>
    <t>1997年</t>
    <rPh sb="4" eb="5">
      <t>ネン</t>
    </rPh>
    <phoneticPr fontId="19"/>
  </si>
  <si>
    <t>1996年</t>
    <rPh sb="4" eb="5">
      <t>ネン</t>
    </rPh>
    <phoneticPr fontId="19"/>
  </si>
  <si>
    <t>1995年</t>
    <rPh sb="4" eb="5">
      <t>ネン</t>
    </rPh>
    <phoneticPr fontId="19"/>
  </si>
  <si>
    <t>1994年</t>
    <rPh sb="4" eb="5">
      <t>ネン</t>
    </rPh>
    <phoneticPr fontId="19"/>
  </si>
  <si>
    <t>1993年</t>
    <rPh sb="4" eb="5">
      <t>ネン</t>
    </rPh>
    <phoneticPr fontId="19"/>
  </si>
  <si>
    <t>1992年</t>
    <rPh sb="4" eb="5">
      <t>ネン</t>
    </rPh>
    <phoneticPr fontId="19"/>
  </si>
  <si>
    <t>1991年</t>
    <rPh sb="4" eb="5">
      <t>ネン</t>
    </rPh>
    <phoneticPr fontId="19"/>
  </si>
  <si>
    <t>1990年</t>
    <rPh sb="4" eb="5">
      <t>ネン</t>
    </rPh>
    <phoneticPr fontId="19"/>
  </si>
  <si>
    <t>1989年</t>
    <rPh sb="4" eb="5">
      <t>ネン</t>
    </rPh>
    <phoneticPr fontId="19"/>
  </si>
  <si>
    <t>1988年</t>
    <rPh sb="4" eb="5">
      <t>ネン</t>
    </rPh>
    <phoneticPr fontId="19"/>
  </si>
  <si>
    <t>1987年</t>
    <rPh sb="4" eb="5">
      <t>ネン</t>
    </rPh>
    <phoneticPr fontId="19"/>
  </si>
  <si>
    <t>1986年</t>
    <rPh sb="4" eb="5">
      <t>ネン</t>
    </rPh>
    <phoneticPr fontId="19"/>
  </si>
  <si>
    <t>1985年</t>
    <rPh sb="4" eb="5">
      <t>ネン</t>
    </rPh>
    <phoneticPr fontId="19"/>
  </si>
  <si>
    <t>1984年</t>
    <rPh sb="4" eb="5">
      <t>ネン</t>
    </rPh>
    <phoneticPr fontId="19"/>
  </si>
  <si>
    <t>1983年</t>
    <rPh sb="4" eb="5">
      <t>ネン</t>
    </rPh>
    <phoneticPr fontId="19"/>
  </si>
  <si>
    <t>1982年</t>
    <rPh sb="4" eb="5">
      <t>ネン</t>
    </rPh>
    <phoneticPr fontId="19"/>
  </si>
  <si>
    <t>1981年</t>
    <rPh sb="4" eb="5">
      <t>ネン</t>
    </rPh>
    <phoneticPr fontId="19"/>
  </si>
  <si>
    <t>1980年</t>
    <rPh sb="4" eb="5">
      <t>ネン</t>
    </rPh>
    <phoneticPr fontId="19"/>
  </si>
  <si>
    <t>1979年</t>
    <rPh sb="4" eb="5">
      <t>ネン</t>
    </rPh>
    <phoneticPr fontId="19"/>
  </si>
  <si>
    <t>1978年</t>
    <rPh sb="4" eb="5">
      <t>ネン</t>
    </rPh>
    <phoneticPr fontId="19"/>
  </si>
  <si>
    <t>1977年</t>
    <rPh sb="4" eb="5">
      <t>ネン</t>
    </rPh>
    <phoneticPr fontId="19"/>
  </si>
  <si>
    <t>1976年</t>
    <rPh sb="4" eb="5">
      <t>ネン</t>
    </rPh>
    <phoneticPr fontId="19"/>
  </si>
  <si>
    <t>1975年</t>
    <rPh sb="4" eb="5">
      <t>ネン</t>
    </rPh>
    <phoneticPr fontId="19"/>
  </si>
  <si>
    <t>1974年</t>
    <rPh sb="4" eb="5">
      <t>ネン</t>
    </rPh>
    <phoneticPr fontId="19"/>
  </si>
  <si>
    <t>1973年</t>
    <rPh sb="4" eb="5">
      <t>ネン</t>
    </rPh>
    <phoneticPr fontId="19"/>
  </si>
  <si>
    <t>1970年</t>
    <rPh sb="4" eb="5">
      <t>ネン</t>
    </rPh>
    <phoneticPr fontId="19"/>
  </si>
  <si>
    <t>1969年</t>
    <rPh sb="4" eb="5">
      <t>ネン</t>
    </rPh>
    <phoneticPr fontId="19"/>
  </si>
  <si>
    <t>1968年</t>
    <rPh sb="4" eb="5">
      <t>ネン</t>
    </rPh>
    <phoneticPr fontId="19"/>
  </si>
  <si>
    <t>1967年</t>
    <rPh sb="4" eb="5">
      <t>ネン</t>
    </rPh>
    <phoneticPr fontId="19"/>
  </si>
  <si>
    <t>1966年</t>
    <rPh sb="4" eb="5">
      <t>ネン</t>
    </rPh>
    <phoneticPr fontId="19"/>
  </si>
  <si>
    <t>1965年</t>
    <rPh sb="4" eb="5">
      <t>ネン</t>
    </rPh>
    <phoneticPr fontId="19"/>
  </si>
  <si>
    <t>1964年</t>
    <rPh sb="4" eb="5">
      <t>ネン</t>
    </rPh>
    <phoneticPr fontId="19"/>
  </si>
  <si>
    <t>1963年</t>
    <rPh sb="4" eb="5">
      <t>ネン</t>
    </rPh>
    <phoneticPr fontId="19"/>
  </si>
  <si>
    <t>1962年</t>
    <rPh sb="4" eb="5">
      <t>ネン</t>
    </rPh>
    <phoneticPr fontId="19"/>
  </si>
  <si>
    <t>1961年</t>
    <rPh sb="4" eb="5">
      <t>ネン</t>
    </rPh>
    <phoneticPr fontId="19"/>
  </si>
  <si>
    <t>1960年</t>
    <rPh sb="4" eb="5">
      <t>ネン</t>
    </rPh>
    <phoneticPr fontId="19"/>
  </si>
  <si>
    <t>台数</t>
    <rPh sb="0" eb="2">
      <t>ダイスウ</t>
    </rPh>
    <phoneticPr fontId="19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</si>
  <si>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</si>
  <si>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9"/>
  </si>
  <si>
    <t>使用按分</t>
    <rPh sb="0" eb="2">
      <t>シヨウ</t>
    </rPh>
    <rPh sb="2" eb="4">
      <t>アンブン</t>
    </rPh>
    <phoneticPr fontId="19"/>
  </si>
  <si>
    <t>按分合計</t>
    <rPh sb="0" eb="2">
      <t>アンブン</t>
    </rPh>
    <rPh sb="2" eb="4">
      <t>ゴウケイ</t>
    </rPh>
    <phoneticPr fontId="19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</si>
  <si>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</si>
  <si>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9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</si>
  <si>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</si>
  <si>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</si>
  <si>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</si>
  <si>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</si>
  <si>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燃料消費量</t>
    <rPh sb="0" eb="2">
      <t>ネンリョウ</t>
    </rPh>
    <rPh sb="2" eb="5">
      <t>ショウヒリョウ</t>
    </rPh>
    <phoneticPr fontId="19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</si>
  <si>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9"/>
  </si>
  <si>
    <t>単位</t>
    <rPh sb="0" eb="2">
      <t>タンイ</t>
    </rPh>
    <phoneticPr fontId="19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</si>
  <si>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9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</si>
  <si>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9"/>
  </si>
  <si>
    <t>（２）エネルギー使用状況</t>
    <rPh sb="8" eb="10">
      <t>シヨウ</t>
    </rPh>
    <rPh sb="10" eb="12">
      <t>ジョウキョウ</t>
    </rPh>
    <phoneticPr fontId="19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</si>
  <si>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</si>
  <si>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</si>
  <si>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9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</si>
  <si>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9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</si>
  <si>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</si>
  <si>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1"/>
  </si>
  <si>
    <t>事務所</t>
    <rPh sb="0" eb="2">
      <t>ジム</t>
    </rPh>
    <rPh sb="2" eb="3">
      <t>ショ</t>
    </rPh>
    <phoneticPr fontId="21"/>
  </si>
  <si>
    <t>冷房</t>
    <rPh sb="0" eb="2">
      <t>レイボウ</t>
    </rPh>
    <phoneticPr fontId="4"/>
  </si>
  <si>
    <t>冷房</t>
    <rPh sb="0" eb="2">
      <t>レイボウ</t>
    </rPh>
    <phoneticPr fontId="21"/>
  </si>
  <si>
    <t>暖房</t>
    <rPh sb="0" eb="2">
      <t>ダンボウ</t>
    </rPh>
    <phoneticPr fontId="4"/>
  </si>
  <si>
    <t>暖房</t>
    <rPh sb="0" eb="2">
      <t>ダンボウ</t>
    </rPh>
    <phoneticPr fontId="21"/>
  </si>
  <si>
    <t>県北</t>
    <rPh sb="0" eb="2">
      <t>ケンホク</t>
    </rPh>
    <phoneticPr fontId="21"/>
  </si>
  <si>
    <t>県南</t>
    <rPh sb="0" eb="1">
      <t>ケン</t>
    </rPh>
    <rPh sb="1" eb="2">
      <t>ナン</t>
    </rPh>
    <phoneticPr fontId="21"/>
  </si>
  <si>
    <t>4月</t>
    <rPh sb="1" eb="2">
      <t>ガツ</t>
    </rPh>
    <phoneticPr fontId="2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</si>
  <si>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</si>
  <si>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</si>
  <si>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</si>
  <si>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</si>
  <si>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</si>
  <si>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</si>
  <si>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</si>
  <si>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</si>
  <si>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</si>
  <si>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</si>
  <si>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</si>
  <si>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1"/>
  </si>
  <si>
    <t>ＪＩＳＢ8616</t>
    <phoneticPr fontId="21"/>
  </si>
  <si>
    <t>稼働割合</t>
    <rPh sb="0" eb="2">
      <t>カドウ</t>
    </rPh>
    <rPh sb="2" eb="4">
      <t>ワリアイ</t>
    </rPh>
    <phoneticPr fontId="21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</si>
  <si>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9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</si>
  <si>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9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</si>
  <si>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9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</si>
  <si>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9"/>
  </si>
  <si>
    <t>年平均</t>
    <rPh sb="0" eb="3">
      <t>ネンヘイキン</t>
    </rPh>
    <phoneticPr fontId="19"/>
  </si>
  <si>
    <t>年平均</t>
    <rPh sb="0" eb="1">
      <t>ネン</t>
    </rPh>
    <rPh sb="1" eb="3">
      <t>ヘイキン</t>
    </rPh>
    <phoneticPr fontId="19"/>
  </si>
  <si>
    <t>最大値</t>
    <rPh sb="0" eb="2">
      <t>サイダイ</t>
    </rPh>
    <rPh sb="2" eb="3">
      <t>チ</t>
    </rPh>
    <phoneticPr fontId="19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</si>
  <si>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9"/>
  </si>
  <si>
    <t>平均</t>
    <rPh sb="0" eb="2">
      <t>ヘイキン</t>
    </rPh>
    <phoneticPr fontId="19"/>
  </si>
  <si>
    <t>引用値</t>
    <rPh sb="0" eb="2">
      <t>インヨウ</t>
    </rPh>
    <rPh sb="2" eb="3">
      <t>チ</t>
    </rPh>
    <phoneticPr fontId="19"/>
  </si>
  <si>
    <t>4月</t>
    <rPh sb="1" eb="2">
      <t>ガツ</t>
    </rPh>
    <phoneticPr fontId="19"/>
  </si>
  <si>
    <t>負荷×稼働率</t>
    <rPh sb="0" eb="2">
      <t>フカ</t>
    </rPh>
    <rPh sb="3" eb="5">
      <t>カドウ</t>
    </rPh>
    <rPh sb="5" eb="6">
      <t>リツ</t>
    </rPh>
    <phoneticPr fontId="19"/>
  </si>
  <si>
    <t>採用値１</t>
    <rPh sb="0" eb="2">
      <t>サイヨウ</t>
    </rPh>
    <rPh sb="2" eb="3">
      <t>チ</t>
    </rPh>
    <phoneticPr fontId="19"/>
  </si>
  <si>
    <t>採用値２</t>
    <rPh sb="0" eb="2">
      <t>サイヨウ</t>
    </rPh>
    <rPh sb="2" eb="3">
      <t>チ</t>
    </rPh>
    <phoneticPr fontId="19"/>
  </si>
  <si>
    <t>ＪＩＳＢ8616より</t>
    <phoneticPr fontId="19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</si>
  <si>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</si>
  <si>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</si>
  <si>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</si>
  <si>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</si>
  <si>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</si>
  <si>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1"/>
  </si>
  <si>
    <t>平均COP計数表ｂ</t>
    <rPh sb="0" eb="2">
      <t>ヘイキン</t>
    </rPh>
    <rPh sb="5" eb="7">
      <t>ケイスウ</t>
    </rPh>
    <rPh sb="7" eb="8">
      <t>ピョウ</t>
    </rPh>
    <phoneticPr fontId="21"/>
  </si>
  <si>
    <t>ＩＮＶ</t>
    <phoneticPr fontId="21"/>
  </si>
  <si>
    <t>一定速</t>
    <rPh sb="0" eb="2">
      <t>イッテイ</t>
    </rPh>
    <rPh sb="2" eb="3">
      <t>ソク</t>
    </rPh>
    <phoneticPr fontId="21"/>
  </si>
  <si>
    <t>店舗用</t>
    <rPh sb="0" eb="2">
      <t>テンポ</t>
    </rPh>
    <rPh sb="2" eb="3">
      <t>ヨウ</t>
    </rPh>
    <phoneticPr fontId="21"/>
  </si>
  <si>
    <t>設備用</t>
    <rPh sb="0" eb="2">
      <t>セツビ</t>
    </rPh>
    <rPh sb="2" eb="3">
      <t>ヨウ</t>
    </rPh>
    <phoneticPr fontId="21"/>
  </si>
  <si>
    <t>25%未満</t>
    <rPh sb="3" eb="5">
      <t>ミマン</t>
    </rPh>
    <phoneticPr fontId="21"/>
  </si>
  <si>
    <t>25%以上</t>
    <rPh sb="3" eb="5">
      <t>イジョウ</t>
    </rPh>
    <phoneticPr fontId="21"/>
  </si>
  <si>
    <t>a 冷房</t>
    <rPh sb="2" eb="4">
      <t>レイボウ</t>
    </rPh>
    <phoneticPr fontId="21"/>
  </si>
  <si>
    <t>a 暖房</t>
    <rPh sb="2" eb="3">
      <t>ダン</t>
    </rPh>
    <phoneticPr fontId="21"/>
  </si>
  <si>
    <t>b　冷房</t>
    <rPh sb="2" eb="4">
      <t>レイボウ</t>
    </rPh>
    <phoneticPr fontId="21"/>
  </si>
  <si>
    <t>ｂ　暖房</t>
    <rPh sb="2" eb="4">
      <t>ダンボウ</t>
    </rPh>
    <phoneticPr fontId="21"/>
  </si>
  <si>
    <t>y = a x + b</t>
    <phoneticPr fontId="19"/>
  </si>
  <si>
    <t>INV</t>
  </si>
  <si>
    <t>INV</t>
    <phoneticPr fontId="19"/>
  </si>
  <si>
    <t>一定速</t>
    <rPh sb="0" eb="2">
      <t>イッテイ</t>
    </rPh>
    <rPh sb="2" eb="3">
      <t>ソク</t>
    </rPh>
    <phoneticPr fontId="19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</si>
  <si>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9"/>
  </si>
  <si>
    <t>平均COP計数表b</t>
    <rPh sb="0" eb="2">
      <t>ヘイキン</t>
    </rPh>
    <rPh sb="5" eb="7">
      <t>ケイスウ</t>
    </rPh>
    <rPh sb="7" eb="8">
      <t>ピョウ</t>
    </rPh>
    <phoneticPr fontId="21"/>
  </si>
  <si>
    <t>COP補正</t>
    <rPh sb="3" eb="5">
      <t>ホセイ</t>
    </rPh>
    <phoneticPr fontId="19"/>
  </si>
  <si>
    <t>1995年以前</t>
    <rPh sb="4" eb="5">
      <t>ネン</t>
    </rPh>
    <rPh sb="5" eb="7">
      <t>イゼン</t>
    </rPh>
    <phoneticPr fontId="19"/>
  </si>
  <si>
    <t>取得値</t>
    <rPh sb="0" eb="2">
      <t>シュトク</t>
    </rPh>
    <rPh sb="2" eb="3">
      <t>トクネ</t>
    </rPh>
    <phoneticPr fontId="19"/>
  </si>
  <si>
    <t>冷房</t>
    <rPh sb="0" eb="2">
      <t>レイボウ</t>
    </rPh>
    <phoneticPr fontId="19"/>
  </si>
  <si>
    <t>暖房</t>
    <rPh sb="0" eb="2">
      <t>ダンボウ</t>
    </rPh>
    <phoneticPr fontId="19"/>
  </si>
  <si>
    <t>冷暖房平均</t>
    <rPh sb="0" eb="3">
      <t>レイダンボウ</t>
    </rPh>
    <rPh sb="3" eb="5">
      <t>ヘイキン</t>
    </rPh>
    <phoneticPr fontId="19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</si>
  <si>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</si>
  <si>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9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</si>
  <si>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</si>
  <si>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</si>
  <si>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</si>
  <si>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</si>
  <si>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</si>
  <si>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</si>
  <si>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</si>
  <si>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</si>
  <si>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</si>
  <si>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</si>
  <si>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</si>
  <si>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</si>
  <si>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</si>
  <si>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</si>
  <si>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</si>
  <si>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</si>
  <si>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</si>
  <si>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9"/>
  </si>
  <si>
    <t>※</t>
    <phoneticPr fontId="19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</si>
  <si>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</si>
  <si>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</si>
  <si>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</si>
  <si>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</si>
  <si>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</si>
  <si>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</si>
  <si>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</si>
  <si>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</si>
  <si>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</si>
  <si>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19"/>
  </si>
  <si>
    <t>円</t>
    <rPh sb="0" eb="1">
      <t>エン</t>
    </rPh>
    <phoneticPr fontId="19"/>
  </si>
  <si>
    <t>資本金又は
出資金の額</t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</si>
  <si>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</si>
  <si>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19"/>
  </si>
  <si>
    <t>役職名・代表者名　　　　　　　　　　　　　　　　　　</t>
    <rPh sb="2" eb="3">
      <t>メイ</t>
    </rPh>
    <phoneticPr fontId="19"/>
  </si>
  <si>
    <t>役職名・代表者名　　　　　　　　　　　　　　　　</t>
    <rPh sb="2" eb="3">
      <t>メイ</t>
    </rPh>
    <phoneticPr fontId="19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</si>
  <si>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</si>
  <si>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t>申請者</t>
    <rPh sb="0" eb="3">
      <t>シンセイシャ</t>
    </rPh>
    <phoneticPr fontId="19"/>
  </si>
  <si>
    <t>私は補助金の申請にあたり、次の各事項を確認しました。</t>
    <phoneticPr fontId="19"/>
  </si>
  <si>
    <t>No</t>
    <phoneticPr fontId="19"/>
  </si>
  <si>
    <t>内容</t>
    <rPh sb="0" eb="2">
      <t>ナイヨウ</t>
    </rPh>
    <phoneticPr fontId="19"/>
  </si>
  <si>
    <t>県</t>
    <rPh sb="0" eb="1">
      <t>ケン</t>
    </rPh>
    <phoneticPr fontId="19"/>
  </si>
  <si>
    <t>（申請添付書類）</t>
    <rPh sb="1" eb="3">
      <t>シンセイ</t>
    </rPh>
    <rPh sb="3" eb="7">
      <t>テンプショルイ</t>
    </rPh>
    <phoneticPr fontId="19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</si>
  <si>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19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</si>
  <si>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</si>
  <si>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</si>
  <si>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</si>
  <si>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19"/>
  </si>
  <si>
    <t>【事業費内訳】シート</t>
    <rPh sb="1" eb="6">
      <t>ジギョウヒウチワケ</t>
    </rPh>
    <phoneticPr fontId="19"/>
  </si>
  <si>
    <t>「出精値引き」「端数値引き」など、内訳が明確でない値引きについては、すべて対象経費から差し引いている</t>
    <phoneticPr fontId="19"/>
  </si>
  <si>
    <t>確認内容</t>
    <rPh sb="0" eb="2">
      <t>カクニン</t>
    </rPh>
    <rPh sb="2" eb="4">
      <t>ナイヨウ</t>
    </rPh>
    <phoneticPr fontId="19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</si>
  <si>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19"/>
  </si>
  <si>
    <t>右上の提出日の欄に提出日を記載をした</t>
    <rPh sb="7" eb="8">
      <t>ラン</t>
    </rPh>
    <rPh sb="9" eb="12">
      <t>テイシュツビ</t>
    </rPh>
    <phoneticPr fontId="19"/>
  </si>
  <si>
    <t>口座情報</t>
    <rPh sb="0" eb="4">
      <t>コウザジョウホウ</t>
    </rPh>
    <phoneticPr fontId="19"/>
  </si>
  <si>
    <t>１　補助金の振込先</t>
    <rPh sb="2" eb="5">
      <t>ホジョキン</t>
    </rPh>
    <rPh sb="6" eb="9">
      <t>フリコミサキ</t>
    </rPh>
    <phoneticPr fontId="19"/>
  </si>
  <si>
    <t>金融機関名</t>
    <rPh sb="0" eb="5">
      <t>キンユウキカンメイ</t>
    </rPh>
    <phoneticPr fontId="19"/>
  </si>
  <si>
    <t>支店名</t>
    <rPh sb="0" eb="2">
      <t>シテン</t>
    </rPh>
    <rPh sb="2" eb="3">
      <t>メイ</t>
    </rPh>
    <phoneticPr fontId="19"/>
  </si>
  <si>
    <t>種別</t>
    <rPh sb="0" eb="2">
      <t>シュベツ</t>
    </rPh>
    <phoneticPr fontId="19"/>
  </si>
  <si>
    <t>普通　・　当座</t>
    <rPh sb="0" eb="2">
      <t>フツウ</t>
    </rPh>
    <rPh sb="5" eb="7">
      <t>トウザ</t>
    </rPh>
    <phoneticPr fontId="19"/>
  </si>
  <si>
    <t>口座番号</t>
    <rPh sb="0" eb="4">
      <t>コウザバンゴウ</t>
    </rPh>
    <phoneticPr fontId="19"/>
  </si>
  <si>
    <t>口座名義
（カタカナ）</t>
    <rPh sb="0" eb="2">
      <t>コウザ</t>
    </rPh>
    <rPh sb="2" eb="4">
      <t>メイギ</t>
    </rPh>
    <phoneticPr fontId="19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</si>
  <si>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19"/>
  </si>
  <si>
    <t>２　事業着手・完了日</t>
    <rPh sb="2" eb="6">
      <t>ジギョウチャクシュ</t>
    </rPh>
    <rPh sb="7" eb="10">
      <t>カンリョウビ</t>
    </rPh>
    <phoneticPr fontId="19"/>
  </si>
  <si>
    <t>事業着手日</t>
    <rPh sb="0" eb="5">
      <t>ジギョウチャクシュビ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</si>
  <si>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</si>
  <si>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</si>
  <si>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</si>
  <si>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</si>
  <si>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事業完了日</t>
    <rPh sb="0" eb="2">
      <t>ジギョウ</t>
    </rPh>
    <rPh sb="2" eb="5">
      <t>カンリョウビ</t>
    </rPh>
    <phoneticPr fontId="19"/>
  </si>
  <si>
    <t>（２）工事請負契約書又は工事注文請書（写し）</t>
    <phoneticPr fontId="19"/>
  </si>
  <si>
    <t>（３）リース契約書及び料金計算書（写し）（リース契約の場合）</t>
    <phoneticPr fontId="19"/>
  </si>
  <si>
    <t>リース契約書及び料金計算書（写し）を添付した（リース契約の場合）</t>
    <rPh sb="18" eb="20">
      <t>テンプ</t>
    </rPh>
    <phoneticPr fontId="19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</si>
  <si>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19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</si>
  <si>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19"/>
  </si>
  <si>
    <t>　実績報告チェックリスト</t>
    <rPh sb="1" eb="3">
      <t>ジッセキ</t>
    </rPh>
    <rPh sb="3" eb="5">
      <t>ホウコク</t>
    </rPh>
    <phoneticPr fontId="19"/>
  </si>
  <si>
    <t>太陽光発電設備の場合は、全パネルが確認できるよう撮影した</t>
    <phoneticPr fontId="19"/>
  </si>
  <si>
    <t>導入設備の型番が確認できるように撮影した</t>
    <phoneticPr fontId="19"/>
  </si>
  <si>
    <t>導入設備の遠景、近景の両方を撮影した</t>
    <phoneticPr fontId="19"/>
  </si>
  <si>
    <t>（設備更新の場合）既存設備の撤去中の写真と、更新設備の設置中の写真を添付した</t>
    <phoneticPr fontId="19"/>
  </si>
  <si>
    <t>すべての設備を1枚ずつ、空調は室内・室外機の両方を撮影した</t>
    <phoneticPr fontId="19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</si>
  <si>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19"/>
  </si>
  <si>
    <t>請求書の写しを添付した</t>
    <rPh sb="0" eb="3">
      <t>セイキュウショ</t>
    </rPh>
    <rPh sb="4" eb="5">
      <t>ウツ</t>
    </rPh>
    <rPh sb="7" eb="9">
      <t>テンプ</t>
    </rPh>
    <phoneticPr fontId="19"/>
  </si>
  <si>
    <t>【実績報告書】シート</t>
    <rPh sb="1" eb="6">
      <t>ジッセキホウコクショ</t>
    </rPh>
    <phoneticPr fontId="19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</si>
  <si>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19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</si>
  <si>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19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</si>
  <si>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</si>
  <si>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</si>
  <si>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19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</si>
  <si>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19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</si>
  <si>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19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</si>
  <si>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19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</si>
  <si>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19"/>
  </si>
  <si>
    <t>【口座情報】シート</t>
    <rPh sb="1" eb="5">
      <t>コウザジョウホウ</t>
    </rPh>
    <phoneticPr fontId="19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</si>
  <si>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19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</si>
  <si>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19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</si>
  <si>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19"/>
  </si>
  <si>
    <t>補助対象経費の額は、交付要綱第6条に規定する条件を満たしている（募集要領P4の補助対象外経費を含んでいない）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19"/>
  </si>
  <si>
    <t>（宛先）</t>
    <rPh sb="1" eb="3">
      <t>アテサキ</t>
    </rPh>
    <phoneticPr fontId="19"/>
  </si>
  <si>
    <t>埼玉県知事　　　　　　　　宛</t>
    <rPh sb="13" eb="14">
      <t>アテ</t>
    </rPh>
    <phoneticPr fontId="19"/>
  </si>
  <si>
    <t>　埼玉県民間事業者スマートＣＯ２排出削減設備導入補助金　実績報告書</t>
    <rPh sb="28" eb="33">
      <t>ジッセキホウコクショ</t>
    </rPh>
    <phoneticPr fontId="19"/>
  </si>
  <si>
    <t>　埼玉県民間事業者スマートＣＯ２排出削減設備導入補助金交付要綱第16条第１項の規定に基づき、補助金の交付について関係書類を添えて、次のとおり申請します。</t>
    <rPh sb="1" eb="3">
      <t>サイタマ</t>
    </rPh>
    <rPh sb="27" eb="29">
      <t>コウフ</t>
    </rPh>
    <phoneticPr fontId="19"/>
  </si>
  <si>
    <t>様式第１３－２号（第１６条関係）</t>
    <phoneticPr fontId="19"/>
  </si>
  <si>
    <t>（第５条第１項第６号の設備の整備）</t>
    <rPh sb="1" eb="2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1" eb="13">
      <t>セツビ</t>
    </rPh>
    <rPh sb="14" eb="16">
      <t>セイビ</t>
    </rPh>
    <phoneticPr fontId="19"/>
  </si>
  <si>
    <t>（１）第５条第１項第１号から第５号までの設備</t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4" eb="15">
      <t>ダイ</t>
    </rPh>
    <rPh sb="16" eb="17">
      <t>ゴウ</t>
    </rPh>
    <rPh sb="20" eb="22">
      <t>セツビ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</si>
  <si>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4"/>
  </si>
  <si>
    <t>（役職名）</t>
    <rPh sb="1" eb="4">
      <t>ヤクショクメイ</t>
    </rPh>
    <phoneticPr fontId="4"/>
  </si>
  <si>
    <t>（代表者名）</t>
    <rPh sb="1" eb="4">
      <t>ダイヒョウシャ</t>
    </rPh>
    <rPh sb="4" eb="5">
      <t>メイ</t>
    </rPh>
    <phoneticPr fontId="4"/>
  </si>
  <si>
    <t>（２）第５条第１項６号の設備</t>
    <rPh sb="12" eb="14">
      <t>セツビ</t>
    </rPh>
    <phoneticPr fontId="4"/>
  </si>
  <si>
    <t>＜第５条第１項第１号から第５号までの設備＞</t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</si>
  <si>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4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</si>
  <si>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4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</si>
  <si>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4"/>
  </si>
  <si>
    <t>サポート費</t>
    <rPh sb="4" eb="5">
      <t>ヒ</t>
    </rPh>
    <phoneticPr fontId="4"/>
  </si>
  <si>
    <t>＜サポート費（ＥＭＳのサポート事業者を利用する場合のみ記入）＞</t>
    <rPh sb="5" eb="6">
      <t>ヒ</t>
    </rPh>
    <phoneticPr fontId="4"/>
  </si>
  <si>
    <t>＜サポート費＞</t>
    <rPh sb="5" eb="6">
      <t>ヒ</t>
    </rPh>
    <phoneticPr fontId="4"/>
  </si>
  <si>
    <t>対象となる経費</t>
    <rPh sb="0" eb="2">
      <t>タイショウ</t>
    </rPh>
    <rPh sb="5" eb="7">
      <t>ケイヒ</t>
    </rPh>
    <phoneticPr fontId="4"/>
  </si>
  <si>
    <t>上限額①</t>
    <rPh sb="0" eb="3">
      <t>ジョウゲンガク</t>
    </rPh>
    <phoneticPr fontId="4"/>
  </si>
  <si>
    <t>上限額②</t>
    <rPh sb="0" eb="3">
      <t>ジョウゲンガク</t>
    </rPh>
    <phoneticPr fontId="4"/>
  </si>
  <si>
    <t>※機器費及び工事費の補助対象経費を</t>
    <phoneticPr fontId="4"/>
  </si>
  <si>
    <t>　合計した額の２分の１の額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</si>
  <si>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</si>
  <si>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※上記の金額のうち、最も低い額</t>
    <rPh sb="1" eb="3">
      <t>ジョウキ</t>
    </rPh>
    <rPh sb="4" eb="6">
      <t>キンガク</t>
    </rPh>
    <rPh sb="10" eb="11">
      <t>モット</t>
    </rPh>
    <rPh sb="12" eb="13">
      <t>ヒク</t>
    </rPh>
    <rPh sb="14" eb="15">
      <t>ガク</t>
    </rPh>
    <phoneticPr fontId="4"/>
  </si>
  <si>
    <t>上限額</t>
    <rPh sb="0" eb="3">
      <t>ジョウゲンガク</t>
    </rPh>
    <phoneticPr fontId="4"/>
  </si>
  <si>
    <t>いずれか低い額</t>
    <rPh sb="4" eb="5">
      <t>ヒク</t>
    </rPh>
    <rPh sb="6" eb="7">
      <t>ガク</t>
    </rPh>
    <phoneticPr fontId="4"/>
  </si>
  <si>
    <r>
      <t>埼玉県民間事業者スマートＣＯ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排出削減設備導入補助金（第５条第６号までの設備の整備）</t>
    </r>
    <rPh sb="27" eb="28">
      <t>ダイ</t>
    </rPh>
    <rPh sb="29" eb="30">
      <t>ジョウ</t>
    </rPh>
    <rPh sb="30" eb="31">
      <t>ダイ</t>
    </rPh>
    <rPh sb="32" eb="33">
      <t>ゴウ</t>
    </rPh>
    <rPh sb="36" eb="38">
      <t>セツビ</t>
    </rPh>
    <rPh sb="39" eb="41">
      <t>セイビ</t>
    </rPh>
    <phoneticPr fontId="19"/>
  </si>
  <si>
    <t>（様式13-2　実績報告書）</t>
    <rPh sb="1" eb="3">
      <t>ヨウシキ</t>
    </rPh>
    <rPh sb="8" eb="13">
      <t>ジッセキホウコクショ</t>
    </rPh>
    <phoneticPr fontId="19"/>
  </si>
  <si>
    <t>（１）決済証拠書類（施工業者への支払いが確認できるもの）</t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</si>
  <si>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19"/>
  </si>
  <si>
    <t>＜第５条第１項第６号の設備（サポート費除く）＞</t>
    <rPh sb="9" eb="10">
      <t>ゴウ</t>
    </rPh>
    <rPh sb="18" eb="19">
      <t>ヒ</t>
    </rPh>
    <rPh sb="19" eb="20">
      <t>ノゾ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</si>
  <si>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</si>
  <si>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</si>
  <si>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法人番号</t>
    <rPh sb="0" eb="4">
      <t>ホウジンバンゴウ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</si>
  <si>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全て対象経費から差し引く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5" eb="36">
      <t>スベ</t>
    </rPh>
    <rPh sb="37" eb="39">
      <t>タイショウ</t>
    </rPh>
    <rPh sb="39" eb="41">
      <t>ケイヒ</t>
    </rPh>
    <rPh sb="43" eb="44">
      <t>サ</t>
    </rPh>
    <rPh sb="45" eb="46">
      <t>ヒ</t>
    </rPh>
    <phoneticPr fontId="4"/>
  </si>
  <si>
    <t>（４）サポート業務の契約書及び業務報告書（写し）（サポート費を補助対象経費とした場合）</t>
    <phoneticPr fontId="19"/>
  </si>
  <si>
    <t>（５）振込先口座が確認できる書類</t>
    <phoneticPr fontId="19"/>
  </si>
  <si>
    <t>（６）埼玉県環境SDGｓ取組宣言企業制度の取組宣言書の写し</t>
    <phoneticPr fontId="19"/>
  </si>
  <si>
    <t>（７）その他必要に応じて知事が指示する書類</t>
    <phoneticPr fontId="19"/>
  </si>
  <si>
    <t>サポート業務の契約書及び業務報告書（写し）を添付した（サポート費を補助対象経費とした場合）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</si>
</sst>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  <numFmt numFmtId="186" formatCode="0_);[Red]\(0\)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177" fontId="14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Protection="1">
      <alignment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9" fontId="12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0" fillId="0" borderId="67" xfId="0" applyBorder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25" fillId="0" borderId="3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180" fontId="12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80" fontId="12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2" fontId="0" fillId="9" borderId="7" xfId="0" applyNumberFormat="1" applyFill="1" applyBorder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2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181" fontId="0" fillId="0" borderId="7" xfId="0" applyNumberFormat="1" applyBorder="1">
      <alignment vertical="center"/>
    </xf>
    <xf numFmtId="184" fontId="0" fillId="0" borderId="7" xfId="0" applyNumberFormat="1" applyBorder="1">
      <alignment vertical="center"/>
    </xf>
    <xf numFmtId="9" fontId="0" fillId="0" borderId="67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5" fillId="0" borderId="1" xfId="0" applyFont="1" applyBorder="1" applyAlignment="1" applyProtection="1">
      <alignment horizontal="right" vertical="center"/>
      <protection hidden="1"/>
    </xf>
    <xf numFmtId="0" fontId="12" fillId="0" borderId="1" xfId="2" applyNumberFormat="1" applyFont="1" applyBorder="1" applyAlignment="1" applyProtection="1">
      <alignment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0" xfId="0" applyFont="1">
      <alignment vertical="center"/>
    </xf>
    <xf numFmtId="181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78" fontId="29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>
      <alignment vertical="center"/>
    </xf>
    <xf numFmtId="0" fontId="32" fillId="0" borderId="0" xfId="0" applyFont="1" applyProtection="1">
      <alignment vertical="center"/>
      <protection hidden="1"/>
    </xf>
    <xf numFmtId="0" fontId="29" fillId="0" borderId="0" xfId="0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33" fillId="0" borderId="21" xfId="0" applyFont="1" applyBorder="1" applyAlignment="1" applyProtection="1">
      <alignment vertical="center" wrapText="1"/>
      <protection hidden="1"/>
    </xf>
    <xf numFmtId="0" fontId="33" fillId="0" borderId="21" xfId="0" applyFont="1" applyBorder="1" applyAlignment="1" applyProtection="1">
      <alignment horizontal="left" vertical="center"/>
      <protection hidden="1"/>
    </xf>
    <xf numFmtId="0" fontId="37" fillId="0" borderId="35" xfId="0" applyFont="1" applyBorder="1" applyProtection="1">
      <alignment vertical="center"/>
      <protection hidden="1"/>
    </xf>
    <xf numFmtId="0" fontId="37" fillId="0" borderId="35" xfId="0" applyFont="1" applyBorder="1" applyAlignment="1" applyProtection="1">
      <alignment vertical="center" wrapText="1"/>
      <protection hidden="1"/>
    </xf>
    <xf numFmtId="0" fontId="37" fillId="0" borderId="35" xfId="0" applyFont="1" applyBorder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4" fillId="0" borderId="28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vertical="center" wrapText="1"/>
      <protection hidden="1"/>
    </xf>
    <xf numFmtId="0" fontId="34" fillId="0" borderId="36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vertical="center" wrapText="1"/>
      <protection hidden="1"/>
    </xf>
    <xf numFmtId="0" fontId="34" fillId="0" borderId="21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33" fillId="0" borderId="0" xfId="0" applyFont="1" applyProtection="1">
      <alignment vertical="center"/>
      <protection hidden="1"/>
    </xf>
    <xf numFmtId="0" fontId="29" fillId="0" borderId="0" xfId="0" applyFont="1" applyAlignment="1" applyProtection="1">
      <alignment vertical="center" shrinkToFit="1"/>
      <protection hidden="1"/>
    </xf>
    <xf numFmtId="176" fontId="31" fillId="0" borderId="0" xfId="0" applyNumberFormat="1" applyFont="1" applyAlignment="1" applyProtection="1">
      <alignment horizontal="center" vertical="center"/>
      <protection hidden="1"/>
    </xf>
    <xf numFmtId="12" fontId="31" fillId="0" borderId="0" xfId="0" applyNumberFormat="1" applyFont="1" applyAlignment="1" applyProtection="1">
      <alignment horizontal="center" vertical="center"/>
      <protection hidden="1"/>
    </xf>
    <xf numFmtId="176" fontId="33" fillId="0" borderId="0" xfId="0" applyNumberFormat="1" applyFont="1" applyAlignment="1" applyProtection="1">
      <alignment horizontal="left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33" fillId="0" borderId="0" xfId="0" applyFont="1" applyAlignment="1" applyProtection="1">
      <alignment wrapText="1"/>
      <protection hidden="1"/>
    </xf>
    <xf numFmtId="0" fontId="41" fillId="0" borderId="0" xfId="12"/>
    <xf numFmtId="0" fontId="29" fillId="0" borderId="0" xfId="12" applyFont="1"/>
    <xf numFmtId="0" fontId="29" fillId="0" borderId="7" xfId="12" applyFont="1" applyBorder="1" applyAlignment="1">
      <alignment horizontal="center" vertical="center"/>
    </xf>
    <xf numFmtId="0" fontId="29" fillId="0" borderId="7" xfId="12" applyFont="1" applyBorder="1" applyAlignment="1">
      <alignment vertical="center" wrapText="1"/>
    </xf>
    <xf numFmtId="0" fontId="29" fillId="13" borderId="7" xfId="12" applyFont="1" applyFill="1" applyBorder="1"/>
    <xf numFmtId="0" fontId="29" fillId="0" borderId="7" xfId="12" applyFont="1" applyBorder="1"/>
    <xf numFmtId="0" fontId="29" fillId="5" borderId="5" xfId="0" applyFont="1" applyFill="1" applyBorder="1" applyProtection="1">
      <alignment vertical="center"/>
      <protection hidden="1"/>
    </xf>
    <xf numFmtId="0" fontId="29" fillId="5" borderId="0" xfId="0" applyFont="1" applyFill="1" applyProtection="1">
      <alignment vertical="center"/>
      <protection hidden="1"/>
    </xf>
    <xf numFmtId="0" fontId="29" fillId="5" borderId="2" xfId="0" applyFont="1" applyFill="1" applyBorder="1" applyProtection="1">
      <alignment vertical="center"/>
      <protection hidden="1"/>
    </xf>
    <xf numFmtId="0" fontId="29" fillId="5" borderId="6" xfId="0" applyFont="1" applyFill="1" applyBorder="1" applyProtection="1">
      <alignment vertical="center"/>
      <protection hidden="1"/>
    </xf>
    <xf numFmtId="0" fontId="32" fillId="5" borderId="3" xfId="0" applyFont="1" applyFill="1" applyBorder="1" applyProtection="1">
      <alignment vertical="center"/>
      <protection hidden="1"/>
    </xf>
    <xf numFmtId="0" fontId="29" fillId="5" borderId="3" xfId="0" applyFont="1" applyFill="1" applyBorder="1" applyProtection="1">
      <alignment vertical="center"/>
      <protection hidden="1"/>
    </xf>
    <xf numFmtId="0" fontId="29" fillId="5" borderId="4" xfId="0" applyFont="1" applyFill="1" applyBorder="1" applyProtection="1">
      <alignment vertical="center"/>
      <protection hidden="1"/>
    </xf>
    <xf numFmtId="0" fontId="36" fillId="4" borderId="7" xfId="12" applyFont="1" applyFill="1" applyBorder="1" applyAlignment="1">
      <alignment horizontal="center"/>
    </xf>
    <xf numFmtId="0" fontId="32" fillId="0" borderId="7" xfId="12" applyFont="1" applyBorder="1" applyAlignment="1">
      <alignment vertical="center" wrapText="1"/>
    </xf>
    <xf numFmtId="0" fontId="30" fillId="0" borderId="0" xfId="12" applyFont="1"/>
    <xf numFmtId="0" fontId="29" fillId="13" borderId="7" xfId="12" applyFont="1" applyFill="1" applyBorder="1" applyAlignment="1">
      <alignment vertical="center"/>
    </xf>
    <xf numFmtId="0" fontId="33" fillId="0" borderId="7" xfId="12" applyFont="1" applyBorder="1" applyAlignment="1">
      <alignment vertical="center" wrapText="1"/>
    </xf>
    <xf numFmtId="0" fontId="29" fillId="0" borderId="8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9" xfId="0" applyFont="1" applyBorder="1" applyProtection="1">
      <alignment vertical="center"/>
      <protection hidden="1"/>
    </xf>
    <xf numFmtId="0" fontId="29" fillId="0" borderId="5" xfId="0" applyFont="1" applyBorder="1">
      <alignment vertical="center"/>
    </xf>
    <xf numFmtId="0" fontId="29" fillId="0" borderId="2" xfId="0" applyFont="1" applyBorder="1" applyProtection="1">
      <alignment vertical="center"/>
      <protection hidden="1"/>
    </xf>
    <xf numFmtId="0" fontId="29" fillId="0" borderId="5" xfId="0" applyFont="1" applyBorder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29" fillId="0" borderId="4" xfId="0" applyFont="1" applyBorder="1" applyProtection="1">
      <alignment vertical="center"/>
      <protection hidden="1"/>
    </xf>
    <xf numFmtId="0" fontId="36" fillId="0" borderId="0" xfId="0" applyFont="1">
      <alignment vertical="center"/>
    </xf>
    <xf numFmtId="0" fontId="33" fillId="0" borderId="0" xfId="0" applyFont="1" applyAlignment="1" applyProtection="1">
      <alignment horizontal="center" vertical="center"/>
      <protection hidden="1"/>
    </xf>
    <xf numFmtId="0" fontId="32" fillId="0" borderId="0" xfId="0" applyFont="1" applyProtection="1">
      <alignment vertical="center"/>
      <protection locked="0"/>
    </xf>
    <xf numFmtId="0" fontId="32" fillId="0" borderId="3" xfId="0" applyFont="1" applyBorder="1" applyAlignment="1" applyProtection="1">
      <alignment horizontal="left" vertical="center"/>
      <protection hidden="1"/>
    </xf>
    <xf numFmtId="0" fontId="47" fillId="0" borderId="3" xfId="0" applyFont="1" applyBorder="1" applyAlignment="1" applyProtection="1">
      <alignment horizontal="left" vertical="center"/>
      <protection hidden="1"/>
    </xf>
    <xf numFmtId="0" fontId="47" fillId="0" borderId="0" xfId="0" applyFont="1" applyProtection="1">
      <alignment vertical="center"/>
      <protection hidden="1"/>
    </xf>
    <xf numFmtId="0" fontId="48" fillId="0" borderId="0" xfId="0" applyFont="1" applyProtection="1">
      <alignment vertical="center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185" fontId="40" fillId="0" borderId="0" xfId="0" applyNumberFormat="1" applyFont="1" applyProtection="1">
      <alignment vertical="center"/>
      <protection hidden="1"/>
    </xf>
    <xf numFmtId="185" fontId="31" fillId="0" borderId="0" xfId="0" applyNumberFormat="1" applyFont="1" applyProtection="1">
      <alignment vertical="center"/>
      <protection hidden="1"/>
    </xf>
    <xf numFmtId="176" fontId="49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left" vertical="center" shrinkToFit="1"/>
      <protection hidden="1"/>
    </xf>
    <xf numFmtId="0" fontId="29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38" fontId="31" fillId="0" borderId="0" xfId="2" applyFont="1" applyBorder="1" applyAlignment="1" applyProtection="1">
      <alignment horizontal="right" vertical="center"/>
    </xf>
    <xf numFmtId="0" fontId="29" fillId="7" borderId="0" xfId="0" applyFont="1" applyFill="1" applyAlignment="1" applyProtection="1">
      <alignment horizontal="right" vertical="center"/>
      <protection locked="0"/>
    </xf>
    <xf numFmtId="0" fontId="29" fillId="14" borderId="0" xfId="0" applyFont="1" applyFill="1" applyAlignment="1" applyProtection="1">
      <alignment horizontal="left" vertical="center"/>
      <protection locked="0"/>
    </xf>
    <xf numFmtId="0" fontId="32" fillId="14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3" fillId="0" borderId="0" xfId="0" applyFont="1" applyProtection="1">
      <alignment vertical="center"/>
      <protection locked="0"/>
    </xf>
    <xf numFmtId="0" fontId="29" fillId="14" borderId="0" xfId="0" applyFont="1" applyFill="1" applyAlignment="1">
      <alignment horizontal="center" vertical="center"/>
    </xf>
    <xf numFmtId="0" fontId="45" fillId="0" borderId="21" xfId="0" applyFont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 shrinkToFit="1"/>
      <protection hidden="1"/>
    </xf>
    <xf numFmtId="186" fontId="45" fillId="0" borderId="21" xfId="0" applyNumberFormat="1" applyFont="1" applyBorder="1" applyAlignment="1" applyProtection="1">
      <alignment horizontal="center" vertical="center"/>
      <protection locked="0"/>
    </xf>
    <xf numFmtId="186" fontId="45" fillId="0" borderId="29" xfId="0" applyNumberFormat="1" applyFont="1" applyBorder="1" applyAlignment="1" applyProtection="1">
      <alignment horizontal="center" vertical="center"/>
      <protection locked="0"/>
    </xf>
    <xf numFmtId="186" fontId="45" fillId="0" borderId="20" xfId="0" applyNumberFormat="1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9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 shrinkToFit="1"/>
      <protection locked="0"/>
    </xf>
    <xf numFmtId="0" fontId="33" fillId="0" borderId="29" xfId="0" applyFont="1" applyBorder="1" applyAlignment="1" applyProtection="1">
      <alignment horizontal="left" vertical="center" shrinkToFit="1"/>
      <protection locked="0"/>
    </xf>
    <xf numFmtId="0" fontId="33" fillId="0" borderId="20" xfId="0" applyFont="1" applyBorder="1" applyAlignment="1" applyProtection="1">
      <alignment horizontal="left" vertical="center" shrinkToFit="1"/>
      <protection locked="0"/>
    </xf>
    <xf numFmtId="0" fontId="33" fillId="0" borderId="21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49" fontId="45" fillId="0" borderId="21" xfId="0" applyNumberFormat="1" applyFont="1" applyBorder="1" applyAlignment="1" applyProtection="1">
      <alignment horizontal="left" vertical="center" wrapText="1"/>
      <protection locked="0"/>
    </xf>
    <xf numFmtId="49" fontId="45" fillId="0" borderId="29" xfId="0" applyNumberFormat="1" applyFont="1" applyBorder="1" applyAlignment="1" applyProtection="1">
      <alignment horizontal="left" vertical="center" wrapText="1"/>
      <protection locked="0"/>
    </xf>
    <xf numFmtId="49" fontId="45" fillId="0" borderId="20" xfId="0" applyNumberFormat="1" applyFont="1" applyBorder="1" applyAlignment="1" applyProtection="1">
      <alignment horizontal="left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3" fillId="0" borderId="8" xfId="0" applyFont="1" applyBorder="1" applyAlignment="1" applyProtection="1">
      <alignment horizontal="center" vertical="center" textRotation="255" wrapText="1"/>
      <protection hidden="1"/>
    </xf>
    <xf numFmtId="0" fontId="33" fillId="0" borderId="9" xfId="0" applyFont="1" applyBorder="1" applyAlignment="1" applyProtection="1">
      <alignment horizontal="center" vertical="center" textRotation="255" wrapText="1"/>
      <protection hidden="1"/>
    </xf>
    <xf numFmtId="0" fontId="33" fillId="0" borderId="6" xfId="0" applyFont="1" applyBorder="1" applyAlignment="1" applyProtection="1">
      <alignment horizontal="center" vertical="center" textRotation="255" wrapText="1"/>
      <protection hidden="1"/>
    </xf>
    <xf numFmtId="0" fontId="33" fillId="0" borderId="4" xfId="0" applyFont="1" applyBorder="1" applyAlignment="1" applyProtection="1">
      <alignment horizontal="center" vertical="center" textRotation="255" wrapText="1"/>
      <protection hidden="1"/>
    </xf>
    <xf numFmtId="0" fontId="33" fillId="0" borderId="29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176" fontId="35" fillId="0" borderId="21" xfId="0" applyNumberFormat="1" applyFont="1" applyBorder="1" applyAlignment="1" applyProtection="1">
      <alignment horizontal="center" vertical="center" wrapText="1"/>
      <protection locked="0"/>
    </xf>
    <xf numFmtId="176" fontId="35" fillId="0" borderId="29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center" vertical="center" wrapText="1"/>
      <protection hidden="1"/>
    </xf>
    <xf numFmtId="0" fontId="43" fillId="0" borderId="20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62" xfId="0" applyFont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 wrapText="1"/>
      <protection hidden="1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49" fontId="33" fillId="0" borderId="21" xfId="0" applyNumberFormat="1" applyFont="1" applyBorder="1" applyAlignment="1" applyProtection="1">
      <alignment vertical="center" shrinkToFit="1"/>
      <protection locked="0"/>
    </xf>
    <xf numFmtId="49" fontId="33" fillId="0" borderId="29" xfId="0" applyNumberFormat="1" applyFont="1" applyBorder="1" applyAlignment="1" applyProtection="1">
      <alignment vertical="center" shrinkToFit="1"/>
      <protection locked="0"/>
    </xf>
    <xf numFmtId="49" fontId="33" fillId="0" borderId="20" xfId="0" applyNumberFormat="1" applyFont="1" applyBorder="1" applyAlignment="1" applyProtection="1">
      <alignment vertical="center" shrinkToFit="1"/>
      <protection locked="0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29" xfId="0" applyFont="1" applyBorder="1" applyAlignment="1" applyProtection="1">
      <alignment vertical="center" shrinkToFit="1"/>
      <protection locked="0"/>
    </xf>
    <xf numFmtId="0" fontId="33" fillId="0" borderId="20" xfId="0" applyFont="1" applyBorder="1" applyAlignment="1" applyProtection="1">
      <alignment vertical="center" shrinkToFit="1"/>
      <protection locked="0"/>
    </xf>
    <xf numFmtId="0" fontId="29" fillId="0" borderId="7" xfId="0" applyFont="1" applyBorder="1" applyAlignment="1">
      <alignment horizontal="center" vertical="center"/>
    </xf>
    <xf numFmtId="0" fontId="29" fillId="7" borderId="7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4" fillId="0" borderId="54" xfId="0" applyNumberFormat="1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4" fillId="0" borderId="21" xfId="0" applyNumberFormat="1" applyFont="1" applyBorder="1" applyAlignment="1" applyProtection="1">
      <alignment horizontal="center" vertical="center"/>
      <protection hidden="1"/>
    </xf>
    <xf numFmtId="177" fontId="14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4" fillId="0" borderId="8" xfId="0" applyNumberFormat="1" applyFont="1" applyBorder="1" applyAlignment="1" applyProtection="1">
      <alignment horizontal="center" vertical="center"/>
      <protection hidden="1"/>
    </xf>
    <xf numFmtId="177" fontId="14" fillId="0" borderId="1" xfId="0" applyNumberFormat="1" applyFont="1" applyBorder="1" applyAlignment="1" applyProtection="1">
      <alignment horizontal="center" vertical="center"/>
      <protection hidden="1"/>
    </xf>
    <xf numFmtId="177" fontId="14" fillId="0" borderId="6" xfId="0" applyNumberFormat="1" applyFont="1" applyBorder="1" applyAlignment="1" applyProtection="1">
      <alignment horizontal="center" vertical="center"/>
      <protection hidden="1"/>
    </xf>
    <xf numFmtId="177" fontId="14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7" fillId="0" borderId="0" xfId="3" applyFont="1" applyAlignment="1" applyProtection="1">
      <alignment horizontal="center" vertical="center" shrinkToFi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2" fillId="0" borderId="21" xfId="2" applyFont="1" applyBorder="1" applyAlignment="1" applyProtection="1">
      <alignment horizontal="center" vertical="center"/>
      <protection hidden="1"/>
    </xf>
    <xf numFmtId="38" fontId="12" fillId="0" borderId="29" xfId="2" applyFont="1" applyBorder="1" applyAlignment="1" applyProtection="1">
      <alignment horizontal="center" vertical="center"/>
      <protection hidden="1"/>
    </xf>
    <xf numFmtId="38" fontId="12" fillId="0" borderId="20" xfId="2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65" xfId="0" applyFont="1" applyBorder="1" applyAlignment="1" applyProtection="1">
      <alignment horizontal="center" vertical="center"/>
      <protection hidden="1"/>
    </xf>
    <xf numFmtId="0" fontId="12" fillId="0" borderId="66" xfId="0" applyFont="1" applyBorder="1" applyAlignment="1" applyProtection="1">
      <alignment horizontal="center" vertical="center"/>
      <protection hidden="1"/>
    </xf>
    <xf numFmtId="0" fontId="12" fillId="8" borderId="8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9" xfId="0" applyFont="1" applyFill="1" applyBorder="1" applyAlignment="1" applyProtection="1">
      <alignment horizontal="center" vertical="center"/>
      <protection hidden="1"/>
    </xf>
    <xf numFmtId="0" fontId="12" fillId="8" borderId="6" xfId="0" applyFont="1" applyFill="1" applyBorder="1" applyAlignment="1" applyProtection="1">
      <alignment horizontal="center" vertical="center"/>
      <protection hidden="1"/>
    </xf>
    <xf numFmtId="0" fontId="12" fillId="8" borderId="3" xfId="0" applyFont="1" applyFill="1" applyBorder="1" applyAlignment="1" applyProtection="1">
      <alignment horizontal="center" vertical="center"/>
      <protection hidden="1"/>
    </xf>
    <xf numFmtId="0" fontId="12" fillId="8" borderId="4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 wrapText="1" shrinkToFit="1"/>
      <protection hidden="1"/>
    </xf>
    <xf numFmtId="0" fontId="12" fillId="0" borderId="9" xfId="0" applyFont="1" applyBorder="1" applyAlignment="1" applyProtection="1">
      <alignment horizontal="center" vertical="center" wrapText="1" shrinkToFit="1"/>
      <protection hidden="1"/>
    </xf>
    <xf numFmtId="0" fontId="12" fillId="0" borderId="6" xfId="0" applyFont="1" applyBorder="1" applyAlignment="1" applyProtection="1">
      <alignment horizontal="center" vertical="center" wrapText="1" shrinkToFit="1"/>
      <protection hidden="1"/>
    </xf>
    <xf numFmtId="0" fontId="12" fillId="0" borderId="4" xfId="0" applyFont="1" applyBorder="1" applyAlignment="1" applyProtection="1">
      <alignment horizontal="center" vertical="center" wrapText="1" shrinkToFi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 shrinkToFit="1"/>
      <protection hidden="1"/>
    </xf>
    <xf numFmtId="0" fontId="12" fillId="0" borderId="3" xfId="0" applyFont="1" applyBorder="1" applyAlignment="1" applyProtection="1">
      <alignment horizontal="center" vertical="center" wrapText="1" shrinkToFit="1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7" xfId="2" applyNumberFormat="1" applyFont="1" applyBorder="1" applyAlignment="1" applyProtection="1">
      <alignment horizontal="right" vertical="center"/>
      <protection locked="0"/>
    </xf>
    <xf numFmtId="0" fontId="12" fillId="0" borderId="21" xfId="2" applyNumberFormat="1" applyFont="1" applyBorder="1" applyAlignment="1" applyProtection="1">
      <alignment horizontal="right" vertical="center"/>
      <protection locked="0"/>
    </xf>
    <xf numFmtId="0" fontId="12" fillId="0" borderId="20" xfId="2" applyNumberFormat="1" applyFont="1" applyBorder="1" applyAlignment="1" applyProtection="1">
      <alignment horizontal="center" vertical="center" shrinkToFit="1"/>
      <protection hidden="1"/>
    </xf>
    <xf numFmtId="0" fontId="12" fillId="0" borderId="7" xfId="2" applyNumberFormat="1" applyFont="1" applyBorder="1" applyAlignment="1" applyProtection="1">
      <alignment horizontal="center" vertical="center" shrinkToFit="1"/>
      <protection hidden="1"/>
    </xf>
    <xf numFmtId="9" fontId="12" fillId="0" borderId="21" xfId="0" applyNumberFormat="1" applyFont="1" applyBorder="1" applyAlignment="1" applyProtection="1">
      <alignment horizontal="center" vertical="center"/>
      <protection locked="0"/>
    </xf>
    <xf numFmtId="9" fontId="12" fillId="0" borderId="20" xfId="0" applyNumberFormat="1" applyFont="1" applyBorder="1" applyAlignment="1" applyProtection="1">
      <alignment horizontal="center" vertical="center"/>
      <protection locked="0"/>
    </xf>
    <xf numFmtId="38" fontId="12" fillId="0" borderId="7" xfId="2" applyFont="1" applyBorder="1" applyAlignment="1" applyProtection="1">
      <alignment horizontal="right" vertical="center"/>
      <protection hidden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 shrinkToFit="1"/>
      <protection hidden="1"/>
    </xf>
    <xf numFmtId="0" fontId="12" fillId="0" borderId="68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 wrapText="1"/>
      <protection hidden="1"/>
    </xf>
    <xf numFmtId="0" fontId="12" fillId="0" borderId="71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 applyProtection="1">
      <alignment horizontal="center" vertical="center"/>
      <protection hidden="1"/>
    </xf>
    <xf numFmtId="0" fontId="12" fillId="0" borderId="70" xfId="0" applyFont="1" applyBorder="1" applyAlignment="1" applyProtection="1">
      <alignment horizontal="center" vertical="center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73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2" fillId="0" borderId="77" xfId="0" applyFont="1" applyBorder="1" applyAlignment="1" applyProtection="1">
      <alignment horizontal="center" vertical="center"/>
      <protection hidden="1"/>
    </xf>
    <xf numFmtId="0" fontId="12" fillId="0" borderId="78" xfId="0" applyFont="1" applyBorder="1" applyAlignment="1" applyProtection="1">
      <alignment horizontal="center" vertical="center"/>
      <protection hidden="1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center" vertical="center"/>
      <protection hidden="1"/>
    </xf>
    <xf numFmtId="0" fontId="18" fillId="5" borderId="9" xfId="0" applyFont="1" applyFill="1" applyBorder="1" applyAlignment="1" applyProtection="1">
      <alignment horizontal="center" vertical="center"/>
      <protection hidden="1"/>
    </xf>
    <xf numFmtId="0" fontId="18" fillId="5" borderId="6" xfId="0" applyFont="1" applyFill="1" applyBorder="1" applyAlignment="1" applyProtection="1">
      <alignment horizontal="center" vertical="center"/>
      <protection hidden="1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center" vertical="center" textRotation="255" wrapText="1"/>
      <protection hidden="1"/>
    </xf>
    <xf numFmtId="0" fontId="17" fillId="0" borderId="9" xfId="0" applyFont="1" applyBorder="1" applyAlignment="1" applyProtection="1">
      <alignment horizontal="center" vertical="center" textRotation="255" wrapText="1"/>
      <protection hidden="1"/>
    </xf>
    <xf numFmtId="0" fontId="17" fillId="0" borderId="6" xfId="0" applyFont="1" applyBorder="1" applyAlignment="1" applyProtection="1">
      <alignment horizontal="center" vertical="center" textRotation="255" wrapText="1"/>
      <protection hidden="1"/>
    </xf>
    <xf numFmtId="0" fontId="17" fillId="0" borderId="4" xfId="0" applyFont="1" applyBorder="1" applyAlignment="1" applyProtection="1">
      <alignment horizontal="center" vertical="center" textRotation="255" wrapText="1"/>
      <protection hidden="1"/>
    </xf>
    <xf numFmtId="0" fontId="11" fillId="0" borderId="8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3" fillId="0" borderId="23" xfId="0" applyFont="1" applyBorder="1" applyProtection="1">
      <alignment vertical="center"/>
      <protection hidden="1"/>
    </xf>
    <xf numFmtId="0" fontId="33" fillId="0" borderId="3" xfId="0" applyFont="1" applyBorder="1" applyProtection="1">
      <alignment vertical="center"/>
      <protection hidden="1"/>
    </xf>
    <xf numFmtId="0" fontId="33" fillId="0" borderId="97" xfId="0" applyFont="1" applyBorder="1" applyProtection="1">
      <alignment vertical="center"/>
      <protection hidden="1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176" fontId="33" fillId="0" borderId="28" xfId="0" applyNumberFormat="1" applyFont="1" applyBorder="1" applyAlignment="1" applyProtection="1">
      <alignment horizontal="right" vertical="center"/>
      <protection locked="0"/>
    </xf>
    <xf numFmtId="176" fontId="33" fillId="0" borderId="28" xfId="0" applyNumberFormat="1" applyFont="1" applyBorder="1" applyAlignment="1" applyProtection="1">
      <alignment horizontal="center" vertical="center"/>
      <protection locked="0"/>
    </xf>
    <xf numFmtId="176" fontId="33" fillId="0" borderId="6" xfId="0" applyNumberFormat="1" applyFont="1" applyBorder="1" applyAlignment="1" applyProtection="1">
      <alignment horizontal="right" vertical="center"/>
      <protection hidden="1"/>
    </xf>
    <xf numFmtId="176" fontId="33" fillId="0" borderId="3" xfId="0" applyNumberFormat="1" applyFont="1" applyBorder="1" applyAlignment="1" applyProtection="1">
      <alignment horizontal="right" vertical="center"/>
      <protection hidden="1"/>
    </xf>
    <xf numFmtId="176" fontId="33" fillId="0" borderId="4" xfId="0" applyNumberFormat="1" applyFont="1" applyBorder="1" applyAlignment="1" applyProtection="1">
      <alignment horizontal="right" vertical="center"/>
      <protection hidden="1"/>
    </xf>
    <xf numFmtId="176" fontId="33" fillId="0" borderId="19" xfId="0" applyNumberFormat="1" applyFont="1" applyBorder="1" applyAlignment="1" applyProtection="1">
      <alignment horizontal="right" vertical="center"/>
      <protection hidden="1"/>
    </xf>
    <xf numFmtId="176" fontId="33" fillId="0" borderId="86" xfId="0" applyNumberFormat="1" applyFont="1" applyBorder="1" applyAlignment="1" applyProtection="1">
      <alignment horizontal="right" vertical="center"/>
      <protection hidden="1"/>
    </xf>
    <xf numFmtId="0" fontId="33" fillId="12" borderId="48" xfId="0" applyFont="1" applyFill="1" applyBorder="1" applyAlignment="1" applyProtection="1">
      <alignment horizontal="center" vertical="center"/>
      <protection hidden="1"/>
    </xf>
    <xf numFmtId="0" fontId="33" fillId="12" borderId="46" xfId="0" applyFont="1" applyFill="1" applyBorder="1" applyAlignment="1" applyProtection="1">
      <alignment horizontal="center" vertical="center"/>
      <protection hidden="1"/>
    </xf>
    <xf numFmtId="0" fontId="33" fillId="12" borderId="47" xfId="0" applyFont="1" applyFill="1" applyBorder="1" applyAlignment="1" applyProtection="1">
      <alignment horizontal="center" vertical="center"/>
      <protection hidden="1"/>
    </xf>
    <xf numFmtId="0" fontId="33" fillId="12" borderId="30" xfId="0" applyFont="1" applyFill="1" applyBorder="1" applyAlignment="1" applyProtection="1">
      <alignment horizontal="center" vertical="center"/>
      <protection hidden="1"/>
    </xf>
    <xf numFmtId="0" fontId="33" fillId="12" borderId="10" xfId="0" applyFont="1" applyFill="1" applyBorder="1" applyAlignment="1" applyProtection="1">
      <alignment horizontal="center" vertical="center"/>
      <protection hidden="1"/>
    </xf>
    <xf numFmtId="0" fontId="33" fillId="12" borderId="49" xfId="0" applyFont="1" applyFill="1" applyBorder="1" applyAlignment="1" applyProtection="1">
      <alignment horizontal="center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/>
      <protection hidden="1"/>
    </xf>
    <xf numFmtId="176" fontId="33" fillId="12" borderId="46" xfId="0" applyNumberFormat="1" applyFont="1" applyFill="1" applyBorder="1" applyAlignment="1" applyProtection="1">
      <alignment horizontal="center" vertical="center"/>
      <protection hidden="1"/>
    </xf>
    <xf numFmtId="176" fontId="33" fillId="12" borderId="47" xfId="0" applyNumberFormat="1" applyFont="1" applyFill="1" applyBorder="1" applyAlignment="1" applyProtection="1">
      <alignment horizontal="center" vertical="center"/>
      <protection hidden="1"/>
    </xf>
    <xf numFmtId="176" fontId="33" fillId="12" borderId="31" xfId="0" applyNumberFormat="1" applyFont="1" applyFill="1" applyBorder="1" applyAlignment="1" applyProtection="1">
      <alignment horizontal="center" vertical="center"/>
      <protection hidden="1"/>
    </xf>
    <xf numFmtId="176" fontId="33" fillId="12" borderId="10" xfId="0" applyNumberFormat="1" applyFont="1" applyFill="1" applyBorder="1" applyAlignment="1" applyProtection="1">
      <alignment horizontal="center" vertical="center"/>
      <protection hidden="1"/>
    </xf>
    <xf numFmtId="176" fontId="33" fillId="12" borderId="49" xfId="0" applyNumberFormat="1" applyFont="1" applyFill="1" applyBorder="1" applyAlignment="1" applyProtection="1">
      <alignment horizontal="center" vertical="center"/>
      <protection hidden="1"/>
    </xf>
    <xf numFmtId="176" fontId="33" fillId="12" borderId="11" xfId="0" applyNumberFormat="1" applyFont="1" applyFill="1" applyBorder="1" applyAlignment="1" applyProtection="1">
      <alignment horizontal="center" vertical="center"/>
      <protection hidden="1"/>
    </xf>
    <xf numFmtId="176" fontId="33" fillId="12" borderId="33" xfId="0" applyNumberFormat="1" applyFont="1" applyFill="1" applyBorder="1" applyAlignment="1" applyProtection="1">
      <alignment horizontal="center" vertical="center"/>
      <protection hidden="1"/>
    </xf>
    <xf numFmtId="176" fontId="33" fillId="12" borderId="15" xfId="0" applyNumberFormat="1" applyFont="1" applyFill="1" applyBorder="1" applyAlignment="1" applyProtection="1">
      <alignment horizontal="center" vertical="center"/>
      <protection hidden="1"/>
    </xf>
    <xf numFmtId="176" fontId="33" fillId="12" borderId="14" xfId="0" applyNumberFormat="1" applyFont="1" applyFill="1" applyBorder="1" applyAlignment="1" applyProtection="1">
      <alignment horizontal="center" vertical="center"/>
      <protection hidden="1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176" fontId="33" fillId="0" borderId="21" xfId="0" applyNumberFormat="1" applyFont="1" applyBorder="1" applyAlignment="1" applyProtection="1">
      <alignment horizontal="center" vertical="center"/>
      <protection locked="0"/>
    </xf>
    <xf numFmtId="176" fontId="33" fillId="0" borderId="20" xfId="0" applyNumberFormat="1" applyFont="1" applyBorder="1" applyAlignment="1" applyProtection="1">
      <alignment horizontal="center" vertical="center"/>
      <protection locked="0"/>
    </xf>
    <xf numFmtId="176" fontId="33" fillId="0" borderId="7" xfId="0" applyNumberFormat="1" applyFont="1" applyBorder="1" applyAlignment="1" applyProtection="1">
      <alignment horizontal="right" vertical="center"/>
      <protection hidden="1"/>
    </xf>
    <xf numFmtId="176" fontId="33" fillId="0" borderId="25" xfId="0" applyNumberFormat="1" applyFont="1" applyBorder="1" applyAlignment="1" applyProtection="1">
      <alignment horizontal="right" vertical="center"/>
      <protection hidden="1"/>
    </xf>
    <xf numFmtId="0" fontId="29" fillId="0" borderId="88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82" xfId="0" applyFont="1" applyBorder="1" applyAlignment="1" applyProtection="1">
      <alignment horizontal="center" vertical="center"/>
      <protection locked="0"/>
    </xf>
    <xf numFmtId="176" fontId="33" fillId="0" borderId="26" xfId="0" applyNumberFormat="1" applyFont="1" applyBorder="1" applyAlignment="1" applyProtection="1">
      <alignment horizontal="right" vertical="center"/>
      <protection locked="0"/>
    </xf>
    <xf numFmtId="176" fontId="33" fillId="0" borderId="50" xfId="0" applyNumberFormat="1" applyFont="1" applyBorder="1" applyAlignment="1" applyProtection="1">
      <alignment horizontal="center" vertical="center"/>
      <protection locked="0"/>
    </xf>
    <xf numFmtId="176" fontId="33" fillId="0" borderId="82" xfId="0" applyNumberFormat="1" applyFont="1" applyBorder="1" applyAlignment="1" applyProtection="1">
      <alignment horizontal="center" vertical="center"/>
      <protection locked="0"/>
    </xf>
    <xf numFmtId="176" fontId="33" fillId="0" borderId="26" xfId="0" applyNumberFormat="1" applyFont="1" applyBorder="1" applyAlignment="1" applyProtection="1">
      <alignment horizontal="right" vertical="center"/>
      <protection hidden="1"/>
    </xf>
    <xf numFmtId="176" fontId="33" fillId="0" borderId="34" xfId="0" applyNumberFormat="1" applyFont="1" applyBorder="1" applyAlignment="1" applyProtection="1">
      <alignment horizontal="right" vertical="center"/>
      <protection hidden="1"/>
    </xf>
    <xf numFmtId="0" fontId="33" fillId="0" borderId="63" xfId="0" applyFont="1" applyBorder="1" applyProtection="1">
      <alignment vertical="center"/>
      <protection hidden="1"/>
    </xf>
    <xf numFmtId="0" fontId="33" fillId="0" borderId="45" xfId="0" applyFont="1" applyBorder="1" applyProtection="1">
      <alignment vertical="center"/>
      <protection hidden="1"/>
    </xf>
    <xf numFmtId="0" fontId="33" fillId="0" borderId="64" xfId="0" applyFont="1" applyBorder="1" applyProtection="1">
      <alignment vertical="center"/>
      <protection hidden="1"/>
    </xf>
    <xf numFmtId="0" fontId="29" fillId="0" borderId="23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176" fontId="33" fillId="0" borderId="28" xfId="0" applyNumberFormat="1" applyFont="1" applyBorder="1" applyAlignment="1" applyProtection="1">
      <alignment horizontal="right" vertical="center"/>
      <protection hidden="1"/>
    </xf>
    <xf numFmtId="0" fontId="29" fillId="12" borderId="30" xfId="0" applyFont="1" applyFill="1" applyBorder="1" applyAlignment="1" applyProtection="1">
      <alignment horizontal="center" vertical="center"/>
      <protection hidden="1"/>
    </xf>
    <xf numFmtId="0" fontId="29" fillId="12" borderId="10" xfId="0" applyFont="1" applyFill="1" applyBorder="1" applyAlignment="1" applyProtection="1">
      <alignment horizontal="center" vertical="center"/>
      <protection hidden="1"/>
    </xf>
    <xf numFmtId="0" fontId="29" fillId="12" borderId="49" xfId="0" applyFont="1" applyFill="1" applyBorder="1" applyAlignment="1" applyProtection="1">
      <alignment horizontal="center" vertical="center"/>
      <protection hidden="1"/>
    </xf>
    <xf numFmtId="176" fontId="33" fillId="12" borderId="42" xfId="0" applyNumberFormat="1" applyFont="1" applyFill="1" applyBorder="1" applyAlignment="1" applyProtection="1">
      <alignment horizontal="right" vertical="center"/>
      <protection hidden="1"/>
    </xf>
    <xf numFmtId="176" fontId="33" fillId="12" borderId="61" xfId="0" applyNumberFormat="1" applyFont="1" applyFill="1" applyBorder="1" applyAlignment="1" applyProtection="1">
      <alignment horizontal="right" vertical="center"/>
      <protection hidden="1"/>
    </xf>
    <xf numFmtId="0" fontId="34" fillId="0" borderId="22" xfId="0" applyFont="1" applyBorder="1" applyAlignment="1" applyProtection="1">
      <alignment horizontal="center" vertical="center" wrapText="1" shrinkToFit="1"/>
      <protection hidden="1"/>
    </xf>
    <xf numFmtId="0" fontId="34" fillId="0" borderId="29" xfId="0" applyFont="1" applyBorder="1" applyAlignment="1" applyProtection="1">
      <alignment horizontal="center" vertical="center" wrapText="1" shrinkToFit="1"/>
      <protection hidden="1"/>
    </xf>
    <xf numFmtId="0" fontId="34" fillId="0" borderId="20" xfId="0" applyFont="1" applyBorder="1" applyAlignment="1" applyProtection="1">
      <alignment horizontal="center" vertical="center" wrapText="1" shrinkToFit="1"/>
      <protection hidden="1"/>
    </xf>
    <xf numFmtId="176" fontId="33" fillId="0" borderId="7" xfId="0" applyNumberFormat="1" applyFont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/>
      <protection hidden="1"/>
    </xf>
    <xf numFmtId="0" fontId="29" fillId="0" borderId="2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176" fontId="33" fillId="0" borderId="21" xfId="0" applyNumberFormat="1" applyFont="1" applyBorder="1" applyAlignment="1" applyProtection="1">
      <alignment horizontal="right" vertical="center"/>
      <protection locked="0"/>
    </xf>
    <xf numFmtId="176" fontId="33" fillId="0" borderId="29" xfId="0" applyNumberFormat="1" applyFont="1" applyBorder="1" applyAlignment="1" applyProtection="1">
      <alignment horizontal="right" vertical="center"/>
      <protection locked="0"/>
    </xf>
    <xf numFmtId="176" fontId="33" fillId="0" borderId="20" xfId="0" applyNumberFormat="1" applyFont="1" applyBorder="1" applyAlignment="1" applyProtection="1">
      <alignment horizontal="right" vertical="center"/>
      <protection locked="0"/>
    </xf>
    <xf numFmtId="0" fontId="29" fillId="0" borderId="22" xfId="0" applyFont="1" applyBorder="1" applyAlignment="1" applyProtection="1">
      <alignment horizontal="center" vertical="center" shrinkToFit="1"/>
      <protection locked="0"/>
    </xf>
    <xf numFmtId="0" fontId="29" fillId="0" borderId="29" xfId="0" applyFont="1" applyBorder="1" applyAlignment="1" applyProtection="1">
      <alignment horizontal="center" vertical="center" shrinkToFit="1"/>
      <protection locked="0"/>
    </xf>
    <xf numFmtId="0" fontId="29" fillId="0" borderId="20" xfId="0" applyFont="1" applyBorder="1" applyAlignment="1" applyProtection="1">
      <alignment horizontal="center" vertical="center" shrinkToFit="1"/>
      <protection locked="0"/>
    </xf>
    <xf numFmtId="176" fontId="33" fillId="0" borderId="50" xfId="0" applyNumberFormat="1" applyFont="1" applyBorder="1" applyAlignment="1" applyProtection="1">
      <alignment horizontal="right" vertical="center"/>
      <protection locked="0"/>
    </xf>
    <xf numFmtId="176" fontId="33" fillId="0" borderId="51" xfId="0" applyNumberFormat="1" applyFont="1" applyBorder="1" applyAlignment="1" applyProtection="1">
      <alignment horizontal="right" vertical="center"/>
      <protection locked="0"/>
    </xf>
    <xf numFmtId="176" fontId="33" fillId="0" borderId="82" xfId="0" applyNumberFormat="1" applyFont="1" applyBorder="1" applyAlignment="1" applyProtection="1">
      <alignment horizontal="right" vertical="center"/>
      <protection locked="0"/>
    </xf>
    <xf numFmtId="176" fontId="33" fillId="0" borderId="50" xfId="0" applyNumberFormat="1" applyFont="1" applyBorder="1" applyAlignment="1" applyProtection="1">
      <alignment horizontal="right" vertical="center"/>
      <protection hidden="1"/>
    </xf>
    <xf numFmtId="176" fontId="33" fillId="0" borderId="51" xfId="0" applyNumberFormat="1" applyFont="1" applyBorder="1" applyAlignment="1" applyProtection="1">
      <alignment horizontal="right" vertical="center"/>
      <protection hidden="1"/>
    </xf>
    <xf numFmtId="176" fontId="33" fillId="0" borderId="82" xfId="0" applyNumberFormat="1" applyFont="1" applyBorder="1" applyAlignment="1" applyProtection="1">
      <alignment horizontal="right" vertical="center"/>
      <protection hidden="1"/>
    </xf>
    <xf numFmtId="176" fontId="33" fillId="3" borderId="16" xfId="0" applyNumberFormat="1" applyFont="1" applyFill="1" applyBorder="1" applyAlignment="1" applyProtection="1">
      <alignment horizontal="center" vertical="center"/>
      <protection hidden="1"/>
    </xf>
    <xf numFmtId="176" fontId="33" fillId="3" borderId="45" xfId="0" applyNumberFormat="1" applyFont="1" applyFill="1" applyBorder="1" applyAlignment="1" applyProtection="1">
      <alignment horizontal="center" vertical="center"/>
      <protection hidden="1"/>
    </xf>
    <xf numFmtId="176" fontId="33" fillId="3" borderId="17" xfId="0" applyNumberFormat="1" applyFont="1" applyFill="1" applyBorder="1" applyAlignment="1" applyProtection="1">
      <alignment horizontal="center" vertical="center"/>
      <protection hidden="1"/>
    </xf>
    <xf numFmtId="176" fontId="33" fillId="0" borderId="18" xfId="0" applyNumberFormat="1" applyFont="1" applyBorder="1" applyAlignment="1" applyProtection="1">
      <alignment horizontal="right" vertical="center"/>
      <protection hidden="1"/>
    </xf>
    <xf numFmtId="176" fontId="33" fillId="0" borderId="43" xfId="0" applyNumberFormat="1" applyFont="1" applyBorder="1" applyAlignment="1" applyProtection="1">
      <alignment horizontal="right" vertical="center"/>
      <protection hidden="1"/>
    </xf>
    <xf numFmtId="176" fontId="33" fillId="3" borderId="14" xfId="0" applyNumberFormat="1" applyFont="1" applyFill="1" applyBorder="1" applyAlignment="1" applyProtection="1">
      <alignment horizontal="center" vertical="center"/>
      <protection hidden="1"/>
    </xf>
    <xf numFmtId="176" fontId="33" fillId="3" borderId="12" xfId="0" applyNumberFormat="1" applyFont="1" applyFill="1" applyBorder="1" applyAlignment="1" applyProtection="1">
      <alignment horizontal="center" vertical="center"/>
      <protection hidden="1"/>
    </xf>
    <xf numFmtId="176" fontId="33" fillId="3" borderId="13" xfId="0" applyNumberFormat="1" applyFont="1" applyFill="1" applyBorder="1" applyAlignment="1" applyProtection="1">
      <alignment horizontal="center" vertical="center"/>
      <protection hidden="1"/>
    </xf>
    <xf numFmtId="176" fontId="33" fillId="0" borderId="15" xfId="0" applyNumberFormat="1" applyFont="1" applyBorder="1" applyAlignment="1" applyProtection="1">
      <alignment horizontal="right" vertical="center"/>
      <protection hidden="1"/>
    </xf>
    <xf numFmtId="176" fontId="33" fillId="0" borderId="44" xfId="0" applyNumberFormat="1" applyFont="1" applyBorder="1" applyAlignment="1" applyProtection="1">
      <alignment horizontal="right" vertical="center"/>
      <protection hidden="1"/>
    </xf>
    <xf numFmtId="0" fontId="29" fillId="12" borderId="85" xfId="0" applyFont="1" applyFill="1" applyBorder="1" applyAlignment="1" applyProtection="1">
      <alignment horizontal="center" vertical="center"/>
      <protection hidden="1"/>
    </xf>
    <xf numFmtId="0" fontId="29" fillId="12" borderId="52" xfId="0" applyFont="1" applyFill="1" applyBorder="1" applyAlignment="1" applyProtection="1">
      <alignment horizontal="center" vertical="center"/>
      <protection hidden="1"/>
    </xf>
    <xf numFmtId="0" fontId="29" fillId="12" borderId="84" xfId="0" applyFont="1" applyFill="1" applyBorder="1" applyAlignment="1" applyProtection="1">
      <alignment horizontal="center" vertical="center"/>
      <protection hidden="1"/>
    </xf>
    <xf numFmtId="176" fontId="33" fillId="3" borderId="19" xfId="0" applyNumberFormat="1" applyFont="1" applyFill="1" applyBorder="1" applyAlignment="1" applyProtection="1">
      <alignment horizontal="center" vertical="center"/>
      <protection hidden="1"/>
    </xf>
    <xf numFmtId="176" fontId="33" fillId="3" borderId="32" xfId="0" applyNumberFormat="1" applyFont="1" applyFill="1" applyBorder="1" applyAlignment="1" applyProtection="1">
      <alignment horizontal="center" vertical="center"/>
      <protection hidden="1"/>
    </xf>
    <xf numFmtId="176" fontId="33" fillId="12" borderId="32" xfId="0" applyNumberFormat="1" applyFont="1" applyFill="1" applyBorder="1" applyAlignment="1" applyProtection="1">
      <alignment horizontal="right" vertical="center"/>
      <protection hidden="1"/>
    </xf>
    <xf numFmtId="176" fontId="33" fillId="12" borderId="83" xfId="0" applyNumberFormat="1" applyFont="1" applyFill="1" applyBorder="1" applyAlignment="1" applyProtection="1">
      <alignment horizontal="right" vertical="center"/>
      <protection hidden="1"/>
    </xf>
    <xf numFmtId="0" fontId="29" fillId="0" borderId="53" xfId="0" applyFont="1" applyBorder="1" applyAlignment="1" applyProtection="1">
      <alignment horizontal="center" vertical="center"/>
      <protection hidden="1"/>
    </xf>
    <xf numFmtId="0" fontId="29" fillId="0" borderId="40" xfId="0" applyFont="1" applyBorder="1" applyAlignment="1" applyProtection="1">
      <alignment horizontal="center" vertical="center"/>
      <protection hidden="1"/>
    </xf>
    <xf numFmtId="176" fontId="33" fillId="3" borderId="39" xfId="0" applyNumberFormat="1" applyFont="1" applyFill="1" applyBorder="1" applyAlignment="1" applyProtection="1">
      <alignment horizontal="center" vertical="center"/>
      <protection hidden="1"/>
    </xf>
    <xf numFmtId="176" fontId="33" fillId="3" borderId="40" xfId="0" applyNumberFormat="1" applyFont="1" applyFill="1" applyBorder="1" applyAlignment="1" applyProtection="1">
      <alignment horizontal="center" vertical="center"/>
      <protection hidden="1"/>
    </xf>
    <xf numFmtId="176" fontId="33" fillId="3" borderId="41" xfId="0" applyNumberFormat="1" applyFont="1" applyFill="1" applyBorder="1" applyAlignment="1" applyProtection="1">
      <alignment horizontal="center" vertical="center"/>
      <protection hidden="1"/>
    </xf>
    <xf numFmtId="176" fontId="33" fillId="0" borderId="37" xfId="0" applyNumberFormat="1" applyFont="1" applyBorder="1" applyAlignment="1" applyProtection="1">
      <alignment horizontal="right" vertical="center"/>
      <protection hidden="1"/>
    </xf>
    <xf numFmtId="176" fontId="33" fillId="0" borderId="38" xfId="0" applyNumberFormat="1" applyFont="1" applyBorder="1" applyAlignment="1" applyProtection="1">
      <alignment horizontal="right" vertical="center"/>
      <protection hidden="1"/>
    </xf>
    <xf numFmtId="176" fontId="33" fillId="12" borderId="16" xfId="0" applyNumberFormat="1" applyFont="1" applyFill="1" applyBorder="1" applyAlignment="1" applyProtection="1">
      <alignment horizontal="center" vertical="center"/>
      <protection hidden="1"/>
    </xf>
    <xf numFmtId="176" fontId="33" fillId="12" borderId="45" xfId="0" applyNumberFormat="1" applyFont="1" applyFill="1" applyBorder="1" applyAlignment="1" applyProtection="1">
      <alignment horizontal="center" vertical="center"/>
      <protection hidden="1"/>
    </xf>
    <xf numFmtId="176" fontId="33" fillId="12" borderId="17" xfId="0" applyNumberFormat="1" applyFont="1" applyFill="1" applyBorder="1" applyAlignment="1" applyProtection="1">
      <alignment horizontal="center" vertical="center"/>
      <protection hidden="1"/>
    </xf>
    <xf numFmtId="176" fontId="33" fillId="12" borderId="87" xfId="0" applyNumberFormat="1" applyFont="1" applyFill="1" applyBorder="1" applyAlignment="1" applyProtection="1">
      <alignment horizontal="center" vertical="center" wrapText="1"/>
      <protection hidden="1"/>
    </xf>
    <xf numFmtId="176" fontId="33" fillId="12" borderId="12" xfId="0" applyNumberFormat="1" applyFont="1" applyFill="1" applyBorder="1" applyAlignment="1" applyProtection="1">
      <alignment horizontal="center" vertical="center"/>
      <protection hidden="1"/>
    </xf>
    <xf numFmtId="176" fontId="33" fillId="12" borderId="13" xfId="0" applyNumberFormat="1" applyFont="1" applyFill="1" applyBorder="1" applyAlignment="1" applyProtection="1">
      <alignment horizontal="center" vertical="center"/>
      <protection hidden="1"/>
    </xf>
    <xf numFmtId="176" fontId="33" fillId="0" borderId="21" xfId="0" applyNumberFormat="1" applyFont="1" applyBorder="1" applyAlignment="1" applyProtection="1">
      <alignment horizontal="right" vertical="center"/>
      <protection hidden="1"/>
    </xf>
    <xf numFmtId="176" fontId="33" fillId="0" borderId="29" xfId="0" applyNumberFormat="1" applyFont="1" applyBorder="1" applyAlignment="1" applyProtection="1">
      <alignment horizontal="right" vertical="center"/>
      <protection hidden="1"/>
    </xf>
    <xf numFmtId="176" fontId="33" fillId="0" borderId="20" xfId="0" applyNumberFormat="1" applyFont="1" applyBorder="1" applyAlignment="1" applyProtection="1">
      <alignment horizontal="right" vertical="center"/>
      <protection hidden="1"/>
    </xf>
    <xf numFmtId="176" fontId="33" fillId="0" borderId="62" xfId="0" applyNumberFormat="1" applyFont="1" applyBorder="1" applyAlignment="1" applyProtection="1">
      <alignment horizontal="right" vertical="center"/>
      <protection hidden="1"/>
    </xf>
    <xf numFmtId="0" fontId="34" fillId="0" borderId="22" xfId="0" applyFont="1" applyBorder="1" applyAlignment="1" applyProtection="1">
      <alignment horizontal="center" vertical="center" wrapText="1" shrinkToFit="1"/>
      <protection locked="0"/>
    </xf>
    <xf numFmtId="0" fontId="34" fillId="0" borderId="29" xfId="0" applyFont="1" applyBorder="1" applyAlignment="1" applyProtection="1">
      <alignment horizontal="center" vertical="center" wrapText="1" shrinkToFit="1"/>
      <protection locked="0"/>
    </xf>
    <xf numFmtId="0" fontId="34" fillId="0" borderId="20" xfId="0" applyFont="1" applyBorder="1" applyAlignment="1" applyProtection="1">
      <alignment horizontal="center" vertical="center" wrapText="1" shrinkToFit="1"/>
      <protection locked="0"/>
    </xf>
    <xf numFmtId="176" fontId="33" fillId="3" borderId="42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left" vertical="center" shrinkToFit="1"/>
      <protection hidden="1"/>
    </xf>
    <xf numFmtId="176" fontId="34" fillId="12" borderId="87" xfId="0" applyNumberFormat="1" applyFont="1" applyFill="1" applyBorder="1" applyAlignment="1" applyProtection="1">
      <alignment horizontal="center" vertical="center" wrapText="1"/>
      <protection hidden="1"/>
    </xf>
    <xf numFmtId="176" fontId="33" fillId="0" borderId="104" xfId="0" applyNumberFormat="1" applyFont="1" applyBorder="1" applyAlignment="1" applyProtection="1">
      <alignment horizontal="right" vertical="center"/>
      <protection hidden="1"/>
    </xf>
    <xf numFmtId="176" fontId="33" fillId="0" borderId="102" xfId="0" applyNumberFormat="1" applyFont="1" applyBorder="1" applyAlignment="1" applyProtection="1">
      <alignment horizontal="right" vertical="center"/>
      <protection hidden="1"/>
    </xf>
    <xf numFmtId="176" fontId="33" fillId="0" borderId="103" xfId="0" applyNumberFormat="1" applyFont="1" applyBorder="1" applyAlignment="1" applyProtection="1">
      <alignment horizontal="right" vertical="center"/>
      <protection hidden="1"/>
    </xf>
    <xf numFmtId="176" fontId="33" fillId="0" borderId="101" xfId="0" applyNumberFormat="1" applyFont="1" applyBorder="1" applyAlignment="1" applyProtection="1">
      <alignment horizontal="center" vertical="center"/>
      <protection hidden="1"/>
    </xf>
    <xf numFmtId="176" fontId="33" fillId="0" borderId="103" xfId="0" applyNumberFormat="1" applyFont="1" applyBorder="1" applyAlignment="1" applyProtection="1">
      <alignment horizontal="center" vertical="center"/>
      <protection hidden="1"/>
    </xf>
    <xf numFmtId="176" fontId="33" fillId="0" borderId="101" xfId="0" applyNumberFormat="1" applyFont="1" applyBorder="1" applyAlignment="1" applyProtection="1">
      <alignment horizontal="right" vertical="center"/>
      <protection hidden="1"/>
    </xf>
    <xf numFmtId="176" fontId="33" fillId="0" borderId="98" xfId="0" applyNumberFormat="1" applyFont="1" applyBorder="1" applyAlignment="1" applyProtection="1">
      <alignment horizontal="right" vertical="center"/>
      <protection hidden="1"/>
    </xf>
    <xf numFmtId="176" fontId="33" fillId="0" borderId="99" xfId="0" applyNumberFormat="1" applyFont="1" applyBorder="1" applyAlignment="1" applyProtection="1">
      <alignment horizontal="center" vertical="center"/>
      <protection hidden="1"/>
    </xf>
    <xf numFmtId="176" fontId="33" fillId="0" borderId="100" xfId="0" applyNumberFormat="1" applyFont="1" applyBorder="1" applyAlignment="1" applyProtection="1">
      <alignment horizontal="center" vertical="center"/>
      <protection hidden="1"/>
    </xf>
    <xf numFmtId="185" fontId="31" fillId="0" borderId="7" xfId="0" applyNumberFormat="1" applyFont="1" applyBorder="1" applyAlignment="1" applyProtection="1">
      <alignment horizontal="center" vertical="center"/>
      <protection hidden="1"/>
    </xf>
    <xf numFmtId="0" fontId="33" fillId="0" borderId="63" xfId="0" applyFont="1" applyBorder="1" applyAlignment="1" applyProtection="1">
      <alignment horizontal="center" vertical="center"/>
      <protection hidden="1"/>
    </xf>
    <xf numFmtId="0" fontId="33" fillId="0" borderId="45" xfId="0" applyFont="1" applyBorder="1" applyAlignment="1" applyProtection="1">
      <alignment horizontal="center" vertical="center"/>
      <protection hidden="1"/>
    </xf>
    <xf numFmtId="0" fontId="33" fillId="0" borderId="64" xfId="0" applyFont="1" applyBorder="1" applyAlignment="1" applyProtection="1">
      <alignment horizontal="center" vertical="center"/>
      <protection hidden="1"/>
    </xf>
    <xf numFmtId="185" fontId="31" fillId="0" borderId="80" xfId="0" applyNumberFormat="1" applyFont="1" applyBorder="1" applyAlignment="1" applyProtection="1">
      <alignment horizontal="center" vertical="center"/>
      <protection hidden="1"/>
    </xf>
    <xf numFmtId="185" fontId="31" fillId="0" borderId="1" xfId="0" applyNumberFormat="1" applyFont="1" applyBorder="1" applyAlignment="1" applyProtection="1">
      <alignment horizontal="center" vertical="center"/>
      <protection hidden="1"/>
    </xf>
    <xf numFmtId="185" fontId="31" fillId="0" borderId="81" xfId="0" applyNumberFormat="1" applyFont="1" applyBorder="1" applyAlignment="1" applyProtection="1">
      <alignment horizontal="center" vertical="center"/>
      <protection hidden="1"/>
    </xf>
    <xf numFmtId="185" fontId="31" fillId="0" borderId="30" xfId="0" applyNumberFormat="1" applyFont="1" applyBorder="1" applyAlignment="1" applyProtection="1">
      <alignment horizontal="center" vertical="center"/>
      <protection hidden="1"/>
    </xf>
    <xf numFmtId="185" fontId="31" fillId="0" borderId="10" xfId="0" applyNumberFormat="1" applyFont="1" applyBorder="1" applyAlignment="1" applyProtection="1">
      <alignment horizontal="center" vertical="center"/>
      <protection hidden="1"/>
    </xf>
    <xf numFmtId="185" fontId="31" fillId="0" borderId="33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2" fontId="31" fillId="0" borderId="7" xfId="0" applyNumberFormat="1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185" fontId="40" fillId="0" borderId="7" xfId="0" applyNumberFormat="1" applyFont="1" applyBorder="1" applyAlignment="1" applyProtection="1">
      <alignment horizontal="center" vertical="center"/>
      <protection hidden="1"/>
    </xf>
    <xf numFmtId="185" fontId="40" fillId="0" borderId="21" xfId="0" applyNumberFormat="1" applyFont="1" applyBorder="1" applyAlignment="1" applyProtection="1">
      <alignment horizontal="center" vertical="center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44" fillId="12" borderId="8" xfId="0" applyFont="1" applyFill="1" applyBorder="1" applyAlignment="1" applyProtection="1">
      <alignment horizontal="center" vertical="center"/>
      <protection hidden="1"/>
    </xf>
    <xf numFmtId="0" fontId="44" fillId="12" borderId="1" xfId="0" applyFont="1" applyFill="1" applyBorder="1" applyAlignment="1" applyProtection="1">
      <alignment horizontal="center" vertical="center"/>
      <protection hidden="1"/>
    </xf>
    <xf numFmtId="0" fontId="44" fillId="12" borderId="9" xfId="0" applyFont="1" applyFill="1" applyBorder="1" applyAlignment="1" applyProtection="1">
      <alignment horizontal="center" vertical="center"/>
      <protection hidden="1"/>
    </xf>
    <xf numFmtId="0" fontId="44" fillId="12" borderId="5" xfId="0" applyFont="1" applyFill="1" applyBorder="1" applyAlignment="1" applyProtection="1">
      <alignment horizontal="center" vertical="center"/>
      <protection hidden="1"/>
    </xf>
    <xf numFmtId="0" fontId="44" fillId="12" borderId="0" xfId="0" applyFont="1" applyFill="1" applyAlignment="1" applyProtection="1">
      <alignment horizontal="center" vertical="center"/>
      <protection hidden="1"/>
    </xf>
    <xf numFmtId="0" fontId="44" fillId="12" borderId="2" xfId="0" applyFont="1" applyFill="1" applyBorder="1" applyAlignment="1" applyProtection="1">
      <alignment horizontal="center" vertical="center"/>
      <protection hidden="1"/>
    </xf>
    <xf numFmtId="0" fontId="29" fillId="7" borderId="8" xfId="0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9" fillId="7" borderId="9" xfId="0" applyFont="1" applyFill="1" applyBorder="1" applyAlignment="1" applyProtection="1">
      <alignment horizontal="center" vertical="center"/>
      <protection locked="0"/>
    </xf>
    <xf numFmtId="0" fontId="29" fillId="7" borderId="5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center" vertical="center"/>
      <protection locked="0"/>
    </xf>
    <xf numFmtId="0" fontId="29" fillId="7" borderId="2" xfId="0" applyFont="1" applyFill="1" applyBorder="1" applyAlignment="1" applyProtection="1">
      <alignment horizontal="center" vertical="center"/>
      <protection locked="0"/>
    </xf>
    <xf numFmtId="0" fontId="29" fillId="7" borderId="6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center" vertical="center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9" xfId="0" applyFont="1" applyBorder="1" applyAlignment="1" applyProtection="1">
      <alignment horizontal="left" vertical="top" wrapText="1"/>
      <protection locked="0"/>
    </xf>
    <xf numFmtId="0" fontId="29" fillId="0" borderId="90" xfId="0" applyFont="1" applyBorder="1" applyAlignment="1" applyProtection="1">
      <alignment horizontal="left" vertical="top" wrapText="1"/>
      <protection locked="0"/>
    </xf>
    <xf numFmtId="0" fontId="29" fillId="0" borderId="91" xfId="0" applyFont="1" applyBorder="1" applyAlignment="1" applyProtection="1">
      <alignment horizontal="left" vertical="top" wrapText="1"/>
      <protection locked="0"/>
    </xf>
    <xf numFmtId="0" fontId="29" fillId="0" borderId="92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93" xfId="0" applyFont="1" applyBorder="1" applyAlignment="1" applyProtection="1">
      <alignment horizontal="left" vertical="top" wrapText="1"/>
      <protection locked="0"/>
    </xf>
    <xf numFmtId="0" fontId="29" fillId="0" borderId="94" xfId="0" applyFont="1" applyBorder="1" applyAlignment="1" applyProtection="1">
      <alignment horizontal="left" vertical="top" wrapText="1"/>
      <protection locked="0"/>
    </xf>
    <xf numFmtId="0" fontId="29" fillId="0" borderId="95" xfId="0" applyFont="1" applyBorder="1" applyAlignment="1" applyProtection="1">
      <alignment horizontal="left" vertical="top" wrapText="1"/>
      <protection locked="0"/>
    </xf>
    <xf numFmtId="0" fontId="29" fillId="0" borderId="96" xfId="0" applyFont="1" applyBorder="1" applyAlignment="1" applyProtection="1">
      <alignment horizontal="left" vertical="top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44" fillId="12" borderId="8" xfId="0" applyFont="1" applyFill="1" applyBorder="1" applyAlignment="1" applyProtection="1">
      <alignment horizontal="left" vertical="center" wrapText="1"/>
      <protection hidden="1"/>
    </xf>
    <xf numFmtId="0" fontId="44" fillId="12" borderId="1" xfId="0" applyFont="1" applyFill="1" applyBorder="1" applyAlignment="1" applyProtection="1">
      <alignment horizontal="left" vertical="center"/>
      <protection hidden="1"/>
    </xf>
    <xf numFmtId="0" fontId="44" fillId="12" borderId="9" xfId="0" applyFont="1" applyFill="1" applyBorder="1" applyAlignment="1" applyProtection="1">
      <alignment horizontal="left" vertical="center"/>
      <protection hidden="1"/>
    </xf>
    <xf numFmtId="0" fontId="44" fillId="12" borderId="5" xfId="0" applyFont="1" applyFill="1" applyBorder="1" applyAlignment="1" applyProtection="1">
      <alignment horizontal="left" vertical="center"/>
      <protection hidden="1"/>
    </xf>
    <xf numFmtId="0" fontId="44" fillId="12" borderId="0" xfId="0" applyFont="1" applyFill="1" applyAlignment="1" applyProtection="1">
      <alignment horizontal="left" vertical="center"/>
      <protection hidden="1"/>
    </xf>
    <xf numFmtId="0" fontId="44" fillId="12" borderId="2" xfId="0" applyFont="1" applyFill="1" applyBorder="1" applyAlignment="1" applyProtection="1">
      <alignment horizontal="left" vertical="center"/>
      <protection hidden="1"/>
    </xf>
    <xf numFmtId="0" fontId="29" fillId="5" borderId="1" xfId="0" applyFont="1" applyFill="1" applyBorder="1" applyAlignment="1" applyProtection="1">
      <alignment horizontal="left" vertical="center"/>
      <protection hidden="1"/>
    </xf>
    <xf numFmtId="0" fontId="29" fillId="5" borderId="9" xfId="0" applyFont="1" applyFill="1" applyBorder="1" applyAlignment="1" applyProtection="1">
      <alignment horizontal="left" vertical="center"/>
      <protection hidden="1"/>
    </xf>
    <xf numFmtId="0" fontId="29" fillId="0" borderId="8" xfId="0" applyFont="1" applyBorder="1" applyAlignment="1" applyProtection="1">
      <alignment horizontal="left" vertical="top"/>
      <protection locked="0" hidden="1"/>
    </xf>
    <xf numFmtId="0" fontId="29" fillId="0" borderId="1" xfId="0" applyFont="1" applyBorder="1" applyAlignment="1" applyProtection="1">
      <alignment horizontal="left" vertical="top"/>
      <protection locked="0" hidden="1"/>
    </xf>
    <xf numFmtId="0" fontId="29" fillId="0" borderId="9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Alignment="1" applyProtection="1">
      <alignment horizontal="left" vertical="top"/>
      <protection locked="0" hidden="1"/>
    </xf>
    <xf numFmtId="0" fontId="29" fillId="0" borderId="0" xfId="0" applyFont="1" applyAlignment="1" applyProtection="1">
      <alignment horizontal="left" vertical="top"/>
      <protection locked="0" hidden="1"/>
    </xf>
    <xf numFmtId="0" fontId="29" fillId="0" borderId="2" xfId="0" applyFont="1" applyBorder="1" applyAlignment="1" applyProtection="1">
      <alignment horizontal="left" vertical="top"/>
      <protection locked="0" hidden="1"/>
    </xf>
    <xf numFmtId="0" fontId="29" fillId="0" borderId="6" xfId="0" applyFont="1" applyBorder="1" applyAlignment="1" applyProtection="1">
      <alignment horizontal="left" vertical="top"/>
      <protection locked="0" hidden="1"/>
    </xf>
    <xf numFmtId="0" fontId="29" fillId="0" borderId="3" xfId="0" applyFont="1" applyBorder="1" applyAlignment="1" applyProtection="1">
      <alignment horizontal="left" vertical="top"/>
      <protection locked="0" hidden="1"/>
    </xf>
    <xf numFmtId="0" fontId="29" fillId="0" borderId="4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36" fillId="12" borderId="21" xfId="12" applyFont="1" applyFill="1" applyBorder="1" applyAlignment="1">
      <alignment horizontal="left" vertical="center"/>
    </xf>
    <xf numFmtId="0" fontId="36" fillId="12" borderId="29" xfId="12" applyFont="1" applyFill="1" applyBorder="1" applyAlignment="1">
      <alignment horizontal="left" vertical="center"/>
    </xf>
    <xf numFmtId="0" fontId="36" fillId="12" borderId="20" xfId="12" applyFont="1" applyFill="1" applyBorder="1" applyAlignment="1">
      <alignment horizontal="left" vertical="center"/>
    </xf>
    <xf numFmtId="0" fontId="30" fillId="0" borderId="0" xfId="12" applyFont="1" applyAlignment="1">
      <alignment horizontal="center" vertical="center" shrinkToFit="1"/>
    </xf>
    <xf numFmtId="0" fontId="36" fillId="0" borderId="0" xfId="12" applyFont="1" applyAlignment="1">
      <alignment horizontal="center"/>
    </xf>
    <xf numFmtId="0" fontId="36" fillId="12" borderId="21" xfId="12" applyFont="1" applyFill="1" applyBorder="1" applyAlignment="1">
      <alignment horizontal="left"/>
    </xf>
    <xf numFmtId="0" fontId="36" fillId="12" borderId="29" xfId="12" applyFont="1" applyFill="1" applyBorder="1" applyAlignment="1">
      <alignment horizontal="left"/>
    </xf>
    <xf numFmtId="0" fontId="36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2">
    <dxf>
      <fill>
        <patternFill>
          <bgColor rgb="FFFFFF99"/>
        </patternFill>
      </fill>
    </dxf>
    <dxf>
      <font>
        <b val="0"/>
        <i val="0"/>
      </font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95250</xdr:colOff>
      <xdr:row>17</xdr:row>
      <xdr:rowOff>190500</xdr:rowOff>
    </xdr:from>
    <xdr:to>
      <xdr:col>39</xdr:col>
      <xdr:colOff>1247775</xdr:colOff>
      <xdr:row>19</xdr:row>
      <xdr:rowOff>58016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90920</xdr:colOff>
      <xdr:row>29</xdr:row>
      <xdr:rowOff>1732</xdr:rowOff>
    </xdr:from>
    <xdr:to>
      <xdr:col>39</xdr:col>
      <xdr:colOff>357620</xdr:colOff>
      <xdr:row>30</xdr:row>
      <xdr:rowOff>111703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91795" y="7031182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35</xdr:col>
      <xdr:colOff>95250</xdr:colOff>
      <xdr:row>40</xdr:row>
      <xdr:rowOff>190500</xdr:rowOff>
    </xdr:from>
    <xdr:to>
      <xdr:col>39</xdr:col>
      <xdr:colOff>1247775</xdr:colOff>
      <xdr:row>42</xdr:row>
      <xdr:rowOff>58016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096125" y="4476750"/>
          <a:ext cx="3152775" cy="34376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95250</xdr:colOff>
      <xdr:row>48</xdr:row>
      <xdr:rowOff>200025</xdr:rowOff>
    </xdr:from>
    <xdr:to>
      <xdr:col>39</xdr:col>
      <xdr:colOff>361950</xdr:colOff>
      <xdr:row>51</xdr:row>
      <xdr:rowOff>62346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096125" y="11134725"/>
          <a:ext cx="2266950" cy="348096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2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2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78875</xdr:colOff>
      <xdr:row>84</xdr:row>
      <xdr:rowOff>0</xdr:rowOff>
    </xdr:from>
    <xdr:to>
      <xdr:col>58</xdr:col>
      <xdr:colOff>26957</xdr:colOff>
      <xdr:row>86</xdr:row>
      <xdr:rowOff>71887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787E788-8709-49FB-AB53-EBC3ECB72AA8}"/>
            </a:ext>
          </a:extLst>
        </xdr:cNvPr>
        <xdr:cNvSpPr/>
      </xdr:nvSpPr>
      <xdr:spPr>
        <a:xfrm>
          <a:off x="7279775" y="18669000"/>
          <a:ext cx="4348632" cy="567187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143773</xdr:colOff>
      <xdr:row>1</xdr:row>
      <xdr:rowOff>26957</xdr:rowOff>
    </xdr:from>
    <xdr:to>
      <xdr:col>51</xdr:col>
      <xdr:colOff>133529</xdr:colOff>
      <xdr:row>2</xdr:row>
      <xdr:rowOff>127778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798E118-96CF-4DF4-9117-829CAFAAA5EB}"/>
            </a:ext>
          </a:extLst>
        </xdr:cNvPr>
        <xdr:cNvSpPr/>
      </xdr:nvSpPr>
      <xdr:spPr>
        <a:xfrm>
          <a:off x="7144648" y="274607"/>
          <a:ext cx="3190156" cy="34847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180177</xdr:colOff>
      <xdr:row>25</xdr:row>
      <xdr:rowOff>53964</xdr:rowOff>
    </xdr:from>
    <xdr:to>
      <xdr:col>50</xdr:col>
      <xdr:colOff>89858</xdr:colOff>
      <xdr:row>27</xdr:row>
      <xdr:rowOff>155755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12A063C-6DB4-4B8A-BACF-F5BD665D83F4}"/>
            </a:ext>
          </a:extLst>
        </xdr:cNvPr>
        <xdr:cNvSpPr/>
      </xdr:nvSpPr>
      <xdr:spPr>
        <a:xfrm>
          <a:off x="7181052" y="5368914"/>
          <a:ext cx="2910056" cy="55899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サポート費に係る経費は下の表に記載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3</xdr:col>
          <xdr:colOff>180975</xdr:colOff>
          <xdr:row>8</xdr:row>
          <xdr:rowOff>447675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219075</xdr:rowOff>
        </xdr:from>
        <xdr:to>
          <xdr:col>4</xdr:col>
          <xdr:colOff>180975</xdr:colOff>
          <xdr:row>8</xdr:row>
          <xdr:rowOff>447675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180975</xdr:colOff>
          <xdr:row>9</xdr:row>
          <xdr:rowOff>428625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180975</xdr:colOff>
          <xdr:row>9</xdr:row>
          <xdr:rowOff>428625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10</xdr:row>
          <xdr:rowOff>190500</xdr:rowOff>
        </xdr:from>
        <xdr:to>
          <xdr:col>3</xdr:col>
          <xdr:colOff>190500</xdr:colOff>
          <xdr:row>10</xdr:row>
          <xdr:rowOff>428625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10</xdr:row>
          <xdr:rowOff>190500</xdr:rowOff>
        </xdr:from>
        <xdr:to>
          <xdr:col>4</xdr:col>
          <xdr:colOff>190500</xdr:colOff>
          <xdr:row>10</xdr:row>
          <xdr:rowOff>428625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180975</xdr:colOff>
          <xdr:row>30</xdr:row>
          <xdr:rowOff>619125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180975</xdr:colOff>
          <xdr:row>30</xdr:row>
          <xdr:rowOff>619125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32</xdr:row>
          <xdr:rowOff>219075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219075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209550</xdr:rowOff>
        </xdr:from>
        <xdr:to>
          <xdr:col>3</xdr:col>
          <xdr:colOff>190500</xdr:colOff>
          <xdr:row>31</xdr:row>
          <xdr:rowOff>447675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31</xdr:row>
          <xdr:rowOff>209550</xdr:rowOff>
        </xdr:from>
        <xdr:to>
          <xdr:col>4</xdr:col>
          <xdr:colOff>190500</xdr:colOff>
          <xdr:row>31</xdr:row>
          <xdr:rowOff>447675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0</xdr:rowOff>
        </xdr:from>
        <xdr:to>
          <xdr:col>3</xdr:col>
          <xdr:colOff>180975</xdr:colOff>
          <xdr:row>35</xdr:row>
          <xdr:rowOff>619125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35</xdr:row>
          <xdr:rowOff>0</xdr:rowOff>
        </xdr:from>
        <xdr:to>
          <xdr:col>4</xdr:col>
          <xdr:colOff>180975</xdr:colOff>
          <xdr:row>35</xdr:row>
          <xdr:rowOff>619125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0</xdr:rowOff>
        </xdr:from>
        <xdr:to>
          <xdr:col>3</xdr:col>
          <xdr:colOff>180975</xdr:colOff>
          <xdr:row>35</xdr:row>
          <xdr:rowOff>619125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35</xdr:row>
          <xdr:rowOff>0</xdr:rowOff>
        </xdr:from>
        <xdr:to>
          <xdr:col>4</xdr:col>
          <xdr:colOff>180975</xdr:colOff>
          <xdr:row>35</xdr:row>
          <xdr:rowOff>619125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9525</xdr:rowOff>
        </xdr:from>
        <xdr:to>
          <xdr:col>3</xdr:col>
          <xdr:colOff>180975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9525</xdr:rowOff>
        </xdr:from>
        <xdr:to>
          <xdr:col>4</xdr:col>
          <xdr:colOff>180975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180975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22</xdr:row>
          <xdr:rowOff>190500</xdr:rowOff>
        </xdr:from>
        <xdr:to>
          <xdr:col>4</xdr:col>
          <xdr:colOff>190500</xdr:colOff>
          <xdr:row>22</xdr:row>
          <xdr:rowOff>428625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180975</xdr:colOff>
          <xdr:row>15</xdr:row>
          <xdr:rowOff>428625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180975</xdr:colOff>
          <xdr:row>15</xdr:row>
          <xdr:rowOff>428625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180975</xdr:colOff>
          <xdr:row>16</xdr:row>
          <xdr:rowOff>428625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180975</xdr:colOff>
          <xdr:row>16</xdr:row>
          <xdr:rowOff>428625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23</xdr:row>
          <xdr:rowOff>219075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219075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200025</xdr:rowOff>
        </xdr:from>
        <xdr:to>
          <xdr:col>3</xdr:col>
          <xdr:colOff>180975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200025</xdr:rowOff>
        </xdr:from>
        <xdr:to>
          <xdr:col>4</xdr:col>
          <xdr:colOff>180975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180975</xdr:colOff>
          <xdr:row>13</xdr:row>
          <xdr:rowOff>447675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180975</xdr:colOff>
          <xdr:row>13</xdr:row>
          <xdr:rowOff>447675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180975</xdr:colOff>
          <xdr:row>17</xdr:row>
          <xdr:rowOff>466725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180975</xdr:colOff>
          <xdr:row>17</xdr:row>
          <xdr:rowOff>466725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24</xdr:row>
          <xdr:rowOff>219075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25</xdr:row>
          <xdr:rowOff>219075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26</xdr:row>
          <xdr:rowOff>219075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219075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219075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219075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35</xdr:row>
          <xdr:rowOff>0</xdr:rowOff>
        </xdr:from>
        <xdr:to>
          <xdr:col>3</xdr:col>
          <xdr:colOff>180975</xdr:colOff>
          <xdr:row>35</xdr:row>
          <xdr:rowOff>619125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35</xdr:row>
          <xdr:rowOff>0</xdr:rowOff>
        </xdr:from>
        <xdr:to>
          <xdr:col>4</xdr:col>
          <xdr:colOff>180975</xdr:colOff>
          <xdr:row>35</xdr:row>
          <xdr:rowOff>619125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180975</xdr:colOff>
          <xdr:row>19</xdr:row>
          <xdr:rowOff>428625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180975</xdr:colOff>
          <xdr:row>19</xdr:row>
          <xdr:rowOff>428625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180975</xdr:colOff>
          <xdr:row>20</xdr:row>
          <xdr:rowOff>428625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180975</xdr:colOff>
          <xdr:row>20</xdr:row>
          <xdr:rowOff>428625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190500</xdr:colOff>
          <xdr:row>35</xdr:row>
          <xdr:rowOff>0</xdr:rowOff>
        </xdr:to>
        <xdr:sp macro="" textlink="">
          <xdr:nvSpPr>
            <xdr:cNvPr id="101593" name="Check Box 217" hidden="1">
              <a:extLst>
                <a:ext uri="{63B3BB69-23CF-44E3-9099-C40C66FF867C}">
                  <a14:compatExt spid="_x0000_s101593"/>
                </a:ext>
                <a:ext uri="{FF2B5EF4-FFF2-40B4-BE49-F238E27FC236}">
                  <a16:creationId xmlns:a16="http://schemas.microsoft.com/office/drawing/2014/main" id="{00000000-0008-0000-0700-0000D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190500</xdr:colOff>
          <xdr:row>35</xdr:row>
          <xdr:rowOff>0</xdr:rowOff>
        </xdr:to>
        <xdr:sp macro="" textlink="">
          <xdr:nvSpPr>
            <xdr:cNvPr id="101594" name="Check Box 218" hidden="1">
              <a:extLst>
                <a:ext uri="{63B3BB69-23CF-44E3-9099-C40C66FF867C}">
                  <a14:compatExt spid="_x0000_s101594"/>
                </a:ext>
                <a:ext uri="{FF2B5EF4-FFF2-40B4-BE49-F238E27FC236}">
                  <a16:creationId xmlns:a16="http://schemas.microsoft.com/office/drawing/2014/main" id="{00000000-0008-0000-0700-0000D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190500</xdr:colOff>
          <xdr:row>35</xdr:row>
          <xdr:rowOff>0</xdr:rowOff>
        </xdr:to>
        <xdr:sp macro="" textlink="">
          <xdr:nvSpPr>
            <xdr:cNvPr id="101595" name="Check Box 219" hidden="1">
              <a:extLst>
                <a:ext uri="{63B3BB69-23CF-44E3-9099-C40C66FF867C}">
                  <a14:compatExt spid="_x0000_s101595"/>
                </a:ext>
                <a:ext uri="{FF2B5EF4-FFF2-40B4-BE49-F238E27FC236}">
                  <a16:creationId xmlns:a16="http://schemas.microsoft.com/office/drawing/2014/main" id="{00000000-0008-0000-0700-0000D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190500</xdr:colOff>
          <xdr:row>35</xdr:row>
          <xdr:rowOff>0</xdr:rowOff>
        </xdr:to>
        <xdr:sp macro="" textlink="">
          <xdr:nvSpPr>
            <xdr:cNvPr id="101596" name="Check Box 220" hidden="1">
              <a:extLst>
                <a:ext uri="{63B3BB69-23CF-44E3-9099-C40C66FF867C}">
                  <a14:compatExt spid="_x0000_s101596"/>
                </a:ext>
                <a:ext uri="{FF2B5EF4-FFF2-40B4-BE49-F238E27FC236}">
                  <a16:creationId xmlns:a16="http://schemas.microsoft.com/office/drawing/2014/main" id="{00000000-0008-0000-0700-0000D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190500</xdr:colOff>
          <xdr:row>35</xdr:row>
          <xdr:rowOff>0</xdr:rowOff>
        </xdr:to>
        <xdr:sp macro="" textlink="">
          <xdr:nvSpPr>
            <xdr:cNvPr id="101597" name="Check Box 221" hidden="1">
              <a:extLst>
                <a:ext uri="{63B3BB69-23CF-44E3-9099-C40C66FF867C}">
                  <a14:compatExt spid="_x0000_s101597"/>
                </a:ext>
                <a:ext uri="{FF2B5EF4-FFF2-40B4-BE49-F238E27FC236}">
                  <a16:creationId xmlns:a16="http://schemas.microsoft.com/office/drawing/2014/main" id="{00000000-0008-0000-0700-0000D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190500</xdr:colOff>
          <xdr:row>35</xdr:row>
          <xdr:rowOff>0</xdr:rowOff>
        </xdr:to>
        <xdr:sp macro="" textlink="">
          <xdr:nvSpPr>
            <xdr:cNvPr id="101598" name="Check Box 222" hidden="1">
              <a:extLst>
                <a:ext uri="{63B3BB69-23CF-44E3-9099-C40C66FF867C}">
                  <a14:compatExt spid="_x0000_s101598"/>
                </a:ext>
                <a:ext uri="{FF2B5EF4-FFF2-40B4-BE49-F238E27FC236}">
                  <a16:creationId xmlns:a16="http://schemas.microsoft.com/office/drawing/2014/main" id="{00000000-0008-0000-0700-0000D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Desktop/&#12473;&#12510;&#12540;&#12488;&#35036;&#21161;/R6&#12395;&#21521;&#12369;&#12390;/&#27096;&#24335;&#31532;1-2&#21495;&#65288;&#20107;&#26989;&#35336;&#30011;&#26360;_&#12473;&#12510;&#12540;&#12488;&#65289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Box/&#12304;02_&#35506;&#25152;&#20849;&#26377;&#12305;05_02_&#28201;&#26262;&#21270;&#23550;&#31574;&#35506;/R06&#24180;&#24230;/&#20013;&#23567;&#25285;&#24403;/22_&#20107;&#26989;&#32773;&#25903;&#25588;/22_05_CO2&#25490;&#20986;&#21066;&#28187;&#35373;&#20633;&#23566;&#20837;&#35036;&#21161;/22_05_010_&#35373;&#20633;&#35036;&#21161;&#12288;&#20363;&#35215;/&#12304;&#21069;&#30000;&#20316;&#26989;&#20013;&#12305;EMS&#38306;&#20418;/0806&#27096;&#24335;/&#26368;&#32066;&#12481;&#12455;&#12483;&#12463;/&#12481;&#12455;&#12483;&#12463;&#24460;&#65288;PASS&#20184;&#65289;/form1-2_shinseisho_r6t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・重要事項確認書"/>
      <sheetName val="事業計画書"/>
      <sheetName val="事業内容"/>
      <sheetName val="資金計画"/>
      <sheetName val="費用対効果"/>
      <sheetName val="年間CO2排出削減予測量"/>
      <sheetName val="EMS機器構成"/>
      <sheetName val="計測・制御点一覧"/>
      <sheetName val="システム概要図"/>
      <sheetName val="換算シート（添付不要）"/>
    </sheetNames>
    <sheetDataSet>
      <sheetData sheetId="0"/>
      <sheetData sheetId="1"/>
      <sheetData sheetId="2"/>
      <sheetData sheetId="3"/>
      <sheetData sheetId="4">
        <row r="2">
          <cell r="W2">
            <v>0</v>
          </cell>
        </row>
      </sheetData>
      <sheetData sheetId="5">
        <row r="6">
          <cell r="BA6" t="str">
            <v>計測</v>
          </cell>
        </row>
        <row r="7">
          <cell r="AU7" t="str">
            <v>都市ガス（13A:45MJ）</v>
          </cell>
          <cell r="BA7" t="str">
            <v>計測・制御</v>
          </cell>
        </row>
        <row r="8">
          <cell r="AU8" t="str">
            <v>都市ガス（13A:46.04M）</v>
          </cell>
        </row>
        <row r="9">
          <cell r="AU9" t="str">
            <v>LPG</v>
          </cell>
        </row>
        <row r="10">
          <cell r="AU10" t="str">
            <v>Ａ重油</v>
          </cell>
        </row>
        <row r="11">
          <cell r="AU11" t="str">
            <v>Ｂ・Ｃ重油</v>
          </cell>
        </row>
        <row r="12">
          <cell r="AU12" t="str">
            <v>ガソリン</v>
          </cell>
        </row>
        <row r="13">
          <cell r="AU13" t="str">
            <v>灯油</v>
          </cell>
        </row>
        <row r="14">
          <cell r="AU14" t="str">
            <v>軽油</v>
          </cell>
        </row>
        <row r="15">
          <cell r="AU15" t="str">
            <v>石油コークス</v>
          </cell>
        </row>
        <row r="16">
          <cell r="AU16" t="str">
            <v>LNG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付申請書"/>
      <sheetName val="重要事項確認書"/>
      <sheetName val="事業実施者"/>
      <sheetName val="事業内容"/>
      <sheetName val="事業費内訳"/>
      <sheetName val="ボイラ排出量算定（追加)"/>
      <sheetName val="Sheet1"/>
      <sheetName val="費用対効果計算"/>
      <sheetName val="省エネ計画書"/>
      <sheetName val="換算シート（2023年度）"/>
      <sheetName val="換算シート（2022年度）"/>
      <sheetName val="換算シート（2021年度）"/>
      <sheetName val="現況写真"/>
      <sheetName val="チェックリスト"/>
      <sheetName val="省エネ計画書 (記入例)"/>
    </sheetNames>
    <sheetDataSet>
      <sheetData sheetId="0" refreshError="1"/>
      <sheetData sheetId="1" refreshError="1"/>
      <sheetData sheetId="2">
        <row r="62">
          <cell r="A62" t="str">
            <v>農業・林業</v>
          </cell>
          <cell r="B62" t="str">
            <v>漁業</v>
          </cell>
          <cell r="C62" t="str">
            <v>鉱業・採石業・砂利採取業</v>
          </cell>
          <cell r="D62" t="str">
            <v>建設業</v>
          </cell>
          <cell r="E62" t="str">
            <v>製造業</v>
          </cell>
          <cell r="F62" t="str">
            <v>電気・ガス・熱供給・水道業</v>
          </cell>
          <cell r="G62" t="str">
            <v>情報通信業</v>
          </cell>
          <cell r="H62" t="str">
            <v>運輸業・郵便業</v>
          </cell>
          <cell r="I62" t="str">
            <v>卸売業・小売業</v>
          </cell>
          <cell r="J62" t="str">
            <v>金融業・保険業</v>
          </cell>
          <cell r="K62" t="str">
            <v>不動産業・物品賃貸業</v>
          </cell>
          <cell r="L62" t="str">
            <v>学術研究・専門・技術サービス業</v>
          </cell>
          <cell r="M62" t="str">
            <v>宿泊業・飲食サービス業</v>
          </cell>
          <cell r="N62" t="str">
            <v>生活関連サービス業・娯楽業</v>
          </cell>
          <cell r="O62" t="str">
            <v>教育・学習支援業</v>
          </cell>
          <cell r="P62" t="str">
            <v>医療・福祉</v>
          </cell>
          <cell r="Q62" t="str">
            <v>複合サービス事業</v>
          </cell>
          <cell r="R62" t="str">
            <v>サービス業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1:AL80"/>
  <sheetViews>
    <sheetView tabSelected="1" view="pageBreakPreview" zoomScaleNormal="100" zoomScaleSheetLayoutView="100" workbookViewId="0">
      <selection activeCell="O6" sqref="O6:AH6"/>
    </sheetView>
  </sheetViews>
  <sheetFormatPr defaultColWidth="8.5" defaultRowHeight="19.7" customHeight="1"/>
  <cols>
    <col min="1" max="34" width="2.5" style="94" customWidth="1"/>
    <col min="35" max="36" width="2.625" style="3" customWidth="1"/>
    <col min="37" max="37" width="8.5" style="3"/>
    <col min="38" max="38" width="14.625" style="3" hidden="1" customWidth="1"/>
    <col min="39" max="39" width="14.625" style="3" bestFit="1" customWidth="1"/>
    <col min="40" max="40" width="16.75" style="3" bestFit="1" customWidth="1"/>
    <col min="41" max="41" width="19.875" style="3" bestFit="1" customWidth="1"/>
    <col min="42" max="42" width="12.5" style="3" bestFit="1" customWidth="1"/>
    <col min="43" max="43" width="7.875" style="3" bestFit="1" customWidth="1"/>
    <col min="44" max="44" width="12.5" style="3" bestFit="1" customWidth="1"/>
    <col min="45" max="16384" width="8.5" style="3"/>
  </cols>
  <sheetData>
    <row r="1" spans="1:34" ht="19.7" customHeight="1">
      <c r="B1" s="94" t="s">
        <v>461</v>
      </c>
    </row>
    <row r="2" spans="1:34" ht="19.7" customHeight="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71" t="s">
        <v>393</v>
      </c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</row>
    <row r="3" spans="1:34" ht="19.7" customHeight="1">
      <c r="A3" s="99" t="s">
        <v>457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1:34" ht="19.7" customHeight="1">
      <c r="A4" s="156" t="s">
        <v>458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/>
      <c r="N4" s="95"/>
      <c r="O4" s="95"/>
      <c r="P4" s="95"/>
      <c r="Q4" s="95"/>
      <c r="R4" s="95"/>
      <c r="S4" s="95"/>
      <c r="T4" s="95"/>
      <c r="U4" s="95"/>
      <c r="V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1:34" ht="19.7" customHeight="1">
      <c r="B5" s="95"/>
      <c r="C5" s="95"/>
      <c r="D5" s="95"/>
      <c r="E5" s="95"/>
      <c r="F5" s="95"/>
      <c r="G5" s="95"/>
      <c r="H5" s="95"/>
      <c r="I5" s="95"/>
      <c r="J5" s="95"/>
      <c r="K5" s="95" t="s">
        <v>384</v>
      </c>
      <c r="L5" s="95"/>
      <c r="M5" s="95"/>
      <c r="N5" s="95"/>
      <c r="O5" s="101"/>
      <c r="P5" s="101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</row>
    <row r="6" spans="1:34" ht="19.7" customHeight="1">
      <c r="B6" s="95"/>
      <c r="C6" s="95"/>
      <c r="D6" s="95"/>
      <c r="E6" s="95"/>
      <c r="F6" s="95"/>
      <c r="G6" s="95"/>
      <c r="H6" s="95"/>
      <c r="I6" s="95"/>
      <c r="J6" s="95"/>
      <c r="K6" s="95" t="s">
        <v>385</v>
      </c>
      <c r="L6" s="95"/>
      <c r="M6" s="95"/>
      <c r="N6" s="95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</row>
    <row r="7" spans="1:34" ht="19.7" customHeight="1">
      <c r="B7" s="95"/>
      <c r="C7" s="95"/>
      <c r="D7" s="95"/>
      <c r="E7" s="95"/>
      <c r="F7" s="95"/>
      <c r="G7" s="95"/>
      <c r="H7" s="95"/>
      <c r="I7" s="95"/>
      <c r="J7" s="95"/>
      <c r="K7" s="95" t="s">
        <v>386</v>
      </c>
      <c r="L7" s="95"/>
      <c r="M7" s="95"/>
      <c r="N7" s="95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</row>
    <row r="8" spans="1:34" ht="19.7" customHeight="1">
      <c r="B8" s="95"/>
      <c r="C8" s="95"/>
      <c r="D8" s="95"/>
      <c r="E8" s="95"/>
      <c r="F8" s="95"/>
      <c r="G8" s="95"/>
      <c r="H8" s="95"/>
      <c r="I8" s="95"/>
      <c r="J8" s="95"/>
      <c r="K8" s="95" t="s">
        <v>394</v>
      </c>
      <c r="L8" s="95"/>
      <c r="M8" s="95"/>
      <c r="N8" s="95"/>
      <c r="O8" s="101"/>
      <c r="P8" s="101"/>
      <c r="Q8" s="101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</row>
    <row r="9" spans="1:34" ht="19.7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ht="19.7" customHeight="1">
      <c r="B10" s="95"/>
      <c r="C10" s="95"/>
      <c r="D10" s="95"/>
      <c r="E10" s="95"/>
      <c r="F10" s="95"/>
      <c r="G10" s="95"/>
      <c r="H10" s="95"/>
      <c r="I10" s="95"/>
      <c r="J10" s="95"/>
      <c r="K10" s="95" t="s">
        <v>387</v>
      </c>
      <c r="L10" s="95"/>
      <c r="M10" s="95"/>
      <c r="N10" s="95"/>
      <c r="O10" s="95"/>
      <c r="P10" s="95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</row>
    <row r="11" spans="1:34" ht="19.7" customHeight="1">
      <c r="B11" s="95"/>
      <c r="C11" s="95"/>
      <c r="D11" s="95"/>
      <c r="E11" s="95"/>
      <c r="F11" s="95"/>
      <c r="G11" s="95"/>
      <c r="H11" s="95"/>
      <c r="I11" s="95"/>
      <c r="J11" s="95"/>
      <c r="K11" s="95" t="s">
        <v>385</v>
      </c>
      <c r="L11" s="95"/>
      <c r="M11" s="95"/>
      <c r="N11" s="9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</row>
    <row r="12" spans="1:34" ht="19.7" customHeight="1">
      <c r="B12" s="95"/>
      <c r="C12" s="95"/>
      <c r="D12" s="95"/>
      <c r="E12" s="95"/>
      <c r="F12" s="95"/>
      <c r="G12" s="95"/>
      <c r="H12" s="95"/>
      <c r="I12" s="95"/>
      <c r="J12" s="95"/>
      <c r="K12" s="95" t="s">
        <v>386</v>
      </c>
      <c r="L12" s="95"/>
      <c r="M12" s="95"/>
      <c r="N12" s="9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</row>
    <row r="13" spans="1:34" ht="19.7" customHeight="1">
      <c r="B13" s="95"/>
      <c r="C13" s="95"/>
      <c r="D13" s="95"/>
      <c r="E13" s="95"/>
      <c r="F13" s="95"/>
      <c r="G13" s="95"/>
      <c r="H13" s="95"/>
      <c r="I13" s="95"/>
      <c r="J13" s="95"/>
      <c r="K13" s="95" t="s">
        <v>395</v>
      </c>
      <c r="L13" s="95"/>
      <c r="M13" s="95"/>
      <c r="N13" s="95"/>
      <c r="O13" s="95"/>
      <c r="P13" s="95"/>
      <c r="Q13" s="9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</row>
    <row r="14" spans="1:34" ht="19.7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9.7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ht="19.7" customHeight="1">
      <c r="A16" s="168" t="s">
        <v>459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</row>
    <row r="17" spans="1:35" ht="19.7" customHeight="1">
      <c r="A17" s="168" t="s">
        <v>462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</row>
    <row r="18" spans="1:35" ht="19.7" customHeight="1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5" ht="19.7" customHeight="1">
      <c r="A19" s="169" t="s">
        <v>460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</row>
    <row r="20" spans="1:35" ht="19.7" customHeight="1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</row>
    <row r="21" spans="1:35" ht="19.7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5" ht="19.7" customHeight="1">
      <c r="A22" s="95" t="s">
        <v>389</v>
      </c>
      <c r="B22" s="95"/>
      <c r="C22" s="95"/>
      <c r="D22" s="95"/>
      <c r="E22" s="95"/>
      <c r="F22" s="95"/>
      <c r="G22" s="95"/>
      <c r="H22" s="95"/>
      <c r="I22" s="95"/>
      <c r="J22" s="170">
        <f>事業費内訳!Z86</f>
        <v>0</v>
      </c>
      <c r="K22" s="170"/>
      <c r="L22" s="170"/>
      <c r="M22" s="170"/>
      <c r="N22" s="170"/>
      <c r="O22" s="170"/>
      <c r="P22" s="170"/>
      <c r="Q22" s="170"/>
      <c r="R22" s="170"/>
      <c r="S22" s="95" t="s">
        <v>390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5" ht="19.7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5" ht="19.7" customHeight="1">
      <c r="A24" s="95" t="s">
        <v>388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36"/>
    </row>
    <row r="25" spans="1:35" ht="19.7" customHeight="1">
      <c r="A25" s="167" t="s">
        <v>486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36"/>
    </row>
    <row r="26" spans="1:35" ht="19.7" customHeight="1">
      <c r="A26" s="167" t="s">
        <v>429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36"/>
    </row>
    <row r="27" spans="1:35" ht="19.7" customHeight="1">
      <c r="A27" s="95" t="s">
        <v>430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36"/>
    </row>
    <row r="28" spans="1:35" ht="19.7" customHeight="1">
      <c r="A28" s="95" t="s">
        <v>493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5" ht="19.7" customHeight="1">
      <c r="A29" s="95" t="s">
        <v>494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5" ht="19.7" customHeight="1">
      <c r="A30" s="95" t="s">
        <v>495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5" ht="19.7" customHeight="1">
      <c r="A31" s="95" t="s">
        <v>496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5" ht="19.7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4" ht="19.7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ht="19.7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ht="19.7" customHeight="1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ht="19.7" customHeight="1">
      <c r="A36" s="100"/>
      <c r="B36" s="99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9.7" customHeight="1">
      <c r="A37" s="99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ht="19.7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ht="19.7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2" spans="1:34" ht="19.7" customHeight="1">
      <c r="Q42" s="96"/>
      <c r="R42" s="96"/>
      <c r="S42" s="96"/>
      <c r="T42" s="96"/>
      <c r="AA42" s="98"/>
      <c r="AB42" s="97"/>
      <c r="AC42" s="97"/>
      <c r="AD42" s="97"/>
    </row>
    <row r="43" spans="1:34" ht="19.7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4" ht="19.7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4" ht="19.7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4" ht="19.7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4" ht="19.7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4" ht="19.7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55" spans="1:38" s="93" customFormat="1" ht="19.7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93" t="s">
        <v>166</v>
      </c>
    </row>
    <row r="56" spans="1:38" ht="19.7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3" t="s">
        <v>167</v>
      </c>
    </row>
    <row r="57" spans="1:38" ht="19.7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3" t="s">
        <v>168</v>
      </c>
    </row>
    <row r="58" spans="1:38" ht="19.7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3" t="s">
        <v>169</v>
      </c>
    </row>
    <row r="59" spans="1:38" ht="19.7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BWCqmtUgkLETZGAE4BEFO9ek60bcgwxIZ0DD4E/zAAOYsN+VT4bIqNcBXkdLVpsWfYiKrzYyTHlWLfAfSatL3w==" saltValue="4rnabElVR0M9ccuV7tUR/g==" spinCount="100000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19"/>
  <conditionalFormatting sqref="O6:AH7 R8:AH8">
    <cfRule type="containsBlanks" dxfId="31" priority="2">
      <formula>LEN(TRIM(O6))=0</formula>
    </cfRule>
  </conditionalFormatting>
  <conditionalFormatting sqref="O11:AH12 R13:AH13">
    <cfRule type="containsBlanks" dxfId="30" priority="4">
      <formula>LEN(TRIM(O11))=0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103"/>
  <sheetViews>
    <sheetView view="pageBreakPreview" zoomScaleNormal="100" zoomScaleSheetLayoutView="100" workbookViewId="0">
      <selection activeCell="J3" sqref="J3:V3"/>
    </sheetView>
  </sheetViews>
  <sheetFormatPr defaultColWidth="9" defaultRowHeight="18.75"/>
  <cols>
    <col min="1" max="34" width="2.625" style="94" customWidth="1"/>
    <col min="35" max="36" width="2.625" style="3" customWidth="1"/>
    <col min="37" max="37" width="9" style="3"/>
    <col min="38" max="38" width="14.625" style="3" hidden="1" customWidth="1"/>
    <col min="39" max="39" width="14.625" style="3" bestFit="1" customWidth="1"/>
    <col min="40" max="40" width="16.75" style="3" bestFit="1" customWidth="1"/>
    <col min="41" max="41" width="19.875" style="3" bestFit="1" customWidth="1"/>
    <col min="42" max="42" width="12.5" style="3" bestFit="1" customWidth="1"/>
    <col min="43" max="43" width="7.875" style="3" bestFit="1" customWidth="1"/>
    <col min="44" max="44" width="12.5" style="3" bestFit="1" customWidth="1"/>
    <col min="45" max="16384" width="9" style="3"/>
  </cols>
  <sheetData>
    <row r="2" spans="1:34">
      <c r="A2" s="118" t="s">
        <v>0</v>
      </c>
    </row>
    <row r="3" spans="1:34" ht="18" customHeight="1">
      <c r="A3" s="184" t="s">
        <v>2</v>
      </c>
      <c r="B3" s="185"/>
      <c r="C3" s="185"/>
      <c r="D3" s="186"/>
      <c r="E3" s="201" t="s">
        <v>35</v>
      </c>
      <c r="F3" s="202"/>
      <c r="G3" s="202"/>
      <c r="H3" s="202"/>
      <c r="I3" s="203"/>
      <c r="J3" s="177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W3" s="180" t="s">
        <v>491</v>
      </c>
      <c r="X3" s="180"/>
      <c r="Y3" s="180"/>
      <c r="Z3" s="181"/>
      <c r="AA3" s="182"/>
      <c r="AB3" s="182"/>
      <c r="AC3" s="182"/>
      <c r="AD3" s="182"/>
      <c r="AE3" s="182"/>
      <c r="AF3" s="182"/>
      <c r="AG3" s="182"/>
      <c r="AH3" s="183"/>
    </row>
    <row r="4" spans="1:34" ht="18" customHeight="1">
      <c r="A4" s="187"/>
      <c r="B4" s="188"/>
      <c r="C4" s="188"/>
      <c r="D4" s="189"/>
      <c r="E4" s="201" t="s">
        <v>33</v>
      </c>
      <c r="F4" s="202"/>
      <c r="G4" s="202"/>
      <c r="H4" s="202"/>
      <c r="I4" s="203"/>
      <c r="J4" s="201" t="s">
        <v>162</v>
      </c>
      <c r="K4" s="202"/>
      <c r="L4" s="202"/>
      <c r="M4" s="204"/>
      <c r="N4" s="205"/>
      <c r="O4" s="205"/>
      <c r="P4" s="205"/>
      <c r="Q4" s="205"/>
      <c r="R4" s="205"/>
      <c r="S4" s="202" t="s">
        <v>163</v>
      </c>
      <c r="T4" s="202"/>
      <c r="U4" s="202"/>
      <c r="V4" s="202"/>
      <c r="W4" s="204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6"/>
    </row>
    <row r="5" spans="1:34" ht="16.5">
      <c r="A5" s="187"/>
      <c r="B5" s="188"/>
      <c r="C5" s="188"/>
      <c r="D5" s="189"/>
      <c r="E5" s="207" t="s">
        <v>34</v>
      </c>
      <c r="F5" s="208"/>
      <c r="G5" s="208"/>
      <c r="H5" s="208"/>
      <c r="I5" s="209"/>
      <c r="J5" s="103" t="s">
        <v>152</v>
      </c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6"/>
    </row>
    <row r="6" spans="1:34" ht="27" customHeight="1">
      <c r="A6" s="187"/>
      <c r="B6" s="188"/>
      <c r="C6" s="188"/>
      <c r="D6" s="189"/>
      <c r="E6" s="210"/>
      <c r="F6" s="211"/>
      <c r="G6" s="211"/>
      <c r="H6" s="211"/>
      <c r="I6" s="212"/>
      <c r="J6" s="213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5"/>
    </row>
    <row r="7" spans="1:34" ht="27" customHeight="1">
      <c r="A7" s="187"/>
      <c r="B7" s="188"/>
      <c r="C7" s="188"/>
      <c r="D7" s="189"/>
      <c r="E7" s="218" t="s">
        <v>141</v>
      </c>
      <c r="F7" s="219"/>
      <c r="G7" s="222" t="s">
        <v>39</v>
      </c>
      <c r="H7" s="222"/>
      <c r="I7" s="223"/>
      <c r="J7" s="193"/>
      <c r="K7" s="194"/>
      <c r="L7" s="194"/>
      <c r="M7" s="194"/>
      <c r="N7" s="194"/>
      <c r="O7" s="194"/>
      <c r="P7" s="194"/>
      <c r="Q7" s="194"/>
      <c r="R7" s="194"/>
      <c r="S7" s="194"/>
      <c r="T7" s="232" t="s">
        <v>391</v>
      </c>
      <c r="U7" s="233"/>
      <c r="V7" s="233"/>
      <c r="W7" s="233"/>
      <c r="X7" s="234"/>
      <c r="Y7" s="224"/>
      <c r="Z7" s="225"/>
      <c r="AA7" s="225"/>
      <c r="AB7" s="225"/>
      <c r="AC7" s="225"/>
      <c r="AD7" s="225"/>
      <c r="AE7" s="225"/>
      <c r="AF7" s="225"/>
      <c r="AG7" s="216" t="s">
        <v>37</v>
      </c>
      <c r="AH7" s="217"/>
    </row>
    <row r="8" spans="1:34" ht="27" customHeight="1">
      <c r="A8" s="190"/>
      <c r="B8" s="191"/>
      <c r="C8" s="191"/>
      <c r="D8" s="192"/>
      <c r="E8" s="220"/>
      <c r="F8" s="221"/>
      <c r="G8" s="222" t="s">
        <v>40</v>
      </c>
      <c r="H8" s="222"/>
      <c r="I8" s="223"/>
      <c r="J8" s="193"/>
      <c r="K8" s="194"/>
      <c r="L8" s="194"/>
      <c r="M8" s="194"/>
      <c r="N8" s="194"/>
      <c r="O8" s="194"/>
      <c r="P8" s="194"/>
      <c r="Q8" s="194"/>
      <c r="R8" s="194"/>
      <c r="S8" s="194"/>
      <c r="T8" s="232" t="s">
        <v>161</v>
      </c>
      <c r="U8" s="233"/>
      <c r="V8" s="233"/>
      <c r="W8" s="233"/>
      <c r="X8" s="234"/>
      <c r="Y8" s="224"/>
      <c r="Z8" s="225"/>
      <c r="AA8" s="225"/>
      <c r="AB8" s="225"/>
      <c r="AC8" s="225"/>
      <c r="AD8" s="225"/>
      <c r="AE8" s="225"/>
      <c r="AF8" s="225"/>
      <c r="AG8" s="216" t="s">
        <v>36</v>
      </c>
      <c r="AH8" s="217"/>
    </row>
    <row r="9" spans="1:34" ht="20.100000000000001" customHeight="1">
      <c r="A9" s="197" t="s">
        <v>1</v>
      </c>
      <c r="B9" s="197"/>
      <c r="C9" s="197"/>
      <c r="D9" s="197"/>
      <c r="E9" s="201" t="s">
        <v>3</v>
      </c>
      <c r="F9" s="202"/>
      <c r="G9" s="202"/>
      <c r="H9" s="202"/>
      <c r="I9" s="203"/>
      <c r="J9" s="204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31"/>
      <c r="AC9" s="226" t="s">
        <v>171</v>
      </c>
      <c r="AD9" s="227"/>
      <c r="AE9" s="228"/>
      <c r="AF9" s="229"/>
      <c r="AG9" s="229"/>
      <c r="AH9" s="230"/>
    </row>
    <row r="10" spans="1:34" ht="16.5">
      <c r="A10" s="197"/>
      <c r="B10" s="197"/>
      <c r="C10" s="197"/>
      <c r="D10" s="197"/>
      <c r="E10" s="184" t="s">
        <v>4</v>
      </c>
      <c r="F10" s="185"/>
      <c r="G10" s="185"/>
      <c r="H10" s="185"/>
      <c r="I10" s="186"/>
      <c r="J10" s="104" t="s">
        <v>151</v>
      </c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6"/>
    </row>
    <row r="11" spans="1:34" ht="27" customHeight="1">
      <c r="A11" s="197"/>
      <c r="B11" s="197"/>
      <c r="C11" s="197"/>
      <c r="D11" s="197"/>
      <c r="E11" s="190"/>
      <c r="F11" s="191"/>
      <c r="G11" s="191"/>
      <c r="H11" s="191"/>
      <c r="I11" s="192"/>
      <c r="J11" s="193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5"/>
    </row>
    <row r="12" spans="1:34" ht="18" customHeight="1">
      <c r="A12" s="196" t="s">
        <v>164</v>
      </c>
      <c r="B12" s="197"/>
      <c r="C12" s="197"/>
      <c r="D12" s="197"/>
      <c r="E12" s="180" t="s">
        <v>6</v>
      </c>
      <c r="F12" s="180"/>
      <c r="G12" s="180"/>
      <c r="H12" s="198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200"/>
      <c r="T12" s="180" t="s">
        <v>5</v>
      </c>
      <c r="U12" s="180"/>
      <c r="V12" s="180"/>
      <c r="W12" s="235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7"/>
    </row>
    <row r="13" spans="1:34" ht="18" customHeight="1">
      <c r="A13" s="197"/>
      <c r="B13" s="197"/>
      <c r="C13" s="197"/>
      <c r="D13" s="197"/>
      <c r="E13" s="197" t="s">
        <v>7</v>
      </c>
      <c r="F13" s="197"/>
      <c r="G13" s="197"/>
      <c r="H13" s="198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200"/>
      <c r="T13" s="180" t="s">
        <v>31</v>
      </c>
      <c r="U13" s="180"/>
      <c r="V13" s="180"/>
      <c r="W13" s="235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7"/>
    </row>
    <row r="14" spans="1:34" ht="18" customHeight="1">
      <c r="A14" s="197"/>
      <c r="B14" s="197"/>
      <c r="C14" s="197"/>
      <c r="D14" s="197"/>
      <c r="E14" s="197" t="s">
        <v>172</v>
      </c>
      <c r="F14" s="197"/>
      <c r="G14" s="197"/>
      <c r="H14" s="198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200"/>
      <c r="T14" s="180" t="s">
        <v>173</v>
      </c>
      <c r="U14" s="180"/>
      <c r="V14" s="180"/>
      <c r="W14" s="238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40"/>
    </row>
    <row r="15" spans="1:34" ht="16.5">
      <c r="A15" s="197"/>
      <c r="B15" s="197"/>
      <c r="C15" s="197"/>
      <c r="D15" s="197"/>
      <c r="E15" s="207" t="s">
        <v>9</v>
      </c>
      <c r="F15" s="208"/>
      <c r="G15" s="208"/>
      <c r="H15" s="208"/>
      <c r="I15" s="208"/>
      <c r="J15" s="103" t="s">
        <v>152</v>
      </c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200"/>
    </row>
    <row r="16" spans="1:34" ht="27" customHeight="1">
      <c r="A16" s="197"/>
      <c r="B16" s="197"/>
      <c r="C16" s="197"/>
      <c r="D16" s="197"/>
      <c r="E16" s="210"/>
      <c r="F16" s="211"/>
      <c r="G16" s="211"/>
      <c r="H16" s="211"/>
      <c r="I16" s="211"/>
      <c r="J16" s="193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5"/>
    </row>
    <row r="17" spans="1:35" ht="6" customHeight="1"/>
    <row r="18" spans="1:35">
      <c r="A18" s="243" t="s">
        <v>396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35" s="160" customFormat="1">
      <c r="A19" s="157" t="s">
        <v>463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</row>
    <row r="20" spans="1:35" ht="18" customHeight="1">
      <c r="A20" s="197" t="s">
        <v>32</v>
      </c>
      <c r="B20" s="197"/>
      <c r="C20" s="197"/>
      <c r="D20" s="197"/>
      <c r="E20" s="201" t="s">
        <v>35</v>
      </c>
      <c r="F20" s="202"/>
      <c r="G20" s="202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6"/>
    </row>
    <row r="21" spans="1:35" ht="18" customHeight="1">
      <c r="A21" s="197"/>
      <c r="B21" s="197"/>
      <c r="C21" s="197"/>
      <c r="D21" s="197"/>
      <c r="E21" s="201" t="s">
        <v>464</v>
      </c>
      <c r="F21" s="202"/>
      <c r="G21" s="202"/>
      <c r="H21" s="202"/>
      <c r="I21" s="203"/>
      <c r="J21" s="201" t="s">
        <v>465</v>
      </c>
      <c r="K21" s="202"/>
      <c r="L21" s="202"/>
      <c r="M21" s="205"/>
      <c r="N21" s="205"/>
      <c r="O21" s="205"/>
      <c r="P21" s="205"/>
      <c r="Q21" s="205"/>
      <c r="R21" s="205"/>
      <c r="S21" s="202" t="s">
        <v>466</v>
      </c>
      <c r="T21" s="202"/>
      <c r="U21" s="202"/>
      <c r="V21" s="202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6"/>
    </row>
    <row r="22" spans="1:35" ht="12.95" customHeight="1">
      <c r="A22" s="197"/>
      <c r="B22" s="197"/>
      <c r="C22" s="197"/>
      <c r="D22" s="197"/>
      <c r="E22" s="207" t="s">
        <v>34</v>
      </c>
      <c r="F22" s="208"/>
      <c r="G22" s="208"/>
      <c r="H22" s="208"/>
      <c r="I22" s="209"/>
      <c r="J22" s="103" t="s">
        <v>152</v>
      </c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200"/>
    </row>
    <row r="23" spans="1:35" ht="27" customHeight="1">
      <c r="A23" s="197"/>
      <c r="B23" s="197"/>
      <c r="C23" s="197"/>
      <c r="D23" s="197"/>
      <c r="E23" s="210"/>
      <c r="F23" s="211"/>
      <c r="G23" s="211"/>
      <c r="H23" s="211"/>
      <c r="I23" s="212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5"/>
    </row>
    <row r="24" spans="1:35" ht="18" customHeight="1">
      <c r="A24" s="196" t="s">
        <v>164</v>
      </c>
      <c r="B24" s="197"/>
      <c r="C24" s="197"/>
      <c r="D24" s="197"/>
      <c r="E24" s="180" t="s">
        <v>6</v>
      </c>
      <c r="F24" s="180"/>
      <c r="G24" s="180"/>
      <c r="H24" s="198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200"/>
      <c r="T24" s="180" t="s">
        <v>5</v>
      </c>
      <c r="U24" s="180"/>
      <c r="V24" s="180"/>
      <c r="W24" s="238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40"/>
      <c r="AI24" s="92"/>
    </row>
    <row r="25" spans="1:35" ht="18" customHeight="1">
      <c r="A25" s="197"/>
      <c r="B25" s="197"/>
      <c r="C25" s="197"/>
      <c r="D25" s="197"/>
      <c r="E25" s="180" t="s">
        <v>7</v>
      </c>
      <c r="F25" s="180"/>
      <c r="G25" s="180"/>
      <c r="H25" s="198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00"/>
      <c r="T25" s="180" t="s">
        <v>31</v>
      </c>
      <c r="U25" s="180"/>
      <c r="V25" s="180"/>
      <c r="W25" s="238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40"/>
      <c r="AI25" s="92"/>
    </row>
    <row r="26" spans="1:35" ht="18" customHeight="1">
      <c r="A26" s="197"/>
      <c r="B26" s="197"/>
      <c r="C26" s="197"/>
      <c r="D26" s="197"/>
      <c r="E26" s="197" t="s">
        <v>8</v>
      </c>
      <c r="F26" s="197"/>
      <c r="G26" s="197"/>
      <c r="H26" s="198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200"/>
      <c r="T26" s="180" t="s">
        <v>38</v>
      </c>
      <c r="U26" s="180"/>
      <c r="V26" s="180"/>
      <c r="W26" s="238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40"/>
      <c r="AI26" s="92"/>
    </row>
    <row r="27" spans="1:35" ht="12.95" customHeight="1">
      <c r="A27" s="197"/>
      <c r="B27" s="197"/>
      <c r="C27" s="197"/>
      <c r="D27" s="197"/>
      <c r="E27" s="207" t="s">
        <v>9</v>
      </c>
      <c r="F27" s="208"/>
      <c r="G27" s="208"/>
      <c r="H27" s="208"/>
      <c r="I27" s="208"/>
      <c r="J27" s="103" t="s">
        <v>152</v>
      </c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200"/>
      <c r="AI27" s="36"/>
    </row>
    <row r="28" spans="1:35" ht="30" customHeight="1">
      <c r="A28" s="197"/>
      <c r="B28" s="197"/>
      <c r="C28" s="197"/>
      <c r="D28" s="197"/>
      <c r="E28" s="210"/>
      <c r="F28" s="211"/>
      <c r="G28" s="211"/>
      <c r="H28" s="211"/>
      <c r="I28" s="211"/>
      <c r="J28" s="193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5"/>
    </row>
    <row r="29" spans="1:35" ht="6.6" customHeight="1">
      <c r="A29" s="155"/>
      <c r="B29" s="155"/>
      <c r="C29" s="155"/>
      <c r="D29" s="155"/>
      <c r="E29" s="161"/>
      <c r="F29" s="161"/>
      <c r="G29" s="161"/>
      <c r="H29" s="161"/>
      <c r="I29" s="161"/>
      <c r="J29" s="161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61"/>
      <c r="V29" s="161"/>
      <c r="W29" s="161"/>
      <c r="X29" s="161"/>
      <c r="Y29" s="97"/>
      <c r="Z29" s="97"/>
      <c r="AA29" s="97"/>
      <c r="AB29" s="97"/>
      <c r="AC29" s="97"/>
      <c r="AD29" s="97"/>
      <c r="AE29" s="97"/>
      <c r="AF29" s="97"/>
      <c r="AG29" s="97"/>
      <c r="AH29" s="97"/>
    </row>
    <row r="30" spans="1:35" s="160" customFormat="1">
      <c r="A30" s="157" t="s">
        <v>467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</row>
    <row r="31" spans="1:35" ht="18" customHeight="1">
      <c r="A31" s="197" t="s">
        <v>32</v>
      </c>
      <c r="B31" s="197"/>
      <c r="C31" s="197"/>
      <c r="D31" s="197"/>
      <c r="E31" s="201" t="s">
        <v>35</v>
      </c>
      <c r="F31" s="202"/>
      <c r="G31" s="202"/>
      <c r="H31" s="202"/>
      <c r="I31" s="203"/>
      <c r="J31" s="204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6"/>
    </row>
    <row r="32" spans="1:35" ht="18" customHeight="1">
      <c r="A32" s="197"/>
      <c r="B32" s="197"/>
      <c r="C32" s="197"/>
      <c r="D32" s="197"/>
      <c r="E32" s="201" t="s">
        <v>464</v>
      </c>
      <c r="F32" s="202"/>
      <c r="G32" s="202"/>
      <c r="H32" s="202"/>
      <c r="I32" s="203"/>
      <c r="J32" s="201" t="s">
        <v>465</v>
      </c>
      <c r="K32" s="202"/>
      <c r="L32" s="202"/>
      <c r="M32" s="205"/>
      <c r="N32" s="205"/>
      <c r="O32" s="205"/>
      <c r="P32" s="205"/>
      <c r="Q32" s="205"/>
      <c r="R32" s="205"/>
      <c r="S32" s="202" t="s">
        <v>466</v>
      </c>
      <c r="T32" s="202"/>
      <c r="U32" s="202"/>
      <c r="V32" s="202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6"/>
    </row>
    <row r="33" spans="1:35" ht="12.95" customHeight="1">
      <c r="A33" s="197"/>
      <c r="B33" s="197"/>
      <c r="C33" s="197"/>
      <c r="D33" s="197"/>
      <c r="E33" s="207" t="s">
        <v>34</v>
      </c>
      <c r="F33" s="208"/>
      <c r="G33" s="208"/>
      <c r="H33" s="208"/>
      <c r="I33" s="209"/>
      <c r="J33" s="103" t="s">
        <v>152</v>
      </c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200"/>
    </row>
    <row r="34" spans="1:35" ht="27" customHeight="1">
      <c r="A34" s="197"/>
      <c r="B34" s="197"/>
      <c r="C34" s="197"/>
      <c r="D34" s="197"/>
      <c r="E34" s="210"/>
      <c r="F34" s="211"/>
      <c r="G34" s="211"/>
      <c r="H34" s="211"/>
      <c r="I34" s="212"/>
      <c r="J34" s="193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5"/>
    </row>
    <row r="35" spans="1:35" ht="18" customHeight="1">
      <c r="A35" s="196" t="s">
        <v>164</v>
      </c>
      <c r="B35" s="197"/>
      <c r="C35" s="197"/>
      <c r="D35" s="197"/>
      <c r="E35" s="180" t="s">
        <v>6</v>
      </c>
      <c r="F35" s="180"/>
      <c r="G35" s="180"/>
      <c r="H35" s="198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200"/>
      <c r="T35" s="180" t="s">
        <v>5</v>
      </c>
      <c r="U35" s="180"/>
      <c r="V35" s="180"/>
      <c r="W35" s="238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40"/>
      <c r="AI35" s="92"/>
    </row>
    <row r="36" spans="1:35" ht="18" customHeight="1">
      <c r="A36" s="197"/>
      <c r="B36" s="197"/>
      <c r="C36" s="197"/>
      <c r="D36" s="197"/>
      <c r="E36" s="180" t="s">
        <v>7</v>
      </c>
      <c r="F36" s="180"/>
      <c r="G36" s="180"/>
      <c r="H36" s="198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200"/>
      <c r="T36" s="180" t="s">
        <v>31</v>
      </c>
      <c r="U36" s="180"/>
      <c r="V36" s="180"/>
      <c r="W36" s="238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40"/>
      <c r="AI36" s="92"/>
    </row>
    <row r="37" spans="1:35" ht="18" customHeight="1">
      <c r="A37" s="197"/>
      <c r="B37" s="197"/>
      <c r="C37" s="197"/>
      <c r="D37" s="197"/>
      <c r="E37" s="197" t="s">
        <v>8</v>
      </c>
      <c r="F37" s="197"/>
      <c r="G37" s="197"/>
      <c r="H37" s="198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200"/>
      <c r="T37" s="180" t="s">
        <v>38</v>
      </c>
      <c r="U37" s="180"/>
      <c r="V37" s="180"/>
      <c r="W37" s="238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40"/>
      <c r="AI37" s="92"/>
    </row>
    <row r="38" spans="1:35" ht="12.95" customHeight="1">
      <c r="A38" s="197"/>
      <c r="B38" s="197"/>
      <c r="C38" s="197"/>
      <c r="D38" s="197"/>
      <c r="E38" s="207" t="s">
        <v>9</v>
      </c>
      <c r="F38" s="208"/>
      <c r="G38" s="208"/>
      <c r="H38" s="208"/>
      <c r="I38" s="208"/>
      <c r="J38" s="103" t="s">
        <v>152</v>
      </c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200"/>
      <c r="AI38" s="36"/>
    </row>
    <row r="39" spans="1:35" ht="30" customHeight="1">
      <c r="A39" s="197"/>
      <c r="B39" s="197"/>
      <c r="C39" s="197"/>
      <c r="D39" s="197"/>
      <c r="E39" s="210"/>
      <c r="F39" s="211"/>
      <c r="G39" s="211"/>
      <c r="H39" s="211"/>
      <c r="I39" s="211"/>
      <c r="J39" s="193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5"/>
    </row>
    <row r="40" spans="1:35" ht="16.5" customHeight="1">
      <c r="G40" s="96"/>
      <c r="H40" s="97"/>
      <c r="I40" s="97"/>
      <c r="J40" s="97"/>
      <c r="Q40" s="96"/>
      <c r="R40" s="96"/>
      <c r="S40" s="96"/>
      <c r="T40" s="96"/>
      <c r="AA40" s="98"/>
      <c r="AB40" s="97"/>
      <c r="AC40" s="97"/>
      <c r="AD40" s="97"/>
    </row>
    <row r="41" spans="1:35" ht="20.100000000000001" customHeight="1">
      <c r="A41" s="154" t="s">
        <v>422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AA41" s="98"/>
      <c r="AB41" s="97"/>
      <c r="AC41" s="97"/>
      <c r="AD41" s="97"/>
    </row>
    <row r="42" spans="1:35" s="160" customFormat="1">
      <c r="A42" s="157" t="s">
        <v>463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</row>
    <row r="43" spans="1:35" ht="6.75" customHeight="1">
      <c r="A43" s="241" t="s">
        <v>423</v>
      </c>
      <c r="B43" s="241"/>
      <c r="C43" s="241"/>
      <c r="D43" s="241"/>
      <c r="E43" s="241"/>
      <c r="F43" s="241" t="s">
        <v>424</v>
      </c>
      <c r="G43" s="241"/>
      <c r="H43" s="241"/>
      <c r="I43" s="242"/>
      <c r="J43" s="242"/>
      <c r="K43" s="242"/>
      <c r="L43" s="241" t="s">
        <v>425</v>
      </c>
      <c r="M43" s="241"/>
      <c r="N43" s="242"/>
      <c r="O43" s="242"/>
      <c r="P43" s="242"/>
      <c r="Q43" s="241" t="s">
        <v>426</v>
      </c>
      <c r="R43" s="241"/>
      <c r="S43" s="242"/>
      <c r="T43" s="242"/>
      <c r="U43" s="242"/>
      <c r="V43" s="241" t="s">
        <v>427</v>
      </c>
      <c r="W43" s="241"/>
      <c r="AA43" s="98"/>
      <c r="AB43" s="97"/>
      <c r="AC43" s="97"/>
      <c r="AD43" s="97"/>
    </row>
    <row r="44" spans="1:35" ht="6.75" customHeight="1">
      <c r="A44" s="241"/>
      <c r="B44" s="241"/>
      <c r="C44" s="241"/>
      <c r="D44" s="241"/>
      <c r="E44" s="241"/>
      <c r="F44" s="241"/>
      <c r="G44" s="241"/>
      <c r="H44" s="241"/>
      <c r="I44" s="242"/>
      <c r="J44" s="242"/>
      <c r="K44" s="242"/>
      <c r="L44" s="241"/>
      <c r="M44" s="241"/>
      <c r="N44" s="242"/>
      <c r="O44" s="242"/>
      <c r="P44" s="242"/>
      <c r="Q44" s="241"/>
      <c r="R44" s="241"/>
      <c r="S44" s="242"/>
      <c r="T44" s="242"/>
      <c r="U44" s="242"/>
      <c r="V44" s="241"/>
      <c r="W44" s="241"/>
      <c r="AA44" s="98"/>
      <c r="AB44" s="97"/>
      <c r="AC44" s="97"/>
      <c r="AD44" s="97"/>
    </row>
    <row r="45" spans="1:35" ht="6.75" customHeight="1">
      <c r="A45" s="241"/>
      <c r="B45" s="241"/>
      <c r="C45" s="241"/>
      <c r="D45" s="241"/>
      <c r="E45" s="241"/>
      <c r="F45" s="241"/>
      <c r="G45" s="241"/>
      <c r="H45" s="241"/>
      <c r="I45" s="242"/>
      <c r="J45" s="242"/>
      <c r="K45" s="242"/>
      <c r="L45" s="241"/>
      <c r="M45" s="241"/>
      <c r="N45" s="242"/>
      <c r="O45" s="242"/>
      <c r="P45" s="242"/>
      <c r="Q45" s="241"/>
      <c r="R45" s="241"/>
      <c r="S45" s="242"/>
      <c r="T45" s="242"/>
      <c r="U45" s="242"/>
      <c r="V45" s="241"/>
      <c r="W45" s="241"/>
      <c r="AA45" s="98"/>
      <c r="AB45" s="97"/>
      <c r="AC45" s="97"/>
      <c r="AD45" s="97"/>
    </row>
    <row r="46" spans="1:35" ht="6.75" customHeight="1">
      <c r="A46" s="241" t="s">
        <v>428</v>
      </c>
      <c r="B46" s="241"/>
      <c r="C46" s="241"/>
      <c r="D46" s="241"/>
      <c r="E46" s="241"/>
      <c r="F46" s="241" t="s">
        <v>424</v>
      </c>
      <c r="G46" s="241"/>
      <c r="H46" s="241"/>
      <c r="I46" s="242"/>
      <c r="J46" s="242"/>
      <c r="K46" s="242"/>
      <c r="L46" s="241" t="s">
        <v>425</v>
      </c>
      <c r="M46" s="241"/>
      <c r="N46" s="242"/>
      <c r="O46" s="242"/>
      <c r="P46" s="242"/>
      <c r="Q46" s="241" t="s">
        <v>426</v>
      </c>
      <c r="R46" s="241"/>
      <c r="S46" s="242"/>
      <c r="T46" s="242"/>
      <c r="U46" s="242"/>
      <c r="V46" s="241" t="s">
        <v>427</v>
      </c>
      <c r="W46" s="241"/>
      <c r="AA46" s="98"/>
      <c r="AB46" s="97"/>
      <c r="AC46" s="97"/>
      <c r="AD46" s="97"/>
    </row>
    <row r="47" spans="1:35" ht="6.75" customHeight="1">
      <c r="A47" s="241"/>
      <c r="B47" s="241"/>
      <c r="C47" s="241"/>
      <c r="D47" s="241"/>
      <c r="E47" s="241"/>
      <c r="F47" s="241"/>
      <c r="G47" s="241"/>
      <c r="H47" s="241"/>
      <c r="I47" s="242"/>
      <c r="J47" s="242"/>
      <c r="K47" s="242"/>
      <c r="L47" s="241"/>
      <c r="M47" s="241"/>
      <c r="N47" s="242"/>
      <c r="O47" s="242"/>
      <c r="P47" s="242"/>
      <c r="Q47" s="241"/>
      <c r="R47" s="241"/>
      <c r="S47" s="242"/>
      <c r="T47" s="242"/>
      <c r="U47" s="242"/>
      <c r="V47" s="241"/>
      <c r="W47" s="241"/>
      <c r="AA47" s="98"/>
      <c r="AB47" s="97"/>
      <c r="AC47" s="97"/>
      <c r="AD47" s="97"/>
    </row>
    <row r="48" spans="1:35" ht="6.75" customHeight="1">
      <c r="A48" s="241"/>
      <c r="B48" s="241"/>
      <c r="C48" s="241"/>
      <c r="D48" s="241"/>
      <c r="E48" s="241"/>
      <c r="F48" s="241"/>
      <c r="G48" s="241"/>
      <c r="H48" s="241"/>
      <c r="I48" s="242"/>
      <c r="J48" s="242"/>
      <c r="K48" s="242"/>
      <c r="L48" s="241"/>
      <c r="M48" s="241"/>
      <c r="N48" s="242"/>
      <c r="O48" s="242"/>
      <c r="P48" s="242"/>
      <c r="Q48" s="241"/>
      <c r="R48" s="241"/>
      <c r="S48" s="242"/>
      <c r="T48" s="242"/>
      <c r="U48" s="242"/>
      <c r="V48" s="241"/>
      <c r="W48" s="241"/>
      <c r="AA48" s="98"/>
      <c r="AB48" s="97"/>
      <c r="AC48" s="97"/>
      <c r="AD48" s="97"/>
    </row>
    <row r="49" spans="1:34" s="160" customFormat="1">
      <c r="A49" s="157" t="s">
        <v>467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</row>
    <row r="50" spans="1:34" ht="7.5" customHeight="1">
      <c r="A50" s="241" t="s">
        <v>423</v>
      </c>
      <c r="B50" s="241"/>
      <c r="C50" s="241"/>
      <c r="D50" s="241"/>
      <c r="E50" s="241"/>
      <c r="F50" s="241" t="s">
        <v>424</v>
      </c>
      <c r="G50" s="241"/>
      <c r="H50" s="241"/>
      <c r="I50" s="242"/>
      <c r="J50" s="242"/>
      <c r="K50" s="242"/>
      <c r="L50" s="241" t="s">
        <v>425</v>
      </c>
      <c r="M50" s="241"/>
      <c r="N50" s="242"/>
      <c r="O50" s="242"/>
      <c r="P50" s="242"/>
      <c r="Q50" s="241" t="s">
        <v>426</v>
      </c>
      <c r="R50" s="241"/>
      <c r="S50" s="242"/>
      <c r="T50" s="242"/>
      <c r="U50" s="242"/>
      <c r="V50" s="241" t="s">
        <v>427</v>
      </c>
      <c r="W50" s="241"/>
      <c r="AA50" s="98"/>
      <c r="AB50" s="97"/>
      <c r="AC50" s="97"/>
      <c r="AD50" s="97"/>
    </row>
    <row r="51" spans="1:34" ht="7.5" customHeight="1">
      <c r="A51" s="241"/>
      <c r="B51" s="241"/>
      <c r="C51" s="241"/>
      <c r="D51" s="241"/>
      <c r="E51" s="241"/>
      <c r="F51" s="241"/>
      <c r="G51" s="241"/>
      <c r="H51" s="241"/>
      <c r="I51" s="242"/>
      <c r="J51" s="242"/>
      <c r="K51" s="242"/>
      <c r="L51" s="241"/>
      <c r="M51" s="241"/>
      <c r="N51" s="242"/>
      <c r="O51" s="242"/>
      <c r="P51" s="242"/>
      <c r="Q51" s="241"/>
      <c r="R51" s="241"/>
      <c r="S51" s="242"/>
      <c r="T51" s="242"/>
      <c r="U51" s="242"/>
      <c r="V51" s="241"/>
      <c r="W51" s="241"/>
      <c r="AA51" s="98"/>
      <c r="AB51" s="97"/>
      <c r="AC51" s="97"/>
      <c r="AD51" s="97"/>
    </row>
    <row r="52" spans="1:34" ht="7.5" customHeight="1">
      <c r="A52" s="241"/>
      <c r="B52" s="241"/>
      <c r="C52" s="241"/>
      <c r="D52" s="241"/>
      <c r="E52" s="241"/>
      <c r="F52" s="241"/>
      <c r="G52" s="241"/>
      <c r="H52" s="241"/>
      <c r="I52" s="242"/>
      <c r="J52" s="242"/>
      <c r="K52" s="242"/>
      <c r="L52" s="241"/>
      <c r="M52" s="241"/>
      <c r="N52" s="242"/>
      <c r="O52" s="242"/>
      <c r="P52" s="242"/>
      <c r="Q52" s="241"/>
      <c r="R52" s="241"/>
      <c r="S52" s="242"/>
      <c r="T52" s="242"/>
      <c r="U52" s="242"/>
      <c r="V52" s="241"/>
      <c r="W52" s="241"/>
      <c r="AA52" s="98"/>
      <c r="AB52" s="97"/>
      <c r="AC52" s="97"/>
      <c r="AD52" s="97"/>
    </row>
    <row r="53" spans="1:34" ht="7.5" customHeight="1">
      <c r="A53" s="241" t="s">
        <v>428</v>
      </c>
      <c r="B53" s="241"/>
      <c r="C53" s="241"/>
      <c r="D53" s="241"/>
      <c r="E53" s="241"/>
      <c r="F53" s="241" t="s">
        <v>424</v>
      </c>
      <c r="G53" s="241"/>
      <c r="H53" s="241"/>
      <c r="I53" s="242"/>
      <c r="J53" s="242"/>
      <c r="K53" s="242"/>
      <c r="L53" s="241" t="s">
        <v>425</v>
      </c>
      <c r="M53" s="241"/>
      <c r="N53" s="242"/>
      <c r="O53" s="242"/>
      <c r="P53" s="242"/>
      <c r="Q53" s="241" t="s">
        <v>426</v>
      </c>
      <c r="R53" s="241"/>
      <c r="S53" s="242"/>
      <c r="T53" s="242"/>
      <c r="U53" s="242"/>
      <c r="V53" s="241" t="s">
        <v>427</v>
      </c>
      <c r="W53" s="241"/>
      <c r="AA53" s="98"/>
      <c r="AB53" s="97"/>
      <c r="AC53" s="97"/>
      <c r="AD53" s="97"/>
    </row>
    <row r="54" spans="1:34" ht="7.5" customHeight="1">
      <c r="A54" s="241"/>
      <c r="B54" s="241"/>
      <c r="C54" s="241"/>
      <c r="D54" s="241"/>
      <c r="E54" s="241"/>
      <c r="F54" s="241"/>
      <c r="G54" s="241"/>
      <c r="H54" s="241"/>
      <c r="I54" s="242"/>
      <c r="J54" s="242"/>
      <c r="K54" s="242"/>
      <c r="L54" s="241"/>
      <c r="M54" s="241"/>
      <c r="N54" s="242"/>
      <c r="O54" s="242"/>
      <c r="P54" s="242"/>
      <c r="Q54" s="241"/>
      <c r="R54" s="241"/>
      <c r="S54" s="242"/>
      <c r="T54" s="242"/>
      <c r="U54" s="242"/>
      <c r="V54" s="241"/>
      <c r="W54" s="241"/>
      <c r="AA54" s="98"/>
      <c r="AB54" s="97"/>
      <c r="AC54" s="97"/>
      <c r="AD54" s="97"/>
    </row>
    <row r="55" spans="1:34" ht="7.5" customHeight="1">
      <c r="A55" s="241"/>
      <c r="B55" s="241"/>
      <c r="C55" s="241"/>
      <c r="D55" s="241"/>
      <c r="E55" s="241"/>
      <c r="F55" s="241"/>
      <c r="G55" s="241"/>
      <c r="H55" s="241"/>
      <c r="I55" s="242"/>
      <c r="J55" s="242"/>
      <c r="K55" s="242"/>
      <c r="L55" s="241"/>
      <c r="M55" s="241"/>
      <c r="N55" s="242"/>
      <c r="O55" s="242"/>
      <c r="P55" s="242"/>
      <c r="Q55" s="241"/>
      <c r="R55" s="241"/>
      <c r="S55" s="242"/>
      <c r="T55" s="242"/>
      <c r="U55" s="242"/>
      <c r="V55" s="241"/>
      <c r="W55" s="241"/>
      <c r="AA55" s="98"/>
      <c r="AB55" s="97"/>
      <c r="AC55" s="97"/>
      <c r="AD55" s="97"/>
    </row>
    <row r="56" spans="1:34" ht="20.100000000000001" customHeight="1">
      <c r="G56" s="96"/>
      <c r="H56" s="97"/>
      <c r="I56" s="97"/>
      <c r="J56" s="97"/>
      <c r="Q56" s="96"/>
      <c r="R56" s="96"/>
      <c r="S56" s="96"/>
      <c r="T56" s="96"/>
      <c r="AA56" s="98"/>
      <c r="AB56" s="97"/>
      <c r="AC56" s="97"/>
      <c r="AD56" s="97"/>
    </row>
    <row r="57" spans="1:34" ht="20.100000000000001" customHeight="1">
      <c r="G57" s="96"/>
      <c r="H57" s="97"/>
      <c r="I57" s="97"/>
      <c r="J57" s="97"/>
      <c r="Q57" s="96"/>
      <c r="R57" s="96"/>
      <c r="S57" s="96"/>
      <c r="T57" s="96"/>
      <c r="AA57" s="98"/>
      <c r="AB57" s="97"/>
      <c r="AC57" s="97"/>
      <c r="AD57" s="97"/>
    </row>
    <row r="58" spans="1:34" ht="20.100000000000001" customHeight="1">
      <c r="G58" s="96"/>
      <c r="H58" s="97"/>
      <c r="I58" s="97"/>
      <c r="J58" s="97"/>
      <c r="Q58" s="96"/>
      <c r="R58" s="96"/>
      <c r="S58" s="96"/>
      <c r="T58" s="96"/>
      <c r="AA58" s="98"/>
      <c r="AB58" s="97"/>
      <c r="AC58" s="97"/>
      <c r="AD58" s="97"/>
    </row>
    <row r="59" spans="1:34" ht="20.100000000000001" customHeight="1">
      <c r="G59" s="96"/>
      <c r="H59" s="97"/>
      <c r="I59" s="97"/>
      <c r="J59" s="97"/>
      <c r="Q59" s="96"/>
      <c r="R59" s="96"/>
      <c r="S59" s="96"/>
      <c r="T59" s="96"/>
      <c r="AA59" s="98"/>
      <c r="AB59" s="97"/>
      <c r="AC59" s="97"/>
      <c r="AD59" s="97"/>
    </row>
    <row r="60" spans="1:34" ht="20.100000000000001" customHeight="1">
      <c r="G60" s="96"/>
      <c r="H60" s="97"/>
      <c r="I60" s="97"/>
      <c r="J60" s="97"/>
      <c r="Q60" s="96"/>
      <c r="R60" s="96"/>
      <c r="S60" s="96"/>
      <c r="T60" s="96"/>
      <c r="AA60" s="98"/>
      <c r="AB60" s="97"/>
      <c r="AC60" s="97"/>
      <c r="AD60" s="97"/>
    </row>
    <row r="61" spans="1:34" ht="20.100000000000001" customHeight="1">
      <c r="G61" s="96"/>
      <c r="H61" s="97"/>
      <c r="I61" s="97"/>
      <c r="J61" s="97"/>
      <c r="Q61" s="96"/>
      <c r="R61" s="96"/>
      <c r="S61" s="96"/>
      <c r="T61" s="96"/>
      <c r="AA61" s="98"/>
      <c r="AB61" s="97"/>
      <c r="AC61" s="97"/>
      <c r="AD61" s="97"/>
    </row>
    <row r="62" spans="1:34" ht="20.100000000000001" customHeight="1">
      <c r="G62" s="96"/>
      <c r="H62" s="97"/>
      <c r="I62" s="97"/>
      <c r="J62" s="97"/>
      <c r="Q62" s="96"/>
      <c r="R62" s="96"/>
      <c r="S62" s="96"/>
      <c r="T62" s="96"/>
      <c r="AA62" s="98"/>
      <c r="AB62" s="97"/>
      <c r="AC62" s="97"/>
      <c r="AD62" s="97"/>
    </row>
    <row r="63" spans="1:34" ht="20.100000000000001" customHeight="1">
      <c r="G63" s="96"/>
      <c r="H63" s="97"/>
      <c r="I63" s="97"/>
      <c r="J63" s="97"/>
      <c r="Q63" s="96"/>
      <c r="R63" s="96"/>
      <c r="S63" s="96"/>
      <c r="T63" s="96"/>
      <c r="AA63" s="98"/>
      <c r="AB63" s="97"/>
      <c r="AC63" s="97"/>
      <c r="AD63" s="97"/>
    </row>
    <row r="64" spans="1:34" ht="20.100000000000001" customHeight="1">
      <c r="G64" s="96"/>
      <c r="H64" s="97"/>
      <c r="I64" s="97"/>
      <c r="J64" s="97"/>
      <c r="Q64" s="96"/>
      <c r="R64" s="96"/>
      <c r="S64" s="96"/>
      <c r="T64" s="96"/>
      <c r="AA64" s="98"/>
      <c r="AB64" s="97"/>
      <c r="AC64" s="97"/>
      <c r="AD64" s="97"/>
    </row>
    <row r="65" spans="1:38" ht="20.100000000000001" customHeight="1">
      <c r="G65" s="96"/>
      <c r="H65" s="97"/>
      <c r="I65" s="97"/>
      <c r="J65" s="97"/>
      <c r="Q65" s="96"/>
      <c r="R65" s="96"/>
      <c r="S65" s="96"/>
      <c r="T65" s="96"/>
      <c r="AA65" s="98"/>
      <c r="AB65" s="97"/>
      <c r="AC65" s="97"/>
      <c r="AD65" s="97"/>
    </row>
    <row r="66" spans="1:38" ht="20.100000000000001" customHeight="1">
      <c r="G66" s="96"/>
      <c r="H66" s="97"/>
      <c r="I66" s="97"/>
      <c r="J66" s="97"/>
      <c r="Q66" s="96"/>
      <c r="R66" s="96"/>
      <c r="S66" s="96"/>
      <c r="T66" s="96"/>
      <c r="AA66" s="98"/>
      <c r="AB66" s="97"/>
      <c r="AC66" s="97"/>
      <c r="AD66" s="97"/>
    </row>
    <row r="67" spans="1:38" ht="20.100000000000001" customHeight="1">
      <c r="G67" s="96"/>
      <c r="H67" s="97"/>
      <c r="I67" s="97"/>
      <c r="J67" s="97"/>
      <c r="Q67" s="96"/>
      <c r="R67" s="96"/>
      <c r="S67" s="96"/>
      <c r="T67" s="96"/>
      <c r="AA67" s="98"/>
      <c r="AB67" s="97"/>
      <c r="AC67" s="97"/>
      <c r="AD67" s="97"/>
    </row>
    <row r="68" spans="1:38" ht="20.100000000000001" customHeight="1">
      <c r="G68" s="96"/>
      <c r="H68" s="97"/>
      <c r="I68" s="97"/>
      <c r="J68" s="97"/>
      <c r="Q68" s="96"/>
      <c r="R68" s="96"/>
      <c r="S68" s="96"/>
      <c r="T68" s="96"/>
      <c r="AA68" s="98"/>
      <c r="AB68" s="97"/>
      <c r="AC68" s="97"/>
      <c r="AD68" s="97"/>
    </row>
    <row r="69" spans="1:38" ht="20.100000000000001" customHeight="1">
      <c r="G69" s="96"/>
      <c r="H69" s="97"/>
      <c r="I69" s="97"/>
      <c r="J69" s="97"/>
      <c r="Q69" s="96"/>
      <c r="R69" s="96"/>
      <c r="S69" s="96"/>
      <c r="T69" s="96"/>
      <c r="AA69" s="98"/>
      <c r="AB69" s="97"/>
      <c r="AC69" s="97"/>
      <c r="AD69" s="97"/>
    </row>
    <row r="70" spans="1:38" ht="20.100000000000001" customHeight="1">
      <c r="G70" s="96"/>
      <c r="H70" s="97"/>
      <c r="I70" s="97"/>
      <c r="J70" s="97"/>
      <c r="Q70" s="96"/>
      <c r="R70" s="96"/>
      <c r="S70" s="96"/>
      <c r="T70" s="96"/>
      <c r="AA70" s="98"/>
      <c r="AB70" s="97"/>
      <c r="AC70" s="97"/>
      <c r="AD70" s="97"/>
    </row>
    <row r="71" spans="1:38" ht="20.100000000000001" customHeight="1">
      <c r="G71" s="96"/>
      <c r="H71" s="97"/>
      <c r="I71" s="97"/>
      <c r="J71" s="97"/>
      <c r="Q71" s="96"/>
      <c r="R71" s="96"/>
      <c r="S71" s="96"/>
      <c r="T71" s="96"/>
      <c r="AA71" s="98"/>
      <c r="AB71" s="97"/>
      <c r="AC71" s="97"/>
      <c r="AD71" s="97"/>
    </row>
    <row r="72" spans="1:38" ht="20.100000000000001" customHeight="1">
      <c r="G72" s="96"/>
      <c r="H72" s="97"/>
      <c r="I72" s="97"/>
      <c r="J72" s="97"/>
      <c r="Q72" s="96"/>
      <c r="R72" s="96"/>
      <c r="S72" s="96"/>
      <c r="T72" s="96"/>
      <c r="AA72" s="98"/>
      <c r="AB72" s="97"/>
      <c r="AC72" s="97"/>
      <c r="AD72" s="97"/>
    </row>
    <row r="73" spans="1:38" ht="20.100000000000001" customHeight="1"/>
    <row r="74" spans="1:38" ht="20.100000000000001" customHeight="1"/>
    <row r="75" spans="1:38" ht="20.100000000000001" customHeight="1"/>
    <row r="78" spans="1:38" ht="13.5" customHeight="1"/>
    <row r="79" spans="1:38" s="93" customFormat="1" ht="12.95" hidden="1" customHeight="1" thickBot="1">
      <c r="A79" s="105" t="s">
        <v>142</v>
      </c>
      <c r="B79" s="105" t="s">
        <v>41</v>
      </c>
      <c r="C79" s="105" t="s">
        <v>143</v>
      </c>
      <c r="D79" s="105" t="s">
        <v>43</v>
      </c>
      <c r="E79" s="105" t="s">
        <v>44</v>
      </c>
      <c r="F79" s="105" t="s">
        <v>45</v>
      </c>
      <c r="G79" s="105" t="s">
        <v>46</v>
      </c>
      <c r="H79" s="106" t="s">
        <v>144</v>
      </c>
      <c r="I79" s="106" t="s">
        <v>47</v>
      </c>
      <c r="J79" s="105" t="s">
        <v>48</v>
      </c>
      <c r="K79" s="105" t="s">
        <v>145</v>
      </c>
      <c r="L79" s="106" t="s">
        <v>146</v>
      </c>
      <c r="M79" s="107" t="s">
        <v>147</v>
      </c>
      <c r="N79" s="105" t="s">
        <v>148</v>
      </c>
      <c r="O79" s="105" t="s">
        <v>149</v>
      </c>
      <c r="P79" s="105" t="s">
        <v>150</v>
      </c>
      <c r="Q79" s="105" t="s">
        <v>49</v>
      </c>
      <c r="R79" s="105" t="s">
        <v>50</v>
      </c>
      <c r="S79" s="108"/>
      <c r="T79" s="108"/>
      <c r="U79" s="108"/>
      <c r="V79" s="108"/>
      <c r="W79" s="108"/>
      <c r="X79" s="108"/>
      <c r="Y79" s="108"/>
      <c r="Z79" s="108"/>
      <c r="AA79" s="108" t="s">
        <v>153</v>
      </c>
      <c r="AB79" s="108" t="s">
        <v>160</v>
      </c>
      <c r="AC79" s="108"/>
      <c r="AD79" s="108"/>
      <c r="AE79" s="108"/>
      <c r="AF79" s="108"/>
      <c r="AG79" s="108"/>
      <c r="AH79" s="108"/>
      <c r="AL79" s="93" t="s">
        <v>166</v>
      </c>
    </row>
    <row r="80" spans="1:38" ht="12.95" hidden="1" customHeight="1" thickTop="1">
      <c r="A80" s="109" t="s">
        <v>51</v>
      </c>
      <c r="B80" s="109" t="s">
        <v>41</v>
      </c>
      <c r="C80" s="109" t="s">
        <v>42</v>
      </c>
      <c r="D80" s="110" t="s">
        <v>54</v>
      </c>
      <c r="E80" s="111" t="s">
        <v>57</v>
      </c>
      <c r="F80" s="109" t="s">
        <v>81</v>
      </c>
      <c r="G80" s="109" t="s">
        <v>85</v>
      </c>
      <c r="H80" s="110" t="s">
        <v>90</v>
      </c>
      <c r="I80" s="110" t="s">
        <v>98</v>
      </c>
      <c r="J80" s="109" t="s">
        <v>110</v>
      </c>
      <c r="K80" s="109" t="s">
        <v>116</v>
      </c>
      <c r="L80" s="110" t="s">
        <v>119</v>
      </c>
      <c r="M80" s="112" t="s">
        <v>123</v>
      </c>
      <c r="N80" s="109" t="s">
        <v>126</v>
      </c>
      <c r="O80" s="109" t="s">
        <v>129</v>
      </c>
      <c r="P80" s="109" t="s">
        <v>131</v>
      </c>
      <c r="Q80" s="109" t="s">
        <v>134</v>
      </c>
      <c r="R80" s="109" t="s">
        <v>136</v>
      </c>
      <c r="AA80" s="94" t="s">
        <v>154</v>
      </c>
      <c r="AB80" s="108" t="s">
        <v>160</v>
      </c>
      <c r="AC80" s="108"/>
      <c r="AD80" s="108"/>
      <c r="AL80" s="3" t="s">
        <v>167</v>
      </c>
    </row>
    <row r="81" spans="1:38" ht="12.95" hidden="1" customHeight="1">
      <c r="A81" s="113" t="s">
        <v>52</v>
      </c>
      <c r="B81" s="114" t="s">
        <v>53</v>
      </c>
      <c r="D81" s="114" t="s">
        <v>55</v>
      </c>
      <c r="E81" s="115" t="s">
        <v>58</v>
      </c>
      <c r="F81" s="113" t="s">
        <v>82</v>
      </c>
      <c r="G81" s="113" t="s">
        <v>86</v>
      </c>
      <c r="H81" s="114" t="s">
        <v>91</v>
      </c>
      <c r="I81" s="114" t="s">
        <v>99</v>
      </c>
      <c r="J81" s="113" t="s">
        <v>111</v>
      </c>
      <c r="K81" s="113" t="s">
        <v>117</v>
      </c>
      <c r="L81" s="114" t="s">
        <v>120</v>
      </c>
      <c r="M81" s="116" t="s">
        <v>124</v>
      </c>
      <c r="N81" s="113" t="s">
        <v>127</v>
      </c>
      <c r="O81" s="113" t="s">
        <v>130</v>
      </c>
      <c r="P81" s="113" t="s">
        <v>132</v>
      </c>
      <c r="Q81" s="113" t="s">
        <v>135</v>
      </c>
      <c r="R81" s="113" t="s">
        <v>137</v>
      </c>
      <c r="AA81" s="94" t="s">
        <v>155</v>
      </c>
      <c r="AB81" s="108" t="s">
        <v>165</v>
      </c>
      <c r="AD81" s="108"/>
      <c r="AL81" s="3" t="s">
        <v>168</v>
      </c>
    </row>
    <row r="82" spans="1:38" ht="12.95" hidden="1" customHeight="1">
      <c r="D82" s="114" t="s">
        <v>56</v>
      </c>
      <c r="E82" s="115" t="s">
        <v>59</v>
      </c>
      <c r="F82" s="113" t="s">
        <v>83</v>
      </c>
      <c r="G82" s="114" t="s">
        <v>87</v>
      </c>
      <c r="H82" s="114" t="s">
        <v>92</v>
      </c>
      <c r="I82" s="114" t="s">
        <v>100</v>
      </c>
      <c r="J82" s="114" t="s">
        <v>112</v>
      </c>
      <c r="K82" s="113" t="s">
        <v>118</v>
      </c>
      <c r="L82" s="114" t="s">
        <v>121</v>
      </c>
      <c r="M82" s="117" t="s">
        <v>125</v>
      </c>
      <c r="N82" s="113" t="s">
        <v>128</v>
      </c>
      <c r="P82" s="114" t="s">
        <v>133</v>
      </c>
      <c r="R82" s="113" t="s">
        <v>138</v>
      </c>
      <c r="AA82" s="94" t="s">
        <v>156</v>
      </c>
      <c r="AB82" s="108" t="s">
        <v>165</v>
      </c>
      <c r="AD82" s="108"/>
      <c r="AL82" s="3" t="s">
        <v>169</v>
      </c>
    </row>
    <row r="83" spans="1:38" ht="12.95" hidden="1" customHeight="1">
      <c r="E83" s="115" t="s">
        <v>60</v>
      </c>
      <c r="F83" s="113" t="s">
        <v>84</v>
      </c>
      <c r="G83" s="114" t="s">
        <v>88</v>
      </c>
      <c r="H83" s="114" t="s">
        <v>93</v>
      </c>
      <c r="I83" s="114" t="s">
        <v>101</v>
      </c>
      <c r="J83" s="114" t="s">
        <v>113</v>
      </c>
      <c r="L83" s="114" t="s">
        <v>122</v>
      </c>
      <c r="R83" s="114" t="s">
        <v>139</v>
      </c>
      <c r="AA83" s="94" t="s">
        <v>157</v>
      </c>
      <c r="AB83" s="108" t="s">
        <v>160</v>
      </c>
      <c r="AC83" s="108"/>
      <c r="AD83" s="108"/>
    </row>
    <row r="84" spans="1:38" ht="12.95" hidden="1" customHeight="1">
      <c r="E84" s="115" t="s">
        <v>61</v>
      </c>
      <c r="G84" s="114" t="s">
        <v>89</v>
      </c>
      <c r="H84" s="114" t="s">
        <v>94</v>
      </c>
      <c r="I84" s="114" t="s">
        <v>102</v>
      </c>
      <c r="J84" s="114" t="s">
        <v>114</v>
      </c>
      <c r="R84" s="114" t="s">
        <v>140</v>
      </c>
      <c r="AA84" s="94" t="s">
        <v>158</v>
      </c>
      <c r="AB84" s="108" t="s">
        <v>160</v>
      </c>
      <c r="AC84" s="108"/>
      <c r="AD84" s="108"/>
    </row>
    <row r="85" spans="1:38" ht="12.95" hidden="1" customHeight="1">
      <c r="E85" s="115" t="s">
        <v>62</v>
      </c>
      <c r="H85" s="114" t="s">
        <v>95</v>
      </c>
      <c r="I85" s="114" t="s">
        <v>103</v>
      </c>
      <c r="J85" s="113" t="s">
        <v>115</v>
      </c>
      <c r="AA85" s="94" t="s">
        <v>159</v>
      </c>
      <c r="AD85" s="108"/>
    </row>
    <row r="86" spans="1:38" ht="12.95" hidden="1" customHeight="1">
      <c r="E86" s="115" t="s">
        <v>63</v>
      </c>
      <c r="H86" s="114" t="s">
        <v>96</v>
      </c>
      <c r="I86" s="114" t="s">
        <v>104</v>
      </c>
      <c r="AA86" s="94" t="s">
        <v>170</v>
      </c>
      <c r="AD86" s="108"/>
    </row>
    <row r="87" spans="1:38" ht="12.95" hidden="1" customHeight="1">
      <c r="E87" s="115" t="s">
        <v>64</v>
      </c>
      <c r="H87" s="114" t="s">
        <v>97</v>
      </c>
      <c r="I87" s="114" t="s">
        <v>105</v>
      </c>
    </row>
    <row r="88" spans="1:38" ht="12.95" hidden="1" customHeight="1">
      <c r="E88" s="115" t="s">
        <v>65</v>
      </c>
      <c r="I88" s="114" t="s">
        <v>106</v>
      </c>
    </row>
    <row r="89" spans="1:38" ht="12.95" hidden="1" customHeight="1">
      <c r="E89" s="115" t="s">
        <v>66</v>
      </c>
      <c r="I89" s="114" t="s">
        <v>107</v>
      </c>
    </row>
    <row r="90" spans="1:38" ht="12.95" hidden="1" customHeight="1">
      <c r="E90" s="115" t="s">
        <v>67</v>
      </c>
      <c r="I90" s="114" t="s">
        <v>108</v>
      </c>
    </row>
    <row r="91" spans="1:38" ht="12.95" hidden="1" customHeight="1">
      <c r="E91" s="115" t="s">
        <v>68</v>
      </c>
      <c r="I91" s="114" t="s">
        <v>109</v>
      </c>
    </row>
    <row r="92" spans="1:38" ht="12.95" hidden="1" customHeight="1">
      <c r="E92" s="115" t="s">
        <v>69</v>
      </c>
    </row>
    <row r="93" spans="1:38" ht="12.95" hidden="1" customHeight="1">
      <c r="E93" s="115" t="s">
        <v>70</v>
      </c>
    </row>
    <row r="94" spans="1:38" ht="12.95" hidden="1" customHeight="1">
      <c r="E94" s="115" t="s">
        <v>71</v>
      </c>
    </row>
    <row r="95" spans="1:38" ht="12.95" hidden="1" customHeight="1">
      <c r="E95" s="115" t="s">
        <v>72</v>
      </c>
    </row>
    <row r="96" spans="1:38" ht="12.95" hidden="1" customHeight="1">
      <c r="E96" s="115" t="s">
        <v>73</v>
      </c>
    </row>
    <row r="97" spans="5:5" ht="12.95" hidden="1" customHeight="1">
      <c r="E97" s="115" t="s">
        <v>74</v>
      </c>
    </row>
    <row r="98" spans="5:5" ht="12.95" hidden="1" customHeight="1">
      <c r="E98" s="115" t="s">
        <v>75</v>
      </c>
    </row>
    <row r="99" spans="5:5" ht="12.95" hidden="1" customHeight="1">
      <c r="E99" s="115" t="s">
        <v>76</v>
      </c>
    </row>
    <row r="100" spans="5:5" ht="12.95" hidden="1" customHeight="1">
      <c r="E100" s="115" t="s">
        <v>77</v>
      </c>
    </row>
    <row r="101" spans="5:5" ht="12.95" hidden="1" customHeight="1">
      <c r="E101" s="115" t="s">
        <v>78</v>
      </c>
    </row>
    <row r="102" spans="5:5" ht="12.95" hidden="1" customHeight="1">
      <c r="E102" s="115" t="s">
        <v>79</v>
      </c>
    </row>
    <row r="103" spans="5:5" ht="12.95" hidden="1" customHeight="1">
      <c r="E103" s="115" t="s">
        <v>80</v>
      </c>
    </row>
  </sheetData>
  <sheetProtection algorithmName="SHA-512" hashValue="1AtYN+YBqc29SqJVVBNkIm/p7taehJIPHG5y3yZINFhHjhn5mjSSAAIMoMAYoO8hKFOJnK5lWJOZXOqWin2Qmg==" saltValue="x0eoWUuXPOSSHzOW8fEcEQ==" spinCount="100000" sheet="1" formatCells="0"/>
  <mergeCells count="135">
    <mergeCell ref="Q50:R52"/>
    <mergeCell ref="S50:U52"/>
    <mergeCell ref="V50:W52"/>
    <mergeCell ref="A53:E55"/>
    <mergeCell ref="F53:H55"/>
    <mergeCell ref="I53:K55"/>
    <mergeCell ref="L53:M55"/>
    <mergeCell ref="N53:P55"/>
    <mergeCell ref="Q53:R55"/>
    <mergeCell ref="S53:U55"/>
    <mergeCell ref="V53:W55"/>
    <mergeCell ref="A50:E52"/>
    <mergeCell ref="F50:H52"/>
    <mergeCell ref="I50:K52"/>
    <mergeCell ref="L50:M52"/>
    <mergeCell ref="N50:P52"/>
    <mergeCell ref="A35:D39"/>
    <mergeCell ref="E35:G35"/>
    <mergeCell ref="H35:S35"/>
    <mergeCell ref="T35:V35"/>
    <mergeCell ref="W35:AH35"/>
    <mergeCell ref="E36:G36"/>
    <mergeCell ref="H36:S36"/>
    <mergeCell ref="T36:V36"/>
    <mergeCell ref="W36:AH36"/>
    <mergeCell ref="E37:G37"/>
    <mergeCell ref="H37:S37"/>
    <mergeCell ref="T37:V37"/>
    <mergeCell ref="W37:AH37"/>
    <mergeCell ref="E38:I39"/>
    <mergeCell ref="K38:AH38"/>
    <mergeCell ref="J39:AH39"/>
    <mergeCell ref="A31:D34"/>
    <mergeCell ref="E31:I31"/>
    <mergeCell ref="J31:AH31"/>
    <mergeCell ref="E32:I32"/>
    <mergeCell ref="J32:L32"/>
    <mergeCell ref="M32:R32"/>
    <mergeCell ref="S32:V32"/>
    <mergeCell ref="W32:AH32"/>
    <mergeCell ref="E33:I34"/>
    <mergeCell ref="K33:AH33"/>
    <mergeCell ref="J34:AH34"/>
    <mergeCell ref="K27:AH27"/>
    <mergeCell ref="J28:AH28"/>
    <mergeCell ref="A18:U18"/>
    <mergeCell ref="A20:D23"/>
    <mergeCell ref="E20:I20"/>
    <mergeCell ref="J20:AH20"/>
    <mergeCell ref="E21:I21"/>
    <mergeCell ref="J21:L21"/>
    <mergeCell ref="M21:R21"/>
    <mergeCell ref="S21:V21"/>
    <mergeCell ref="W21:AH21"/>
    <mergeCell ref="E22:I23"/>
    <mergeCell ref="K22:AH22"/>
    <mergeCell ref="J23:AH23"/>
    <mergeCell ref="W24:AH24"/>
    <mergeCell ref="E24:G24"/>
    <mergeCell ref="T24:V24"/>
    <mergeCell ref="H24:S24"/>
    <mergeCell ref="W25:AH25"/>
    <mergeCell ref="T25:V25"/>
    <mergeCell ref="E25:G25"/>
    <mergeCell ref="H25:S25"/>
    <mergeCell ref="A9:D11"/>
    <mergeCell ref="H12:S12"/>
    <mergeCell ref="Q43:R45"/>
    <mergeCell ref="S43:U45"/>
    <mergeCell ref="V43:W45"/>
    <mergeCell ref="A46:E48"/>
    <mergeCell ref="F46:H48"/>
    <mergeCell ref="I46:K48"/>
    <mergeCell ref="L46:M48"/>
    <mergeCell ref="N46:P48"/>
    <mergeCell ref="Q46:R48"/>
    <mergeCell ref="S46:U48"/>
    <mergeCell ref="V46:W48"/>
    <mergeCell ref="A43:E45"/>
    <mergeCell ref="F43:H45"/>
    <mergeCell ref="I43:K45"/>
    <mergeCell ref="L43:M45"/>
    <mergeCell ref="N43:P45"/>
    <mergeCell ref="A24:D28"/>
    <mergeCell ref="E26:G26"/>
    <mergeCell ref="H26:S26"/>
    <mergeCell ref="T26:V26"/>
    <mergeCell ref="W26:AH26"/>
    <mergeCell ref="E27:I28"/>
    <mergeCell ref="G7:I7"/>
    <mergeCell ref="E15:I16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J11:AH11"/>
    <mergeCell ref="T12:V12"/>
    <mergeCell ref="W12:AH12"/>
    <mergeCell ref="W14:AH14"/>
    <mergeCell ref="H13:S13"/>
    <mergeCell ref="W13:AH13"/>
    <mergeCell ref="E10:I11"/>
    <mergeCell ref="K10:AH10"/>
    <mergeCell ref="K15:AH15"/>
    <mergeCell ref="J3:V3"/>
    <mergeCell ref="W3:Y3"/>
    <mergeCell ref="Z3:AH3"/>
    <mergeCell ref="A3:D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E4:I4"/>
    <mergeCell ref="J4:L4"/>
    <mergeCell ref="M4:R4"/>
    <mergeCell ref="S4:V4"/>
    <mergeCell ref="W4:AH4"/>
    <mergeCell ref="E5:I6"/>
    <mergeCell ref="K5:AH5"/>
    <mergeCell ref="J6:AH6"/>
    <mergeCell ref="J7:S7"/>
    <mergeCell ref="AG7:AH7"/>
    <mergeCell ref="E7:F8"/>
  </mergeCells>
  <phoneticPr fontId="5"/>
  <conditionalFormatting sqref="J3 Z3">
    <cfRule type="containsBlanks" dxfId="29" priority="1">
      <formula>LEN(TRIM(J3))=0</formula>
    </cfRule>
  </conditionalFormatting>
  <conditionalFormatting sqref="J7:S8">
    <cfRule type="containsBlanks" dxfId="28" priority="14">
      <formula>LEN(TRIM(J7))=0</formula>
    </cfRule>
  </conditionalFormatting>
  <conditionalFormatting sqref="J20:AH20 M21:R21 W21 K22:AH22 J23:AH23 H24:S26 W24:AH26 K27:AH27 J28:AH28">
    <cfRule type="containsBlanks" dxfId="27" priority="3">
      <formula>LEN(TRIM(H20))=0</formula>
    </cfRule>
  </conditionalFormatting>
  <conditionalFormatting sqref="J31:AH31 M32:R32 W32 K33:AH33 J34:AH34 H35:S37 W35:AH37 K38:AH38 J39:AH39">
    <cfRule type="containsBlanks" dxfId="26" priority="2">
      <formula>LEN(TRIM(H31))=0</formula>
    </cfRule>
  </conditionalFormatting>
  <conditionalFormatting sqref="K5:AH5 J6:AH6 Y7:AF8 J9:AB9 K10:AH10 J11:AH11 H12:S14 W12:AH14 K15:AH15 J16:AH16">
    <cfRule type="containsBlanks" dxfId="25" priority="16">
      <formula>LEN(TRIM(H5))=0</formula>
    </cfRule>
  </conditionalFormatting>
  <conditionalFormatting sqref="M4:R4">
    <cfRule type="containsBlanks" dxfId="24" priority="13">
      <formula>LEN(TRIM(M4))=0</formula>
    </cfRule>
  </conditionalFormatting>
  <conditionalFormatting sqref="W4:AH4">
    <cfRule type="containsBlanks" dxfId="23" priority="12">
      <formula>LEN(TRIM(W4))=0</formula>
    </cfRule>
  </conditionalFormatting>
  <conditionalFormatting sqref="AE9:AH9">
    <cfRule type="containsBlanks" dxfId="22" priority="15">
      <formula>LEN(TRIM(AE9))=0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W32 M4:R4 W4:AH4 J9:AB9 J16:AH16 H12:S14 J11:AH11 J28:AH28 J20:AH20 M21:R21 J23:AH23 H24:S26 W21 J39:AH39 J31:AH31 M32:R32 J34:AH34 H35:S37 J3 Z3" xr:uid="{00000000-0002-0000-0000-000003000000}"/>
    <dataValidation imeMode="off" allowBlank="1" showInputMessage="1" showErrorMessage="1" sqref="K5:AH5 K10:AH10 K15:AH15 W24:AH26 W35:AH37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3" customWidth="1"/>
    <col min="36" max="40" width="2.625" style="3" hidden="1" customWidth="1"/>
    <col min="41" max="52" width="9" style="3" hidden="1" customWidth="1"/>
    <col min="53" max="16384" width="9" style="3"/>
  </cols>
  <sheetData>
    <row r="1" spans="1:49">
      <c r="A1" s="405" t="s">
        <v>290</v>
      </c>
      <c r="B1" s="406"/>
      <c r="C1" s="406"/>
      <c r="D1" s="406"/>
      <c r="E1" s="406"/>
      <c r="F1" s="406"/>
      <c r="G1" s="406"/>
      <c r="H1" s="406"/>
      <c r="I1" s="406"/>
      <c r="J1" s="406"/>
      <c r="K1" s="407"/>
      <c r="L1" s="411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3"/>
      <c r="AB1" s="417" t="s">
        <v>174</v>
      </c>
      <c r="AC1" s="418"/>
      <c r="AD1" s="421" t="str">
        <f ca="1">RIGHT(CELL("filename",AI1),LEN(CELL("filename",AI1))-FIND("]",CELL("filename",AI1)))</f>
        <v>ボイラ排出量算定（追加)</v>
      </c>
      <c r="AE1" s="422"/>
      <c r="AF1" s="422"/>
      <c r="AG1" s="422"/>
      <c r="AH1" s="422"/>
      <c r="AI1" s="423"/>
      <c r="AU1" s="3" t="s">
        <v>198</v>
      </c>
      <c r="AV1" s="3">
        <v>1</v>
      </c>
      <c r="AW1" s="25" t="s">
        <v>199</v>
      </c>
    </row>
    <row r="2" spans="1:49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10"/>
      <c r="L2" s="414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6"/>
      <c r="AB2" s="419"/>
      <c r="AC2" s="420"/>
      <c r="AD2" s="424"/>
      <c r="AE2" s="425"/>
      <c r="AF2" s="425"/>
      <c r="AG2" s="425"/>
      <c r="AH2" s="425"/>
      <c r="AI2" s="426"/>
      <c r="AU2" s="3" t="s">
        <v>200</v>
      </c>
      <c r="AV2" s="3">
        <v>0.995</v>
      </c>
      <c r="AW2" s="25" t="s">
        <v>201</v>
      </c>
    </row>
    <row r="3" spans="1:49" ht="13.5" customHeight="1">
      <c r="A3" s="427" t="s">
        <v>378</v>
      </c>
      <c r="B3" s="428"/>
      <c r="C3" s="428"/>
      <c r="D3" s="428"/>
      <c r="E3" s="428"/>
      <c r="F3" s="428"/>
      <c r="G3" s="428"/>
      <c r="H3" s="428"/>
      <c r="I3" s="431"/>
      <c r="J3" s="431"/>
      <c r="K3" s="431"/>
      <c r="L3" s="432" t="s">
        <v>279</v>
      </c>
      <c r="M3" s="433"/>
      <c r="N3" s="433"/>
      <c r="O3" s="433"/>
      <c r="P3" s="433"/>
      <c r="Q3" s="433"/>
      <c r="R3" s="433"/>
      <c r="S3" s="433"/>
      <c r="T3" s="433"/>
      <c r="U3" s="433"/>
      <c r="V3" s="434"/>
      <c r="W3" s="438"/>
      <c r="X3" s="439"/>
      <c r="Y3" s="439"/>
      <c r="Z3" s="439"/>
      <c r="AA3" s="439"/>
      <c r="AB3" s="439"/>
      <c r="AC3" s="439"/>
      <c r="AD3" s="439"/>
      <c r="AE3" s="439"/>
      <c r="AF3" s="439"/>
      <c r="AG3" s="439"/>
      <c r="AH3" s="439"/>
      <c r="AI3" s="440"/>
      <c r="AU3" s="3" t="s">
        <v>202</v>
      </c>
      <c r="AV3" s="3">
        <v>0.99</v>
      </c>
      <c r="AW3" s="25" t="s">
        <v>203</v>
      </c>
    </row>
    <row r="4" spans="1:49" ht="13.5" customHeight="1">
      <c r="A4" s="429"/>
      <c r="B4" s="430"/>
      <c r="C4" s="430"/>
      <c r="D4" s="430"/>
      <c r="E4" s="430"/>
      <c r="F4" s="430"/>
      <c r="G4" s="430"/>
      <c r="H4" s="430"/>
      <c r="I4" s="431"/>
      <c r="J4" s="431"/>
      <c r="K4" s="431"/>
      <c r="L4" s="435"/>
      <c r="M4" s="436"/>
      <c r="N4" s="436"/>
      <c r="O4" s="436"/>
      <c r="P4" s="436"/>
      <c r="Q4" s="436"/>
      <c r="R4" s="436"/>
      <c r="S4" s="436"/>
      <c r="T4" s="436"/>
      <c r="U4" s="436"/>
      <c r="V4" s="437"/>
      <c r="W4" s="441"/>
      <c r="X4" s="442"/>
      <c r="Y4" s="442"/>
      <c r="Z4" s="442"/>
      <c r="AA4" s="442"/>
      <c r="AB4" s="442"/>
      <c r="AC4" s="442"/>
      <c r="AD4" s="442"/>
      <c r="AE4" s="442"/>
      <c r="AF4" s="442"/>
      <c r="AG4" s="442"/>
      <c r="AH4" s="442"/>
      <c r="AI4" s="443"/>
      <c r="AJ4" s="4"/>
      <c r="AK4" s="7"/>
      <c r="AU4" s="3" t="s">
        <v>204</v>
      </c>
      <c r="AV4" s="3">
        <v>0.98499999999999999</v>
      </c>
      <c r="AW4" s="25" t="s">
        <v>205</v>
      </c>
    </row>
    <row r="5" spans="1:49" ht="13.5" customHeight="1">
      <c r="A5" s="296" t="s">
        <v>12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8"/>
      <c r="AJ5" s="4"/>
      <c r="AU5" s="3" t="s">
        <v>212</v>
      </c>
      <c r="AV5" s="3">
        <v>0.98</v>
      </c>
      <c r="AW5" s="25" t="s">
        <v>213</v>
      </c>
    </row>
    <row r="6" spans="1:49" ht="13.5" customHeight="1">
      <c r="A6" s="26" t="s">
        <v>277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214</v>
      </c>
      <c r="AV6" s="3">
        <v>0.97499999999999998</v>
      </c>
      <c r="AW6" s="25" t="s">
        <v>215</v>
      </c>
    </row>
    <row r="7" spans="1:49" ht="13.5" customHeight="1">
      <c r="A7" s="6"/>
      <c r="B7" s="7" t="s">
        <v>285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216</v>
      </c>
      <c r="AV7" s="3">
        <v>0.97</v>
      </c>
      <c r="AW7" s="25" t="s">
        <v>217</v>
      </c>
    </row>
    <row r="8" spans="1:49" ht="13.5" customHeight="1">
      <c r="A8" s="6"/>
      <c r="B8" s="7" t="s">
        <v>284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392"/>
      <c r="AP8" s="392"/>
      <c r="AQ8" s="392"/>
      <c r="AU8" s="3" t="s">
        <v>218</v>
      </c>
      <c r="AV8" s="3">
        <v>0.96499999999999997</v>
      </c>
      <c r="AW8" s="25" t="s">
        <v>219</v>
      </c>
    </row>
    <row r="9" spans="1:49" ht="13.5" customHeight="1">
      <c r="A9" s="6"/>
      <c r="B9" s="342"/>
      <c r="C9" s="361" t="s">
        <v>280</v>
      </c>
      <c r="D9" s="361"/>
      <c r="E9" s="361"/>
      <c r="F9" s="361"/>
      <c r="G9" s="361"/>
      <c r="H9" s="361"/>
      <c r="I9" s="362"/>
      <c r="J9" s="393" t="s">
        <v>281</v>
      </c>
      <c r="K9" s="394"/>
      <c r="L9" s="394"/>
      <c r="M9" s="397" t="s">
        <v>283</v>
      </c>
      <c r="N9" s="398"/>
      <c r="O9" s="401" t="s">
        <v>282</v>
      </c>
      <c r="P9" s="401"/>
      <c r="Q9" s="401"/>
      <c r="R9" s="342"/>
      <c r="S9" s="360" t="s">
        <v>280</v>
      </c>
      <c r="T9" s="361"/>
      <c r="U9" s="361"/>
      <c r="V9" s="361"/>
      <c r="W9" s="361"/>
      <c r="X9" s="361"/>
      <c r="Y9" s="362"/>
      <c r="Z9" s="393" t="s">
        <v>281</v>
      </c>
      <c r="AA9" s="394"/>
      <c r="AB9" s="394"/>
      <c r="AC9" s="397" t="s">
        <v>283</v>
      </c>
      <c r="AD9" s="398"/>
      <c r="AE9" s="401" t="s">
        <v>282</v>
      </c>
      <c r="AF9" s="401"/>
      <c r="AG9" s="401"/>
      <c r="AH9" s="28"/>
      <c r="AI9" s="8"/>
      <c r="AU9" s="3" t="s">
        <v>220</v>
      </c>
      <c r="AV9" s="3">
        <v>0.96</v>
      </c>
      <c r="AW9" s="25" t="s">
        <v>175</v>
      </c>
    </row>
    <row r="10" spans="1:49" ht="13.5" customHeight="1">
      <c r="A10" s="6"/>
      <c r="B10" s="343"/>
      <c r="C10" s="364"/>
      <c r="D10" s="364"/>
      <c r="E10" s="364"/>
      <c r="F10" s="364"/>
      <c r="G10" s="364"/>
      <c r="H10" s="364"/>
      <c r="I10" s="365"/>
      <c r="J10" s="395"/>
      <c r="K10" s="396"/>
      <c r="L10" s="396"/>
      <c r="M10" s="399"/>
      <c r="N10" s="400"/>
      <c r="O10" s="402"/>
      <c r="P10" s="402"/>
      <c r="Q10" s="402"/>
      <c r="R10" s="343"/>
      <c r="S10" s="363"/>
      <c r="T10" s="364"/>
      <c r="U10" s="364"/>
      <c r="V10" s="364"/>
      <c r="W10" s="364"/>
      <c r="X10" s="364"/>
      <c r="Y10" s="365"/>
      <c r="Z10" s="395"/>
      <c r="AA10" s="396"/>
      <c r="AB10" s="396"/>
      <c r="AC10" s="403"/>
      <c r="AD10" s="404"/>
      <c r="AE10" s="402"/>
      <c r="AF10" s="402"/>
      <c r="AG10" s="402"/>
      <c r="AH10" s="28"/>
      <c r="AI10" s="8"/>
      <c r="AU10" s="3" t="s">
        <v>221</v>
      </c>
      <c r="AV10" s="3">
        <v>0.95499999999999996</v>
      </c>
    </row>
    <row r="11" spans="1:49" ht="13.5" customHeight="1">
      <c r="A11" s="6"/>
      <c r="B11" s="20">
        <v>1</v>
      </c>
      <c r="C11" s="313"/>
      <c r="D11" s="320"/>
      <c r="E11" s="320"/>
      <c r="F11" s="320"/>
      <c r="G11" s="320"/>
      <c r="H11" s="320"/>
      <c r="I11" s="314"/>
      <c r="J11" s="391"/>
      <c r="K11" s="385"/>
      <c r="L11" s="385"/>
      <c r="M11" s="385"/>
      <c r="N11" s="386"/>
      <c r="O11" s="313"/>
      <c r="P11" s="320"/>
      <c r="Q11" s="314"/>
      <c r="R11" s="19">
        <v>5</v>
      </c>
      <c r="S11" s="313"/>
      <c r="T11" s="320"/>
      <c r="U11" s="320"/>
      <c r="V11" s="320"/>
      <c r="W11" s="320"/>
      <c r="X11" s="320"/>
      <c r="Y11" s="314"/>
      <c r="Z11" s="391"/>
      <c r="AA11" s="385"/>
      <c r="AB11" s="385"/>
      <c r="AC11" s="385"/>
      <c r="AD11" s="386"/>
      <c r="AE11" s="313"/>
      <c r="AF11" s="320"/>
      <c r="AG11" s="314"/>
      <c r="AH11" s="29"/>
      <c r="AI11" s="8"/>
      <c r="AU11" s="3" t="s">
        <v>222</v>
      </c>
      <c r="AV11" s="3">
        <v>0.95</v>
      </c>
    </row>
    <row r="12" spans="1:49" ht="13.5" customHeight="1">
      <c r="A12" s="6"/>
      <c r="B12" s="20">
        <v>2</v>
      </c>
      <c r="C12" s="313"/>
      <c r="D12" s="320"/>
      <c r="E12" s="320"/>
      <c r="F12" s="320"/>
      <c r="G12" s="320"/>
      <c r="H12" s="320"/>
      <c r="I12" s="314"/>
      <c r="J12" s="391"/>
      <c r="K12" s="385"/>
      <c r="L12" s="385"/>
      <c r="M12" s="385"/>
      <c r="N12" s="386"/>
      <c r="O12" s="313"/>
      <c r="P12" s="320"/>
      <c r="Q12" s="314"/>
      <c r="R12" s="19">
        <v>6</v>
      </c>
      <c r="S12" s="313"/>
      <c r="T12" s="320"/>
      <c r="U12" s="320"/>
      <c r="V12" s="320"/>
      <c r="W12" s="320"/>
      <c r="X12" s="320"/>
      <c r="Y12" s="314"/>
      <c r="Z12" s="391"/>
      <c r="AA12" s="385"/>
      <c r="AB12" s="385"/>
      <c r="AC12" s="385"/>
      <c r="AD12" s="386"/>
      <c r="AE12" s="313"/>
      <c r="AF12" s="320"/>
      <c r="AG12" s="314"/>
      <c r="AH12" s="29"/>
      <c r="AI12" s="8"/>
      <c r="AU12" s="3" t="s">
        <v>223</v>
      </c>
      <c r="AV12" s="3">
        <v>0.94499999999999995</v>
      </c>
    </row>
    <row r="13" spans="1:49" ht="13.5" customHeight="1">
      <c r="A13" s="6"/>
      <c r="B13" s="20">
        <v>3</v>
      </c>
      <c r="C13" s="313"/>
      <c r="D13" s="320"/>
      <c r="E13" s="320"/>
      <c r="F13" s="320"/>
      <c r="G13" s="320"/>
      <c r="H13" s="320"/>
      <c r="I13" s="314"/>
      <c r="J13" s="391"/>
      <c r="K13" s="385"/>
      <c r="L13" s="385"/>
      <c r="M13" s="385"/>
      <c r="N13" s="386"/>
      <c r="O13" s="313"/>
      <c r="P13" s="320"/>
      <c r="Q13" s="314"/>
      <c r="R13" s="19">
        <v>7</v>
      </c>
      <c r="S13" s="313"/>
      <c r="T13" s="320"/>
      <c r="U13" s="320"/>
      <c r="V13" s="320"/>
      <c r="W13" s="320"/>
      <c r="X13" s="320"/>
      <c r="Y13" s="314"/>
      <c r="Z13" s="391"/>
      <c r="AA13" s="385"/>
      <c r="AB13" s="385"/>
      <c r="AC13" s="385"/>
      <c r="AD13" s="386"/>
      <c r="AE13" s="313"/>
      <c r="AF13" s="320"/>
      <c r="AG13" s="314"/>
      <c r="AH13" s="29"/>
      <c r="AI13" s="8"/>
      <c r="AU13" s="3" t="s">
        <v>224</v>
      </c>
      <c r="AV13" s="3">
        <v>0.94</v>
      </c>
    </row>
    <row r="14" spans="1:49" ht="13.5" customHeight="1">
      <c r="A14" s="6"/>
      <c r="B14" s="20">
        <v>4</v>
      </c>
      <c r="C14" s="313"/>
      <c r="D14" s="320"/>
      <c r="E14" s="320"/>
      <c r="F14" s="320"/>
      <c r="G14" s="320"/>
      <c r="H14" s="320"/>
      <c r="I14" s="314"/>
      <c r="J14" s="391"/>
      <c r="K14" s="385"/>
      <c r="L14" s="385"/>
      <c r="M14" s="385"/>
      <c r="N14" s="386"/>
      <c r="O14" s="313"/>
      <c r="P14" s="320"/>
      <c r="Q14" s="314"/>
      <c r="R14" s="19">
        <v>8</v>
      </c>
      <c r="S14" s="313"/>
      <c r="T14" s="320"/>
      <c r="U14" s="320"/>
      <c r="V14" s="320"/>
      <c r="W14" s="320"/>
      <c r="X14" s="320"/>
      <c r="Y14" s="314"/>
      <c r="Z14" s="391"/>
      <c r="AA14" s="385"/>
      <c r="AB14" s="385"/>
      <c r="AC14" s="385"/>
      <c r="AD14" s="386"/>
      <c r="AE14" s="313"/>
      <c r="AF14" s="320"/>
      <c r="AG14" s="314"/>
      <c r="AH14" s="29"/>
      <c r="AI14" s="8"/>
      <c r="AU14" s="3" t="s">
        <v>225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226</v>
      </c>
      <c r="AV15" s="3">
        <v>0.93</v>
      </c>
    </row>
    <row r="16" spans="1:49">
      <c r="A16" s="6"/>
      <c r="B16" s="7" t="s">
        <v>286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227</v>
      </c>
      <c r="AV16" s="3">
        <v>0.92500000000000004</v>
      </c>
    </row>
    <row r="17" spans="1:48">
      <c r="A17" s="6"/>
      <c r="B17" s="342"/>
      <c r="C17" s="350" t="s">
        <v>206</v>
      </c>
      <c r="D17" s="351"/>
      <c r="E17" s="351"/>
      <c r="F17" s="351"/>
      <c r="G17" s="351"/>
      <c r="H17" s="351"/>
      <c r="I17" s="351"/>
      <c r="J17" s="352"/>
      <c r="K17" s="350" t="s">
        <v>207</v>
      </c>
      <c r="L17" s="351"/>
      <c r="M17" s="351"/>
      <c r="N17" s="352"/>
      <c r="O17" s="387" t="s">
        <v>208</v>
      </c>
      <c r="P17" s="388"/>
      <c r="Q17" s="360" t="s">
        <v>176</v>
      </c>
      <c r="R17" s="361"/>
      <c r="S17" s="361"/>
      <c r="T17" s="362"/>
      <c r="U17" s="350" t="s">
        <v>177</v>
      </c>
      <c r="V17" s="352"/>
      <c r="W17" s="356" t="s">
        <v>209</v>
      </c>
      <c r="X17" s="366"/>
      <c r="Y17" s="366"/>
      <c r="Z17" s="366"/>
      <c r="AA17" s="366"/>
      <c r="AB17" s="357"/>
      <c r="AC17" s="356" t="s">
        <v>210</v>
      </c>
      <c r="AD17" s="357"/>
      <c r="AE17" s="368" t="s">
        <v>211</v>
      </c>
      <c r="AF17" s="368"/>
      <c r="AG17" s="368"/>
      <c r="AH17" s="368"/>
      <c r="AI17" s="9"/>
      <c r="AK17" s="7"/>
      <c r="AU17" s="3" t="s">
        <v>228</v>
      </c>
      <c r="AV17" s="3">
        <v>0.92</v>
      </c>
    </row>
    <row r="18" spans="1:48">
      <c r="A18" s="6"/>
      <c r="B18" s="343"/>
      <c r="C18" s="353"/>
      <c r="D18" s="354"/>
      <c r="E18" s="354"/>
      <c r="F18" s="354"/>
      <c r="G18" s="354"/>
      <c r="H18" s="354"/>
      <c r="I18" s="354"/>
      <c r="J18" s="355"/>
      <c r="K18" s="353"/>
      <c r="L18" s="354"/>
      <c r="M18" s="354"/>
      <c r="N18" s="355"/>
      <c r="O18" s="389"/>
      <c r="P18" s="390"/>
      <c r="Q18" s="363"/>
      <c r="R18" s="364"/>
      <c r="S18" s="364"/>
      <c r="T18" s="365"/>
      <c r="U18" s="353"/>
      <c r="V18" s="355"/>
      <c r="W18" s="358"/>
      <c r="X18" s="367"/>
      <c r="Y18" s="367"/>
      <c r="Z18" s="367"/>
      <c r="AA18" s="367"/>
      <c r="AB18" s="359"/>
      <c r="AC18" s="358"/>
      <c r="AD18" s="359"/>
      <c r="AE18" s="368"/>
      <c r="AF18" s="368"/>
      <c r="AG18" s="368"/>
      <c r="AH18" s="368"/>
      <c r="AI18" s="9"/>
      <c r="AK18" s="7"/>
      <c r="AR18" s="3" t="s">
        <v>276</v>
      </c>
      <c r="AU18" s="3" t="s">
        <v>229</v>
      </c>
      <c r="AV18" s="3">
        <v>0.91500000000000004</v>
      </c>
    </row>
    <row r="19" spans="1:48" ht="13.5" customHeight="1">
      <c r="A19" s="29"/>
      <c r="B19" s="19">
        <v>1</v>
      </c>
      <c r="C19" s="313"/>
      <c r="D19" s="320"/>
      <c r="E19" s="320"/>
      <c r="F19" s="320"/>
      <c r="G19" s="320"/>
      <c r="H19" s="320"/>
      <c r="I19" s="320"/>
      <c r="J19" s="314"/>
      <c r="K19" s="321"/>
      <c r="L19" s="322"/>
      <c r="M19" s="322"/>
      <c r="N19" s="323"/>
      <c r="O19" s="371"/>
      <c r="P19" s="372"/>
      <c r="Q19" s="339"/>
      <c r="R19" s="340"/>
      <c r="S19" s="340"/>
      <c r="T19" s="341"/>
      <c r="U19" s="373"/>
      <c r="V19" s="374"/>
      <c r="W19" s="375"/>
      <c r="X19" s="375"/>
      <c r="Y19" s="375"/>
      <c r="Z19" s="376"/>
      <c r="AA19" s="377" t="str">
        <f>IF(Q19="","",VLOOKUP(Q19,$B$71:$Y$80,10,FALSE))</f>
        <v/>
      </c>
      <c r="AB19" s="378"/>
      <c r="AC19" s="379"/>
      <c r="AD19" s="380"/>
      <c r="AE19" s="381" t="str">
        <f>IF(Q19="","",W19*AL19*AP19*44/12)</f>
        <v/>
      </c>
      <c r="AF19" s="381"/>
      <c r="AG19" s="381"/>
      <c r="AH19" s="381"/>
      <c r="AI19" s="30"/>
      <c r="AK19" s="7"/>
      <c r="AL19" s="3" t="e">
        <f>VLOOKUP(Q19,$B$71:$Y$80,13,FALSE)</f>
        <v>#N/A</v>
      </c>
      <c r="AM19" s="324" t="e">
        <f>VLOOKUP(Q19,$B$71:$Y$80,17,FALSE)</f>
        <v>#N/A</v>
      </c>
      <c r="AN19" s="324"/>
      <c r="AO19" s="324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230</v>
      </c>
      <c r="AV19" s="3">
        <v>0.91</v>
      </c>
    </row>
    <row r="20" spans="1:48" ht="13.5" customHeight="1">
      <c r="A20" s="6"/>
      <c r="B20" s="19">
        <v>2</v>
      </c>
      <c r="C20" s="313"/>
      <c r="D20" s="320"/>
      <c r="E20" s="320"/>
      <c r="F20" s="320"/>
      <c r="G20" s="320"/>
      <c r="H20" s="320"/>
      <c r="I20" s="320"/>
      <c r="J20" s="314"/>
      <c r="K20" s="321"/>
      <c r="L20" s="322"/>
      <c r="M20" s="322"/>
      <c r="N20" s="323"/>
      <c r="O20" s="371"/>
      <c r="P20" s="372"/>
      <c r="Q20" s="339"/>
      <c r="R20" s="340"/>
      <c r="S20" s="340"/>
      <c r="T20" s="341"/>
      <c r="U20" s="373"/>
      <c r="V20" s="374"/>
      <c r="W20" s="375"/>
      <c r="X20" s="375"/>
      <c r="Y20" s="375"/>
      <c r="Z20" s="376"/>
      <c r="AA20" s="377" t="str">
        <f>IF(Q20="","",VLOOKUP(Q20,$B$71:$Y$80,10,FALSE))</f>
        <v/>
      </c>
      <c r="AB20" s="378"/>
      <c r="AC20" s="379"/>
      <c r="AD20" s="380"/>
      <c r="AE20" s="381" t="str">
        <f>IF(Q20="","",W20*AL20*AP20*44/12)</f>
        <v/>
      </c>
      <c r="AF20" s="381"/>
      <c r="AG20" s="381"/>
      <c r="AH20" s="381"/>
      <c r="AI20" s="30"/>
      <c r="AL20" s="3" t="e">
        <f>VLOOKUP(Q20,$B$71:$Y$80,13,FALSE)</f>
        <v>#N/A</v>
      </c>
      <c r="AM20" s="324" t="e">
        <f>VLOOKUP(Q20,$B$71:$Y$80,17,FALSE)</f>
        <v>#N/A</v>
      </c>
      <c r="AN20" s="324"/>
      <c r="AO20" s="324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231</v>
      </c>
      <c r="AV20" s="3">
        <v>0.90500000000000003</v>
      </c>
    </row>
    <row r="21" spans="1:48" ht="13.5" customHeight="1">
      <c r="A21" s="6"/>
      <c r="B21" s="19">
        <v>3</v>
      </c>
      <c r="C21" s="313"/>
      <c r="D21" s="320"/>
      <c r="E21" s="320"/>
      <c r="F21" s="320"/>
      <c r="G21" s="320"/>
      <c r="H21" s="320"/>
      <c r="I21" s="320"/>
      <c r="J21" s="314"/>
      <c r="K21" s="382"/>
      <c r="L21" s="383"/>
      <c r="M21" s="383"/>
      <c r="N21" s="384"/>
      <c r="O21" s="371"/>
      <c r="P21" s="372"/>
      <c r="Q21" s="339"/>
      <c r="R21" s="340"/>
      <c r="S21" s="340"/>
      <c r="T21" s="341"/>
      <c r="U21" s="373"/>
      <c r="V21" s="374"/>
      <c r="W21" s="375"/>
      <c r="X21" s="375"/>
      <c r="Y21" s="375"/>
      <c r="Z21" s="376"/>
      <c r="AA21" s="377" t="str">
        <f>IF(Q21="","",VLOOKUP(Q21,$B$71:$Y$80,10,FALSE))</f>
        <v/>
      </c>
      <c r="AB21" s="378"/>
      <c r="AC21" s="379"/>
      <c r="AD21" s="380"/>
      <c r="AE21" s="381" t="str">
        <f>IF(Q21="","",W21*AL21*AP21*44/12)</f>
        <v/>
      </c>
      <c r="AF21" s="381"/>
      <c r="AG21" s="381"/>
      <c r="AH21" s="381"/>
      <c r="AI21" s="30"/>
      <c r="AL21" s="3" t="e">
        <f>VLOOKUP(Q21,$B$71:$Y$80,13,FALSE)</f>
        <v>#N/A</v>
      </c>
      <c r="AM21" s="324" t="e">
        <f>VLOOKUP(Q21,$B$71:$Y$80,17,FALSE)</f>
        <v>#N/A</v>
      </c>
      <c r="AN21" s="324"/>
      <c r="AO21" s="324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232</v>
      </c>
      <c r="AV21" s="3">
        <v>0.9</v>
      </c>
    </row>
    <row r="22" spans="1:48" ht="13.5" customHeight="1" thickBot="1">
      <c r="A22" s="6"/>
      <c r="B22" s="19">
        <v>4</v>
      </c>
      <c r="C22" s="313"/>
      <c r="D22" s="320"/>
      <c r="E22" s="320"/>
      <c r="F22" s="320"/>
      <c r="G22" s="320"/>
      <c r="H22" s="320"/>
      <c r="I22" s="320"/>
      <c r="J22" s="314"/>
      <c r="K22" s="321"/>
      <c r="L22" s="322"/>
      <c r="M22" s="322"/>
      <c r="N22" s="323"/>
      <c r="O22" s="371"/>
      <c r="P22" s="372"/>
      <c r="Q22" s="339"/>
      <c r="R22" s="340"/>
      <c r="S22" s="340"/>
      <c r="T22" s="341"/>
      <c r="U22" s="373"/>
      <c r="V22" s="374"/>
      <c r="W22" s="375"/>
      <c r="X22" s="375"/>
      <c r="Y22" s="375"/>
      <c r="Z22" s="376"/>
      <c r="AA22" s="377" t="str">
        <f>IF(Q22="","",VLOOKUP(Q22,$B$71:$Y$80,10,FALSE))</f>
        <v/>
      </c>
      <c r="AB22" s="378"/>
      <c r="AC22" s="379"/>
      <c r="AD22" s="380"/>
      <c r="AE22" s="381" t="str">
        <f>IF(Q22="","",W22*AL22*AP22*44/12)</f>
        <v/>
      </c>
      <c r="AF22" s="381"/>
      <c r="AG22" s="381"/>
      <c r="AH22" s="381"/>
      <c r="AI22" s="30"/>
      <c r="AL22" s="3" t="e">
        <f>VLOOKUP(Q22,$B$71:$Y$80,13,FALSE)</f>
        <v>#N/A</v>
      </c>
      <c r="AM22" s="324" t="e">
        <f>VLOOKUP(Q22,$B$71:$Y$80,17,FALSE)</f>
        <v>#N/A</v>
      </c>
      <c r="AN22" s="324"/>
      <c r="AO22" s="324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233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234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235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21</v>
      </c>
      <c r="S25" s="299" t="s">
        <v>29</v>
      </c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300"/>
      <c r="AO25" s="3" t="s">
        <v>360</v>
      </c>
      <c r="AU25" s="3" t="s">
        <v>236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2"/>
      <c r="AO26" s="3" t="s">
        <v>359</v>
      </c>
      <c r="AU26" s="3" t="s">
        <v>237</v>
      </c>
      <c r="AV26" s="3">
        <v>0.875</v>
      </c>
    </row>
    <row r="27" spans="1:48" ht="13.5" customHeight="1">
      <c r="A27" s="38"/>
      <c r="B27" s="13"/>
      <c r="H27" s="303" t="s">
        <v>18</v>
      </c>
      <c r="I27" s="303"/>
      <c r="J27" s="303"/>
      <c r="K27" s="303"/>
      <c r="L27" s="303"/>
      <c r="M27" s="303"/>
      <c r="N27" s="303"/>
      <c r="O27" s="303"/>
      <c r="P27" s="305"/>
      <c r="Q27" s="306"/>
      <c r="R27" s="306"/>
      <c r="S27" s="306"/>
      <c r="T27" s="306"/>
      <c r="U27" s="306"/>
      <c r="V27" s="255" t="s">
        <v>15</v>
      </c>
      <c r="W27" s="255"/>
      <c r="X27" s="255"/>
      <c r="Y27" s="272"/>
      <c r="Z27" s="369">
        <f>SUM(AE19:AG22)</f>
        <v>0</v>
      </c>
      <c r="AA27" s="370"/>
      <c r="AB27" s="370"/>
      <c r="AC27" s="370"/>
      <c r="AD27" s="370"/>
      <c r="AE27" s="370"/>
      <c r="AF27" s="295" t="s">
        <v>15</v>
      </c>
      <c r="AG27" s="295"/>
      <c r="AH27" s="295"/>
      <c r="AI27" s="290"/>
      <c r="AU27" s="3" t="s">
        <v>238</v>
      </c>
      <c r="AV27" s="3">
        <v>0.87</v>
      </c>
    </row>
    <row r="28" spans="1:48" ht="13.5" customHeight="1">
      <c r="A28" s="38"/>
      <c r="B28" s="13"/>
      <c r="H28" s="304"/>
      <c r="I28" s="304"/>
      <c r="J28" s="304"/>
      <c r="K28" s="304"/>
      <c r="L28" s="304"/>
      <c r="M28" s="304"/>
      <c r="N28" s="304"/>
      <c r="O28" s="304"/>
      <c r="P28" s="307"/>
      <c r="Q28" s="308"/>
      <c r="R28" s="308"/>
      <c r="S28" s="308"/>
      <c r="T28" s="308"/>
      <c r="U28" s="308"/>
      <c r="V28" s="288"/>
      <c r="W28" s="288"/>
      <c r="X28" s="288"/>
      <c r="Y28" s="274"/>
      <c r="Z28" s="311"/>
      <c r="AA28" s="312"/>
      <c r="AB28" s="312"/>
      <c r="AC28" s="312"/>
      <c r="AD28" s="312"/>
      <c r="AE28" s="312"/>
      <c r="AF28" s="288"/>
      <c r="AG28" s="288"/>
      <c r="AH28" s="288"/>
      <c r="AI28" s="274"/>
      <c r="AU28" s="3" t="s">
        <v>239</v>
      </c>
      <c r="AV28" s="3">
        <v>0.86499999999999999</v>
      </c>
    </row>
    <row r="29" spans="1:48" ht="13.5" customHeight="1">
      <c r="AU29" s="3" t="s">
        <v>240</v>
      </c>
      <c r="AV29" s="3">
        <v>0.86</v>
      </c>
    </row>
    <row r="30" spans="1:48" ht="13.5" customHeight="1">
      <c r="A30" s="296" t="s">
        <v>13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8"/>
      <c r="AU30" s="3" t="s">
        <v>241</v>
      </c>
      <c r="AV30" s="3">
        <v>0.85499999999999998</v>
      </c>
    </row>
    <row r="31" spans="1:48" ht="13.5" customHeight="1">
      <c r="A31" s="26" t="s">
        <v>278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242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243</v>
      </c>
      <c r="AV32" s="3">
        <v>0.84499999999999997</v>
      </c>
    </row>
    <row r="33" spans="1:48" ht="13.5" customHeight="1">
      <c r="A33" s="6"/>
      <c r="B33" s="7" t="s">
        <v>179</v>
      </c>
      <c r="C33" s="7"/>
      <c r="D33" s="7"/>
      <c r="E33" s="7"/>
      <c r="F33" s="7"/>
      <c r="G33" s="7"/>
      <c r="H33" s="7"/>
      <c r="I33" s="333"/>
      <c r="J33" s="334"/>
      <c r="K33" s="334"/>
      <c r="L33" s="334"/>
      <c r="M33" s="334"/>
      <c r="N33" s="334"/>
      <c r="O33" s="334"/>
      <c r="P33" s="335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244</v>
      </c>
      <c r="AV33" s="3">
        <v>0.84</v>
      </c>
    </row>
    <row r="34" spans="1:48" ht="13.5" customHeight="1">
      <c r="A34" s="6"/>
      <c r="B34" s="7" t="s">
        <v>10</v>
      </c>
      <c r="C34" s="7"/>
      <c r="D34" s="7"/>
      <c r="E34" s="7"/>
      <c r="F34" s="7"/>
      <c r="G34" s="7"/>
      <c r="H34" s="7"/>
      <c r="I34" s="336"/>
      <c r="J34" s="337"/>
      <c r="K34" s="337"/>
      <c r="L34" s="337"/>
      <c r="M34" s="337"/>
      <c r="N34" s="337"/>
      <c r="O34" s="337"/>
      <c r="P34" s="338"/>
      <c r="Q34" s="7" t="s">
        <v>287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245</v>
      </c>
      <c r="AV34" s="3">
        <v>0.83499999999999996</v>
      </c>
    </row>
    <row r="35" spans="1:48" ht="13.5" customHeight="1">
      <c r="A35" s="6"/>
      <c r="B35" s="7" t="s">
        <v>176</v>
      </c>
      <c r="C35" s="7"/>
      <c r="D35" s="7"/>
      <c r="E35" s="7"/>
      <c r="F35" s="7"/>
      <c r="G35" s="7"/>
      <c r="H35" s="7"/>
      <c r="I35" s="339"/>
      <c r="J35" s="340"/>
      <c r="K35" s="340"/>
      <c r="L35" s="340"/>
      <c r="M35" s="340"/>
      <c r="N35" s="340"/>
      <c r="O35" s="340"/>
      <c r="P35" s="341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246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247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248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288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249</v>
      </c>
      <c r="AV38" s="3">
        <v>0.81499999999999995</v>
      </c>
    </row>
    <row r="39" spans="1:48" ht="13.5" customHeight="1">
      <c r="A39" s="6"/>
      <c r="B39" s="342"/>
      <c r="C39" s="344" t="s">
        <v>206</v>
      </c>
      <c r="D39" s="345"/>
      <c r="E39" s="345"/>
      <c r="F39" s="345"/>
      <c r="G39" s="345"/>
      <c r="H39" s="345"/>
      <c r="I39" s="345"/>
      <c r="J39" s="345"/>
      <c r="K39" s="346"/>
      <c r="L39" s="350" t="s">
        <v>207</v>
      </c>
      <c r="M39" s="351"/>
      <c r="N39" s="351"/>
      <c r="O39" s="352"/>
      <c r="P39" s="271" t="s">
        <v>270</v>
      </c>
      <c r="Q39" s="272"/>
      <c r="R39" s="356" t="s">
        <v>210</v>
      </c>
      <c r="S39" s="357"/>
      <c r="T39" s="360" t="s">
        <v>273</v>
      </c>
      <c r="U39" s="361"/>
      <c r="V39" s="362"/>
      <c r="W39" s="356" t="s">
        <v>275</v>
      </c>
      <c r="X39" s="366"/>
      <c r="Y39" s="366"/>
      <c r="Z39" s="366"/>
      <c r="AA39" s="366"/>
      <c r="AB39" s="357"/>
      <c r="AC39" s="368" t="s">
        <v>211</v>
      </c>
      <c r="AD39" s="368"/>
      <c r="AE39" s="368"/>
      <c r="AF39" s="368"/>
      <c r="AG39" s="4"/>
      <c r="AH39" s="7"/>
      <c r="AI39" s="8"/>
      <c r="AU39" s="3" t="s">
        <v>250</v>
      </c>
      <c r="AV39" s="3">
        <v>0.81</v>
      </c>
    </row>
    <row r="40" spans="1:48" ht="13.5" customHeight="1">
      <c r="A40" s="6"/>
      <c r="B40" s="343"/>
      <c r="C40" s="347"/>
      <c r="D40" s="348"/>
      <c r="E40" s="348"/>
      <c r="F40" s="348"/>
      <c r="G40" s="348"/>
      <c r="H40" s="348"/>
      <c r="I40" s="348"/>
      <c r="J40" s="348"/>
      <c r="K40" s="349"/>
      <c r="L40" s="353"/>
      <c r="M40" s="354"/>
      <c r="N40" s="354"/>
      <c r="O40" s="355"/>
      <c r="P40" s="273"/>
      <c r="Q40" s="274"/>
      <c r="R40" s="358"/>
      <c r="S40" s="359"/>
      <c r="T40" s="363"/>
      <c r="U40" s="364"/>
      <c r="V40" s="365"/>
      <c r="W40" s="358"/>
      <c r="X40" s="367"/>
      <c r="Y40" s="367"/>
      <c r="Z40" s="367"/>
      <c r="AA40" s="367"/>
      <c r="AB40" s="359"/>
      <c r="AC40" s="368"/>
      <c r="AD40" s="368"/>
      <c r="AE40" s="368"/>
      <c r="AF40" s="368"/>
      <c r="AG40" s="4"/>
      <c r="AI40" s="30"/>
      <c r="AU40" s="3" t="s">
        <v>251</v>
      </c>
      <c r="AV40" s="3">
        <v>0.80500000000000005</v>
      </c>
    </row>
    <row r="41" spans="1:48" ht="13.5" customHeight="1">
      <c r="A41" s="6"/>
      <c r="B41" s="42">
        <v>1</v>
      </c>
      <c r="C41" s="313"/>
      <c r="D41" s="320"/>
      <c r="E41" s="320"/>
      <c r="F41" s="320"/>
      <c r="G41" s="320"/>
      <c r="H41" s="320"/>
      <c r="I41" s="320"/>
      <c r="J41" s="320"/>
      <c r="K41" s="314"/>
      <c r="L41" s="321"/>
      <c r="M41" s="322"/>
      <c r="N41" s="322"/>
      <c r="O41" s="323"/>
      <c r="P41" s="313"/>
      <c r="Q41" s="314"/>
      <c r="R41" s="315"/>
      <c r="S41" s="316"/>
      <c r="T41" s="317"/>
      <c r="U41" s="318"/>
      <c r="V41" s="319"/>
      <c r="W41" s="328">
        <f>AR45</f>
        <v>0</v>
      </c>
      <c r="X41" s="329"/>
      <c r="Y41" s="329"/>
      <c r="Z41" s="329"/>
      <c r="AA41" s="250" t="str">
        <f>IF(I35="","",VLOOKUP(I35,$B$71:$Y$80,10,FALSE))</f>
        <v/>
      </c>
      <c r="AB41" s="244"/>
      <c r="AC41" s="330" t="str">
        <f>IF(I35="","",W41*AL41*AP41*44/12)</f>
        <v/>
      </c>
      <c r="AD41" s="331"/>
      <c r="AE41" s="331"/>
      <c r="AF41" s="332"/>
      <c r="AI41" s="8"/>
      <c r="AL41" s="3" t="e">
        <f>VLOOKUP(I35,$B$71:$Y$80,13,FALSE)</f>
        <v>#N/A</v>
      </c>
      <c r="AM41" s="324" t="e">
        <f>VLOOKUP(I35,$B$71:$Y$80,17,FALSE)</f>
        <v>#N/A</v>
      </c>
      <c r="AN41" s="324"/>
      <c r="AO41" s="324"/>
      <c r="AP41" s="31" t="e">
        <f>VLOOKUP(I35,$B$71:$Y$80,21,FALSE)</f>
        <v>#N/A</v>
      </c>
      <c r="AR41" s="3" t="e">
        <f>$AR$23*T41/R41/AM41</f>
        <v>#DIV/0!</v>
      </c>
      <c r="AU41" s="3" t="s">
        <v>252</v>
      </c>
      <c r="AV41" s="3">
        <v>0.8</v>
      </c>
    </row>
    <row r="42" spans="1:48" ht="13.5" customHeight="1">
      <c r="A42" s="6"/>
      <c r="B42" s="42">
        <v>2</v>
      </c>
      <c r="C42" s="313"/>
      <c r="D42" s="320"/>
      <c r="E42" s="320"/>
      <c r="F42" s="320"/>
      <c r="G42" s="320"/>
      <c r="H42" s="320"/>
      <c r="I42" s="320"/>
      <c r="J42" s="320"/>
      <c r="K42" s="314"/>
      <c r="L42" s="321"/>
      <c r="M42" s="322"/>
      <c r="N42" s="322"/>
      <c r="O42" s="323"/>
      <c r="P42" s="313"/>
      <c r="Q42" s="314"/>
      <c r="R42" s="315"/>
      <c r="S42" s="316"/>
      <c r="T42" s="317"/>
      <c r="U42" s="318"/>
      <c r="V42" s="319"/>
      <c r="W42" s="325" t="s">
        <v>291</v>
      </c>
      <c r="X42" s="326"/>
      <c r="Y42" s="326"/>
      <c r="Z42" s="326"/>
      <c r="AA42" s="326"/>
      <c r="AB42" s="326"/>
      <c r="AC42" s="326"/>
      <c r="AD42" s="326"/>
      <c r="AE42" s="326"/>
      <c r="AF42" s="326"/>
      <c r="AH42" s="7"/>
      <c r="AI42" s="8"/>
      <c r="AM42" s="324" t="e">
        <f>VLOOKUP(IF(C42="","",I$35),$B$71:$Y$80,17,FALSE)</f>
        <v>#N/A</v>
      </c>
      <c r="AN42" s="324"/>
      <c r="AO42" s="324"/>
      <c r="AP42" s="31" t="e">
        <f>VLOOKUP(IF(C42="","",I$35),$B$71:$Y$80,21,FALSE)</f>
        <v>#N/A</v>
      </c>
      <c r="AR42" s="3" t="e">
        <f>$AR$23*T42/R42/AM42</f>
        <v>#DIV/0!</v>
      </c>
      <c r="AU42" s="3" t="s">
        <v>253</v>
      </c>
      <c r="AV42" s="3">
        <v>0.79500000000000004</v>
      </c>
    </row>
    <row r="43" spans="1:48" ht="13.5" customHeight="1">
      <c r="A43" s="6"/>
      <c r="B43" s="42">
        <v>3</v>
      </c>
      <c r="C43" s="313"/>
      <c r="D43" s="320"/>
      <c r="E43" s="320"/>
      <c r="F43" s="320"/>
      <c r="G43" s="320"/>
      <c r="H43" s="320"/>
      <c r="I43" s="320"/>
      <c r="J43" s="320"/>
      <c r="K43" s="314"/>
      <c r="L43" s="321"/>
      <c r="M43" s="322"/>
      <c r="N43" s="322"/>
      <c r="O43" s="323"/>
      <c r="P43" s="313"/>
      <c r="Q43" s="314"/>
      <c r="R43" s="315"/>
      <c r="S43" s="316"/>
      <c r="T43" s="317"/>
      <c r="U43" s="318"/>
      <c r="V43" s="319"/>
      <c r="W43" s="327"/>
      <c r="X43" s="299"/>
      <c r="Y43" s="299"/>
      <c r="Z43" s="299"/>
      <c r="AA43" s="299"/>
      <c r="AB43" s="299"/>
      <c r="AC43" s="299"/>
      <c r="AD43" s="299"/>
      <c r="AE43" s="299"/>
      <c r="AF43" s="299"/>
      <c r="AH43" s="7"/>
      <c r="AI43" s="8"/>
      <c r="AM43" s="324" t="e">
        <f>VLOOKUP(IF(C43="","",I$35),$B$71:$Y$80,17,FALSE)</f>
        <v>#N/A</v>
      </c>
      <c r="AN43" s="324"/>
      <c r="AO43" s="324"/>
      <c r="AP43" s="31" t="e">
        <f>VLOOKUP(IF(C43="","",I$35),$B$71:$Y$80,21,FALSE)</f>
        <v>#N/A</v>
      </c>
      <c r="AR43" s="3" t="e">
        <f>$AR$23*T43/R43/AM43</f>
        <v>#DIV/0!</v>
      </c>
      <c r="AU43" s="3" t="s">
        <v>254</v>
      </c>
      <c r="AV43" s="3">
        <v>0.79</v>
      </c>
    </row>
    <row r="44" spans="1:48" ht="13.5" customHeight="1" thickBot="1">
      <c r="A44" s="6"/>
      <c r="B44" s="42">
        <v>4</v>
      </c>
      <c r="C44" s="313"/>
      <c r="D44" s="320"/>
      <c r="E44" s="320"/>
      <c r="F44" s="320"/>
      <c r="G44" s="320"/>
      <c r="H44" s="320"/>
      <c r="I44" s="320"/>
      <c r="J44" s="320"/>
      <c r="K44" s="314"/>
      <c r="L44" s="321"/>
      <c r="M44" s="322"/>
      <c r="N44" s="322"/>
      <c r="O44" s="323"/>
      <c r="P44" s="313"/>
      <c r="Q44" s="314"/>
      <c r="R44" s="315"/>
      <c r="S44" s="316"/>
      <c r="T44" s="317"/>
      <c r="U44" s="318"/>
      <c r="V44" s="319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324" t="e">
        <f>VLOOKUP(IF(C44="","",I$35),$B$71:$Y$80,17,FALSE)</f>
        <v>#N/A</v>
      </c>
      <c r="AN44" s="324"/>
      <c r="AO44" s="324"/>
      <c r="AP44" s="31" t="e">
        <f>VLOOKUP(IF(C44="","",I$35),$B$71:$Y$80,21,FALSE)</f>
        <v>#N/A</v>
      </c>
      <c r="AR44" s="3" t="e">
        <f>$AR$23*T44/R44/AM44</f>
        <v>#DIV/0!</v>
      </c>
      <c r="AU44" s="3" t="s">
        <v>255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274</v>
      </c>
      <c r="T45" s="296">
        <f>SUM(T41:U44)</f>
        <v>0</v>
      </c>
      <c r="U45" s="297"/>
      <c r="V45" s="298"/>
      <c r="W45" s="44" t="s">
        <v>289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256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257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258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21</v>
      </c>
      <c r="S48" s="299" t="s">
        <v>29</v>
      </c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300"/>
      <c r="AU48" s="3" t="s">
        <v>236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2"/>
      <c r="AO49" s="3" t="s">
        <v>359</v>
      </c>
      <c r="AU49" s="3" t="s">
        <v>237</v>
      </c>
      <c r="AV49" s="3">
        <v>0.875</v>
      </c>
    </row>
    <row r="50" spans="1:48">
      <c r="A50" s="38"/>
      <c r="H50" s="303" t="s">
        <v>19</v>
      </c>
      <c r="I50" s="303"/>
      <c r="J50" s="303"/>
      <c r="K50" s="303"/>
      <c r="L50" s="303"/>
      <c r="M50" s="303"/>
      <c r="N50" s="303"/>
      <c r="O50" s="303"/>
      <c r="P50" s="305"/>
      <c r="Q50" s="306"/>
      <c r="R50" s="306"/>
      <c r="S50" s="306"/>
      <c r="T50" s="306"/>
      <c r="U50" s="306"/>
      <c r="V50" s="255" t="s">
        <v>15</v>
      </c>
      <c r="W50" s="255"/>
      <c r="X50" s="255"/>
      <c r="Y50" s="272"/>
      <c r="Z50" s="309" t="str">
        <f>AC41</f>
        <v/>
      </c>
      <c r="AA50" s="310"/>
      <c r="AB50" s="310"/>
      <c r="AC50" s="310"/>
      <c r="AD50" s="310"/>
      <c r="AE50" s="310"/>
      <c r="AF50" s="255" t="s">
        <v>15</v>
      </c>
      <c r="AG50" s="255"/>
      <c r="AH50" s="255"/>
      <c r="AI50" s="272"/>
      <c r="AU50" s="3" t="s">
        <v>259</v>
      </c>
      <c r="AV50" s="3">
        <v>0.755</v>
      </c>
    </row>
    <row r="51" spans="1:48">
      <c r="A51" s="38"/>
      <c r="B51" s="13"/>
      <c r="H51" s="304"/>
      <c r="I51" s="304"/>
      <c r="J51" s="304"/>
      <c r="K51" s="304"/>
      <c r="L51" s="304"/>
      <c r="M51" s="304"/>
      <c r="N51" s="304"/>
      <c r="O51" s="304"/>
      <c r="P51" s="307"/>
      <c r="Q51" s="308"/>
      <c r="R51" s="308"/>
      <c r="S51" s="308"/>
      <c r="T51" s="308"/>
      <c r="U51" s="308"/>
      <c r="V51" s="288"/>
      <c r="W51" s="288"/>
      <c r="X51" s="288"/>
      <c r="Y51" s="274"/>
      <c r="Z51" s="311"/>
      <c r="AA51" s="312"/>
      <c r="AB51" s="312"/>
      <c r="AC51" s="312"/>
      <c r="AD51" s="312"/>
      <c r="AE51" s="312"/>
      <c r="AF51" s="288"/>
      <c r="AG51" s="288"/>
      <c r="AH51" s="288"/>
      <c r="AI51" s="274"/>
      <c r="AU51" s="3" t="s">
        <v>260</v>
      </c>
      <c r="AV51" s="3">
        <v>0.75</v>
      </c>
    </row>
    <row r="52" spans="1:48" ht="14.25" thickBot="1">
      <c r="AU52" s="3" t="s">
        <v>261</v>
      </c>
      <c r="AV52" s="3">
        <v>0.745</v>
      </c>
    </row>
    <row r="53" spans="1:48" ht="14.25" thickTop="1">
      <c r="B53" s="283" t="s">
        <v>18</v>
      </c>
      <c r="C53" s="284"/>
      <c r="D53" s="284"/>
      <c r="E53" s="284"/>
      <c r="F53" s="284"/>
      <c r="G53" s="284"/>
      <c r="H53" s="284"/>
      <c r="I53" s="284"/>
      <c r="J53" s="284"/>
      <c r="K53" s="285"/>
      <c r="N53" s="283" t="s">
        <v>19</v>
      </c>
      <c r="O53" s="284"/>
      <c r="P53" s="284"/>
      <c r="Q53" s="284"/>
      <c r="R53" s="284"/>
      <c r="S53" s="284"/>
      <c r="T53" s="284"/>
      <c r="U53" s="284"/>
      <c r="V53" s="284"/>
      <c r="W53" s="285"/>
      <c r="Z53" s="262" t="s">
        <v>16</v>
      </c>
      <c r="AA53" s="263"/>
      <c r="AB53" s="263"/>
      <c r="AC53" s="263"/>
      <c r="AD53" s="263"/>
      <c r="AE53" s="263"/>
      <c r="AF53" s="263"/>
      <c r="AG53" s="263"/>
      <c r="AH53" s="263"/>
      <c r="AI53" s="264"/>
      <c r="AU53" s="3" t="s">
        <v>262</v>
      </c>
      <c r="AV53" s="3">
        <v>0.74</v>
      </c>
    </row>
    <row r="54" spans="1:48" ht="13.5" customHeight="1">
      <c r="B54" s="286">
        <f>IF($AQ$7=2,P27,Z27)</f>
        <v>0</v>
      </c>
      <c r="C54" s="287"/>
      <c r="D54" s="287"/>
      <c r="E54" s="287"/>
      <c r="F54" s="287"/>
      <c r="G54" s="287"/>
      <c r="H54" s="255" t="s">
        <v>15</v>
      </c>
      <c r="I54" s="255"/>
      <c r="J54" s="255"/>
      <c r="K54" s="272"/>
      <c r="L54" s="289" t="s">
        <v>20</v>
      </c>
      <c r="M54" s="290"/>
      <c r="N54" s="291" t="str">
        <f>IF(AQ7=2,P50,Z50)</f>
        <v/>
      </c>
      <c r="O54" s="292"/>
      <c r="P54" s="292"/>
      <c r="Q54" s="292"/>
      <c r="R54" s="292"/>
      <c r="S54" s="292"/>
      <c r="T54" s="255" t="s">
        <v>15</v>
      </c>
      <c r="U54" s="255"/>
      <c r="V54" s="255"/>
      <c r="W54" s="272"/>
      <c r="X54" s="289" t="s">
        <v>17</v>
      </c>
      <c r="Y54" s="295"/>
      <c r="Z54" s="275" t="str">
        <f>IFERROR(B54-N54,"")</f>
        <v/>
      </c>
      <c r="AA54" s="266"/>
      <c r="AB54" s="266"/>
      <c r="AC54" s="266"/>
      <c r="AD54" s="266"/>
      <c r="AE54" s="266"/>
      <c r="AF54" s="255" t="s">
        <v>15</v>
      </c>
      <c r="AG54" s="255"/>
      <c r="AH54" s="255"/>
      <c r="AI54" s="256"/>
      <c r="AU54" s="3" t="s">
        <v>263</v>
      </c>
      <c r="AV54" s="3">
        <v>0.73499999999999999</v>
      </c>
    </row>
    <row r="55" spans="1:48" ht="14.25" customHeight="1" thickBot="1">
      <c r="A55" s="14"/>
      <c r="B55" s="286"/>
      <c r="C55" s="287"/>
      <c r="D55" s="287"/>
      <c r="E55" s="287"/>
      <c r="F55" s="287"/>
      <c r="G55" s="287"/>
      <c r="H55" s="288"/>
      <c r="I55" s="288"/>
      <c r="J55" s="288"/>
      <c r="K55" s="274"/>
      <c r="L55" s="289"/>
      <c r="M55" s="290"/>
      <c r="N55" s="293"/>
      <c r="O55" s="294"/>
      <c r="P55" s="294"/>
      <c r="Q55" s="294"/>
      <c r="R55" s="294"/>
      <c r="S55" s="294"/>
      <c r="T55" s="288"/>
      <c r="U55" s="288"/>
      <c r="V55" s="288"/>
      <c r="W55" s="274"/>
      <c r="X55" s="289"/>
      <c r="Y55" s="295"/>
      <c r="Z55" s="276"/>
      <c r="AA55" s="277"/>
      <c r="AB55" s="277"/>
      <c r="AC55" s="277"/>
      <c r="AD55" s="277"/>
      <c r="AE55" s="277"/>
      <c r="AF55" s="257"/>
      <c r="AG55" s="257"/>
      <c r="AH55" s="257"/>
      <c r="AI55" s="258"/>
      <c r="AU55" s="3" t="s">
        <v>264</v>
      </c>
      <c r="AV55" s="3">
        <v>0.73</v>
      </c>
    </row>
    <row r="56" spans="1:48" ht="15" thickTop="1" thickBot="1">
      <c r="AU56" s="3" t="s">
        <v>265</v>
      </c>
      <c r="AV56" s="3">
        <v>0.72499999999999998</v>
      </c>
    </row>
    <row r="57" spans="1:48" ht="13.5" customHeight="1" thickTop="1">
      <c r="N57" s="259" t="s">
        <v>376</v>
      </c>
      <c r="O57" s="260"/>
      <c r="P57" s="260"/>
      <c r="Q57" s="260"/>
      <c r="R57" s="260"/>
      <c r="S57" s="260"/>
      <c r="T57" s="261"/>
      <c r="Z57" s="262" t="s">
        <v>381</v>
      </c>
      <c r="AA57" s="263"/>
      <c r="AB57" s="263"/>
      <c r="AC57" s="263"/>
      <c r="AD57" s="263"/>
      <c r="AE57" s="263"/>
      <c r="AF57" s="263"/>
      <c r="AG57" s="263"/>
      <c r="AH57" s="263"/>
      <c r="AI57" s="264"/>
      <c r="AU57" s="3" t="s">
        <v>266</v>
      </c>
      <c r="AV57" s="3">
        <v>0.72</v>
      </c>
    </row>
    <row r="58" spans="1:48" ht="13.5" customHeight="1">
      <c r="N58" s="265">
        <f>I3</f>
        <v>0</v>
      </c>
      <c r="O58" s="266"/>
      <c r="P58" s="266"/>
      <c r="Q58" s="266"/>
      <c r="R58" s="267"/>
      <c r="S58" s="271" t="s">
        <v>11</v>
      </c>
      <c r="T58" s="272"/>
      <c r="Z58" s="275" t="str">
        <f>IFERROR(Z54*N58,"")</f>
        <v/>
      </c>
      <c r="AA58" s="266"/>
      <c r="AB58" s="266"/>
      <c r="AC58" s="266"/>
      <c r="AD58" s="266"/>
      <c r="AE58" s="266"/>
      <c r="AF58" s="278" t="s">
        <v>377</v>
      </c>
      <c r="AG58" s="279"/>
      <c r="AH58" s="279"/>
      <c r="AI58" s="280"/>
      <c r="AU58" s="3" t="s">
        <v>267</v>
      </c>
      <c r="AV58" s="3">
        <v>0.71499999999999997</v>
      </c>
    </row>
    <row r="59" spans="1:48" ht="14.25" customHeight="1" thickBot="1">
      <c r="N59" s="268"/>
      <c r="O59" s="269"/>
      <c r="P59" s="269"/>
      <c r="Q59" s="269"/>
      <c r="R59" s="270"/>
      <c r="S59" s="273"/>
      <c r="T59" s="274"/>
      <c r="Z59" s="276"/>
      <c r="AA59" s="277"/>
      <c r="AB59" s="277"/>
      <c r="AC59" s="277"/>
      <c r="AD59" s="277"/>
      <c r="AE59" s="277"/>
      <c r="AF59" s="281"/>
      <c r="AG59" s="281"/>
      <c r="AH59" s="281"/>
      <c r="AI59" s="282"/>
      <c r="AU59" s="3" t="s">
        <v>268</v>
      </c>
      <c r="AV59" s="3">
        <v>0.71</v>
      </c>
    </row>
    <row r="60" spans="1:48" ht="15" thickTop="1">
      <c r="P60" s="15"/>
      <c r="AU60" s="3" t="s">
        <v>269</v>
      </c>
      <c r="AV60" s="3">
        <v>0.70499999999999996</v>
      </c>
    </row>
    <row r="61" spans="1:48" ht="13.5" customHeight="1"/>
    <row r="62" spans="1:48" ht="14.25" customHeight="1">
      <c r="B62" s="3" t="s">
        <v>379</v>
      </c>
      <c r="C62" s="3" t="s">
        <v>380</v>
      </c>
    </row>
    <row r="66" spans="2:36" hidden="1"/>
    <row r="67" spans="2:36" hidden="1"/>
    <row r="68" spans="2:36" hidden="1"/>
    <row r="69" spans="2:36" hidden="1"/>
    <row r="70" spans="2:36" hidden="1">
      <c r="B70" s="251" t="s">
        <v>176</v>
      </c>
      <c r="C70" s="251"/>
      <c r="D70" s="251"/>
      <c r="E70" s="251"/>
      <c r="F70" s="251"/>
      <c r="G70" s="251"/>
      <c r="H70" s="251"/>
      <c r="I70" s="251"/>
      <c r="J70" s="251"/>
      <c r="K70" s="251" t="s">
        <v>25</v>
      </c>
      <c r="L70" s="251"/>
      <c r="M70" s="251"/>
      <c r="N70" s="48" t="s">
        <v>271</v>
      </c>
      <c r="O70" s="49"/>
      <c r="P70" s="49"/>
      <c r="Q70" s="50"/>
      <c r="R70" s="252" t="s">
        <v>272</v>
      </c>
      <c r="S70" s="253"/>
      <c r="T70" s="253"/>
      <c r="U70" s="254"/>
      <c r="V70" s="251" t="s">
        <v>178</v>
      </c>
      <c r="W70" s="251"/>
      <c r="X70" s="251"/>
      <c r="Y70" s="251"/>
      <c r="AA70" s="51" t="s">
        <v>179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244" t="s">
        <v>27</v>
      </c>
      <c r="C71" s="244"/>
      <c r="D71" s="244"/>
      <c r="E71" s="244"/>
      <c r="F71" s="244"/>
      <c r="G71" s="244"/>
      <c r="H71" s="244"/>
      <c r="I71" s="244"/>
      <c r="J71" s="244"/>
      <c r="K71" s="244" t="s">
        <v>26</v>
      </c>
      <c r="L71" s="244"/>
      <c r="M71" s="244"/>
      <c r="N71" s="52">
        <v>36.700000000000003</v>
      </c>
      <c r="O71" s="52"/>
      <c r="P71" s="52"/>
      <c r="Q71" s="52"/>
      <c r="R71" s="248">
        <v>34.200000000000003</v>
      </c>
      <c r="S71" s="249"/>
      <c r="T71" s="249"/>
      <c r="U71" s="250"/>
      <c r="V71" s="244">
        <v>1.8499999999999999E-2</v>
      </c>
      <c r="W71" s="244"/>
      <c r="X71" s="244"/>
      <c r="Y71" s="244"/>
      <c r="AA71" s="52" t="s">
        <v>180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244" t="s">
        <v>181</v>
      </c>
      <c r="C72" s="244"/>
      <c r="D72" s="244"/>
      <c r="E72" s="244"/>
      <c r="F72" s="244"/>
      <c r="G72" s="244"/>
      <c r="H72" s="244"/>
      <c r="I72" s="244"/>
      <c r="J72" s="244"/>
      <c r="K72" s="244" t="s">
        <v>26</v>
      </c>
      <c r="L72" s="244"/>
      <c r="M72" s="244"/>
      <c r="N72" s="52">
        <v>39.1</v>
      </c>
      <c r="O72" s="52"/>
      <c r="P72" s="52"/>
      <c r="Q72" s="52"/>
      <c r="R72" s="248">
        <v>36.6</v>
      </c>
      <c r="S72" s="249"/>
      <c r="T72" s="249"/>
      <c r="U72" s="250"/>
      <c r="V72" s="244">
        <v>1.89E-2</v>
      </c>
      <c r="W72" s="244"/>
      <c r="X72" s="244"/>
      <c r="Y72" s="244"/>
      <c r="AA72" s="52" t="s">
        <v>182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244" t="s">
        <v>183</v>
      </c>
      <c r="C73" s="244"/>
      <c r="D73" s="244"/>
      <c r="E73" s="244"/>
      <c r="F73" s="244"/>
      <c r="G73" s="244"/>
      <c r="H73" s="244"/>
      <c r="I73" s="244"/>
      <c r="J73" s="244"/>
      <c r="K73" s="244" t="s">
        <v>26</v>
      </c>
      <c r="L73" s="244"/>
      <c r="M73" s="244"/>
      <c r="N73" s="52">
        <v>41.9</v>
      </c>
      <c r="O73" s="52"/>
      <c r="P73" s="52"/>
      <c r="Q73" s="52"/>
      <c r="R73" s="248">
        <v>39.4</v>
      </c>
      <c r="S73" s="249"/>
      <c r="T73" s="249"/>
      <c r="U73" s="250"/>
      <c r="V73" s="244">
        <v>1.95E-2</v>
      </c>
      <c r="W73" s="244"/>
      <c r="X73" s="244"/>
      <c r="Y73" s="244"/>
      <c r="AA73" s="52" t="s">
        <v>184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244" t="s">
        <v>185</v>
      </c>
      <c r="C74" s="244"/>
      <c r="D74" s="244"/>
      <c r="E74" s="244"/>
      <c r="F74" s="244"/>
      <c r="G74" s="244"/>
      <c r="H74" s="244"/>
      <c r="I74" s="244"/>
      <c r="J74" s="244"/>
      <c r="K74" s="244" t="s">
        <v>186</v>
      </c>
      <c r="L74" s="244"/>
      <c r="M74" s="244"/>
      <c r="N74" s="52">
        <v>50.8</v>
      </c>
      <c r="O74" s="52"/>
      <c r="P74" s="52"/>
      <c r="Q74" s="52"/>
      <c r="R74" s="248">
        <v>45.8</v>
      </c>
      <c r="S74" s="249"/>
      <c r="T74" s="249"/>
      <c r="U74" s="250"/>
      <c r="V74" s="244">
        <v>1.61E-2</v>
      </c>
      <c r="W74" s="244"/>
      <c r="X74" s="244"/>
      <c r="Y74" s="244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244" t="s">
        <v>187</v>
      </c>
      <c r="C75" s="244"/>
      <c r="D75" s="244"/>
      <c r="E75" s="244"/>
      <c r="F75" s="244"/>
      <c r="G75" s="244"/>
      <c r="H75" s="244"/>
      <c r="I75" s="244"/>
      <c r="J75" s="244"/>
      <c r="K75" s="244" t="s">
        <v>186</v>
      </c>
      <c r="L75" s="244"/>
      <c r="M75" s="244"/>
      <c r="N75" s="52">
        <v>54.6</v>
      </c>
      <c r="O75" s="52"/>
      <c r="P75" s="52"/>
      <c r="Q75" s="52"/>
      <c r="R75" s="248">
        <v>49.2</v>
      </c>
      <c r="S75" s="249"/>
      <c r="T75" s="249"/>
      <c r="U75" s="250"/>
      <c r="V75" s="244">
        <v>1.35E-2</v>
      </c>
      <c r="W75" s="244"/>
      <c r="X75" s="244"/>
      <c r="Y75" s="244"/>
      <c r="AA75" s="51" t="s">
        <v>10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244" t="s">
        <v>188</v>
      </c>
      <c r="C76" s="244"/>
      <c r="D76" s="244"/>
      <c r="E76" s="244"/>
      <c r="F76" s="244"/>
      <c r="G76" s="244"/>
      <c r="H76" s="244"/>
      <c r="I76" s="244"/>
      <c r="J76" s="244"/>
      <c r="K76" s="244" t="s">
        <v>189</v>
      </c>
      <c r="L76" s="244"/>
      <c r="M76" s="244"/>
      <c r="N76" s="52">
        <v>45</v>
      </c>
      <c r="O76" s="52"/>
      <c r="P76" s="52"/>
      <c r="Q76" s="52"/>
      <c r="R76" s="248">
        <v>40.6</v>
      </c>
      <c r="S76" s="249"/>
      <c r="T76" s="249"/>
      <c r="U76" s="250"/>
      <c r="V76" s="244">
        <v>1.3599999999999999E-2</v>
      </c>
      <c r="W76" s="244"/>
      <c r="X76" s="244"/>
      <c r="Y76" s="244"/>
      <c r="AA76" s="52" t="s">
        <v>190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244" t="s">
        <v>191</v>
      </c>
      <c r="C77" s="244"/>
      <c r="D77" s="244"/>
      <c r="E77" s="244"/>
      <c r="F77" s="244"/>
      <c r="G77" s="244"/>
      <c r="H77" s="244"/>
      <c r="I77" s="244"/>
      <c r="J77" s="244"/>
      <c r="K77" s="244" t="s">
        <v>189</v>
      </c>
      <c r="L77" s="244"/>
      <c r="M77" s="244"/>
      <c r="N77" s="52">
        <v>43.12</v>
      </c>
      <c r="O77" s="52"/>
      <c r="P77" s="52"/>
      <c r="Q77" s="52"/>
      <c r="R77" s="245">
        <f>N77*0.902</f>
        <v>38.894239999999996</v>
      </c>
      <c r="S77" s="246"/>
      <c r="T77" s="246"/>
      <c r="U77" s="247"/>
      <c r="V77" s="244">
        <v>1.3599999999999999E-2</v>
      </c>
      <c r="W77" s="244"/>
      <c r="X77" s="244"/>
      <c r="Y77" s="244"/>
      <c r="AA77" s="52" t="s">
        <v>192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244" t="s">
        <v>193</v>
      </c>
      <c r="C78" s="244"/>
      <c r="D78" s="244"/>
      <c r="E78" s="244"/>
      <c r="F78" s="244"/>
      <c r="G78" s="244"/>
      <c r="H78" s="244"/>
      <c r="I78" s="244"/>
      <c r="J78" s="244"/>
      <c r="K78" s="244" t="s">
        <v>189</v>
      </c>
      <c r="L78" s="244"/>
      <c r="M78" s="244"/>
      <c r="N78" s="52">
        <v>46.04</v>
      </c>
      <c r="O78" s="52"/>
      <c r="P78" s="52"/>
      <c r="Q78" s="52"/>
      <c r="R78" s="245">
        <f>N78*0.902</f>
        <v>41.528080000000003</v>
      </c>
      <c r="S78" s="246"/>
      <c r="T78" s="246"/>
      <c r="U78" s="247"/>
      <c r="V78" s="244">
        <v>1.3599999999999999E-2</v>
      </c>
      <c r="W78" s="244"/>
      <c r="X78" s="244"/>
      <c r="Y78" s="244"/>
      <c r="AA78" s="52" t="s">
        <v>194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244" t="s">
        <v>195</v>
      </c>
      <c r="C79" s="244"/>
      <c r="D79" s="244"/>
      <c r="E79" s="244"/>
      <c r="F79" s="244"/>
      <c r="G79" s="244"/>
      <c r="H79" s="244"/>
      <c r="I79" s="244"/>
      <c r="J79" s="244"/>
      <c r="K79" s="244" t="s">
        <v>189</v>
      </c>
      <c r="L79" s="244"/>
      <c r="M79" s="244"/>
      <c r="N79" s="52">
        <v>41.86</v>
      </c>
      <c r="O79" s="52"/>
      <c r="P79" s="52"/>
      <c r="Q79" s="52"/>
      <c r="R79" s="245">
        <f>N79*0.902</f>
        <v>37.757719999999999</v>
      </c>
      <c r="S79" s="246"/>
      <c r="T79" s="246"/>
      <c r="U79" s="247"/>
      <c r="V79" s="244">
        <v>1.3599999999999999E-2</v>
      </c>
      <c r="W79" s="244"/>
      <c r="X79" s="244"/>
      <c r="Y79" s="244"/>
      <c r="AA79" s="52" t="s">
        <v>196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244" t="s">
        <v>197</v>
      </c>
      <c r="C80" s="244"/>
      <c r="D80" s="244"/>
      <c r="E80" s="244"/>
      <c r="F80" s="244"/>
      <c r="G80" s="244"/>
      <c r="H80" s="244"/>
      <c r="I80" s="244"/>
      <c r="J80" s="244"/>
      <c r="K80" s="244" t="s">
        <v>189</v>
      </c>
      <c r="L80" s="244"/>
      <c r="M80" s="244"/>
      <c r="N80" s="52">
        <v>29.3</v>
      </c>
      <c r="O80" s="52"/>
      <c r="P80" s="52"/>
      <c r="Q80" s="52"/>
      <c r="R80" s="245">
        <f>N80*0.902</f>
        <v>26.428600000000003</v>
      </c>
      <c r="S80" s="246"/>
      <c r="T80" s="246"/>
      <c r="U80" s="247"/>
      <c r="V80" s="244">
        <v>1.3599999999999999E-2</v>
      </c>
      <c r="W80" s="244"/>
      <c r="X80" s="244"/>
      <c r="Y80" s="244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19"/>
  <conditionalFormatting sqref="C19:C22">
    <cfRule type="containsBlanks" dxfId="21" priority="17">
      <formula>LEN(TRIM(C19))=0</formula>
    </cfRule>
  </conditionalFormatting>
  <conditionalFormatting sqref="C41:C44">
    <cfRule type="containsBlanks" dxfId="20" priority="20">
      <formula>LEN(TRIM(C41))=0</formula>
    </cfRule>
  </conditionalFormatting>
  <conditionalFormatting sqref="C11:Q14">
    <cfRule type="containsBlanks" dxfId="19" priority="10">
      <formula>LEN(TRIM(C11))=0</formula>
    </cfRule>
  </conditionalFormatting>
  <conditionalFormatting sqref="I3:K4">
    <cfRule type="containsBlanks" dxfId="18" priority="1">
      <formula>LEN(TRIM(I3))=0</formula>
    </cfRule>
  </conditionalFormatting>
  <conditionalFormatting sqref="I33:P34">
    <cfRule type="containsBlanks" dxfId="17" priority="16">
      <formula>LEN(TRIM(I33))=0</formula>
    </cfRule>
  </conditionalFormatting>
  <conditionalFormatting sqref="K19:K22">
    <cfRule type="containsBlanks" dxfId="16" priority="18">
      <formula>LEN(TRIM(K19))=0</formula>
    </cfRule>
  </conditionalFormatting>
  <conditionalFormatting sqref="L41:L44">
    <cfRule type="containsBlanks" dxfId="15" priority="2">
      <formula>LEN(TRIM(L41))=0</formula>
    </cfRule>
  </conditionalFormatting>
  <conditionalFormatting sqref="L24:Z24">
    <cfRule type="expression" dxfId="14" priority="23">
      <formula>($K$24="")</formula>
    </cfRule>
  </conditionalFormatting>
  <conditionalFormatting sqref="P41:R44">
    <cfRule type="containsBlanks" dxfId="13" priority="14">
      <formula>LEN(TRIM(P41))=0</formula>
    </cfRule>
  </conditionalFormatting>
  <conditionalFormatting sqref="P27:U28">
    <cfRule type="notContainsBlanks" dxfId="12" priority="8">
      <formula>LEN(TRIM(P27))&gt;0</formula>
    </cfRule>
    <cfRule type="expression" dxfId="11" priority="25">
      <formula>AQ7=2</formula>
    </cfRule>
  </conditionalFormatting>
  <conditionalFormatting sqref="P50:U51">
    <cfRule type="notContainsBlanks" dxfId="10" priority="5">
      <formula>LEN(TRIM(P50))&gt;0</formula>
    </cfRule>
    <cfRule type="expression" dxfId="9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8" priority="21">
      <formula>LEN(TRIM(I19))=0</formula>
    </cfRule>
  </conditionalFormatting>
  <conditionalFormatting sqref="S11:AG14">
    <cfRule type="containsBlanks" dxfId="7" priority="9">
      <formula>LEN(TRIM(S11))=0</formula>
    </cfRule>
  </conditionalFormatting>
  <conditionalFormatting sqref="T41:T44">
    <cfRule type="containsBlanks" dxfId="6" priority="13">
      <formula>LEN(TRIM(T41))=0</formula>
    </cfRule>
  </conditionalFormatting>
  <conditionalFormatting sqref="U19:Z22">
    <cfRule type="containsBlanks" dxfId="5" priority="12">
      <formula>LEN(TRIM(U19))=0</formula>
    </cfRule>
  </conditionalFormatting>
  <conditionalFormatting sqref="W45">
    <cfRule type="expression" dxfId="4" priority="24">
      <formula>$T$45=1</formula>
    </cfRule>
  </conditionalFormatting>
  <conditionalFormatting sqref="AC19:AD22">
    <cfRule type="containsBlanks" dxfId="3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6:14">
      <c r="F5" s="444"/>
      <c r="G5" s="447" t="s">
        <v>292</v>
      </c>
      <c r="H5" s="447"/>
      <c r="I5" s="447"/>
      <c r="J5" s="447"/>
      <c r="K5" s="447" t="s">
        <v>293</v>
      </c>
      <c r="L5" s="447"/>
      <c r="M5" s="447"/>
      <c r="N5" s="447"/>
    </row>
    <row r="6" spans="6:14">
      <c r="F6" s="445"/>
      <c r="G6" s="448" t="s">
        <v>295</v>
      </c>
      <c r="H6" s="449"/>
      <c r="I6" s="448" t="s">
        <v>297</v>
      </c>
      <c r="J6" s="449"/>
      <c r="K6" s="448" t="s">
        <v>295</v>
      </c>
      <c r="L6" s="449"/>
      <c r="M6" s="448" t="s">
        <v>297</v>
      </c>
      <c r="N6" s="449"/>
    </row>
    <row r="7" spans="6:14">
      <c r="F7" s="446"/>
      <c r="G7" s="23" t="s">
        <v>298</v>
      </c>
      <c r="H7" s="23" t="s">
        <v>299</v>
      </c>
      <c r="I7" s="23" t="s">
        <v>298</v>
      </c>
      <c r="J7" s="23" t="s">
        <v>299</v>
      </c>
      <c r="K7" s="23" t="s">
        <v>298</v>
      </c>
      <c r="L7" s="23" t="s">
        <v>299</v>
      </c>
      <c r="M7" s="23" t="s">
        <v>298</v>
      </c>
      <c r="N7" s="23" t="s">
        <v>299</v>
      </c>
    </row>
    <row r="8" spans="6:14">
      <c r="F8" s="55" t="s">
        <v>300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301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302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303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304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305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306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307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308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309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310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311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312</v>
      </c>
      <c r="G22" t="s">
        <v>292</v>
      </c>
      <c r="K22" t="s">
        <v>293</v>
      </c>
      <c r="P22" t="s">
        <v>315</v>
      </c>
      <c r="U22" t="s">
        <v>322</v>
      </c>
    </row>
    <row r="23" spans="6:23">
      <c r="G23" t="s">
        <v>295</v>
      </c>
      <c r="I23" t="s">
        <v>297</v>
      </c>
      <c r="K23" t="s">
        <v>295</v>
      </c>
      <c r="M23" t="s">
        <v>297</v>
      </c>
    </row>
    <row r="24" spans="6:23">
      <c r="G24" t="s">
        <v>298</v>
      </c>
      <c r="H24" t="s">
        <v>299</v>
      </c>
      <c r="I24" t="s">
        <v>298</v>
      </c>
      <c r="J24" t="s">
        <v>299</v>
      </c>
      <c r="K24" t="s">
        <v>298</v>
      </c>
      <c r="L24" t="s">
        <v>299</v>
      </c>
      <c r="M24" t="s">
        <v>298</v>
      </c>
      <c r="N24" t="s">
        <v>299</v>
      </c>
      <c r="P24" t="s">
        <v>292</v>
      </c>
      <c r="R24" t="s">
        <v>293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295</v>
      </c>
      <c r="Q25" t="s">
        <v>297</v>
      </c>
      <c r="R25" t="s">
        <v>295</v>
      </c>
      <c r="S25" t="s">
        <v>297</v>
      </c>
      <c r="U25" t="s">
        <v>295</v>
      </c>
      <c r="V25" t="s">
        <v>297</v>
      </c>
      <c r="W25" t="s">
        <v>321</v>
      </c>
    </row>
    <row r="26" spans="6:23">
      <c r="F26" t="s">
        <v>300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301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302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303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304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305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306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307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308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309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310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311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319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313</v>
      </c>
      <c r="G40" t="s">
        <v>314</v>
      </c>
      <c r="P40" t="s">
        <v>316</v>
      </c>
    </row>
    <row r="41" spans="6:27">
      <c r="G41" t="s">
        <v>292</v>
      </c>
      <c r="I41" t="s">
        <v>293</v>
      </c>
      <c r="U41" t="s">
        <v>317</v>
      </c>
    </row>
    <row r="42" spans="6:27">
      <c r="G42" t="s">
        <v>298</v>
      </c>
      <c r="H42" t="s">
        <v>299</v>
      </c>
      <c r="I42" t="s">
        <v>298</v>
      </c>
      <c r="J42" t="s">
        <v>299</v>
      </c>
      <c r="P42" t="s">
        <v>292</v>
      </c>
      <c r="Q42" t="s">
        <v>293</v>
      </c>
      <c r="U42" t="s">
        <v>292</v>
      </c>
      <c r="W42" t="s">
        <v>293</v>
      </c>
      <c r="Y42" t="s">
        <v>323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295</v>
      </c>
      <c r="V43" t="s">
        <v>297</v>
      </c>
      <c r="W43" t="s">
        <v>295</v>
      </c>
      <c r="X43" t="s">
        <v>297</v>
      </c>
      <c r="Y43" t="s">
        <v>295</v>
      </c>
      <c r="Z43" t="s">
        <v>297</v>
      </c>
      <c r="AA43" t="s">
        <v>324</v>
      </c>
    </row>
    <row r="44" spans="6:27">
      <c r="F44" t="s">
        <v>300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301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302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303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304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305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306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307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308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309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310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311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347</v>
      </c>
    </row>
    <row r="62" spans="2:27">
      <c r="B62" t="s">
        <v>335</v>
      </c>
      <c r="K62" t="s">
        <v>336</v>
      </c>
    </row>
    <row r="63" spans="2:27">
      <c r="B63" s="70"/>
      <c r="C63" s="448" t="s">
        <v>337</v>
      </c>
      <c r="D63" s="450"/>
      <c r="E63" s="450"/>
      <c r="F63" s="450"/>
      <c r="G63" s="450"/>
      <c r="H63" s="449"/>
      <c r="I63" s="448" t="s">
        <v>338</v>
      </c>
      <c r="J63" s="449"/>
      <c r="K63" s="448" t="s">
        <v>337</v>
      </c>
      <c r="L63" s="450"/>
      <c r="M63" s="450"/>
      <c r="N63" s="450"/>
      <c r="O63" s="450"/>
      <c r="P63" s="449"/>
      <c r="Q63" s="448" t="s">
        <v>338</v>
      </c>
      <c r="R63" s="449"/>
    </row>
    <row r="64" spans="2:27">
      <c r="B64" s="71"/>
      <c r="C64" s="448" t="s">
        <v>339</v>
      </c>
      <c r="D64" s="449"/>
      <c r="E64" s="448" t="s">
        <v>293</v>
      </c>
      <c r="F64" s="449"/>
      <c r="G64" s="448" t="s">
        <v>340</v>
      </c>
      <c r="H64" s="449"/>
      <c r="I64" s="72"/>
      <c r="J64" s="17"/>
      <c r="K64" s="448" t="s">
        <v>339</v>
      </c>
      <c r="L64" s="449"/>
      <c r="M64" s="448" t="s">
        <v>293</v>
      </c>
      <c r="N64" s="449"/>
      <c r="O64" s="448" t="s">
        <v>340</v>
      </c>
      <c r="P64" s="449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341</v>
      </c>
      <c r="C66" s="23" t="s">
        <v>295</v>
      </c>
      <c r="D66" s="23" t="s">
        <v>297</v>
      </c>
      <c r="E66" s="23" t="s">
        <v>295</v>
      </c>
      <c r="F66" s="23" t="s">
        <v>297</v>
      </c>
      <c r="G66" s="23" t="s">
        <v>295</v>
      </c>
      <c r="H66" s="23" t="s">
        <v>297</v>
      </c>
      <c r="I66" s="23" t="s">
        <v>295</v>
      </c>
      <c r="J66" s="23" t="s">
        <v>297</v>
      </c>
      <c r="K66" s="23" t="s">
        <v>295</v>
      </c>
      <c r="L66" s="23" t="s">
        <v>297</v>
      </c>
      <c r="M66" s="23" t="s">
        <v>295</v>
      </c>
      <c r="N66" s="23" t="s">
        <v>297</v>
      </c>
      <c r="O66" s="23" t="s">
        <v>295</v>
      </c>
      <c r="P66" s="23" t="s">
        <v>297</v>
      </c>
      <c r="Q66" s="23" t="s">
        <v>295</v>
      </c>
      <c r="R66" s="23" t="s">
        <v>297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342</v>
      </c>
      <c r="C70" s="23" t="s">
        <v>295</v>
      </c>
      <c r="D70" s="23" t="s">
        <v>297</v>
      </c>
      <c r="E70" s="23" t="s">
        <v>295</v>
      </c>
      <c r="F70" s="23" t="s">
        <v>297</v>
      </c>
      <c r="G70" s="23" t="s">
        <v>295</v>
      </c>
      <c r="H70" s="23" t="s">
        <v>297</v>
      </c>
      <c r="I70" s="23" t="s">
        <v>295</v>
      </c>
      <c r="J70" s="23" t="s">
        <v>297</v>
      </c>
      <c r="K70" s="23" t="s">
        <v>295</v>
      </c>
      <c r="L70" s="23" t="s">
        <v>297</v>
      </c>
      <c r="M70" s="23" t="s">
        <v>295</v>
      </c>
      <c r="N70" s="23" t="s">
        <v>297</v>
      </c>
      <c r="O70" s="23" t="s">
        <v>295</v>
      </c>
      <c r="P70" s="23" t="s">
        <v>297</v>
      </c>
      <c r="Q70" s="23" t="s">
        <v>295</v>
      </c>
      <c r="R70" s="23" t="s">
        <v>297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4.25" thickBot="1"/>
    <row r="75" spans="2:18" ht="14.25" thickBot="1">
      <c r="C75" s="78">
        <v>0.25</v>
      </c>
    </row>
    <row r="76" spans="2:18">
      <c r="C76" s="79"/>
      <c r="G76" t="s">
        <v>294</v>
      </c>
      <c r="H76">
        <v>111</v>
      </c>
      <c r="I76" s="24" t="s">
        <v>330</v>
      </c>
      <c r="J76">
        <v>2015</v>
      </c>
      <c r="M76" t="s">
        <v>343</v>
      </c>
      <c r="N76" t="s">
        <v>344</v>
      </c>
      <c r="O76" t="s">
        <v>345</v>
      </c>
      <c r="P76" t="s">
        <v>346</v>
      </c>
    </row>
    <row r="77" spans="2:18">
      <c r="G77" t="s">
        <v>296</v>
      </c>
      <c r="H77">
        <v>112</v>
      </c>
      <c r="I77" s="24" t="s">
        <v>331</v>
      </c>
      <c r="J77">
        <v>1</v>
      </c>
      <c r="L77" t="s">
        <v>341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332</v>
      </c>
      <c r="H78">
        <v>12</v>
      </c>
      <c r="I78" s="24" t="s">
        <v>333</v>
      </c>
      <c r="J78">
        <v>1</v>
      </c>
      <c r="K78">
        <f>MATCH(H77,C65:J65,0)</f>
        <v>2</v>
      </c>
      <c r="L78" t="s">
        <v>342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334</v>
      </c>
      <c r="H79">
        <v>2</v>
      </c>
      <c r="J79">
        <v>2</v>
      </c>
      <c r="O79" t="s">
        <v>295</v>
      </c>
      <c r="P79" t="s">
        <v>297</v>
      </c>
    </row>
    <row r="80" spans="2:18">
      <c r="B80" t="s">
        <v>351</v>
      </c>
      <c r="G80" s="24"/>
    </row>
    <row r="81" spans="2:11">
      <c r="C81" t="s">
        <v>349</v>
      </c>
      <c r="H81" s="1" t="s">
        <v>350</v>
      </c>
    </row>
    <row r="82" spans="2:11">
      <c r="B82" s="2"/>
      <c r="C82" s="72" t="s">
        <v>335</v>
      </c>
      <c r="D82" s="80"/>
      <c r="E82" s="72" t="s">
        <v>336</v>
      </c>
      <c r="F82" s="17"/>
      <c r="H82" s="72" t="s">
        <v>335</v>
      </c>
      <c r="I82" s="80"/>
      <c r="J82" s="72" t="s">
        <v>336</v>
      </c>
      <c r="K82" s="17"/>
    </row>
    <row r="83" spans="2:11">
      <c r="B83" s="2" t="s">
        <v>341</v>
      </c>
      <c r="C83" s="23" t="s">
        <v>295</v>
      </c>
      <c r="D83" s="23" t="s">
        <v>297</v>
      </c>
      <c r="E83" s="23" t="s">
        <v>295</v>
      </c>
      <c r="F83" s="23" t="s">
        <v>297</v>
      </c>
      <c r="H83" s="23" t="s">
        <v>295</v>
      </c>
      <c r="I83" s="23" t="s">
        <v>297</v>
      </c>
      <c r="J83" s="23" t="s">
        <v>295</v>
      </c>
      <c r="K83" s="23" t="s">
        <v>297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342</v>
      </c>
      <c r="C87" s="23" t="s">
        <v>295</v>
      </c>
      <c r="D87" s="23" t="s">
        <v>297</v>
      </c>
      <c r="E87" s="23" t="s">
        <v>295</v>
      </c>
      <c r="F87" s="23" t="s">
        <v>297</v>
      </c>
      <c r="H87" s="23" t="s">
        <v>295</v>
      </c>
      <c r="I87" s="23" t="s">
        <v>297</v>
      </c>
      <c r="J87" s="23" t="s">
        <v>295</v>
      </c>
      <c r="K87" s="23" t="s">
        <v>297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451" t="s">
        <v>349</v>
      </c>
      <c r="C93" s="23" t="s">
        <v>341</v>
      </c>
      <c r="D93" s="23" t="s">
        <v>341</v>
      </c>
      <c r="E93" s="23" t="s">
        <v>342</v>
      </c>
      <c r="F93" s="23" t="s">
        <v>342</v>
      </c>
      <c r="G93" s="23" t="s">
        <v>341</v>
      </c>
      <c r="H93" s="23" t="s">
        <v>341</v>
      </c>
      <c r="I93" s="23" t="s">
        <v>342</v>
      </c>
      <c r="J93" s="23" t="s">
        <v>342</v>
      </c>
    </row>
    <row r="94" spans="2:11">
      <c r="B94" s="452"/>
      <c r="C94" s="448" t="s">
        <v>335</v>
      </c>
      <c r="D94" s="450"/>
      <c r="E94" s="450"/>
      <c r="F94" s="449"/>
      <c r="G94" s="448" t="s">
        <v>352</v>
      </c>
      <c r="H94" s="450"/>
      <c r="I94" s="450"/>
      <c r="J94" s="449"/>
    </row>
    <row r="95" spans="2:11">
      <c r="B95" s="453"/>
      <c r="C95" s="84" t="s">
        <v>295</v>
      </c>
      <c r="D95" s="85" t="s">
        <v>297</v>
      </c>
      <c r="E95" s="84" t="s">
        <v>295</v>
      </c>
      <c r="F95" s="85" t="s">
        <v>297</v>
      </c>
      <c r="G95" s="84" t="s">
        <v>295</v>
      </c>
      <c r="H95" s="85" t="s">
        <v>297</v>
      </c>
      <c r="I95" s="84" t="s">
        <v>295</v>
      </c>
      <c r="J95" s="85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329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318</v>
      </c>
      <c r="D144" s="67"/>
      <c r="E144" s="67"/>
      <c r="F144" s="3"/>
      <c r="G144" s="3"/>
      <c r="H144" s="3"/>
      <c r="I144" s="3"/>
      <c r="J144" s="3"/>
      <c r="K144" s="3" t="s">
        <v>326</v>
      </c>
      <c r="L144" s="3"/>
      <c r="M144" s="3"/>
      <c r="N144" s="3"/>
      <c r="O144" s="3" t="s">
        <v>353</v>
      </c>
      <c r="P144" s="3"/>
      <c r="Q144" s="3"/>
      <c r="R144" s="3"/>
      <c r="S144" s="3"/>
      <c r="T144" s="3"/>
    </row>
    <row r="145" spans="2:20">
      <c r="B145" s="3"/>
      <c r="C145" s="42" t="s">
        <v>295</v>
      </c>
      <c r="D145" s="42" t="s">
        <v>297</v>
      </c>
      <c r="E145" s="42" t="s">
        <v>327</v>
      </c>
      <c r="F145" s="67" t="s">
        <v>355</v>
      </c>
      <c r="G145" s="3"/>
      <c r="H145" s="3"/>
      <c r="I145" s="3"/>
      <c r="J145" s="3"/>
      <c r="K145" s="42" t="s">
        <v>328</v>
      </c>
      <c r="L145" s="67" t="s">
        <v>355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304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304</v>
      </c>
      <c r="I146" s="68" t="s">
        <v>356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303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303</v>
      </c>
      <c r="I147" s="68" t="s">
        <v>356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305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305</v>
      </c>
      <c r="I148" s="68" t="s">
        <v>356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309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309</v>
      </c>
      <c r="I149" s="68" t="s">
        <v>357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310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310</v>
      </c>
      <c r="I150" s="68" t="s">
        <v>357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302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302</v>
      </c>
      <c r="I151" s="68" t="s">
        <v>356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308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308</v>
      </c>
      <c r="I152" s="68" t="s">
        <v>357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311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311</v>
      </c>
      <c r="I153" s="68" t="s">
        <v>357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301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301</v>
      </c>
      <c r="I154" s="68" t="s">
        <v>356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306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306</v>
      </c>
      <c r="I155" s="68" t="s">
        <v>356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307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307</v>
      </c>
      <c r="I156" s="68" t="s">
        <v>357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325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325</v>
      </c>
      <c r="I157" s="68" t="s">
        <v>356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320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320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350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348</v>
      </c>
      <c r="E162" s="3" t="s">
        <v>335</v>
      </c>
      <c r="F162" s="3"/>
      <c r="G162" s="3"/>
      <c r="H162" s="3"/>
      <c r="I162" s="3"/>
      <c r="J162" s="3" t="s">
        <v>352</v>
      </c>
      <c r="K162" s="3"/>
      <c r="L162" s="3"/>
      <c r="M162" s="3"/>
      <c r="N162" s="3"/>
      <c r="O162" s="3"/>
      <c r="P162" s="3" t="s">
        <v>335</v>
      </c>
      <c r="Q162" s="3"/>
      <c r="R162" s="3" t="s">
        <v>336</v>
      </c>
      <c r="S162" s="3"/>
      <c r="T162" s="3"/>
    </row>
    <row r="163" spans="2:20">
      <c r="B163" s="3"/>
      <c r="C163" s="3"/>
      <c r="D163" s="3"/>
      <c r="E163" s="3" t="s">
        <v>295</v>
      </c>
      <c r="F163" s="3" t="s">
        <v>297</v>
      </c>
      <c r="G163" s="3" t="s">
        <v>295</v>
      </c>
      <c r="H163" s="3" t="s">
        <v>297</v>
      </c>
      <c r="I163" s="3" t="s">
        <v>358</v>
      </c>
      <c r="J163" s="3" t="s">
        <v>295</v>
      </c>
      <c r="K163" s="3" t="s">
        <v>297</v>
      </c>
      <c r="L163" s="3" t="s">
        <v>295</v>
      </c>
      <c r="M163" s="3" t="s">
        <v>297</v>
      </c>
      <c r="N163" s="3" t="s">
        <v>358</v>
      </c>
      <c r="O163" s="3"/>
      <c r="P163" s="3" t="s">
        <v>295</v>
      </c>
      <c r="Q163" s="3" t="s">
        <v>297</v>
      </c>
      <c r="R163" s="3" t="s">
        <v>295</v>
      </c>
      <c r="S163" s="3" t="s">
        <v>297</v>
      </c>
      <c r="T163" s="3"/>
    </row>
    <row r="164" spans="2:20">
      <c r="B164" s="3"/>
      <c r="C164" s="3"/>
      <c r="D164" s="3"/>
      <c r="E164" s="3" t="s">
        <v>341</v>
      </c>
      <c r="F164" s="3" t="s">
        <v>341</v>
      </c>
      <c r="G164" s="3" t="s">
        <v>342</v>
      </c>
      <c r="H164" s="3" t="s">
        <v>342</v>
      </c>
      <c r="I164" s="3" t="s">
        <v>342</v>
      </c>
      <c r="J164" s="3" t="s">
        <v>341</v>
      </c>
      <c r="K164" s="3" t="s">
        <v>341</v>
      </c>
      <c r="L164" s="3" t="s">
        <v>342</v>
      </c>
      <c r="M164" s="3" t="s">
        <v>342</v>
      </c>
      <c r="N164" s="3" t="s">
        <v>342</v>
      </c>
      <c r="O164" s="3"/>
      <c r="P164" s="3" t="s">
        <v>341</v>
      </c>
      <c r="Q164" s="3" t="s">
        <v>342</v>
      </c>
      <c r="R164" s="3" t="s">
        <v>341</v>
      </c>
      <c r="S164" s="3" t="s">
        <v>342</v>
      </c>
      <c r="T164" s="3"/>
    </row>
    <row r="165" spans="2:20">
      <c r="B165" s="3"/>
      <c r="C165" s="3" t="s">
        <v>354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235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234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233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232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231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230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229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228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227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226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225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224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223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222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221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220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218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216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19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08DF-BC43-407D-9FDA-4CAFC2BDC70D}">
  <dimension ref="A1:AH88"/>
  <sheetViews>
    <sheetView showZeros="0" view="pageBreakPreview" zoomScaleNormal="100" zoomScaleSheetLayoutView="100" workbookViewId="0">
      <selection activeCell="A6" sqref="A6:K6"/>
    </sheetView>
  </sheetViews>
  <sheetFormatPr defaultColWidth="9" defaultRowHeight="19.5" customHeight="1"/>
  <cols>
    <col min="1" max="34" width="2.625" style="94" customWidth="1"/>
    <col min="35" max="59" width="2.625" style="3" customWidth="1"/>
    <col min="60" max="16384" width="9" style="3"/>
  </cols>
  <sheetData>
    <row r="1" spans="1:34" ht="19.5" customHeight="1">
      <c r="A1" s="118" t="s">
        <v>445</v>
      </c>
      <c r="AH1" s="119"/>
    </row>
    <row r="2" spans="1:34" ht="19.5" customHeight="1" thickBot="1">
      <c r="A2" s="100" t="s">
        <v>468</v>
      </c>
      <c r="AH2" s="119" t="s">
        <v>361</v>
      </c>
    </row>
    <row r="3" spans="1:34" ht="16.5" customHeight="1">
      <c r="A3" s="467" t="s">
        <v>22</v>
      </c>
      <c r="B3" s="468"/>
      <c r="C3" s="468"/>
      <c r="D3" s="468"/>
      <c r="E3" s="468"/>
      <c r="F3" s="468"/>
      <c r="G3" s="468"/>
      <c r="H3" s="468"/>
      <c r="I3" s="468"/>
      <c r="J3" s="468"/>
      <c r="K3" s="469"/>
      <c r="L3" s="473" t="s">
        <v>362</v>
      </c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3" t="s">
        <v>363</v>
      </c>
      <c r="Y3" s="474"/>
      <c r="Z3" s="474"/>
      <c r="AA3" s="474"/>
      <c r="AB3" s="475"/>
      <c r="AC3" s="474" t="s">
        <v>28</v>
      </c>
      <c r="AD3" s="474"/>
      <c r="AE3" s="474"/>
      <c r="AF3" s="474"/>
      <c r="AG3" s="474"/>
      <c r="AH3" s="479"/>
    </row>
    <row r="4" spans="1:34" ht="16.5" customHeight="1" thickBot="1">
      <c r="A4" s="470"/>
      <c r="B4" s="471"/>
      <c r="C4" s="471"/>
      <c r="D4" s="471"/>
      <c r="E4" s="471"/>
      <c r="F4" s="471"/>
      <c r="G4" s="471"/>
      <c r="H4" s="471"/>
      <c r="I4" s="471"/>
      <c r="J4" s="471"/>
      <c r="K4" s="472"/>
      <c r="L4" s="481" t="s">
        <v>364</v>
      </c>
      <c r="M4" s="481"/>
      <c r="N4" s="481"/>
      <c r="O4" s="481"/>
      <c r="P4" s="481"/>
      <c r="Q4" s="481" t="s">
        <v>365</v>
      </c>
      <c r="R4" s="481"/>
      <c r="S4" s="481" t="s">
        <v>30</v>
      </c>
      <c r="T4" s="481"/>
      <c r="U4" s="481"/>
      <c r="V4" s="481"/>
      <c r="W4" s="482"/>
      <c r="X4" s="476"/>
      <c r="Y4" s="477"/>
      <c r="Z4" s="477"/>
      <c r="AA4" s="477"/>
      <c r="AB4" s="478"/>
      <c r="AC4" s="477"/>
      <c r="AD4" s="477"/>
      <c r="AE4" s="477"/>
      <c r="AF4" s="477"/>
      <c r="AG4" s="477"/>
      <c r="AH4" s="480"/>
    </row>
    <row r="5" spans="1:34" ht="16.5" customHeight="1">
      <c r="A5" s="454" t="s">
        <v>469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6"/>
    </row>
    <row r="6" spans="1:34" ht="16.5" customHeight="1">
      <c r="A6" s="457"/>
      <c r="B6" s="458"/>
      <c r="C6" s="458"/>
      <c r="D6" s="458"/>
      <c r="E6" s="458"/>
      <c r="F6" s="458"/>
      <c r="G6" s="458"/>
      <c r="H6" s="458"/>
      <c r="I6" s="458"/>
      <c r="J6" s="458"/>
      <c r="K6" s="459"/>
      <c r="L6" s="460"/>
      <c r="M6" s="460"/>
      <c r="N6" s="460"/>
      <c r="O6" s="460"/>
      <c r="P6" s="460"/>
      <c r="Q6" s="461"/>
      <c r="R6" s="461"/>
      <c r="S6" s="462">
        <f>ROUND(L6*Q6,0)</f>
        <v>0</v>
      </c>
      <c r="T6" s="463"/>
      <c r="U6" s="463"/>
      <c r="V6" s="463"/>
      <c r="W6" s="464"/>
      <c r="X6" s="460"/>
      <c r="Y6" s="460"/>
      <c r="Z6" s="460"/>
      <c r="AA6" s="460"/>
      <c r="AB6" s="460"/>
      <c r="AC6" s="465">
        <f>S6+X6</f>
        <v>0</v>
      </c>
      <c r="AD6" s="465"/>
      <c r="AE6" s="465"/>
      <c r="AF6" s="465"/>
      <c r="AG6" s="465"/>
      <c r="AH6" s="466"/>
    </row>
    <row r="7" spans="1:34" ht="16.5" customHeight="1">
      <c r="A7" s="483"/>
      <c r="B7" s="484"/>
      <c r="C7" s="484"/>
      <c r="D7" s="484"/>
      <c r="E7" s="484"/>
      <c r="F7" s="484"/>
      <c r="G7" s="484"/>
      <c r="H7" s="484"/>
      <c r="I7" s="484"/>
      <c r="J7" s="484"/>
      <c r="K7" s="485"/>
      <c r="L7" s="460"/>
      <c r="M7" s="460"/>
      <c r="N7" s="460"/>
      <c r="O7" s="460"/>
      <c r="P7" s="460"/>
      <c r="Q7" s="461"/>
      <c r="R7" s="461"/>
      <c r="S7" s="488">
        <f t="shared" ref="S7:S12" si="0">ROUND(L7*Q7,0)</f>
        <v>0</v>
      </c>
      <c r="T7" s="488"/>
      <c r="U7" s="488"/>
      <c r="V7" s="488"/>
      <c r="W7" s="488"/>
      <c r="X7" s="460"/>
      <c r="Y7" s="460"/>
      <c r="Z7" s="460"/>
      <c r="AA7" s="460"/>
      <c r="AB7" s="460"/>
      <c r="AC7" s="488">
        <f t="shared" ref="AC7:AC12" si="1">S7+X7</f>
        <v>0</v>
      </c>
      <c r="AD7" s="488"/>
      <c r="AE7" s="488"/>
      <c r="AF7" s="488"/>
      <c r="AG7" s="488"/>
      <c r="AH7" s="489"/>
    </row>
    <row r="8" spans="1:34" ht="16.5" customHeight="1">
      <c r="A8" s="483"/>
      <c r="B8" s="484"/>
      <c r="C8" s="484"/>
      <c r="D8" s="484"/>
      <c r="E8" s="484"/>
      <c r="F8" s="484"/>
      <c r="G8" s="484"/>
      <c r="H8" s="484"/>
      <c r="I8" s="484"/>
      <c r="J8" s="484"/>
      <c r="K8" s="485"/>
      <c r="L8" s="460"/>
      <c r="M8" s="460"/>
      <c r="N8" s="460"/>
      <c r="O8" s="460"/>
      <c r="P8" s="460"/>
      <c r="Q8" s="486"/>
      <c r="R8" s="487"/>
      <c r="S8" s="488">
        <f t="shared" si="0"/>
        <v>0</v>
      </c>
      <c r="T8" s="488"/>
      <c r="U8" s="488"/>
      <c r="V8" s="488"/>
      <c r="W8" s="488"/>
      <c r="X8" s="460"/>
      <c r="Y8" s="460"/>
      <c r="Z8" s="460"/>
      <c r="AA8" s="460"/>
      <c r="AB8" s="460"/>
      <c r="AC8" s="488">
        <f t="shared" si="1"/>
        <v>0</v>
      </c>
      <c r="AD8" s="488"/>
      <c r="AE8" s="488"/>
      <c r="AF8" s="488"/>
      <c r="AG8" s="488"/>
      <c r="AH8" s="489"/>
    </row>
    <row r="9" spans="1:34" ht="16.5" customHeight="1">
      <c r="A9" s="483"/>
      <c r="B9" s="484"/>
      <c r="C9" s="484"/>
      <c r="D9" s="484"/>
      <c r="E9" s="484"/>
      <c r="F9" s="484"/>
      <c r="G9" s="484"/>
      <c r="H9" s="484"/>
      <c r="I9" s="484"/>
      <c r="J9" s="484"/>
      <c r="K9" s="485"/>
      <c r="L9" s="460"/>
      <c r="M9" s="460"/>
      <c r="N9" s="460"/>
      <c r="O9" s="460"/>
      <c r="P9" s="460"/>
      <c r="Q9" s="486"/>
      <c r="R9" s="487"/>
      <c r="S9" s="488">
        <f t="shared" si="0"/>
        <v>0</v>
      </c>
      <c r="T9" s="488"/>
      <c r="U9" s="488"/>
      <c r="V9" s="488"/>
      <c r="W9" s="488"/>
      <c r="X9" s="460"/>
      <c r="Y9" s="460"/>
      <c r="Z9" s="460"/>
      <c r="AA9" s="460"/>
      <c r="AB9" s="460"/>
      <c r="AC9" s="488">
        <f t="shared" si="1"/>
        <v>0</v>
      </c>
      <c r="AD9" s="488"/>
      <c r="AE9" s="488"/>
      <c r="AF9" s="488"/>
      <c r="AG9" s="488"/>
      <c r="AH9" s="489"/>
    </row>
    <row r="10" spans="1:34" ht="16.5" customHeight="1">
      <c r="A10" s="483"/>
      <c r="B10" s="484"/>
      <c r="C10" s="484"/>
      <c r="D10" s="484"/>
      <c r="E10" s="484"/>
      <c r="F10" s="484"/>
      <c r="G10" s="484"/>
      <c r="H10" s="484"/>
      <c r="I10" s="484"/>
      <c r="J10" s="484"/>
      <c r="K10" s="485"/>
      <c r="L10" s="460"/>
      <c r="M10" s="460"/>
      <c r="N10" s="460"/>
      <c r="O10" s="460"/>
      <c r="P10" s="460"/>
      <c r="Q10" s="486"/>
      <c r="R10" s="487"/>
      <c r="S10" s="488">
        <f t="shared" si="0"/>
        <v>0</v>
      </c>
      <c r="T10" s="488"/>
      <c r="U10" s="488"/>
      <c r="V10" s="488"/>
      <c r="W10" s="488"/>
      <c r="X10" s="460"/>
      <c r="Y10" s="460"/>
      <c r="Z10" s="460"/>
      <c r="AA10" s="460"/>
      <c r="AB10" s="460"/>
      <c r="AC10" s="488">
        <f t="shared" si="1"/>
        <v>0</v>
      </c>
      <c r="AD10" s="488"/>
      <c r="AE10" s="488"/>
      <c r="AF10" s="488"/>
      <c r="AG10" s="488"/>
      <c r="AH10" s="489"/>
    </row>
    <row r="11" spans="1:34" ht="16.5" customHeight="1">
      <c r="A11" s="483"/>
      <c r="B11" s="484"/>
      <c r="C11" s="484"/>
      <c r="D11" s="484"/>
      <c r="E11" s="484"/>
      <c r="F11" s="484"/>
      <c r="G11" s="484"/>
      <c r="H11" s="484"/>
      <c r="I11" s="484"/>
      <c r="J11" s="484"/>
      <c r="K11" s="485"/>
      <c r="L11" s="460"/>
      <c r="M11" s="460"/>
      <c r="N11" s="460"/>
      <c r="O11" s="460"/>
      <c r="P11" s="460"/>
      <c r="Q11" s="486"/>
      <c r="R11" s="487"/>
      <c r="S11" s="488">
        <f t="shared" si="0"/>
        <v>0</v>
      </c>
      <c r="T11" s="488"/>
      <c r="U11" s="488"/>
      <c r="V11" s="488"/>
      <c r="W11" s="488"/>
      <c r="X11" s="460"/>
      <c r="Y11" s="460"/>
      <c r="Z11" s="460"/>
      <c r="AA11" s="460"/>
      <c r="AB11" s="460"/>
      <c r="AC11" s="488">
        <f t="shared" si="1"/>
        <v>0</v>
      </c>
      <c r="AD11" s="488"/>
      <c r="AE11" s="488"/>
      <c r="AF11" s="488"/>
      <c r="AG11" s="488"/>
      <c r="AH11" s="489"/>
    </row>
    <row r="12" spans="1:34" ht="16.5" customHeight="1" thickBot="1">
      <c r="A12" s="490"/>
      <c r="B12" s="491"/>
      <c r="C12" s="491"/>
      <c r="D12" s="491"/>
      <c r="E12" s="491"/>
      <c r="F12" s="491"/>
      <c r="G12" s="491"/>
      <c r="H12" s="491"/>
      <c r="I12" s="491"/>
      <c r="J12" s="491"/>
      <c r="K12" s="492"/>
      <c r="L12" s="493"/>
      <c r="M12" s="493"/>
      <c r="N12" s="493"/>
      <c r="O12" s="493"/>
      <c r="P12" s="493"/>
      <c r="Q12" s="494"/>
      <c r="R12" s="495"/>
      <c r="S12" s="496">
        <f t="shared" si="0"/>
        <v>0</v>
      </c>
      <c r="T12" s="496"/>
      <c r="U12" s="496"/>
      <c r="V12" s="496"/>
      <c r="W12" s="496"/>
      <c r="X12" s="493"/>
      <c r="Y12" s="493"/>
      <c r="Z12" s="493"/>
      <c r="AA12" s="493"/>
      <c r="AB12" s="493"/>
      <c r="AC12" s="496">
        <f t="shared" si="1"/>
        <v>0</v>
      </c>
      <c r="AD12" s="496"/>
      <c r="AE12" s="496"/>
      <c r="AF12" s="496"/>
      <c r="AG12" s="496"/>
      <c r="AH12" s="497"/>
    </row>
    <row r="13" spans="1:34" ht="16.5" customHeight="1" thickTop="1" thickBot="1">
      <c r="A13" s="505" t="s">
        <v>382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7"/>
      <c r="L13" s="476"/>
      <c r="M13" s="477"/>
      <c r="N13" s="477"/>
      <c r="O13" s="477"/>
      <c r="P13" s="478"/>
      <c r="Q13" s="476"/>
      <c r="R13" s="478"/>
      <c r="S13" s="508">
        <f>SUM(S6:W12)</f>
        <v>0</v>
      </c>
      <c r="T13" s="508"/>
      <c r="U13" s="508"/>
      <c r="V13" s="508"/>
      <c r="W13" s="508"/>
      <c r="X13" s="508">
        <f>SUM(X6:AB12)</f>
        <v>0</v>
      </c>
      <c r="Y13" s="508"/>
      <c r="Z13" s="508"/>
      <c r="AA13" s="508"/>
      <c r="AB13" s="508"/>
      <c r="AC13" s="508">
        <f>SUM(AC6:AH12)</f>
        <v>0</v>
      </c>
      <c r="AD13" s="508"/>
      <c r="AE13" s="508"/>
      <c r="AF13" s="508"/>
      <c r="AG13" s="508"/>
      <c r="AH13" s="509"/>
    </row>
    <row r="14" spans="1:34" ht="16.5" customHeight="1">
      <c r="A14" s="498" t="s">
        <v>470</v>
      </c>
      <c r="B14" s="499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499"/>
      <c r="X14" s="499"/>
      <c r="Y14" s="499"/>
      <c r="Z14" s="499"/>
      <c r="AA14" s="499"/>
      <c r="AB14" s="499"/>
      <c r="AC14" s="499"/>
      <c r="AD14" s="499"/>
      <c r="AE14" s="499"/>
      <c r="AF14" s="499"/>
      <c r="AG14" s="499"/>
      <c r="AH14" s="500"/>
    </row>
    <row r="15" spans="1:34" ht="16.5" customHeight="1">
      <c r="A15" s="501" t="s">
        <v>366</v>
      </c>
      <c r="B15" s="502"/>
      <c r="C15" s="502"/>
      <c r="D15" s="502"/>
      <c r="E15" s="502"/>
      <c r="F15" s="502"/>
      <c r="G15" s="502"/>
      <c r="H15" s="502"/>
      <c r="I15" s="502"/>
      <c r="J15" s="502"/>
      <c r="K15" s="503"/>
      <c r="L15" s="460"/>
      <c r="M15" s="460"/>
      <c r="N15" s="460"/>
      <c r="O15" s="460"/>
      <c r="P15" s="460"/>
      <c r="Q15" s="461"/>
      <c r="R15" s="461"/>
      <c r="S15" s="504">
        <f>ROUND(L15*Q15,0)</f>
        <v>0</v>
      </c>
      <c r="T15" s="504"/>
      <c r="U15" s="504"/>
      <c r="V15" s="504"/>
      <c r="W15" s="504"/>
      <c r="X15" s="460"/>
      <c r="Y15" s="460"/>
      <c r="Z15" s="460"/>
      <c r="AA15" s="460"/>
      <c r="AB15" s="460"/>
      <c r="AC15" s="465">
        <f t="shared" ref="AC15:AC21" si="2">S15+X15</f>
        <v>0</v>
      </c>
      <c r="AD15" s="465"/>
      <c r="AE15" s="465"/>
      <c r="AF15" s="465"/>
      <c r="AG15" s="465"/>
      <c r="AH15" s="466"/>
    </row>
    <row r="16" spans="1:34" ht="16.5" customHeight="1">
      <c r="A16" s="514" t="s">
        <v>367</v>
      </c>
      <c r="B16" s="515"/>
      <c r="C16" s="515"/>
      <c r="D16" s="515"/>
      <c r="E16" s="515"/>
      <c r="F16" s="515"/>
      <c r="G16" s="515"/>
      <c r="H16" s="515"/>
      <c r="I16" s="515"/>
      <c r="J16" s="515"/>
      <c r="K16" s="516"/>
      <c r="L16" s="460"/>
      <c r="M16" s="460"/>
      <c r="N16" s="460"/>
      <c r="O16" s="460"/>
      <c r="P16" s="460"/>
      <c r="Q16" s="461"/>
      <c r="R16" s="461"/>
      <c r="S16" s="465">
        <f t="shared" ref="S16:S21" si="3">ROUND(L16*Q16,0)</f>
        <v>0</v>
      </c>
      <c r="T16" s="465"/>
      <c r="U16" s="465"/>
      <c r="V16" s="465"/>
      <c r="W16" s="465"/>
      <c r="X16" s="513"/>
      <c r="Y16" s="513"/>
      <c r="Z16" s="513"/>
      <c r="AA16" s="513"/>
      <c r="AB16" s="513"/>
      <c r="AC16" s="488">
        <f t="shared" si="2"/>
        <v>0</v>
      </c>
      <c r="AD16" s="488"/>
      <c r="AE16" s="488"/>
      <c r="AF16" s="488"/>
      <c r="AG16" s="488"/>
      <c r="AH16" s="489"/>
    </row>
    <row r="17" spans="1:34" ht="16.5" customHeight="1">
      <c r="A17" s="510" t="s">
        <v>392</v>
      </c>
      <c r="B17" s="511"/>
      <c r="C17" s="511"/>
      <c r="D17" s="511"/>
      <c r="E17" s="511"/>
      <c r="F17" s="511"/>
      <c r="G17" s="511"/>
      <c r="H17" s="511"/>
      <c r="I17" s="511"/>
      <c r="J17" s="511"/>
      <c r="K17" s="512"/>
      <c r="L17" s="460"/>
      <c r="M17" s="460"/>
      <c r="N17" s="460"/>
      <c r="O17" s="460"/>
      <c r="P17" s="460"/>
      <c r="Q17" s="486"/>
      <c r="R17" s="487"/>
      <c r="S17" s="488">
        <f t="shared" si="3"/>
        <v>0</v>
      </c>
      <c r="T17" s="488"/>
      <c r="U17" s="488"/>
      <c r="V17" s="488"/>
      <c r="W17" s="488"/>
      <c r="X17" s="513"/>
      <c r="Y17" s="513"/>
      <c r="Z17" s="513"/>
      <c r="AA17" s="513"/>
      <c r="AB17" s="513"/>
      <c r="AC17" s="488">
        <f t="shared" si="2"/>
        <v>0</v>
      </c>
      <c r="AD17" s="488"/>
      <c r="AE17" s="488"/>
      <c r="AF17" s="488"/>
      <c r="AG17" s="488"/>
      <c r="AH17" s="489"/>
    </row>
    <row r="18" spans="1:34" ht="16.5" customHeight="1">
      <c r="A18" s="520" t="s">
        <v>471</v>
      </c>
      <c r="B18" s="521"/>
      <c r="C18" s="521"/>
      <c r="D18" s="521"/>
      <c r="E18" s="521"/>
      <c r="F18" s="521"/>
      <c r="G18" s="521"/>
      <c r="H18" s="521"/>
      <c r="I18" s="521"/>
      <c r="J18" s="521"/>
      <c r="K18" s="522"/>
      <c r="L18" s="460"/>
      <c r="M18" s="460"/>
      <c r="N18" s="460"/>
      <c r="O18" s="460"/>
      <c r="P18" s="460"/>
      <c r="Q18" s="486"/>
      <c r="R18" s="487"/>
      <c r="S18" s="488">
        <f t="shared" si="3"/>
        <v>0</v>
      </c>
      <c r="T18" s="488"/>
      <c r="U18" s="488"/>
      <c r="V18" s="488"/>
      <c r="W18" s="488"/>
      <c r="X18" s="513"/>
      <c r="Y18" s="513"/>
      <c r="Z18" s="513"/>
      <c r="AA18" s="513"/>
      <c r="AB18" s="513"/>
      <c r="AC18" s="488">
        <f t="shared" si="2"/>
        <v>0</v>
      </c>
      <c r="AD18" s="488"/>
      <c r="AE18" s="488"/>
      <c r="AF18" s="488"/>
      <c r="AG18" s="488"/>
      <c r="AH18" s="489"/>
    </row>
    <row r="19" spans="1:34" ht="16.5" customHeight="1">
      <c r="A19" s="483"/>
      <c r="B19" s="484"/>
      <c r="C19" s="484"/>
      <c r="D19" s="484"/>
      <c r="E19" s="484"/>
      <c r="F19" s="484"/>
      <c r="G19" s="484"/>
      <c r="H19" s="484"/>
      <c r="I19" s="484"/>
      <c r="J19" s="484"/>
      <c r="K19" s="485"/>
      <c r="L19" s="517"/>
      <c r="M19" s="518"/>
      <c r="N19" s="518"/>
      <c r="O19" s="518"/>
      <c r="P19" s="519"/>
      <c r="Q19" s="486"/>
      <c r="R19" s="487"/>
      <c r="S19" s="488">
        <f>ROUND(L19*Q19,0)</f>
        <v>0</v>
      </c>
      <c r="T19" s="488"/>
      <c r="U19" s="488"/>
      <c r="V19" s="488"/>
      <c r="W19" s="488"/>
      <c r="X19" s="513"/>
      <c r="Y19" s="513"/>
      <c r="Z19" s="513"/>
      <c r="AA19" s="513"/>
      <c r="AB19" s="513"/>
      <c r="AC19" s="488">
        <f t="shared" si="2"/>
        <v>0</v>
      </c>
      <c r="AD19" s="488"/>
      <c r="AE19" s="488"/>
      <c r="AF19" s="488"/>
      <c r="AG19" s="488"/>
      <c r="AH19" s="489"/>
    </row>
    <row r="20" spans="1:34" ht="16.5" customHeight="1">
      <c r="A20" s="483"/>
      <c r="B20" s="484"/>
      <c r="C20" s="484"/>
      <c r="D20" s="484"/>
      <c r="E20" s="484"/>
      <c r="F20" s="484"/>
      <c r="G20" s="484"/>
      <c r="H20" s="484"/>
      <c r="I20" s="484"/>
      <c r="J20" s="484"/>
      <c r="K20" s="485"/>
      <c r="L20" s="517"/>
      <c r="M20" s="518"/>
      <c r="N20" s="518"/>
      <c r="O20" s="518"/>
      <c r="P20" s="519"/>
      <c r="Q20" s="486"/>
      <c r="R20" s="487"/>
      <c r="S20" s="488">
        <f>ROUND(L20*Q20,0)</f>
        <v>0</v>
      </c>
      <c r="T20" s="488"/>
      <c r="U20" s="488"/>
      <c r="V20" s="488"/>
      <c r="W20" s="488"/>
      <c r="X20" s="513"/>
      <c r="Y20" s="513"/>
      <c r="Z20" s="513"/>
      <c r="AA20" s="513"/>
      <c r="AB20" s="513"/>
      <c r="AC20" s="488">
        <f t="shared" si="2"/>
        <v>0</v>
      </c>
      <c r="AD20" s="488"/>
      <c r="AE20" s="488"/>
      <c r="AF20" s="488"/>
      <c r="AG20" s="488"/>
      <c r="AH20" s="489"/>
    </row>
    <row r="21" spans="1:34" ht="16.5" customHeight="1" thickBot="1">
      <c r="A21" s="490"/>
      <c r="B21" s="491"/>
      <c r="C21" s="491"/>
      <c r="D21" s="491"/>
      <c r="E21" s="491"/>
      <c r="F21" s="491"/>
      <c r="G21" s="491"/>
      <c r="H21" s="491"/>
      <c r="I21" s="491"/>
      <c r="J21" s="491"/>
      <c r="K21" s="492"/>
      <c r="L21" s="523"/>
      <c r="M21" s="524"/>
      <c r="N21" s="524"/>
      <c r="O21" s="524"/>
      <c r="P21" s="525"/>
      <c r="Q21" s="494"/>
      <c r="R21" s="495"/>
      <c r="S21" s="526">
        <f t="shared" si="3"/>
        <v>0</v>
      </c>
      <c r="T21" s="527"/>
      <c r="U21" s="527"/>
      <c r="V21" s="527"/>
      <c r="W21" s="528"/>
      <c r="X21" s="523"/>
      <c r="Y21" s="524"/>
      <c r="Z21" s="524"/>
      <c r="AA21" s="524"/>
      <c r="AB21" s="525"/>
      <c r="AC21" s="496">
        <f t="shared" si="2"/>
        <v>0</v>
      </c>
      <c r="AD21" s="496"/>
      <c r="AE21" s="496"/>
      <c r="AF21" s="496"/>
      <c r="AG21" s="496"/>
      <c r="AH21" s="497"/>
    </row>
    <row r="22" spans="1:34" ht="16.5" customHeight="1" thickTop="1" thickBot="1">
      <c r="A22" s="539" t="s">
        <v>382</v>
      </c>
      <c r="B22" s="540"/>
      <c r="C22" s="540"/>
      <c r="D22" s="540"/>
      <c r="E22" s="540"/>
      <c r="F22" s="540"/>
      <c r="G22" s="540"/>
      <c r="H22" s="540"/>
      <c r="I22" s="540"/>
      <c r="J22" s="540"/>
      <c r="K22" s="541"/>
      <c r="L22" s="542"/>
      <c r="M22" s="542"/>
      <c r="N22" s="542"/>
      <c r="O22" s="542"/>
      <c r="P22" s="542"/>
      <c r="Q22" s="543"/>
      <c r="R22" s="543"/>
      <c r="S22" s="544">
        <f>SUM(S15:W21)</f>
        <v>0</v>
      </c>
      <c r="T22" s="544"/>
      <c r="U22" s="544"/>
      <c r="V22" s="544"/>
      <c r="W22" s="544"/>
      <c r="X22" s="544">
        <f>SUM(X15:AB21)</f>
        <v>0</v>
      </c>
      <c r="Y22" s="544"/>
      <c r="Z22" s="544"/>
      <c r="AA22" s="544"/>
      <c r="AB22" s="544"/>
      <c r="AC22" s="544">
        <f>SUM(AC15:AH21)</f>
        <v>0</v>
      </c>
      <c r="AD22" s="544"/>
      <c r="AE22" s="544"/>
      <c r="AF22" s="544"/>
      <c r="AG22" s="544"/>
      <c r="AH22" s="545"/>
    </row>
    <row r="23" spans="1:34" ht="16.5" customHeight="1">
      <c r="A23" s="501" t="s">
        <v>24</v>
      </c>
      <c r="B23" s="502"/>
      <c r="C23" s="502"/>
      <c r="D23" s="502"/>
      <c r="E23" s="502"/>
      <c r="F23" s="502"/>
      <c r="G23" s="502"/>
      <c r="H23" s="502"/>
      <c r="I23" s="502"/>
      <c r="J23" s="502"/>
      <c r="K23" s="502"/>
      <c r="L23" s="529" t="s">
        <v>368</v>
      </c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1"/>
      <c r="AC23" s="532">
        <f>+AC13+AC22</f>
        <v>0</v>
      </c>
      <c r="AD23" s="532"/>
      <c r="AE23" s="532"/>
      <c r="AF23" s="532"/>
      <c r="AG23" s="532"/>
      <c r="AH23" s="533"/>
    </row>
    <row r="24" spans="1:34" ht="16.5" customHeight="1" thickBot="1">
      <c r="A24" s="514" t="s">
        <v>23</v>
      </c>
      <c r="B24" s="515"/>
      <c r="C24" s="515"/>
      <c r="D24" s="515"/>
      <c r="E24" s="515"/>
      <c r="F24" s="515"/>
      <c r="G24" s="515"/>
      <c r="H24" s="515"/>
      <c r="I24" s="515"/>
      <c r="J24" s="515"/>
      <c r="K24" s="515"/>
      <c r="L24" s="534"/>
      <c r="M24" s="535"/>
      <c r="N24" s="535"/>
      <c r="O24" s="535"/>
      <c r="P24" s="535"/>
      <c r="Q24" s="535"/>
      <c r="R24" s="535"/>
      <c r="S24" s="535"/>
      <c r="T24" s="535"/>
      <c r="U24" s="535"/>
      <c r="V24" s="535"/>
      <c r="W24" s="535"/>
      <c r="X24" s="535"/>
      <c r="Y24" s="535"/>
      <c r="Z24" s="535"/>
      <c r="AA24" s="535"/>
      <c r="AB24" s="536"/>
      <c r="AC24" s="537">
        <f>ROUNDDOWN(AC23*0.1,0)</f>
        <v>0</v>
      </c>
      <c r="AD24" s="537"/>
      <c r="AE24" s="537"/>
      <c r="AF24" s="537"/>
      <c r="AG24" s="537"/>
      <c r="AH24" s="538"/>
    </row>
    <row r="25" spans="1:34" ht="16.5" customHeight="1" thickBot="1">
      <c r="A25" s="546" t="s">
        <v>14</v>
      </c>
      <c r="B25" s="547"/>
      <c r="C25" s="547"/>
      <c r="D25" s="547"/>
      <c r="E25" s="547"/>
      <c r="F25" s="547"/>
      <c r="G25" s="547"/>
      <c r="H25" s="547"/>
      <c r="I25" s="547"/>
      <c r="J25" s="547"/>
      <c r="K25" s="547"/>
      <c r="L25" s="548" t="s">
        <v>369</v>
      </c>
      <c r="M25" s="549"/>
      <c r="N25" s="549"/>
      <c r="O25" s="549"/>
      <c r="P25" s="549"/>
      <c r="Q25" s="549"/>
      <c r="R25" s="549"/>
      <c r="S25" s="549"/>
      <c r="T25" s="549"/>
      <c r="U25" s="549"/>
      <c r="V25" s="549"/>
      <c r="W25" s="549"/>
      <c r="X25" s="549"/>
      <c r="Y25" s="549"/>
      <c r="Z25" s="549"/>
      <c r="AA25" s="549"/>
      <c r="AB25" s="550"/>
      <c r="AC25" s="551">
        <f>AC23+AC24</f>
        <v>0</v>
      </c>
      <c r="AD25" s="551"/>
      <c r="AE25" s="551"/>
      <c r="AF25" s="551"/>
      <c r="AG25" s="551"/>
      <c r="AH25" s="552"/>
    </row>
    <row r="26" spans="1:34" s="160" customFormat="1" ht="19.5" customHeight="1" thickBot="1">
      <c r="A26" s="100" t="s">
        <v>488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19" t="s">
        <v>361</v>
      </c>
    </row>
    <row r="27" spans="1:34" ht="16.5" customHeight="1">
      <c r="A27" s="467" t="s">
        <v>22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9"/>
      <c r="L27" s="553" t="s">
        <v>362</v>
      </c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555"/>
      <c r="X27" s="556" t="s">
        <v>363</v>
      </c>
      <c r="Y27" s="474"/>
      <c r="Z27" s="474"/>
      <c r="AA27" s="474"/>
      <c r="AB27" s="475"/>
      <c r="AC27" s="473" t="s">
        <v>28</v>
      </c>
      <c r="AD27" s="474"/>
      <c r="AE27" s="474"/>
      <c r="AF27" s="474"/>
      <c r="AG27" s="474"/>
      <c r="AH27" s="479"/>
    </row>
    <row r="28" spans="1:34" ht="16.5" customHeight="1" thickBot="1">
      <c r="A28" s="470"/>
      <c r="B28" s="471"/>
      <c r="C28" s="471"/>
      <c r="D28" s="471"/>
      <c r="E28" s="471"/>
      <c r="F28" s="471"/>
      <c r="G28" s="471"/>
      <c r="H28" s="471"/>
      <c r="I28" s="471"/>
      <c r="J28" s="471"/>
      <c r="K28" s="472"/>
      <c r="L28" s="482" t="s">
        <v>364</v>
      </c>
      <c r="M28" s="557"/>
      <c r="N28" s="557"/>
      <c r="O28" s="557"/>
      <c r="P28" s="558"/>
      <c r="Q28" s="482" t="s">
        <v>365</v>
      </c>
      <c r="R28" s="558"/>
      <c r="S28" s="482" t="s">
        <v>30</v>
      </c>
      <c r="T28" s="557"/>
      <c r="U28" s="557"/>
      <c r="V28" s="557"/>
      <c r="W28" s="558"/>
      <c r="X28" s="476"/>
      <c r="Y28" s="477"/>
      <c r="Z28" s="477"/>
      <c r="AA28" s="477"/>
      <c r="AB28" s="478"/>
      <c r="AC28" s="476"/>
      <c r="AD28" s="477"/>
      <c r="AE28" s="477"/>
      <c r="AF28" s="477"/>
      <c r="AG28" s="477"/>
      <c r="AH28" s="480"/>
    </row>
    <row r="29" spans="1:34" ht="16.5" customHeight="1">
      <c r="A29" s="454" t="s">
        <v>469</v>
      </c>
      <c r="B29" s="455"/>
      <c r="C29" s="455"/>
      <c r="D29" s="455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455"/>
      <c r="Y29" s="455"/>
      <c r="Z29" s="455"/>
      <c r="AA29" s="455"/>
      <c r="AB29" s="455"/>
      <c r="AC29" s="455"/>
      <c r="AD29" s="455"/>
      <c r="AE29" s="455"/>
      <c r="AF29" s="455"/>
      <c r="AG29" s="455"/>
      <c r="AH29" s="456"/>
    </row>
    <row r="30" spans="1:34" ht="16.5" customHeight="1">
      <c r="A30" s="457"/>
      <c r="B30" s="458"/>
      <c r="C30" s="458"/>
      <c r="D30" s="458"/>
      <c r="E30" s="458"/>
      <c r="F30" s="458"/>
      <c r="G30" s="458"/>
      <c r="H30" s="458"/>
      <c r="I30" s="458"/>
      <c r="J30" s="458"/>
      <c r="K30" s="459"/>
      <c r="L30" s="517"/>
      <c r="M30" s="518"/>
      <c r="N30" s="518"/>
      <c r="O30" s="518"/>
      <c r="P30" s="519"/>
      <c r="Q30" s="486"/>
      <c r="R30" s="487"/>
      <c r="S30" s="462">
        <f>ROUND(L30*Q30,0)</f>
        <v>0</v>
      </c>
      <c r="T30" s="560"/>
      <c r="U30" s="560"/>
      <c r="V30" s="560"/>
      <c r="W30" s="561"/>
      <c r="X30" s="517"/>
      <c r="Y30" s="518"/>
      <c r="Z30" s="518"/>
      <c r="AA30" s="518"/>
      <c r="AB30" s="519"/>
      <c r="AC30" s="559">
        <f t="shared" ref="AC30:AC35" si="4">S30+X30</f>
        <v>0</v>
      </c>
      <c r="AD30" s="560"/>
      <c r="AE30" s="560"/>
      <c r="AF30" s="560"/>
      <c r="AG30" s="560"/>
      <c r="AH30" s="562"/>
    </row>
    <row r="31" spans="1:34" ht="16.5" customHeight="1">
      <c r="A31" s="483"/>
      <c r="B31" s="484"/>
      <c r="C31" s="484"/>
      <c r="D31" s="484"/>
      <c r="E31" s="484"/>
      <c r="F31" s="484"/>
      <c r="G31" s="484"/>
      <c r="H31" s="484"/>
      <c r="I31" s="484"/>
      <c r="J31" s="484"/>
      <c r="K31" s="485"/>
      <c r="L31" s="460"/>
      <c r="M31" s="518"/>
      <c r="N31" s="518"/>
      <c r="O31" s="518"/>
      <c r="P31" s="519"/>
      <c r="Q31" s="486"/>
      <c r="R31" s="487"/>
      <c r="S31" s="559">
        <f t="shared" ref="S31:S35" si="5">ROUND(L31*Q31,0)</f>
        <v>0</v>
      </c>
      <c r="T31" s="560"/>
      <c r="U31" s="560"/>
      <c r="V31" s="560"/>
      <c r="W31" s="561"/>
      <c r="X31" s="517"/>
      <c r="Y31" s="518"/>
      <c r="Z31" s="518"/>
      <c r="AA31" s="518"/>
      <c r="AB31" s="519"/>
      <c r="AC31" s="559">
        <f t="shared" si="4"/>
        <v>0</v>
      </c>
      <c r="AD31" s="560"/>
      <c r="AE31" s="560"/>
      <c r="AF31" s="560"/>
      <c r="AG31" s="560"/>
      <c r="AH31" s="562"/>
    </row>
    <row r="32" spans="1:34" ht="16.5" customHeight="1">
      <c r="A32" s="483"/>
      <c r="B32" s="484"/>
      <c r="C32" s="484"/>
      <c r="D32" s="484"/>
      <c r="E32" s="484"/>
      <c r="F32" s="484"/>
      <c r="G32" s="484"/>
      <c r="H32" s="484"/>
      <c r="I32" s="484"/>
      <c r="J32" s="484"/>
      <c r="K32" s="485"/>
      <c r="L32" s="460"/>
      <c r="M32" s="460"/>
      <c r="N32" s="460"/>
      <c r="O32" s="460"/>
      <c r="P32" s="460"/>
      <c r="Q32" s="486"/>
      <c r="R32" s="487"/>
      <c r="S32" s="488">
        <f t="shared" si="5"/>
        <v>0</v>
      </c>
      <c r="T32" s="488"/>
      <c r="U32" s="488"/>
      <c r="V32" s="488"/>
      <c r="W32" s="488"/>
      <c r="X32" s="460"/>
      <c r="Y32" s="460"/>
      <c r="Z32" s="460"/>
      <c r="AA32" s="460"/>
      <c r="AB32" s="460"/>
      <c r="AC32" s="488">
        <f t="shared" si="4"/>
        <v>0</v>
      </c>
      <c r="AD32" s="488"/>
      <c r="AE32" s="488"/>
      <c r="AF32" s="488"/>
      <c r="AG32" s="488"/>
      <c r="AH32" s="489"/>
    </row>
    <row r="33" spans="1:34" ht="16.5" customHeight="1">
      <c r="A33" s="483"/>
      <c r="B33" s="484"/>
      <c r="C33" s="484"/>
      <c r="D33" s="484"/>
      <c r="E33" s="484"/>
      <c r="F33" s="484"/>
      <c r="G33" s="484"/>
      <c r="H33" s="484"/>
      <c r="I33" s="484"/>
      <c r="J33" s="484"/>
      <c r="K33" s="485"/>
      <c r="L33" s="460"/>
      <c r="M33" s="460"/>
      <c r="N33" s="460"/>
      <c r="O33" s="460"/>
      <c r="P33" s="460"/>
      <c r="Q33" s="486"/>
      <c r="R33" s="487"/>
      <c r="S33" s="465">
        <f t="shared" si="5"/>
        <v>0</v>
      </c>
      <c r="T33" s="465"/>
      <c r="U33" s="465"/>
      <c r="V33" s="465"/>
      <c r="W33" s="465"/>
      <c r="X33" s="460"/>
      <c r="Y33" s="460"/>
      <c r="Z33" s="460"/>
      <c r="AA33" s="460"/>
      <c r="AB33" s="460"/>
      <c r="AC33" s="488">
        <f t="shared" si="4"/>
        <v>0</v>
      </c>
      <c r="AD33" s="488"/>
      <c r="AE33" s="488"/>
      <c r="AF33" s="488"/>
      <c r="AG33" s="488"/>
      <c r="AH33" s="489"/>
    </row>
    <row r="34" spans="1:34" ht="16.5" customHeight="1">
      <c r="A34" s="483"/>
      <c r="B34" s="484"/>
      <c r="C34" s="484"/>
      <c r="D34" s="484"/>
      <c r="E34" s="484"/>
      <c r="F34" s="484"/>
      <c r="G34" s="484"/>
      <c r="H34" s="484"/>
      <c r="I34" s="484"/>
      <c r="J34" s="484"/>
      <c r="K34" s="485"/>
      <c r="L34" s="460"/>
      <c r="M34" s="460"/>
      <c r="N34" s="460"/>
      <c r="O34" s="460"/>
      <c r="P34" s="460"/>
      <c r="Q34" s="486"/>
      <c r="R34" s="487"/>
      <c r="S34" s="488">
        <f t="shared" si="5"/>
        <v>0</v>
      </c>
      <c r="T34" s="488"/>
      <c r="U34" s="488"/>
      <c r="V34" s="488"/>
      <c r="W34" s="488"/>
      <c r="X34" s="460"/>
      <c r="Y34" s="460"/>
      <c r="Z34" s="460"/>
      <c r="AA34" s="460"/>
      <c r="AB34" s="460"/>
      <c r="AC34" s="488">
        <f t="shared" si="4"/>
        <v>0</v>
      </c>
      <c r="AD34" s="488"/>
      <c r="AE34" s="488"/>
      <c r="AF34" s="488"/>
      <c r="AG34" s="488"/>
      <c r="AH34" s="489"/>
    </row>
    <row r="35" spans="1:34" ht="16.5" customHeight="1" thickBot="1">
      <c r="A35" s="483"/>
      <c r="B35" s="484"/>
      <c r="C35" s="484"/>
      <c r="D35" s="484"/>
      <c r="E35" s="484"/>
      <c r="F35" s="484"/>
      <c r="G35" s="484"/>
      <c r="H35" s="484"/>
      <c r="I35" s="484"/>
      <c r="J35" s="484"/>
      <c r="K35" s="485"/>
      <c r="L35" s="493"/>
      <c r="M35" s="493"/>
      <c r="N35" s="493"/>
      <c r="O35" s="493"/>
      <c r="P35" s="493"/>
      <c r="Q35" s="494"/>
      <c r="R35" s="495"/>
      <c r="S35" s="496">
        <f t="shared" si="5"/>
        <v>0</v>
      </c>
      <c r="T35" s="496"/>
      <c r="U35" s="496"/>
      <c r="V35" s="496"/>
      <c r="W35" s="496"/>
      <c r="X35" s="493"/>
      <c r="Y35" s="493"/>
      <c r="Z35" s="493"/>
      <c r="AA35" s="493"/>
      <c r="AB35" s="493"/>
      <c r="AC35" s="496">
        <f t="shared" si="4"/>
        <v>0</v>
      </c>
      <c r="AD35" s="496"/>
      <c r="AE35" s="496"/>
      <c r="AF35" s="496"/>
      <c r="AG35" s="496"/>
      <c r="AH35" s="497"/>
    </row>
    <row r="36" spans="1:34" ht="16.5" customHeight="1" thickTop="1" thickBot="1">
      <c r="A36" s="539" t="s">
        <v>382</v>
      </c>
      <c r="B36" s="540"/>
      <c r="C36" s="540"/>
      <c r="D36" s="540"/>
      <c r="E36" s="540"/>
      <c r="F36" s="540"/>
      <c r="G36" s="540"/>
      <c r="H36" s="540"/>
      <c r="I36" s="540"/>
      <c r="J36" s="540"/>
      <c r="K36" s="541"/>
      <c r="L36" s="476"/>
      <c r="M36" s="477"/>
      <c r="N36" s="477"/>
      <c r="O36" s="477"/>
      <c r="P36" s="478"/>
      <c r="Q36" s="476"/>
      <c r="R36" s="478"/>
      <c r="S36" s="508">
        <f>SUM(S30:W35)</f>
        <v>0</v>
      </c>
      <c r="T36" s="508"/>
      <c r="U36" s="508"/>
      <c r="V36" s="508"/>
      <c r="W36" s="508"/>
      <c r="X36" s="508">
        <f>SUM(X30:AB35)</f>
        <v>0</v>
      </c>
      <c r="Y36" s="508"/>
      <c r="Z36" s="508"/>
      <c r="AA36" s="508"/>
      <c r="AB36" s="508"/>
      <c r="AC36" s="508">
        <f>SUM(AC30:AH35)</f>
        <v>0</v>
      </c>
      <c r="AD36" s="508"/>
      <c r="AE36" s="508"/>
      <c r="AF36" s="508"/>
      <c r="AG36" s="508"/>
      <c r="AH36" s="509"/>
    </row>
    <row r="37" spans="1:34" ht="16.5" customHeight="1">
      <c r="A37" s="498" t="s">
        <v>470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500"/>
    </row>
    <row r="38" spans="1:34" ht="16.5" customHeight="1">
      <c r="A38" s="457"/>
      <c r="B38" s="458"/>
      <c r="C38" s="458"/>
      <c r="D38" s="458"/>
      <c r="E38" s="458"/>
      <c r="F38" s="458"/>
      <c r="G38" s="458"/>
      <c r="H38" s="458"/>
      <c r="I38" s="458"/>
      <c r="J38" s="458"/>
      <c r="K38" s="459"/>
      <c r="L38" s="460"/>
      <c r="M38" s="460"/>
      <c r="N38" s="460"/>
      <c r="O38" s="460"/>
      <c r="P38" s="460"/>
      <c r="Q38" s="461"/>
      <c r="R38" s="461"/>
      <c r="S38" s="504">
        <f>ROUND(L38*Q38,0)</f>
        <v>0</v>
      </c>
      <c r="T38" s="504"/>
      <c r="U38" s="504"/>
      <c r="V38" s="504"/>
      <c r="W38" s="504"/>
      <c r="X38" s="460"/>
      <c r="Y38" s="460"/>
      <c r="Z38" s="460"/>
      <c r="AA38" s="460"/>
      <c r="AB38" s="460"/>
      <c r="AC38" s="465">
        <f t="shared" ref="AC38:AC42" si="6">S38+X38</f>
        <v>0</v>
      </c>
      <c r="AD38" s="465"/>
      <c r="AE38" s="465"/>
      <c r="AF38" s="465"/>
      <c r="AG38" s="465"/>
      <c r="AH38" s="466"/>
    </row>
    <row r="39" spans="1:34" ht="16.5" customHeight="1">
      <c r="A39" s="483"/>
      <c r="B39" s="484"/>
      <c r="C39" s="484"/>
      <c r="D39" s="484"/>
      <c r="E39" s="484"/>
      <c r="F39" s="484"/>
      <c r="G39" s="484"/>
      <c r="H39" s="484"/>
      <c r="I39" s="484"/>
      <c r="J39" s="484"/>
      <c r="K39" s="485"/>
      <c r="L39" s="460"/>
      <c r="M39" s="460"/>
      <c r="N39" s="460"/>
      <c r="O39" s="460"/>
      <c r="P39" s="460"/>
      <c r="Q39" s="461"/>
      <c r="R39" s="461"/>
      <c r="S39" s="465">
        <f t="shared" ref="S39:S41" si="7">ROUND(L39*Q39,0)</f>
        <v>0</v>
      </c>
      <c r="T39" s="465"/>
      <c r="U39" s="465"/>
      <c r="V39" s="465"/>
      <c r="W39" s="465"/>
      <c r="X39" s="513"/>
      <c r="Y39" s="513"/>
      <c r="Z39" s="513"/>
      <c r="AA39" s="513"/>
      <c r="AB39" s="513"/>
      <c r="AC39" s="488">
        <f t="shared" si="6"/>
        <v>0</v>
      </c>
      <c r="AD39" s="488"/>
      <c r="AE39" s="488"/>
      <c r="AF39" s="488"/>
      <c r="AG39" s="488"/>
      <c r="AH39" s="489"/>
    </row>
    <row r="40" spans="1:34" ht="16.5" customHeight="1">
      <c r="A40" s="563"/>
      <c r="B40" s="564"/>
      <c r="C40" s="564"/>
      <c r="D40" s="564"/>
      <c r="E40" s="564"/>
      <c r="F40" s="564"/>
      <c r="G40" s="564"/>
      <c r="H40" s="564"/>
      <c r="I40" s="564"/>
      <c r="J40" s="564"/>
      <c r="K40" s="565"/>
      <c r="L40" s="460"/>
      <c r="M40" s="460"/>
      <c r="N40" s="460"/>
      <c r="O40" s="460"/>
      <c r="P40" s="460"/>
      <c r="Q40" s="486"/>
      <c r="R40" s="487"/>
      <c r="S40" s="488">
        <f t="shared" si="7"/>
        <v>0</v>
      </c>
      <c r="T40" s="488"/>
      <c r="U40" s="488"/>
      <c r="V40" s="488"/>
      <c r="W40" s="488"/>
      <c r="X40" s="513"/>
      <c r="Y40" s="513"/>
      <c r="Z40" s="513"/>
      <c r="AA40" s="513"/>
      <c r="AB40" s="513"/>
      <c r="AC40" s="488">
        <f t="shared" si="6"/>
        <v>0</v>
      </c>
      <c r="AD40" s="488"/>
      <c r="AE40" s="488"/>
      <c r="AF40" s="488"/>
      <c r="AG40" s="488"/>
      <c r="AH40" s="489"/>
    </row>
    <row r="41" spans="1:34" ht="16.5" customHeight="1">
      <c r="A41" s="520"/>
      <c r="B41" s="521"/>
      <c r="C41" s="521"/>
      <c r="D41" s="521"/>
      <c r="E41" s="521"/>
      <c r="F41" s="521"/>
      <c r="G41" s="521"/>
      <c r="H41" s="521"/>
      <c r="I41" s="521"/>
      <c r="J41" s="521"/>
      <c r="K41" s="522"/>
      <c r="L41" s="460"/>
      <c r="M41" s="460"/>
      <c r="N41" s="460"/>
      <c r="O41" s="460"/>
      <c r="P41" s="460"/>
      <c r="Q41" s="486"/>
      <c r="R41" s="487"/>
      <c r="S41" s="488">
        <f t="shared" si="7"/>
        <v>0</v>
      </c>
      <c r="T41" s="488"/>
      <c r="U41" s="488"/>
      <c r="V41" s="488"/>
      <c r="W41" s="488"/>
      <c r="X41" s="513"/>
      <c r="Y41" s="513"/>
      <c r="Z41" s="513"/>
      <c r="AA41" s="513"/>
      <c r="AB41" s="513"/>
      <c r="AC41" s="488">
        <f t="shared" si="6"/>
        <v>0</v>
      </c>
      <c r="AD41" s="488"/>
      <c r="AE41" s="488"/>
      <c r="AF41" s="488"/>
      <c r="AG41" s="488"/>
      <c r="AH41" s="489"/>
    </row>
    <row r="42" spans="1:34" ht="16.5" customHeight="1" thickBot="1">
      <c r="A42" s="490"/>
      <c r="B42" s="491"/>
      <c r="C42" s="491"/>
      <c r="D42" s="491"/>
      <c r="E42" s="491"/>
      <c r="F42" s="491"/>
      <c r="G42" s="491"/>
      <c r="H42" s="491"/>
      <c r="I42" s="491"/>
      <c r="J42" s="491"/>
      <c r="K42" s="492"/>
      <c r="L42" s="523"/>
      <c r="M42" s="524"/>
      <c r="N42" s="524"/>
      <c r="O42" s="524"/>
      <c r="P42" s="525"/>
      <c r="Q42" s="494"/>
      <c r="R42" s="495"/>
      <c r="S42" s="496">
        <f>ROUND(L42*Q42,0)</f>
        <v>0</v>
      </c>
      <c r="T42" s="496"/>
      <c r="U42" s="496"/>
      <c r="V42" s="496"/>
      <c r="W42" s="496"/>
      <c r="X42" s="493"/>
      <c r="Y42" s="493"/>
      <c r="Z42" s="493"/>
      <c r="AA42" s="493"/>
      <c r="AB42" s="493"/>
      <c r="AC42" s="496">
        <f t="shared" si="6"/>
        <v>0</v>
      </c>
      <c r="AD42" s="496"/>
      <c r="AE42" s="496"/>
      <c r="AF42" s="496"/>
      <c r="AG42" s="496"/>
      <c r="AH42" s="497"/>
    </row>
    <row r="43" spans="1:34" ht="16.5" customHeight="1" thickTop="1" thickBot="1">
      <c r="A43" s="505" t="s">
        <v>382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7"/>
      <c r="L43" s="542"/>
      <c r="M43" s="542"/>
      <c r="N43" s="542"/>
      <c r="O43" s="542"/>
      <c r="P43" s="542"/>
      <c r="Q43" s="566"/>
      <c r="R43" s="566"/>
      <c r="S43" s="508">
        <f>SUM(S38:W42)</f>
        <v>0</v>
      </c>
      <c r="T43" s="508"/>
      <c r="U43" s="508"/>
      <c r="V43" s="508"/>
      <c r="W43" s="508"/>
      <c r="X43" s="508">
        <f>SUM(X38:AB42)</f>
        <v>0</v>
      </c>
      <c r="Y43" s="508"/>
      <c r="Z43" s="508"/>
      <c r="AA43" s="508"/>
      <c r="AB43" s="508"/>
      <c r="AC43" s="508">
        <f>SUM(AC38:AH42)</f>
        <v>0</v>
      </c>
      <c r="AD43" s="508"/>
      <c r="AE43" s="508"/>
      <c r="AF43" s="508"/>
      <c r="AG43" s="508"/>
      <c r="AH43" s="509"/>
    </row>
    <row r="44" spans="1:34" ht="16.5" customHeight="1">
      <c r="A44" s="501" t="s">
        <v>24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29" t="s">
        <v>368</v>
      </c>
      <c r="M44" s="530"/>
      <c r="N44" s="530"/>
      <c r="O44" s="530"/>
      <c r="P44" s="530"/>
      <c r="Q44" s="530"/>
      <c r="R44" s="530"/>
      <c r="S44" s="530"/>
      <c r="T44" s="530"/>
      <c r="U44" s="530"/>
      <c r="V44" s="530"/>
      <c r="W44" s="530"/>
      <c r="X44" s="530"/>
      <c r="Y44" s="530"/>
      <c r="Z44" s="530"/>
      <c r="AA44" s="530"/>
      <c r="AB44" s="531"/>
      <c r="AC44" s="532">
        <f>+AC36+AC43</f>
        <v>0</v>
      </c>
      <c r="AD44" s="532"/>
      <c r="AE44" s="532"/>
      <c r="AF44" s="532"/>
      <c r="AG44" s="532"/>
      <c r="AH44" s="533"/>
    </row>
    <row r="45" spans="1:34" ht="16.5" customHeight="1" thickBot="1">
      <c r="A45" s="514" t="s">
        <v>23</v>
      </c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34"/>
      <c r="M45" s="535"/>
      <c r="N45" s="535"/>
      <c r="O45" s="535"/>
      <c r="P45" s="535"/>
      <c r="Q45" s="535"/>
      <c r="R45" s="535"/>
      <c r="S45" s="535"/>
      <c r="T45" s="535"/>
      <c r="U45" s="535"/>
      <c r="V45" s="535"/>
      <c r="W45" s="535"/>
      <c r="X45" s="535"/>
      <c r="Y45" s="535"/>
      <c r="Z45" s="535"/>
      <c r="AA45" s="535"/>
      <c r="AB45" s="536"/>
      <c r="AC45" s="537">
        <f>ROUNDDOWN(AC44*0.1,0)</f>
        <v>0</v>
      </c>
      <c r="AD45" s="537"/>
      <c r="AE45" s="537"/>
      <c r="AF45" s="537"/>
      <c r="AG45" s="537"/>
      <c r="AH45" s="538"/>
    </row>
    <row r="46" spans="1:34" ht="16.5" customHeight="1" thickBot="1">
      <c r="A46" s="546" t="s">
        <v>14</v>
      </c>
      <c r="B46" s="547"/>
      <c r="C46" s="547"/>
      <c r="D46" s="547"/>
      <c r="E46" s="547"/>
      <c r="F46" s="547"/>
      <c r="G46" s="547"/>
      <c r="H46" s="547"/>
      <c r="I46" s="547"/>
      <c r="J46" s="547"/>
      <c r="K46" s="547"/>
      <c r="L46" s="548" t="s">
        <v>369</v>
      </c>
      <c r="M46" s="549"/>
      <c r="N46" s="549"/>
      <c r="O46" s="549"/>
      <c r="P46" s="549"/>
      <c r="Q46" s="549"/>
      <c r="R46" s="549"/>
      <c r="S46" s="549"/>
      <c r="T46" s="549"/>
      <c r="U46" s="549"/>
      <c r="V46" s="549"/>
      <c r="W46" s="549"/>
      <c r="X46" s="549"/>
      <c r="Y46" s="549"/>
      <c r="Z46" s="549"/>
      <c r="AA46" s="549"/>
      <c r="AB46" s="550"/>
      <c r="AC46" s="551">
        <f>AC44+AC45</f>
        <v>0</v>
      </c>
      <c r="AD46" s="551"/>
      <c r="AE46" s="551"/>
      <c r="AF46" s="551"/>
      <c r="AG46" s="551"/>
      <c r="AH46" s="552"/>
    </row>
    <row r="47" spans="1:34" ht="19.5" customHeight="1">
      <c r="A47" s="188" t="s">
        <v>370</v>
      </c>
      <c r="B47" s="188"/>
      <c r="C47" s="567" t="s">
        <v>492</v>
      </c>
      <c r="D47" s="567"/>
      <c r="E47" s="567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7"/>
      <c r="T47" s="567"/>
      <c r="U47" s="567"/>
      <c r="V47" s="567"/>
      <c r="W47" s="567"/>
      <c r="X47" s="567"/>
      <c r="Y47" s="567"/>
      <c r="Z47" s="567"/>
      <c r="AA47" s="567"/>
      <c r="AB47" s="567"/>
      <c r="AC47" s="567"/>
      <c r="AD47" s="567"/>
      <c r="AE47" s="567"/>
      <c r="AF47" s="567"/>
      <c r="AG47" s="567"/>
      <c r="AH47" s="567"/>
    </row>
    <row r="48" spans="1:34" ht="19.5" customHeight="1">
      <c r="A48" s="155"/>
      <c r="B48" s="155"/>
      <c r="C48" s="567" t="s">
        <v>489</v>
      </c>
      <c r="D48" s="567"/>
      <c r="E48" s="567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7"/>
      <c r="T48" s="567"/>
      <c r="U48" s="567"/>
      <c r="V48" s="567"/>
      <c r="W48" s="567"/>
      <c r="X48" s="567"/>
      <c r="Y48" s="567"/>
      <c r="Z48" s="567"/>
      <c r="AA48" s="567"/>
      <c r="AB48" s="567"/>
      <c r="AC48" s="567"/>
      <c r="AD48" s="567"/>
      <c r="AE48" s="567"/>
      <c r="AF48" s="567"/>
      <c r="AG48" s="567"/>
      <c r="AH48" s="567"/>
    </row>
    <row r="49" spans="1:34" ht="19.5" customHeight="1">
      <c r="A49" s="155"/>
      <c r="B49" s="155"/>
      <c r="C49" s="567" t="s">
        <v>490</v>
      </c>
      <c r="D49" s="567"/>
      <c r="E49" s="567"/>
      <c r="F49" s="567"/>
      <c r="G49" s="567"/>
      <c r="H49" s="567"/>
      <c r="I49" s="567"/>
      <c r="J49" s="567"/>
      <c r="K49" s="567"/>
      <c r="L49" s="567"/>
      <c r="M49" s="567"/>
      <c r="N49" s="567"/>
      <c r="O49" s="567"/>
      <c r="P49" s="567"/>
      <c r="Q49" s="567"/>
      <c r="R49" s="567"/>
      <c r="S49" s="567"/>
      <c r="T49" s="567"/>
      <c r="U49" s="567"/>
      <c r="V49" s="567"/>
      <c r="W49" s="567"/>
      <c r="X49" s="567"/>
      <c r="Y49" s="567"/>
      <c r="Z49" s="567"/>
      <c r="AA49" s="567"/>
      <c r="AB49" s="567"/>
      <c r="AC49" s="567"/>
      <c r="AD49" s="567"/>
      <c r="AE49" s="567"/>
      <c r="AF49" s="567"/>
      <c r="AG49" s="567"/>
      <c r="AH49" s="567"/>
    </row>
    <row r="50" spans="1:34" ht="19.5" customHeight="1">
      <c r="A50" s="155"/>
      <c r="B50" s="15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</row>
    <row r="51" spans="1:34" ht="19.5" customHeight="1">
      <c r="A51" s="155"/>
      <c r="B51" s="15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</row>
    <row r="52" spans="1:34" s="160" customFormat="1" ht="19.5" customHeight="1" thickBot="1">
      <c r="A52" s="100" t="s">
        <v>473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19" t="s">
        <v>361</v>
      </c>
    </row>
    <row r="53" spans="1:34" ht="16.5" customHeight="1">
      <c r="A53" s="467" t="s">
        <v>22</v>
      </c>
      <c r="B53" s="468"/>
      <c r="C53" s="468"/>
      <c r="D53" s="468"/>
      <c r="E53" s="468"/>
      <c r="F53" s="468"/>
      <c r="G53" s="468"/>
      <c r="H53" s="468"/>
      <c r="I53" s="468"/>
      <c r="J53" s="468"/>
      <c r="K53" s="469"/>
      <c r="L53" s="553" t="s">
        <v>362</v>
      </c>
      <c r="M53" s="554"/>
      <c r="N53" s="554"/>
      <c r="O53" s="554"/>
      <c r="P53" s="554"/>
      <c r="Q53" s="554"/>
      <c r="R53" s="554"/>
      <c r="S53" s="554"/>
      <c r="T53" s="554"/>
      <c r="U53" s="554"/>
      <c r="V53" s="554"/>
      <c r="W53" s="555"/>
      <c r="X53" s="568" t="s">
        <v>472</v>
      </c>
      <c r="Y53" s="474"/>
      <c r="Z53" s="474"/>
      <c r="AA53" s="474"/>
      <c r="AB53" s="475"/>
      <c r="AC53" s="473" t="s">
        <v>28</v>
      </c>
      <c r="AD53" s="474"/>
      <c r="AE53" s="474"/>
      <c r="AF53" s="474"/>
      <c r="AG53" s="474"/>
      <c r="AH53" s="479"/>
    </row>
    <row r="54" spans="1:34" ht="16.5" customHeight="1" thickBot="1">
      <c r="A54" s="470"/>
      <c r="B54" s="471"/>
      <c r="C54" s="471"/>
      <c r="D54" s="471"/>
      <c r="E54" s="471"/>
      <c r="F54" s="471"/>
      <c r="G54" s="471"/>
      <c r="H54" s="471"/>
      <c r="I54" s="471"/>
      <c r="J54" s="471"/>
      <c r="K54" s="472"/>
      <c r="L54" s="482" t="s">
        <v>364</v>
      </c>
      <c r="M54" s="557"/>
      <c r="N54" s="557"/>
      <c r="O54" s="557"/>
      <c r="P54" s="558"/>
      <c r="Q54" s="482" t="s">
        <v>365</v>
      </c>
      <c r="R54" s="558"/>
      <c r="S54" s="482" t="s">
        <v>30</v>
      </c>
      <c r="T54" s="557"/>
      <c r="U54" s="557"/>
      <c r="V54" s="557"/>
      <c r="W54" s="558"/>
      <c r="X54" s="476"/>
      <c r="Y54" s="477"/>
      <c r="Z54" s="477"/>
      <c r="AA54" s="477"/>
      <c r="AB54" s="478"/>
      <c r="AC54" s="476"/>
      <c r="AD54" s="477"/>
      <c r="AE54" s="477"/>
      <c r="AF54" s="477"/>
      <c r="AG54" s="477"/>
      <c r="AH54" s="480"/>
    </row>
    <row r="55" spans="1:34" ht="16.5" customHeight="1">
      <c r="A55" s="454" t="s">
        <v>469</v>
      </c>
      <c r="B55" s="455"/>
      <c r="C55" s="455"/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5"/>
      <c r="O55" s="455"/>
      <c r="P55" s="455"/>
      <c r="Q55" s="455"/>
      <c r="R55" s="455"/>
      <c r="S55" s="455"/>
      <c r="T55" s="455"/>
      <c r="U55" s="455"/>
      <c r="V55" s="455"/>
      <c r="W55" s="455"/>
      <c r="X55" s="455"/>
      <c r="Y55" s="455"/>
      <c r="Z55" s="455"/>
      <c r="AA55" s="455"/>
      <c r="AB55" s="455"/>
      <c r="AC55" s="455"/>
      <c r="AD55" s="455"/>
      <c r="AE55" s="455"/>
      <c r="AF55" s="455"/>
      <c r="AG55" s="455"/>
      <c r="AH55" s="456"/>
    </row>
    <row r="56" spans="1:34" ht="16.5" customHeight="1">
      <c r="A56" s="457"/>
      <c r="B56" s="458"/>
      <c r="C56" s="458"/>
      <c r="D56" s="458"/>
      <c r="E56" s="458"/>
      <c r="F56" s="458"/>
      <c r="G56" s="458"/>
      <c r="H56" s="458"/>
      <c r="I56" s="458"/>
      <c r="J56" s="458"/>
      <c r="K56" s="459"/>
      <c r="L56" s="574"/>
      <c r="M56" s="570"/>
      <c r="N56" s="570"/>
      <c r="O56" s="570"/>
      <c r="P56" s="571"/>
      <c r="Q56" s="572"/>
      <c r="R56" s="573"/>
      <c r="S56" s="574">
        <f>ROUND(L56*Q56,0)</f>
        <v>0</v>
      </c>
      <c r="T56" s="570"/>
      <c r="U56" s="570"/>
      <c r="V56" s="570"/>
      <c r="W56" s="571"/>
      <c r="X56" s="517"/>
      <c r="Y56" s="518"/>
      <c r="Z56" s="518"/>
      <c r="AA56" s="518"/>
      <c r="AB56" s="519"/>
      <c r="AC56" s="559">
        <f t="shared" ref="AC56:AC58" si="8">S56+X56</f>
        <v>0</v>
      </c>
      <c r="AD56" s="560"/>
      <c r="AE56" s="560"/>
      <c r="AF56" s="560"/>
      <c r="AG56" s="560"/>
      <c r="AH56" s="562"/>
    </row>
    <row r="57" spans="1:34" ht="16.5" customHeight="1">
      <c r="A57" s="483"/>
      <c r="B57" s="484"/>
      <c r="C57" s="484"/>
      <c r="D57" s="484"/>
      <c r="E57" s="484"/>
      <c r="F57" s="484"/>
      <c r="G57" s="484"/>
      <c r="H57" s="484"/>
      <c r="I57" s="484"/>
      <c r="J57" s="484"/>
      <c r="K57" s="485"/>
      <c r="L57" s="569"/>
      <c r="M57" s="570"/>
      <c r="N57" s="570"/>
      <c r="O57" s="570"/>
      <c r="P57" s="571"/>
      <c r="Q57" s="572"/>
      <c r="R57" s="573"/>
      <c r="S57" s="574">
        <f t="shared" ref="S57:S58" si="9">ROUND(L57*Q57,0)</f>
        <v>0</v>
      </c>
      <c r="T57" s="570"/>
      <c r="U57" s="570"/>
      <c r="V57" s="570"/>
      <c r="W57" s="571"/>
      <c r="X57" s="517"/>
      <c r="Y57" s="518"/>
      <c r="Z57" s="518"/>
      <c r="AA57" s="518"/>
      <c r="AB57" s="519"/>
      <c r="AC57" s="559">
        <f t="shared" si="8"/>
        <v>0</v>
      </c>
      <c r="AD57" s="560"/>
      <c r="AE57" s="560"/>
      <c r="AF57" s="560"/>
      <c r="AG57" s="560"/>
      <c r="AH57" s="562"/>
    </row>
    <row r="58" spans="1:34" ht="16.5" customHeight="1" thickBot="1">
      <c r="A58" s="490"/>
      <c r="B58" s="491"/>
      <c r="C58" s="491"/>
      <c r="D58" s="491"/>
      <c r="E58" s="491"/>
      <c r="F58" s="491"/>
      <c r="G58" s="491"/>
      <c r="H58" s="491"/>
      <c r="I58" s="491"/>
      <c r="J58" s="491"/>
      <c r="K58" s="492"/>
      <c r="L58" s="575"/>
      <c r="M58" s="575"/>
      <c r="N58" s="575"/>
      <c r="O58" s="575"/>
      <c r="P58" s="575"/>
      <c r="Q58" s="576"/>
      <c r="R58" s="577"/>
      <c r="S58" s="575">
        <f t="shared" si="9"/>
        <v>0</v>
      </c>
      <c r="T58" s="575"/>
      <c r="U58" s="575"/>
      <c r="V58" s="575"/>
      <c r="W58" s="575"/>
      <c r="X58" s="493"/>
      <c r="Y58" s="493"/>
      <c r="Z58" s="493"/>
      <c r="AA58" s="493"/>
      <c r="AB58" s="493"/>
      <c r="AC58" s="496">
        <f t="shared" si="8"/>
        <v>0</v>
      </c>
      <c r="AD58" s="496"/>
      <c r="AE58" s="496"/>
      <c r="AF58" s="496"/>
      <c r="AG58" s="496"/>
      <c r="AH58" s="497"/>
    </row>
    <row r="59" spans="1:34" ht="16.5" customHeight="1" thickTop="1" thickBot="1">
      <c r="A59" s="505" t="s">
        <v>382</v>
      </c>
      <c r="B59" s="506"/>
      <c r="C59" s="506"/>
      <c r="D59" s="506"/>
      <c r="E59" s="506"/>
      <c r="F59" s="506"/>
      <c r="G59" s="506"/>
      <c r="H59" s="506"/>
      <c r="I59" s="506"/>
      <c r="J59" s="506"/>
      <c r="K59" s="507"/>
      <c r="L59" s="476"/>
      <c r="M59" s="477"/>
      <c r="N59" s="477"/>
      <c r="O59" s="477"/>
      <c r="P59" s="478"/>
      <c r="Q59" s="476"/>
      <c r="R59" s="478"/>
      <c r="S59" s="508">
        <f>SUM(S56:W58)</f>
        <v>0</v>
      </c>
      <c r="T59" s="508"/>
      <c r="U59" s="508"/>
      <c r="V59" s="508"/>
      <c r="W59" s="508"/>
      <c r="X59" s="508">
        <f>SUM(X56:AB58)</f>
        <v>0</v>
      </c>
      <c r="Y59" s="508"/>
      <c r="Z59" s="508"/>
      <c r="AA59" s="508"/>
      <c r="AB59" s="508"/>
      <c r="AC59" s="508">
        <f>SUM(AC56:AH58)</f>
        <v>0</v>
      </c>
      <c r="AD59" s="508"/>
      <c r="AE59" s="508"/>
      <c r="AF59" s="508"/>
      <c r="AG59" s="508"/>
      <c r="AH59" s="509"/>
    </row>
    <row r="60" spans="1:34" ht="16.5" customHeight="1">
      <c r="A60" s="498" t="s">
        <v>470</v>
      </c>
      <c r="B60" s="499"/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499"/>
      <c r="V60" s="499"/>
      <c r="W60" s="499"/>
      <c r="X60" s="499"/>
      <c r="Y60" s="499"/>
      <c r="Z60" s="499"/>
      <c r="AA60" s="499"/>
      <c r="AB60" s="499"/>
      <c r="AC60" s="499"/>
      <c r="AD60" s="499"/>
      <c r="AE60" s="499"/>
      <c r="AF60" s="499"/>
      <c r="AG60" s="499"/>
      <c r="AH60" s="500"/>
    </row>
    <row r="61" spans="1:34" ht="16.5" customHeight="1" thickBot="1">
      <c r="A61" s="490"/>
      <c r="B61" s="491"/>
      <c r="C61" s="491"/>
      <c r="D61" s="491"/>
      <c r="E61" s="491"/>
      <c r="F61" s="491"/>
      <c r="G61" s="491"/>
      <c r="H61" s="491"/>
      <c r="I61" s="491"/>
      <c r="J61" s="491"/>
      <c r="K61" s="492"/>
      <c r="L61" s="575"/>
      <c r="M61" s="575"/>
      <c r="N61" s="575"/>
      <c r="O61" s="575"/>
      <c r="P61" s="575"/>
      <c r="Q61" s="576"/>
      <c r="R61" s="577"/>
      <c r="S61" s="575">
        <f t="shared" ref="S61" si="10">ROUND(L61*Q61,0)</f>
        <v>0</v>
      </c>
      <c r="T61" s="575"/>
      <c r="U61" s="575"/>
      <c r="V61" s="575"/>
      <c r="W61" s="575"/>
      <c r="X61" s="493"/>
      <c r="Y61" s="493"/>
      <c r="Z61" s="493"/>
      <c r="AA61" s="493"/>
      <c r="AB61" s="493"/>
      <c r="AC61" s="496">
        <f t="shared" ref="AC61" si="11">S61+X61</f>
        <v>0</v>
      </c>
      <c r="AD61" s="496"/>
      <c r="AE61" s="496"/>
      <c r="AF61" s="496"/>
      <c r="AG61" s="496"/>
      <c r="AH61" s="497"/>
    </row>
    <row r="62" spans="1:34" ht="16.5" customHeight="1" thickTop="1" thickBot="1">
      <c r="A62" s="539" t="s">
        <v>382</v>
      </c>
      <c r="B62" s="540"/>
      <c r="C62" s="540"/>
      <c r="D62" s="540"/>
      <c r="E62" s="540"/>
      <c r="F62" s="540"/>
      <c r="G62" s="540"/>
      <c r="H62" s="540"/>
      <c r="I62" s="540"/>
      <c r="J62" s="540"/>
      <c r="K62" s="541"/>
      <c r="L62" s="542"/>
      <c r="M62" s="542"/>
      <c r="N62" s="542"/>
      <c r="O62" s="542"/>
      <c r="P62" s="542"/>
      <c r="Q62" s="543"/>
      <c r="R62" s="543"/>
      <c r="S62" s="544">
        <f>SUM(S61:W61)</f>
        <v>0</v>
      </c>
      <c r="T62" s="544"/>
      <c r="U62" s="544"/>
      <c r="V62" s="544"/>
      <c r="W62" s="544"/>
      <c r="X62" s="544">
        <f>SUM(X61:AB61)</f>
        <v>0</v>
      </c>
      <c r="Y62" s="544"/>
      <c r="Z62" s="544"/>
      <c r="AA62" s="544"/>
      <c r="AB62" s="544"/>
      <c r="AC62" s="544">
        <f>SUM(AC61:AH61)</f>
        <v>0</v>
      </c>
      <c r="AD62" s="544"/>
      <c r="AE62" s="544"/>
      <c r="AF62" s="544"/>
      <c r="AG62" s="544"/>
      <c r="AH62" s="545"/>
    </row>
    <row r="63" spans="1:34" ht="16.5" customHeight="1">
      <c r="A63" s="501" t="s">
        <v>24</v>
      </c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29" t="s">
        <v>368</v>
      </c>
      <c r="M63" s="530"/>
      <c r="N63" s="530"/>
      <c r="O63" s="530"/>
      <c r="P63" s="530"/>
      <c r="Q63" s="530"/>
      <c r="R63" s="530"/>
      <c r="S63" s="530"/>
      <c r="T63" s="530"/>
      <c r="U63" s="530"/>
      <c r="V63" s="530"/>
      <c r="W63" s="530"/>
      <c r="X63" s="530"/>
      <c r="Y63" s="530"/>
      <c r="Z63" s="530"/>
      <c r="AA63" s="530"/>
      <c r="AB63" s="531"/>
      <c r="AC63" s="532">
        <f>+AC59+AC62</f>
        <v>0</v>
      </c>
      <c r="AD63" s="532"/>
      <c r="AE63" s="532"/>
      <c r="AF63" s="532"/>
      <c r="AG63" s="532"/>
      <c r="AH63" s="533"/>
    </row>
    <row r="64" spans="1:34" ht="16.5" customHeight="1" thickBot="1">
      <c r="A64" s="514" t="s">
        <v>23</v>
      </c>
      <c r="B64" s="515"/>
      <c r="C64" s="515"/>
      <c r="D64" s="515"/>
      <c r="E64" s="515"/>
      <c r="F64" s="515"/>
      <c r="G64" s="515"/>
      <c r="H64" s="515"/>
      <c r="I64" s="515"/>
      <c r="J64" s="515"/>
      <c r="K64" s="515"/>
      <c r="L64" s="534"/>
      <c r="M64" s="535"/>
      <c r="N64" s="535"/>
      <c r="O64" s="535"/>
      <c r="P64" s="535"/>
      <c r="Q64" s="535"/>
      <c r="R64" s="535"/>
      <c r="S64" s="535"/>
      <c r="T64" s="535"/>
      <c r="U64" s="535"/>
      <c r="V64" s="535"/>
      <c r="W64" s="535"/>
      <c r="X64" s="535"/>
      <c r="Y64" s="535"/>
      <c r="Z64" s="535"/>
      <c r="AA64" s="535"/>
      <c r="AB64" s="536"/>
      <c r="AC64" s="537">
        <f>ROUNDDOWN(AC63*0.1,0)</f>
        <v>0</v>
      </c>
      <c r="AD64" s="537"/>
      <c r="AE64" s="537"/>
      <c r="AF64" s="537"/>
      <c r="AG64" s="537"/>
      <c r="AH64" s="538"/>
    </row>
    <row r="65" spans="1:34" ht="16.5" customHeight="1" thickBot="1">
      <c r="A65" s="546" t="s">
        <v>14</v>
      </c>
      <c r="B65" s="547"/>
      <c r="C65" s="547"/>
      <c r="D65" s="547"/>
      <c r="E65" s="547"/>
      <c r="F65" s="547"/>
      <c r="G65" s="547"/>
      <c r="H65" s="547"/>
      <c r="I65" s="547"/>
      <c r="J65" s="547"/>
      <c r="K65" s="547"/>
      <c r="L65" s="548" t="s">
        <v>369</v>
      </c>
      <c r="M65" s="549"/>
      <c r="N65" s="549"/>
      <c r="O65" s="549"/>
      <c r="P65" s="549"/>
      <c r="Q65" s="549"/>
      <c r="R65" s="549"/>
      <c r="S65" s="549"/>
      <c r="T65" s="549"/>
      <c r="U65" s="549"/>
      <c r="V65" s="549"/>
      <c r="W65" s="549"/>
      <c r="X65" s="549"/>
      <c r="Y65" s="549"/>
      <c r="Z65" s="549"/>
      <c r="AA65" s="549"/>
      <c r="AB65" s="550"/>
      <c r="AC65" s="551">
        <f>AC63+AC64</f>
        <v>0</v>
      </c>
      <c r="AD65" s="551"/>
      <c r="AE65" s="551"/>
      <c r="AF65" s="551"/>
      <c r="AG65" s="551"/>
      <c r="AH65" s="552"/>
    </row>
    <row r="66" spans="1:34" ht="19.5" customHeight="1">
      <c r="A66" s="155"/>
      <c r="B66" s="15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</row>
    <row r="67" spans="1:34" ht="19.5" customHeight="1">
      <c r="A67" s="122"/>
      <c r="B67" s="94" t="s">
        <v>474</v>
      </c>
      <c r="C67" s="122"/>
      <c r="D67" s="122"/>
      <c r="E67" s="122"/>
      <c r="F67" s="122"/>
      <c r="G67" s="122"/>
      <c r="H67" s="122"/>
      <c r="I67" s="97"/>
      <c r="J67" s="97"/>
      <c r="K67" s="123"/>
      <c r="L67" s="123"/>
      <c r="M67" s="123"/>
      <c r="N67" s="97"/>
      <c r="O67" s="97"/>
      <c r="P67" s="124"/>
      <c r="Q67" s="122"/>
      <c r="R67" s="122"/>
      <c r="S67" s="122"/>
      <c r="T67" s="122"/>
      <c r="Z67" s="95"/>
      <c r="AA67" s="95"/>
      <c r="AB67" s="95"/>
      <c r="AC67" s="95"/>
      <c r="AD67" s="95"/>
      <c r="AE67" s="95"/>
      <c r="AF67" s="95"/>
    </row>
    <row r="68" spans="1:34" ht="19.5" customHeight="1">
      <c r="A68" s="122"/>
      <c r="B68" s="180" t="s">
        <v>475</v>
      </c>
      <c r="C68" s="180"/>
      <c r="D68" s="180"/>
      <c r="E68" s="180"/>
      <c r="F68" s="180"/>
      <c r="G68" s="180"/>
      <c r="H68" s="180"/>
      <c r="I68" s="121"/>
      <c r="K68" s="197" t="s">
        <v>476</v>
      </c>
      <c r="L68" s="197"/>
      <c r="M68" s="197"/>
      <c r="N68" s="197"/>
      <c r="O68" s="197"/>
      <c r="P68" s="197"/>
      <c r="Q68" s="197"/>
      <c r="R68" s="120"/>
      <c r="S68" s="120"/>
      <c r="T68" s="197" t="s">
        <v>477</v>
      </c>
      <c r="U68" s="197"/>
      <c r="V68" s="197"/>
      <c r="W68" s="197"/>
      <c r="X68" s="197"/>
      <c r="Y68" s="197"/>
      <c r="Z68" s="197"/>
      <c r="AA68" s="120"/>
      <c r="AB68" s="120"/>
      <c r="AC68" s="120"/>
      <c r="AD68" s="120"/>
      <c r="AE68" s="120"/>
      <c r="AF68" s="120"/>
    </row>
    <row r="69" spans="1:34" ht="19.5" customHeight="1">
      <c r="A69" s="122"/>
      <c r="B69" s="578">
        <f>AC59</f>
        <v>0</v>
      </c>
      <c r="C69" s="578"/>
      <c r="D69" s="578"/>
      <c r="E69" s="578"/>
      <c r="F69" s="578"/>
      <c r="G69" s="578"/>
      <c r="H69" s="578"/>
      <c r="K69" s="578">
        <v>1500000</v>
      </c>
      <c r="L69" s="578"/>
      <c r="M69" s="578"/>
      <c r="N69" s="578"/>
      <c r="O69" s="578"/>
      <c r="P69" s="578"/>
      <c r="Q69" s="578"/>
      <c r="R69" s="162"/>
      <c r="S69" s="162"/>
      <c r="T69" s="578">
        <f>ROUNDDOWN(AC36*1/2,0)</f>
        <v>0</v>
      </c>
      <c r="U69" s="578"/>
      <c r="V69" s="578"/>
      <c r="W69" s="578"/>
      <c r="X69" s="578"/>
      <c r="Y69" s="578"/>
      <c r="Z69" s="578"/>
      <c r="AA69" s="163"/>
      <c r="AB69" s="163"/>
      <c r="AC69" s="163"/>
      <c r="AD69" s="163"/>
      <c r="AE69" s="163"/>
      <c r="AF69" s="163"/>
    </row>
    <row r="70" spans="1:34" ht="19.5" customHeight="1">
      <c r="A70" s="122"/>
      <c r="B70" s="578"/>
      <c r="C70" s="578"/>
      <c r="D70" s="578"/>
      <c r="E70" s="578"/>
      <c r="F70" s="578"/>
      <c r="G70" s="578"/>
      <c r="H70" s="578"/>
      <c r="K70" s="578"/>
      <c r="L70" s="578"/>
      <c r="M70" s="578"/>
      <c r="N70" s="578"/>
      <c r="O70" s="578"/>
      <c r="P70" s="578"/>
      <c r="Q70" s="578"/>
      <c r="R70" s="162"/>
      <c r="S70" s="162"/>
      <c r="T70" s="578"/>
      <c r="U70" s="578"/>
      <c r="V70" s="578"/>
      <c r="W70" s="578"/>
      <c r="X70" s="578"/>
      <c r="Y70" s="578"/>
      <c r="Z70" s="578"/>
      <c r="AA70" s="163"/>
      <c r="AB70" s="163"/>
      <c r="AC70" s="163"/>
      <c r="AD70" s="163"/>
      <c r="AE70" s="163"/>
      <c r="AF70" s="163"/>
    </row>
    <row r="71" spans="1:34" ht="19.5" customHeight="1">
      <c r="A71" s="122"/>
      <c r="B71" s="122"/>
      <c r="C71" s="122"/>
      <c r="D71" s="122"/>
      <c r="E71" s="122"/>
      <c r="F71" s="122"/>
      <c r="G71" s="122"/>
      <c r="H71" s="122"/>
      <c r="I71" s="97"/>
      <c r="J71" s="97"/>
      <c r="K71" s="123"/>
      <c r="L71" s="123"/>
      <c r="M71" s="123"/>
      <c r="N71" s="97"/>
      <c r="O71" s="97"/>
      <c r="P71" s="124"/>
      <c r="Q71" s="122"/>
      <c r="R71" s="122"/>
      <c r="S71" s="122"/>
      <c r="T71" s="124" t="s">
        <v>478</v>
      </c>
      <c r="Z71" s="95"/>
      <c r="AA71" s="95"/>
      <c r="AB71" s="95"/>
      <c r="AC71" s="95"/>
      <c r="AD71" s="95"/>
      <c r="AE71" s="95"/>
      <c r="AF71" s="95"/>
    </row>
    <row r="72" spans="1:34" ht="19.5" customHeight="1">
      <c r="A72" s="122"/>
      <c r="B72" s="164"/>
      <c r="C72" s="122"/>
      <c r="D72" s="122"/>
      <c r="E72" s="122"/>
      <c r="F72" s="122"/>
      <c r="G72" s="122"/>
      <c r="H72" s="122"/>
      <c r="I72" s="97"/>
      <c r="J72" s="97"/>
      <c r="K72" s="123"/>
      <c r="L72" s="123"/>
      <c r="M72" s="123"/>
      <c r="N72" s="97"/>
      <c r="O72" s="97"/>
      <c r="P72" s="124"/>
      <c r="Q72" s="122"/>
      <c r="R72" s="122"/>
      <c r="S72" s="122"/>
      <c r="T72" s="124" t="s">
        <v>479</v>
      </c>
      <c r="Z72" s="95"/>
      <c r="AA72" s="95"/>
      <c r="AB72" s="95"/>
      <c r="AC72" s="95"/>
      <c r="AD72" s="95"/>
      <c r="AE72" s="95"/>
      <c r="AF72" s="95"/>
    </row>
    <row r="73" spans="1:34" ht="19.5" customHeight="1">
      <c r="A73" s="155"/>
      <c r="B73" s="180" t="s">
        <v>480</v>
      </c>
      <c r="C73" s="180"/>
      <c r="D73" s="180"/>
      <c r="E73" s="180"/>
      <c r="F73" s="180"/>
      <c r="G73" s="180"/>
      <c r="H73" s="180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</row>
    <row r="74" spans="1:34" ht="19.5" customHeight="1">
      <c r="A74" s="155"/>
      <c r="B74" s="578">
        <f>MIN(B69,K69,T69)</f>
        <v>0</v>
      </c>
      <c r="C74" s="578"/>
      <c r="D74" s="578"/>
      <c r="E74" s="578"/>
      <c r="F74" s="578"/>
      <c r="G74" s="578"/>
      <c r="H74" s="578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</row>
    <row r="75" spans="1:34" ht="19.5" customHeight="1">
      <c r="A75" s="155"/>
      <c r="B75" s="578"/>
      <c r="C75" s="578"/>
      <c r="D75" s="578"/>
      <c r="E75" s="578"/>
      <c r="F75" s="578"/>
      <c r="G75" s="578"/>
      <c r="H75" s="578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</row>
    <row r="76" spans="1:34" ht="19.5" customHeight="1">
      <c r="A76" s="155"/>
      <c r="B76" s="165" t="s">
        <v>481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</row>
    <row r="77" spans="1:34" ht="19.5" customHeight="1">
      <c r="A77" s="155"/>
      <c r="B77" s="15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</row>
    <row r="78" spans="1:34" ht="19.5" customHeight="1">
      <c r="A78" s="118" t="s">
        <v>446</v>
      </c>
      <c r="D78" s="120"/>
    </row>
    <row r="79" spans="1:34" ht="19.5" customHeight="1">
      <c r="B79" s="180" t="s">
        <v>371</v>
      </c>
      <c r="C79" s="180"/>
      <c r="D79" s="180"/>
      <c r="E79" s="180"/>
      <c r="F79" s="180"/>
      <c r="G79" s="180"/>
      <c r="H79" s="180"/>
      <c r="I79" s="121"/>
      <c r="K79" s="197" t="s">
        <v>372</v>
      </c>
      <c r="L79" s="197"/>
      <c r="M79" s="197"/>
      <c r="P79" s="197" t="s">
        <v>373</v>
      </c>
      <c r="Q79" s="197"/>
      <c r="R79" s="197"/>
      <c r="S79" s="197"/>
      <c r="T79" s="197"/>
      <c r="U79" s="197"/>
      <c r="V79" s="197"/>
      <c r="Y79" s="95"/>
      <c r="Z79" s="197" t="s">
        <v>482</v>
      </c>
      <c r="AA79" s="197"/>
      <c r="AB79" s="197"/>
      <c r="AC79" s="197"/>
      <c r="AD79" s="197"/>
      <c r="AE79" s="197"/>
      <c r="AF79" s="197"/>
    </row>
    <row r="80" spans="1:34" ht="19.5" customHeight="1">
      <c r="B80" s="578">
        <f>AC13+AC36+B74</f>
        <v>0</v>
      </c>
      <c r="C80" s="578"/>
      <c r="D80" s="578"/>
      <c r="E80" s="578"/>
      <c r="F80" s="578"/>
      <c r="G80" s="578"/>
      <c r="H80" s="578"/>
      <c r="I80" s="588" t="s">
        <v>374</v>
      </c>
      <c r="J80" s="588"/>
      <c r="K80" s="589">
        <v>0.5</v>
      </c>
      <c r="L80" s="589"/>
      <c r="M80" s="589"/>
      <c r="N80" s="588" t="s">
        <v>17</v>
      </c>
      <c r="O80" s="590"/>
      <c r="P80" s="591">
        <f>ROUNDDOWN(B80*1/2,-4)</f>
        <v>0</v>
      </c>
      <c r="Q80" s="591"/>
      <c r="R80" s="591"/>
      <c r="S80" s="591"/>
      <c r="T80" s="591"/>
      <c r="U80" s="591"/>
      <c r="V80" s="592"/>
      <c r="W80" s="593" t="s">
        <v>483</v>
      </c>
      <c r="X80" s="594"/>
      <c r="Y80" s="594"/>
      <c r="Z80" s="578">
        <v>10000000</v>
      </c>
      <c r="AA80" s="578"/>
      <c r="AB80" s="578"/>
      <c r="AC80" s="578"/>
      <c r="AD80" s="578"/>
      <c r="AE80" s="578"/>
      <c r="AF80" s="578"/>
    </row>
    <row r="81" spans="1:32" ht="19.5" customHeight="1">
      <c r="B81" s="578"/>
      <c r="C81" s="578"/>
      <c r="D81" s="578"/>
      <c r="E81" s="578"/>
      <c r="F81" s="578"/>
      <c r="G81" s="578"/>
      <c r="H81" s="578"/>
      <c r="I81" s="588"/>
      <c r="J81" s="588"/>
      <c r="K81" s="589"/>
      <c r="L81" s="589"/>
      <c r="M81" s="589"/>
      <c r="N81" s="588"/>
      <c r="O81" s="590"/>
      <c r="P81" s="591"/>
      <c r="Q81" s="591"/>
      <c r="R81" s="591"/>
      <c r="S81" s="591"/>
      <c r="T81" s="591"/>
      <c r="U81" s="591"/>
      <c r="V81" s="592"/>
      <c r="W81" s="593"/>
      <c r="X81" s="594"/>
      <c r="Y81" s="594"/>
      <c r="Z81" s="578"/>
      <c r="AA81" s="578"/>
      <c r="AB81" s="578"/>
      <c r="AC81" s="578"/>
      <c r="AD81" s="578"/>
      <c r="AE81" s="578"/>
      <c r="AF81" s="578"/>
    </row>
    <row r="82" spans="1:32" ht="19.5" customHeight="1">
      <c r="A82" s="122"/>
      <c r="B82" s="122"/>
      <c r="C82" s="122"/>
      <c r="D82" s="122"/>
      <c r="E82" s="122"/>
      <c r="F82" s="122"/>
      <c r="G82" s="122"/>
      <c r="H82" s="122"/>
      <c r="I82" s="97"/>
      <c r="J82" s="97"/>
      <c r="K82" s="123"/>
      <c r="L82" s="123"/>
      <c r="M82" s="123"/>
      <c r="N82" s="97"/>
      <c r="O82" s="97"/>
      <c r="P82" s="124" t="s">
        <v>375</v>
      </c>
      <c r="Q82" s="122"/>
      <c r="R82" s="122"/>
      <c r="S82" s="122"/>
      <c r="T82" s="122"/>
      <c r="Z82" s="95"/>
      <c r="AA82" s="95"/>
      <c r="AB82" s="95"/>
      <c r="AC82" s="95"/>
      <c r="AD82" s="95"/>
      <c r="AE82" s="95"/>
      <c r="AF82" s="95"/>
    </row>
    <row r="83" spans="1:32" ht="19.5" customHeight="1">
      <c r="A83" s="122"/>
      <c r="B83" s="122"/>
      <c r="C83" s="122"/>
      <c r="D83" s="122"/>
      <c r="E83" s="122"/>
      <c r="F83" s="122"/>
      <c r="G83" s="122"/>
      <c r="H83" s="122"/>
      <c r="I83" s="97"/>
      <c r="J83" s="97"/>
      <c r="K83" s="123"/>
      <c r="L83" s="123"/>
      <c r="M83" s="123"/>
      <c r="N83" s="97"/>
      <c r="O83" s="97"/>
      <c r="P83" s="124"/>
      <c r="Q83" s="122"/>
      <c r="R83" s="122"/>
      <c r="S83" s="122"/>
      <c r="T83" s="122"/>
      <c r="Z83" s="95"/>
      <c r="AA83" s="95"/>
      <c r="AB83" s="95"/>
      <c r="AC83" s="95"/>
      <c r="AD83" s="95"/>
      <c r="AE83" s="95"/>
      <c r="AF83" s="95"/>
    </row>
    <row r="84" spans="1:32" ht="19.5" customHeight="1" thickBot="1">
      <c r="A84" s="122"/>
      <c r="B84" s="122"/>
      <c r="C84" s="122"/>
      <c r="D84" s="122"/>
      <c r="E84" s="122"/>
      <c r="F84" s="122"/>
      <c r="G84" s="122"/>
      <c r="H84" s="122"/>
      <c r="I84" s="97"/>
      <c r="J84" s="97"/>
      <c r="K84" s="123"/>
      <c r="L84" s="123"/>
      <c r="M84" s="123"/>
      <c r="N84" s="97"/>
      <c r="O84" s="97"/>
      <c r="P84" s="124"/>
      <c r="Q84" s="122"/>
      <c r="R84" s="122"/>
      <c r="S84" s="122"/>
      <c r="T84" s="122"/>
      <c r="Z84" s="95"/>
      <c r="AA84" s="95"/>
      <c r="AB84" s="95"/>
      <c r="AC84" s="95"/>
      <c r="AD84" s="95"/>
      <c r="AE84" s="95"/>
      <c r="AF84" s="95"/>
    </row>
    <row r="85" spans="1:32" ht="19.5" customHeight="1">
      <c r="C85" s="125"/>
      <c r="D85" s="125"/>
      <c r="E85" s="12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25"/>
      <c r="Q85" s="125"/>
      <c r="R85" s="124"/>
      <c r="S85" s="122"/>
      <c r="T85" s="122"/>
      <c r="U85" s="122"/>
      <c r="V85" s="122"/>
      <c r="W85" s="122"/>
      <c r="X85" s="122"/>
      <c r="Y85" s="122"/>
      <c r="Z85" s="579" t="s">
        <v>383</v>
      </c>
      <c r="AA85" s="580"/>
      <c r="AB85" s="580"/>
      <c r="AC85" s="580"/>
      <c r="AD85" s="580"/>
      <c r="AE85" s="580"/>
      <c r="AF85" s="581"/>
    </row>
    <row r="86" spans="1:32" ht="19.5" customHeight="1">
      <c r="A86" s="122"/>
      <c r="B86" s="122"/>
      <c r="C86" s="122"/>
      <c r="D86" s="122"/>
      <c r="E86" s="122"/>
      <c r="F86" s="122"/>
      <c r="G86" s="122"/>
      <c r="H86" s="122"/>
      <c r="I86" s="97"/>
      <c r="J86" s="97"/>
      <c r="K86" s="123"/>
      <c r="L86" s="123"/>
      <c r="M86" s="123"/>
      <c r="N86" s="97"/>
      <c r="O86" s="97"/>
      <c r="P86" s="124"/>
      <c r="Q86" s="122"/>
      <c r="R86" s="122"/>
      <c r="S86" s="122"/>
      <c r="T86" s="122"/>
      <c r="Z86" s="582">
        <f>IF(P80&lt;10000000,P80,10000000)</f>
        <v>0</v>
      </c>
      <c r="AA86" s="583"/>
      <c r="AB86" s="583"/>
      <c r="AC86" s="583"/>
      <c r="AD86" s="583"/>
      <c r="AE86" s="583"/>
      <c r="AF86" s="584"/>
    </row>
    <row r="87" spans="1:32" ht="19.5" customHeight="1" thickBot="1">
      <c r="A87" s="122"/>
      <c r="B87" s="122"/>
      <c r="C87" s="122"/>
      <c r="D87" s="122"/>
      <c r="E87" s="122"/>
      <c r="F87" s="122"/>
      <c r="G87" s="122"/>
      <c r="H87" s="122"/>
      <c r="I87" s="97"/>
      <c r="J87" s="97"/>
      <c r="K87" s="123"/>
      <c r="L87" s="123"/>
      <c r="M87" s="123"/>
      <c r="N87" s="97"/>
      <c r="O87" s="97"/>
      <c r="P87" s="124"/>
      <c r="Q87" s="122"/>
      <c r="R87" s="122"/>
      <c r="S87" s="122"/>
      <c r="T87" s="122"/>
      <c r="W87" s="126"/>
      <c r="X87" s="126"/>
      <c r="Y87" s="126"/>
      <c r="Z87" s="585"/>
      <c r="AA87" s="586"/>
      <c r="AB87" s="586"/>
      <c r="AC87" s="586"/>
      <c r="AD87" s="586"/>
      <c r="AE87" s="586"/>
      <c r="AF87" s="587"/>
    </row>
    <row r="88" spans="1:32" ht="19.5" customHeight="1">
      <c r="W88" s="126"/>
      <c r="X88" s="126"/>
      <c r="Y88" s="126"/>
      <c r="Z88" s="95"/>
      <c r="AA88" s="95"/>
      <c r="AB88" s="95"/>
      <c r="AC88" s="95"/>
      <c r="AD88" s="95"/>
      <c r="AE88" s="95"/>
      <c r="AF88" s="95"/>
    </row>
  </sheetData>
  <sheetProtection algorithmName="SHA-512" hashValue="kiGV5dzucH3ko1Z22YPxkC2Pu8e1KLwWxFVEqxnT33ang2Ju5h2oMO+kaa8yeZEc7wvB4YzbGXDUXMI0UpyGPA==" saltValue="D0ahugMCs+kO6hIS4WwZsQ==" spinCount="100000" sheet="1" formatCells="0"/>
  <mergeCells count="289">
    <mergeCell ref="Z80:AF81"/>
    <mergeCell ref="Z85:AF85"/>
    <mergeCell ref="Z86:AF87"/>
    <mergeCell ref="B80:H81"/>
    <mergeCell ref="I80:J81"/>
    <mergeCell ref="K80:M81"/>
    <mergeCell ref="N80:O81"/>
    <mergeCell ref="P80:V81"/>
    <mergeCell ref="W80:Y81"/>
    <mergeCell ref="B69:H70"/>
    <mergeCell ref="K69:Q70"/>
    <mergeCell ref="T69:Z70"/>
    <mergeCell ref="B73:H73"/>
    <mergeCell ref="B74:H75"/>
    <mergeCell ref="B79:H79"/>
    <mergeCell ref="K79:M79"/>
    <mergeCell ref="P79:V79"/>
    <mergeCell ref="Z79:AF79"/>
    <mergeCell ref="A65:K65"/>
    <mergeCell ref="L65:AB65"/>
    <mergeCell ref="AC65:AH65"/>
    <mergeCell ref="B68:H68"/>
    <mergeCell ref="K68:Q68"/>
    <mergeCell ref="T68:Z68"/>
    <mergeCell ref="A63:K63"/>
    <mergeCell ref="L63:AB63"/>
    <mergeCell ref="AC63:AH63"/>
    <mergeCell ref="A64:K64"/>
    <mergeCell ref="L64:AB64"/>
    <mergeCell ref="AC64:AH64"/>
    <mergeCell ref="A62:K62"/>
    <mergeCell ref="L62:P62"/>
    <mergeCell ref="Q62:R62"/>
    <mergeCell ref="S62:W62"/>
    <mergeCell ref="X62:AB62"/>
    <mergeCell ref="AC62:AH62"/>
    <mergeCell ref="A60:AH60"/>
    <mergeCell ref="A61:K61"/>
    <mergeCell ref="L61:P61"/>
    <mergeCell ref="Q61:R61"/>
    <mergeCell ref="S61:W61"/>
    <mergeCell ref="X61:AB61"/>
    <mergeCell ref="AC61:AH61"/>
    <mergeCell ref="A59:K59"/>
    <mergeCell ref="L59:P59"/>
    <mergeCell ref="Q59:R59"/>
    <mergeCell ref="S59:W59"/>
    <mergeCell ref="X59:AB59"/>
    <mergeCell ref="AC59:AH59"/>
    <mergeCell ref="A58:K58"/>
    <mergeCell ref="L58:P58"/>
    <mergeCell ref="Q58:R58"/>
    <mergeCell ref="S58:W58"/>
    <mergeCell ref="X58:AB58"/>
    <mergeCell ref="AC58:AH58"/>
    <mergeCell ref="A57:K57"/>
    <mergeCell ref="L57:P57"/>
    <mergeCell ref="Q57:R57"/>
    <mergeCell ref="S57:W57"/>
    <mergeCell ref="X57:AB57"/>
    <mergeCell ref="AC57:AH57"/>
    <mergeCell ref="A55:AH55"/>
    <mergeCell ref="A56:K56"/>
    <mergeCell ref="L56:P56"/>
    <mergeCell ref="Q56:R56"/>
    <mergeCell ref="S56:W56"/>
    <mergeCell ref="X56:AB56"/>
    <mergeCell ref="AC56:AH56"/>
    <mergeCell ref="C49:AH49"/>
    <mergeCell ref="A53:K54"/>
    <mergeCell ref="L53:W53"/>
    <mergeCell ref="X53:AB54"/>
    <mergeCell ref="AC53:AH54"/>
    <mergeCell ref="L54:P54"/>
    <mergeCell ref="Q54:R54"/>
    <mergeCell ref="S54:W54"/>
    <mergeCell ref="A46:K46"/>
    <mergeCell ref="L46:AB46"/>
    <mergeCell ref="AC46:AH46"/>
    <mergeCell ref="A47:B47"/>
    <mergeCell ref="C47:AH47"/>
    <mergeCell ref="C48:AH48"/>
    <mergeCell ref="A44:K44"/>
    <mergeCell ref="L44:AB44"/>
    <mergeCell ref="AC44:AH44"/>
    <mergeCell ref="A45:K45"/>
    <mergeCell ref="L45:AB45"/>
    <mergeCell ref="AC45:AH45"/>
    <mergeCell ref="A43:K43"/>
    <mergeCell ref="L43:P43"/>
    <mergeCell ref="Q43:R43"/>
    <mergeCell ref="S43:W43"/>
    <mergeCell ref="X43:AB43"/>
    <mergeCell ref="AC43:AH43"/>
    <mergeCell ref="A42:K42"/>
    <mergeCell ref="L42:P42"/>
    <mergeCell ref="Q42:R42"/>
    <mergeCell ref="S42:W42"/>
    <mergeCell ref="X42:AB42"/>
    <mergeCell ref="AC42:AH42"/>
    <mergeCell ref="A41:K41"/>
    <mergeCell ref="L41:P41"/>
    <mergeCell ref="Q41:R41"/>
    <mergeCell ref="S41:W41"/>
    <mergeCell ref="X41:AB41"/>
    <mergeCell ref="AC41:AH41"/>
    <mergeCell ref="A40:K40"/>
    <mergeCell ref="L40:P40"/>
    <mergeCell ref="Q40:R40"/>
    <mergeCell ref="S40:W40"/>
    <mergeCell ref="X40:AB40"/>
    <mergeCell ref="AC40:AH40"/>
    <mergeCell ref="A39:K39"/>
    <mergeCell ref="L39:P39"/>
    <mergeCell ref="Q39:R39"/>
    <mergeCell ref="S39:W39"/>
    <mergeCell ref="X39:AB39"/>
    <mergeCell ref="AC39:AH39"/>
    <mergeCell ref="A37:AH37"/>
    <mergeCell ref="A38:K38"/>
    <mergeCell ref="L38:P38"/>
    <mergeCell ref="Q38:R38"/>
    <mergeCell ref="S38:W38"/>
    <mergeCell ref="X38:AB38"/>
    <mergeCell ref="AC38:AH38"/>
    <mergeCell ref="A36:K36"/>
    <mergeCell ref="L36:P36"/>
    <mergeCell ref="Q36:R36"/>
    <mergeCell ref="S36:W36"/>
    <mergeCell ref="X36:AB36"/>
    <mergeCell ref="AC36:AH36"/>
    <mergeCell ref="A35:K35"/>
    <mergeCell ref="L35:P35"/>
    <mergeCell ref="Q35:R35"/>
    <mergeCell ref="S35:W35"/>
    <mergeCell ref="X35:AB35"/>
    <mergeCell ref="AC35:AH35"/>
    <mergeCell ref="A34:K34"/>
    <mergeCell ref="L34:P34"/>
    <mergeCell ref="Q34:R34"/>
    <mergeCell ref="S34:W34"/>
    <mergeCell ref="X34:AB34"/>
    <mergeCell ref="AC34:AH34"/>
    <mergeCell ref="A33:K33"/>
    <mergeCell ref="L33:P33"/>
    <mergeCell ref="Q33:R33"/>
    <mergeCell ref="S33:W33"/>
    <mergeCell ref="X33:AB33"/>
    <mergeCell ref="AC33:AH33"/>
    <mergeCell ref="A32:K32"/>
    <mergeCell ref="L32:P32"/>
    <mergeCell ref="Q32:R32"/>
    <mergeCell ref="S32:W32"/>
    <mergeCell ref="X32:AB32"/>
    <mergeCell ref="AC32:AH32"/>
    <mergeCell ref="A31:K31"/>
    <mergeCell ref="L31:P31"/>
    <mergeCell ref="Q31:R31"/>
    <mergeCell ref="S31:W31"/>
    <mergeCell ref="X31:AB31"/>
    <mergeCell ref="AC31:AH31"/>
    <mergeCell ref="A29:AH29"/>
    <mergeCell ref="A30:K30"/>
    <mergeCell ref="L30:P30"/>
    <mergeCell ref="Q30:R30"/>
    <mergeCell ref="S30:W30"/>
    <mergeCell ref="X30:AB30"/>
    <mergeCell ref="AC30:AH30"/>
    <mergeCell ref="A25:K25"/>
    <mergeCell ref="L25:AB25"/>
    <mergeCell ref="AC25:AH25"/>
    <mergeCell ref="A27:K28"/>
    <mergeCell ref="L27:W27"/>
    <mergeCell ref="X27:AB28"/>
    <mergeCell ref="AC27:AH28"/>
    <mergeCell ref="L28:P28"/>
    <mergeCell ref="Q28:R28"/>
    <mergeCell ref="S28:W28"/>
    <mergeCell ref="A23:K23"/>
    <mergeCell ref="L23:AB23"/>
    <mergeCell ref="AC23:AH23"/>
    <mergeCell ref="A24:K24"/>
    <mergeCell ref="L24:AB24"/>
    <mergeCell ref="AC24:AH24"/>
    <mergeCell ref="A22:K22"/>
    <mergeCell ref="L22:P22"/>
    <mergeCell ref="Q22:R22"/>
    <mergeCell ref="S22:W22"/>
    <mergeCell ref="X22:AB22"/>
    <mergeCell ref="AC22:AH22"/>
    <mergeCell ref="A21:K21"/>
    <mergeCell ref="L21:P21"/>
    <mergeCell ref="Q21:R21"/>
    <mergeCell ref="S21:W21"/>
    <mergeCell ref="X21:AB21"/>
    <mergeCell ref="AC21:AH21"/>
    <mergeCell ref="A20:K20"/>
    <mergeCell ref="L20:P20"/>
    <mergeCell ref="Q20:R20"/>
    <mergeCell ref="S20:W20"/>
    <mergeCell ref="X20:AB20"/>
    <mergeCell ref="AC20:AH20"/>
    <mergeCell ref="A19:K19"/>
    <mergeCell ref="L19:P19"/>
    <mergeCell ref="Q19:R19"/>
    <mergeCell ref="S19:W19"/>
    <mergeCell ref="X19:AB19"/>
    <mergeCell ref="AC19:AH19"/>
    <mergeCell ref="A18:K18"/>
    <mergeCell ref="L18:P18"/>
    <mergeCell ref="Q18:R18"/>
    <mergeCell ref="S18:W18"/>
    <mergeCell ref="X18:AB18"/>
    <mergeCell ref="AC18:AH18"/>
    <mergeCell ref="A17:K17"/>
    <mergeCell ref="L17:P17"/>
    <mergeCell ref="Q17:R17"/>
    <mergeCell ref="S17:W17"/>
    <mergeCell ref="X17:AB17"/>
    <mergeCell ref="AC17:AH17"/>
    <mergeCell ref="A16:K16"/>
    <mergeCell ref="L16:P16"/>
    <mergeCell ref="Q16:R16"/>
    <mergeCell ref="S16:W16"/>
    <mergeCell ref="X16:AB16"/>
    <mergeCell ref="AC16:AH16"/>
    <mergeCell ref="A14:AH14"/>
    <mergeCell ref="A15:K15"/>
    <mergeCell ref="L15:P15"/>
    <mergeCell ref="Q15:R15"/>
    <mergeCell ref="S15:W15"/>
    <mergeCell ref="X15:AB15"/>
    <mergeCell ref="AC15:AH15"/>
    <mergeCell ref="A13:K13"/>
    <mergeCell ref="L13:P13"/>
    <mergeCell ref="Q13:R13"/>
    <mergeCell ref="S13:W13"/>
    <mergeCell ref="X13:AB13"/>
    <mergeCell ref="AC13:AH13"/>
    <mergeCell ref="A12:K12"/>
    <mergeCell ref="L12:P12"/>
    <mergeCell ref="Q12:R12"/>
    <mergeCell ref="S12:W12"/>
    <mergeCell ref="X12:AB12"/>
    <mergeCell ref="AC12:AH12"/>
    <mergeCell ref="A11:K11"/>
    <mergeCell ref="L11:P11"/>
    <mergeCell ref="Q11:R11"/>
    <mergeCell ref="S11:W11"/>
    <mergeCell ref="X11:AB11"/>
    <mergeCell ref="AC11:AH11"/>
    <mergeCell ref="A10:K10"/>
    <mergeCell ref="L10:P10"/>
    <mergeCell ref="Q10:R10"/>
    <mergeCell ref="S10:W10"/>
    <mergeCell ref="X10:AB10"/>
    <mergeCell ref="AC10:AH10"/>
    <mergeCell ref="A9:K9"/>
    <mergeCell ref="L9:P9"/>
    <mergeCell ref="Q9:R9"/>
    <mergeCell ref="S9:W9"/>
    <mergeCell ref="X9:AB9"/>
    <mergeCell ref="AC9:AH9"/>
    <mergeCell ref="A8:K8"/>
    <mergeCell ref="L8:P8"/>
    <mergeCell ref="Q8:R8"/>
    <mergeCell ref="S8:W8"/>
    <mergeCell ref="X8:AB8"/>
    <mergeCell ref="AC8:AH8"/>
    <mergeCell ref="A7:K7"/>
    <mergeCell ref="L7:P7"/>
    <mergeCell ref="Q7:R7"/>
    <mergeCell ref="S7:W7"/>
    <mergeCell ref="X7:AB7"/>
    <mergeCell ref="AC7:AH7"/>
    <mergeCell ref="A5:AH5"/>
    <mergeCell ref="A6:K6"/>
    <mergeCell ref="L6:P6"/>
    <mergeCell ref="Q6:R6"/>
    <mergeCell ref="S6:W6"/>
    <mergeCell ref="X6:AB6"/>
    <mergeCell ref="AC6:AH6"/>
    <mergeCell ref="A3:K4"/>
    <mergeCell ref="L3:W3"/>
    <mergeCell ref="X3:AB4"/>
    <mergeCell ref="AC3:AH4"/>
    <mergeCell ref="L4:P4"/>
    <mergeCell ref="Q4:R4"/>
    <mergeCell ref="S4:W4"/>
  </mergeCells>
  <phoneticPr fontId="19"/>
  <conditionalFormatting sqref="A56:K58 X56:AB58 A61:K61 X61:AB61">
    <cfRule type="containsBlanks" dxfId="2" priority="1">
      <formula>LEN(TRIM(A56))=0</formula>
    </cfRule>
  </conditionalFormatting>
  <conditionalFormatting sqref="A6:R12 X6:AB12 L15:R21 X15:AB21 A19:K21">
    <cfRule type="containsBlanks" dxfId="1" priority="3">
      <formula>LEN(TRIM(A6))=0</formula>
    </cfRule>
  </conditionalFormatting>
  <conditionalFormatting sqref="A30:R35 X30:AB35 A38:R42 X38:AB42">
    <cfRule type="containsBlanks" dxfId="0" priority="2">
      <formula>LEN(TRIM(A30))=0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1" fitToWidth="0" fitToHeight="0" orientation="portrait" r:id="rId1"/>
  <rowBreaks count="1" manualBreakCount="1">
    <brk id="51" max="3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Normal="100" zoomScaleSheetLayoutView="100" workbookViewId="0">
      <selection activeCell="H5" sqref="H5:U7"/>
    </sheetView>
  </sheetViews>
  <sheetFormatPr defaultColWidth="9" defaultRowHeight="18.75"/>
  <cols>
    <col min="1" max="1" width="2.375" style="94" customWidth="1"/>
    <col min="2" max="35" width="2.625" style="94" customWidth="1"/>
    <col min="36" max="37" width="2.625" style="3" customWidth="1"/>
    <col min="38" max="16384" width="9" style="3"/>
  </cols>
  <sheetData>
    <row r="1" spans="1:35">
      <c r="A1" s="595" t="s">
        <v>413</v>
      </c>
      <c r="B1" s="596"/>
      <c r="C1" s="596"/>
      <c r="D1" s="596"/>
      <c r="E1" s="596"/>
      <c r="F1" s="596"/>
      <c r="G1" s="596"/>
      <c r="H1" s="596"/>
      <c r="I1" s="596"/>
      <c r="J1" s="596"/>
      <c r="K1" s="597"/>
      <c r="Z1" s="95"/>
      <c r="AA1" s="95"/>
      <c r="AB1" s="95"/>
      <c r="AC1" s="95"/>
      <c r="AD1" s="95"/>
      <c r="AE1" s="95"/>
      <c r="AF1" s="95"/>
      <c r="AG1" s="95"/>
      <c r="AH1" s="95"/>
    </row>
    <row r="2" spans="1:35">
      <c r="A2" s="598"/>
      <c r="B2" s="599"/>
      <c r="C2" s="599"/>
      <c r="D2" s="599"/>
      <c r="E2" s="599"/>
      <c r="F2" s="599"/>
      <c r="G2" s="599"/>
      <c r="H2" s="599"/>
      <c r="I2" s="599"/>
      <c r="J2" s="599"/>
      <c r="K2" s="600"/>
      <c r="Z2" s="95"/>
      <c r="AA2" s="95"/>
      <c r="AB2" s="95"/>
      <c r="AC2" s="95"/>
      <c r="AD2" s="95"/>
      <c r="AE2" s="95"/>
      <c r="AF2" s="95"/>
      <c r="AG2" s="95"/>
      <c r="AH2" s="95"/>
    </row>
    <row r="3" spans="1:35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7"/>
    </row>
    <row r="4" spans="1:35">
      <c r="A4" s="148"/>
      <c r="B4" s="95" t="s">
        <v>414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149"/>
    </row>
    <row r="5" spans="1:35">
      <c r="A5" s="148"/>
      <c r="B5" s="241" t="s">
        <v>415</v>
      </c>
      <c r="C5" s="241"/>
      <c r="D5" s="241"/>
      <c r="E5" s="241"/>
      <c r="F5" s="241"/>
      <c r="G5" s="241"/>
      <c r="H5" s="601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3"/>
      <c r="V5" s="610" t="s">
        <v>416</v>
      </c>
      <c r="W5" s="611"/>
      <c r="X5" s="611"/>
      <c r="Y5" s="612"/>
      <c r="Z5" s="601"/>
      <c r="AA5" s="602"/>
      <c r="AB5" s="602"/>
      <c r="AC5" s="602"/>
      <c r="AD5" s="602"/>
      <c r="AE5" s="602"/>
      <c r="AF5" s="602"/>
      <c r="AG5" s="602"/>
      <c r="AH5" s="603"/>
      <c r="AI5" s="149"/>
    </row>
    <row r="6" spans="1:35">
      <c r="A6" s="148"/>
      <c r="B6" s="241"/>
      <c r="C6" s="241"/>
      <c r="D6" s="241"/>
      <c r="E6" s="241"/>
      <c r="F6" s="241"/>
      <c r="G6" s="241"/>
      <c r="H6" s="604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6"/>
      <c r="V6" s="613"/>
      <c r="W6" s="614"/>
      <c r="X6" s="614"/>
      <c r="Y6" s="615"/>
      <c r="Z6" s="604"/>
      <c r="AA6" s="605"/>
      <c r="AB6" s="605"/>
      <c r="AC6" s="605"/>
      <c r="AD6" s="605"/>
      <c r="AE6" s="605"/>
      <c r="AF6" s="605"/>
      <c r="AG6" s="605"/>
      <c r="AH6" s="606"/>
      <c r="AI6" s="149"/>
    </row>
    <row r="7" spans="1:35">
      <c r="A7" s="148"/>
      <c r="B7" s="241"/>
      <c r="C7" s="241"/>
      <c r="D7" s="241"/>
      <c r="E7" s="241"/>
      <c r="F7" s="241"/>
      <c r="G7" s="241"/>
      <c r="H7" s="607"/>
      <c r="I7" s="608"/>
      <c r="J7" s="608"/>
      <c r="K7" s="608"/>
      <c r="L7" s="608"/>
      <c r="M7" s="608"/>
      <c r="N7" s="608"/>
      <c r="O7" s="608"/>
      <c r="P7" s="608"/>
      <c r="Q7" s="608"/>
      <c r="R7" s="608"/>
      <c r="S7" s="608"/>
      <c r="T7" s="608"/>
      <c r="U7" s="609"/>
      <c r="V7" s="616"/>
      <c r="W7" s="617"/>
      <c r="X7" s="617"/>
      <c r="Y7" s="618"/>
      <c r="Z7" s="607"/>
      <c r="AA7" s="608"/>
      <c r="AB7" s="608"/>
      <c r="AC7" s="608"/>
      <c r="AD7" s="608"/>
      <c r="AE7" s="608"/>
      <c r="AF7" s="608"/>
      <c r="AG7" s="608"/>
      <c r="AH7" s="609"/>
      <c r="AI7" s="149"/>
    </row>
    <row r="8" spans="1:35">
      <c r="A8" s="148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149"/>
    </row>
    <row r="9" spans="1:35">
      <c r="A9" s="148"/>
      <c r="AB9" s="95"/>
      <c r="AC9" s="95"/>
      <c r="AD9" s="95"/>
      <c r="AE9" s="95"/>
      <c r="AF9" s="95"/>
      <c r="AG9" s="95"/>
      <c r="AH9" s="95"/>
      <c r="AI9" s="149"/>
    </row>
    <row r="10" spans="1:35">
      <c r="A10" s="148"/>
      <c r="B10" s="241" t="s">
        <v>417</v>
      </c>
      <c r="C10" s="241"/>
      <c r="D10" s="241"/>
      <c r="E10" s="241"/>
      <c r="F10" s="241"/>
      <c r="G10" s="241"/>
      <c r="H10" s="601" t="s">
        <v>418</v>
      </c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2"/>
      <c r="T10" s="602"/>
      <c r="U10" s="603"/>
      <c r="V10" s="610" t="s">
        <v>419</v>
      </c>
      <c r="W10" s="611"/>
      <c r="X10" s="611"/>
      <c r="Y10" s="612"/>
      <c r="Z10" s="601"/>
      <c r="AA10" s="602"/>
      <c r="AB10" s="602"/>
      <c r="AC10" s="602"/>
      <c r="AD10" s="602"/>
      <c r="AE10" s="602"/>
      <c r="AF10" s="602"/>
      <c r="AG10" s="602"/>
      <c r="AH10" s="603"/>
      <c r="AI10" s="149"/>
    </row>
    <row r="11" spans="1:35">
      <c r="A11" s="148"/>
      <c r="B11" s="241"/>
      <c r="C11" s="241"/>
      <c r="D11" s="241"/>
      <c r="E11" s="241"/>
      <c r="F11" s="241"/>
      <c r="G11" s="241"/>
      <c r="H11" s="604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6"/>
      <c r="V11" s="613"/>
      <c r="W11" s="614"/>
      <c r="X11" s="614"/>
      <c r="Y11" s="615"/>
      <c r="Z11" s="604"/>
      <c r="AA11" s="605"/>
      <c r="AB11" s="605"/>
      <c r="AC11" s="605"/>
      <c r="AD11" s="605"/>
      <c r="AE11" s="605"/>
      <c r="AF11" s="605"/>
      <c r="AG11" s="605"/>
      <c r="AH11" s="606"/>
      <c r="AI11" s="149"/>
    </row>
    <row r="12" spans="1:35">
      <c r="A12" s="148"/>
      <c r="B12" s="241"/>
      <c r="C12" s="241"/>
      <c r="D12" s="241"/>
      <c r="E12" s="241"/>
      <c r="F12" s="241"/>
      <c r="G12" s="241"/>
      <c r="H12" s="607"/>
      <c r="I12" s="608"/>
      <c r="J12" s="608"/>
      <c r="K12" s="608"/>
      <c r="L12" s="608"/>
      <c r="M12" s="608"/>
      <c r="N12" s="608"/>
      <c r="O12" s="608"/>
      <c r="P12" s="608"/>
      <c r="Q12" s="608"/>
      <c r="R12" s="608"/>
      <c r="S12" s="608"/>
      <c r="T12" s="608"/>
      <c r="U12" s="609"/>
      <c r="V12" s="616"/>
      <c r="W12" s="617"/>
      <c r="X12" s="617"/>
      <c r="Y12" s="618"/>
      <c r="Z12" s="607"/>
      <c r="AA12" s="608"/>
      <c r="AB12" s="608"/>
      <c r="AC12" s="608"/>
      <c r="AD12" s="608"/>
      <c r="AE12" s="608"/>
      <c r="AF12" s="608"/>
      <c r="AG12" s="608"/>
      <c r="AH12" s="609"/>
      <c r="AI12" s="149"/>
    </row>
    <row r="13" spans="1:35">
      <c r="A13" s="148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149"/>
    </row>
    <row r="14" spans="1:35">
      <c r="A14" s="148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149"/>
    </row>
    <row r="15" spans="1:35">
      <c r="A15" s="148"/>
      <c r="B15" s="628" t="s">
        <v>420</v>
      </c>
      <c r="C15" s="241"/>
      <c r="D15" s="241"/>
      <c r="E15" s="241"/>
      <c r="F15" s="241"/>
      <c r="G15" s="241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149"/>
    </row>
    <row r="16" spans="1:35">
      <c r="A16" s="148"/>
      <c r="B16" s="241"/>
      <c r="C16" s="241"/>
      <c r="D16" s="241"/>
      <c r="E16" s="241"/>
      <c r="F16" s="241"/>
      <c r="G16" s="241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149"/>
    </row>
    <row r="17" spans="1:38">
      <c r="A17" s="148"/>
      <c r="B17" s="241"/>
      <c r="C17" s="241"/>
      <c r="D17" s="241"/>
      <c r="E17" s="241"/>
      <c r="F17" s="241"/>
      <c r="G17" s="241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149"/>
    </row>
    <row r="18" spans="1:38">
      <c r="A18" s="148"/>
      <c r="AI18" s="149"/>
    </row>
    <row r="19" spans="1:38">
      <c r="A19" s="148"/>
      <c r="B19" s="95"/>
      <c r="C19" s="95" t="s">
        <v>421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149"/>
    </row>
    <row r="20" spans="1:38">
      <c r="A20" s="148"/>
      <c r="AI20" s="149"/>
      <c r="AL20" s="16"/>
    </row>
    <row r="21" spans="1:38">
      <c r="A21" s="148"/>
      <c r="AI21" s="149"/>
    </row>
    <row r="22" spans="1:38" ht="18.75" customHeight="1">
      <c r="A22" s="148"/>
      <c r="B22" s="619" t="s">
        <v>444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621"/>
      <c r="AI22" s="149"/>
    </row>
    <row r="23" spans="1:38">
      <c r="A23" s="148"/>
      <c r="B23" s="622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4"/>
      <c r="AI23" s="149"/>
    </row>
    <row r="24" spans="1:38">
      <c r="A24" s="148"/>
      <c r="B24" s="622"/>
      <c r="C24" s="623"/>
      <c r="D24" s="623"/>
      <c r="E24" s="623"/>
      <c r="F24" s="623"/>
      <c r="G24" s="623"/>
      <c r="H24" s="623"/>
      <c r="I24" s="623"/>
      <c r="J24" s="623"/>
      <c r="K24" s="623"/>
      <c r="L24" s="623"/>
      <c r="M24" s="623"/>
      <c r="N24" s="623"/>
      <c r="O24" s="623"/>
      <c r="P24" s="623"/>
      <c r="Q24" s="623"/>
      <c r="R24" s="623"/>
      <c r="S24" s="623"/>
      <c r="T24" s="623"/>
      <c r="U24" s="623"/>
      <c r="V24" s="623"/>
      <c r="W24" s="623"/>
      <c r="X24" s="623"/>
      <c r="Y24" s="623"/>
      <c r="Z24" s="623"/>
      <c r="AA24" s="623"/>
      <c r="AB24" s="623"/>
      <c r="AC24" s="623"/>
      <c r="AD24" s="623"/>
      <c r="AE24" s="623"/>
      <c r="AF24" s="623"/>
      <c r="AG24" s="623"/>
      <c r="AH24" s="624"/>
      <c r="AI24" s="149"/>
    </row>
    <row r="25" spans="1:38">
      <c r="A25" s="148"/>
      <c r="B25" s="622"/>
      <c r="C25" s="623"/>
      <c r="D25" s="623"/>
      <c r="E25" s="623"/>
      <c r="F25" s="623"/>
      <c r="G25" s="623"/>
      <c r="H25" s="623"/>
      <c r="I25" s="623"/>
      <c r="J25" s="623"/>
      <c r="K25" s="623"/>
      <c r="L25" s="623"/>
      <c r="M25" s="623"/>
      <c r="N25" s="623"/>
      <c r="O25" s="623"/>
      <c r="P25" s="623"/>
      <c r="Q25" s="623"/>
      <c r="R25" s="623"/>
      <c r="S25" s="623"/>
      <c r="T25" s="623"/>
      <c r="U25" s="623"/>
      <c r="V25" s="623"/>
      <c r="W25" s="623"/>
      <c r="X25" s="623"/>
      <c r="Y25" s="623"/>
      <c r="Z25" s="623"/>
      <c r="AA25" s="623"/>
      <c r="AB25" s="623"/>
      <c r="AC25" s="623"/>
      <c r="AD25" s="623"/>
      <c r="AE25" s="623"/>
      <c r="AF25" s="623"/>
      <c r="AG25" s="623"/>
      <c r="AH25" s="624"/>
      <c r="AI25" s="149"/>
    </row>
    <row r="26" spans="1:38">
      <c r="A26" s="148"/>
      <c r="B26" s="622"/>
      <c r="C26" s="623"/>
      <c r="D26" s="623"/>
      <c r="E26" s="623"/>
      <c r="F26" s="623"/>
      <c r="G26" s="623"/>
      <c r="H26" s="623"/>
      <c r="I26" s="623"/>
      <c r="J26" s="623"/>
      <c r="K26" s="623"/>
      <c r="L26" s="623"/>
      <c r="M26" s="623"/>
      <c r="N26" s="623"/>
      <c r="O26" s="623"/>
      <c r="P26" s="623"/>
      <c r="Q26" s="623"/>
      <c r="R26" s="623"/>
      <c r="S26" s="623"/>
      <c r="T26" s="623"/>
      <c r="U26" s="623"/>
      <c r="V26" s="623"/>
      <c r="W26" s="623"/>
      <c r="X26" s="623"/>
      <c r="Y26" s="623"/>
      <c r="Z26" s="623"/>
      <c r="AA26" s="623"/>
      <c r="AB26" s="623"/>
      <c r="AC26" s="623"/>
      <c r="AD26" s="623"/>
      <c r="AE26" s="623"/>
      <c r="AF26" s="623"/>
      <c r="AG26" s="623"/>
      <c r="AH26" s="624"/>
      <c r="AI26" s="149"/>
    </row>
    <row r="27" spans="1:38">
      <c r="A27" s="148"/>
      <c r="B27" s="622"/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4"/>
      <c r="AI27" s="149"/>
    </row>
    <row r="28" spans="1:38">
      <c r="A28" s="148"/>
      <c r="B28" s="622"/>
      <c r="C28" s="623"/>
      <c r="D28" s="623"/>
      <c r="E28" s="623"/>
      <c r="F28" s="623"/>
      <c r="G28" s="623"/>
      <c r="H28" s="623"/>
      <c r="I28" s="623"/>
      <c r="J28" s="623"/>
      <c r="K28" s="623"/>
      <c r="L28" s="623"/>
      <c r="M28" s="623"/>
      <c r="N28" s="623"/>
      <c r="O28" s="623"/>
      <c r="P28" s="623"/>
      <c r="Q28" s="623"/>
      <c r="R28" s="623"/>
      <c r="S28" s="623"/>
      <c r="T28" s="623"/>
      <c r="U28" s="623"/>
      <c r="V28" s="623"/>
      <c r="W28" s="623"/>
      <c r="X28" s="623"/>
      <c r="Y28" s="623"/>
      <c r="Z28" s="623"/>
      <c r="AA28" s="623"/>
      <c r="AB28" s="623"/>
      <c r="AC28" s="623"/>
      <c r="AD28" s="623"/>
      <c r="AE28" s="623"/>
      <c r="AF28" s="623"/>
      <c r="AG28" s="623"/>
      <c r="AH28" s="624"/>
      <c r="AI28" s="149"/>
    </row>
    <row r="29" spans="1:38">
      <c r="A29" s="148"/>
      <c r="B29" s="622"/>
      <c r="C29" s="623"/>
      <c r="D29" s="623"/>
      <c r="E29" s="623"/>
      <c r="F29" s="623"/>
      <c r="G29" s="623"/>
      <c r="H29" s="623"/>
      <c r="I29" s="623"/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3"/>
      <c r="AE29" s="623"/>
      <c r="AF29" s="623"/>
      <c r="AG29" s="623"/>
      <c r="AH29" s="624"/>
      <c r="AI29" s="149"/>
    </row>
    <row r="30" spans="1:38">
      <c r="A30" s="148"/>
      <c r="B30" s="622"/>
      <c r="C30" s="623"/>
      <c r="D30" s="623"/>
      <c r="E30" s="623"/>
      <c r="F30" s="623"/>
      <c r="G30" s="623"/>
      <c r="H30" s="623"/>
      <c r="I30" s="623"/>
      <c r="J30" s="623"/>
      <c r="K30" s="623"/>
      <c r="L30" s="623"/>
      <c r="M30" s="623"/>
      <c r="N30" s="623"/>
      <c r="O30" s="623"/>
      <c r="P30" s="623"/>
      <c r="Q30" s="623"/>
      <c r="R30" s="623"/>
      <c r="S30" s="623"/>
      <c r="T30" s="623"/>
      <c r="U30" s="623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3"/>
      <c r="AH30" s="624"/>
      <c r="AI30" s="149"/>
    </row>
    <row r="31" spans="1:38">
      <c r="A31" s="148"/>
      <c r="B31" s="622"/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  <c r="O31" s="623"/>
      <c r="P31" s="623"/>
      <c r="Q31" s="623"/>
      <c r="R31" s="623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23"/>
      <c r="AF31" s="623"/>
      <c r="AG31" s="623"/>
      <c r="AH31" s="624"/>
      <c r="AI31" s="149"/>
    </row>
    <row r="32" spans="1:38">
      <c r="A32" s="148"/>
      <c r="B32" s="622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4"/>
      <c r="AI32" s="149"/>
    </row>
    <row r="33" spans="1:35">
      <c r="A33" s="148"/>
      <c r="B33" s="622"/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3"/>
      <c r="X33" s="623"/>
      <c r="Y33" s="623"/>
      <c r="Z33" s="623"/>
      <c r="AA33" s="623"/>
      <c r="AB33" s="623"/>
      <c r="AC33" s="623"/>
      <c r="AD33" s="623"/>
      <c r="AE33" s="623"/>
      <c r="AF33" s="623"/>
      <c r="AG33" s="623"/>
      <c r="AH33" s="624"/>
      <c r="AI33" s="149"/>
    </row>
    <row r="34" spans="1:35">
      <c r="A34" s="150"/>
      <c r="B34" s="622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23"/>
      <c r="AF34" s="623"/>
      <c r="AG34" s="623"/>
      <c r="AH34" s="624"/>
      <c r="AI34" s="149"/>
    </row>
    <row r="35" spans="1:35">
      <c r="A35" s="150"/>
      <c r="B35" s="622"/>
      <c r="C35" s="623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3"/>
      <c r="AE35" s="623"/>
      <c r="AF35" s="623"/>
      <c r="AG35" s="623"/>
      <c r="AH35" s="624"/>
      <c r="AI35" s="149"/>
    </row>
    <row r="36" spans="1:35">
      <c r="A36" s="150"/>
      <c r="B36" s="622"/>
      <c r="C36" s="623"/>
      <c r="D36" s="623"/>
      <c r="E36" s="623"/>
      <c r="F36" s="623"/>
      <c r="G36" s="623"/>
      <c r="H36" s="623"/>
      <c r="I36" s="623"/>
      <c r="J36" s="623"/>
      <c r="K36" s="623"/>
      <c r="L36" s="623"/>
      <c r="M36" s="623"/>
      <c r="N36" s="623"/>
      <c r="O36" s="623"/>
      <c r="P36" s="623"/>
      <c r="Q36" s="623"/>
      <c r="R36" s="623"/>
      <c r="S36" s="623"/>
      <c r="T36" s="623"/>
      <c r="U36" s="623"/>
      <c r="V36" s="623"/>
      <c r="W36" s="623"/>
      <c r="X36" s="623"/>
      <c r="Y36" s="623"/>
      <c r="Z36" s="623"/>
      <c r="AA36" s="623"/>
      <c r="AB36" s="623"/>
      <c r="AC36" s="623"/>
      <c r="AD36" s="623"/>
      <c r="AE36" s="623"/>
      <c r="AF36" s="623"/>
      <c r="AG36" s="623"/>
      <c r="AH36" s="624"/>
      <c r="AI36" s="149"/>
    </row>
    <row r="37" spans="1:35">
      <c r="A37" s="150"/>
      <c r="B37" s="622"/>
      <c r="C37" s="623"/>
      <c r="D37" s="623"/>
      <c r="E37" s="623"/>
      <c r="F37" s="623"/>
      <c r="G37" s="623"/>
      <c r="H37" s="623"/>
      <c r="I37" s="623"/>
      <c r="J37" s="623"/>
      <c r="K37" s="623"/>
      <c r="L37" s="623"/>
      <c r="M37" s="623"/>
      <c r="N37" s="623"/>
      <c r="O37" s="623"/>
      <c r="P37" s="623"/>
      <c r="Q37" s="623"/>
      <c r="R37" s="623"/>
      <c r="S37" s="623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3"/>
      <c r="AE37" s="623"/>
      <c r="AF37" s="623"/>
      <c r="AG37" s="623"/>
      <c r="AH37" s="624"/>
      <c r="AI37" s="149"/>
    </row>
    <row r="38" spans="1:35">
      <c r="A38" s="150"/>
      <c r="B38" s="622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623"/>
      <c r="AH38" s="624"/>
      <c r="AI38" s="149"/>
    </row>
    <row r="39" spans="1:35">
      <c r="A39" s="150"/>
      <c r="B39" s="622"/>
      <c r="C39" s="623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4"/>
      <c r="AI39" s="149"/>
    </row>
    <row r="40" spans="1:35">
      <c r="A40" s="150"/>
      <c r="B40" s="622"/>
      <c r="C40" s="623"/>
      <c r="D40" s="623"/>
      <c r="E40" s="623"/>
      <c r="F40" s="623"/>
      <c r="G40" s="623"/>
      <c r="H40" s="623"/>
      <c r="I40" s="623"/>
      <c r="J40" s="623"/>
      <c r="K40" s="623"/>
      <c r="L40" s="623"/>
      <c r="M40" s="623"/>
      <c r="N40" s="623"/>
      <c r="O40" s="623"/>
      <c r="P40" s="623"/>
      <c r="Q40" s="623"/>
      <c r="R40" s="623"/>
      <c r="S40" s="623"/>
      <c r="T40" s="623"/>
      <c r="U40" s="623"/>
      <c r="V40" s="623"/>
      <c r="W40" s="623"/>
      <c r="X40" s="623"/>
      <c r="Y40" s="623"/>
      <c r="Z40" s="623"/>
      <c r="AA40" s="623"/>
      <c r="AB40" s="623"/>
      <c r="AC40" s="623"/>
      <c r="AD40" s="623"/>
      <c r="AE40" s="623"/>
      <c r="AF40" s="623"/>
      <c r="AG40" s="623"/>
      <c r="AH40" s="624"/>
      <c r="AI40" s="149"/>
    </row>
    <row r="41" spans="1:35">
      <c r="A41" s="150"/>
      <c r="B41" s="622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4"/>
      <c r="AI41" s="149"/>
    </row>
    <row r="42" spans="1:35">
      <c r="A42" s="150"/>
      <c r="B42" s="622"/>
      <c r="C42" s="623"/>
      <c r="D42" s="623"/>
      <c r="E42" s="623"/>
      <c r="F42" s="623"/>
      <c r="G42" s="623"/>
      <c r="H42" s="623"/>
      <c r="I42" s="623"/>
      <c r="J42" s="623"/>
      <c r="K42" s="623"/>
      <c r="L42" s="623"/>
      <c r="M42" s="623"/>
      <c r="N42" s="623"/>
      <c r="O42" s="623"/>
      <c r="P42" s="623"/>
      <c r="Q42" s="623"/>
      <c r="R42" s="623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3"/>
      <c r="AE42" s="623"/>
      <c r="AF42" s="623"/>
      <c r="AG42" s="623"/>
      <c r="AH42" s="624"/>
      <c r="AI42" s="149"/>
    </row>
    <row r="43" spans="1:35">
      <c r="A43" s="150"/>
      <c r="B43" s="622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4"/>
      <c r="AI43" s="149"/>
    </row>
    <row r="44" spans="1:35">
      <c r="A44" s="150"/>
      <c r="B44" s="622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623"/>
      <c r="N44" s="623"/>
      <c r="O44" s="623"/>
      <c r="P44" s="623"/>
      <c r="Q44" s="623"/>
      <c r="R44" s="623"/>
      <c r="S44" s="623"/>
      <c r="T44" s="623"/>
      <c r="U44" s="623"/>
      <c r="V44" s="623"/>
      <c r="W44" s="623"/>
      <c r="X44" s="623"/>
      <c r="Y44" s="623"/>
      <c r="Z44" s="623"/>
      <c r="AA44" s="623"/>
      <c r="AB44" s="623"/>
      <c r="AC44" s="623"/>
      <c r="AD44" s="623"/>
      <c r="AE44" s="623"/>
      <c r="AF44" s="623"/>
      <c r="AG44" s="623"/>
      <c r="AH44" s="624"/>
      <c r="AI44" s="149"/>
    </row>
    <row r="45" spans="1:35">
      <c r="A45" s="150"/>
      <c r="B45" s="622"/>
      <c r="C45" s="623"/>
      <c r="D45" s="623"/>
      <c r="E45" s="623"/>
      <c r="F45" s="623"/>
      <c r="G45" s="623"/>
      <c r="H45" s="623"/>
      <c r="I45" s="623"/>
      <c r="J45" s="623"/>
      <c r="K45" s="623"/>
      <c r="L45" s="623"/>
      <c r="M45" s="623"/>
      <c r="N45" s="623"/>
      <c r="O45" s="623"/>
      <c r="P45" s="623"/>
      <c r="Q45" s="623"/>
      <c r="R45" s="623"/>
      <c r="S45" s="623"/>
      <c r="T45" s="623"/>
      <c r="U45" s="623"/>
      <c r="V45" s="623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4"/>
      <c r="AI45" s="149"/>
    </row>
    <row r="46" spans="1:35">
      <c r="A46" s="150"/>
      <c r="B46" s="622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623"/>
      <c r="O46" s="623"/>
      <c r="P46" s="623"/>
      <c r="Q46" s="623"/>
      <c r="R46" s="623"/>
      <c r="S46" s="623"/>
      <c r="T46" s="623"/>
      <c r="U46" s="623"/>
      <c r="V46" s="623"/>
      <c r="W46" s="623"/>
      <c r="X46" s="623"/>
      <c r="Y46" s="623"/>
      <c r="Z46" s="623"/>
      <c r="AA46" s="623"/>
      <c r="AB46" s="623"/>
      <c r="AC46" s="623"/>
      <c r="AD46" s="623"/>
      <c r="AE46" s="623"/>
      <c r="AF46" s="623"/>
      <c r="AG46" s="623"/>
      <c r="AH46" s="624"/>
      <c r="AI46" s="149"/>
    </row>
    <row r="47" spans="1:35">
      <c r="A47" s="150"/>
      <c r="B47" s="622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3"/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4"/>
      <c r="AI47" s="149"/>
    </row>
    <row r="48" spans="1:35">
      <c r="A48" s="150"/>
      <c r="B48" s="625"/>
      <c r="C48" s="626"/>
      <c r="D48" s="626"/>
      <c r="E48" s="626"/>
      <c r="F48" s="626"/>
      <c r="G48" s="626"/>
      <c r="H48" s="626"/>
      <c r="I48" s="626"/>
      <c r="J48" s="626"/>
      <c r="K48" s="626"/>
      <c r="L48" s="626"/>
      <c r="M48" s="626"/>
      <c r="N48" s="626"/>
      <c r="O48" s="626"/>
      <c r="P48" s="626"/>
      <c r="Q48" s="626"/>
      <c r="R48" s="626"/>
      <c r="S48" s="626"/>
      <c r="T48" s="626"/>
      <c r="U48" s="626"/>
      <c r="V48" s="626"/>
      <c r="W48" s="626"/>
      <c r="X48" s="626"/>
      <c r="Y48" s="626"/>
      <c r="Z48" s="626"/>
      <c r="AA48" s="626"/>
      <c r="AB48" s="626"/>
      <c r="AC48" s="626"/>
      <c r="AD48" s="626"/>
      <c r="AE48" s="626"/>
      <c r="AF48" s="626"/>
      <c r="AG48" s="626"/>
      <c r="AH48" s="627"/>
      <c r="AI48" s="149"/>
    </row>
    <row r="49" spans="1:35">
      <c r="A49" s="15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3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19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Normal="100" zoomScaleSheetLayoutView="100" workbookViewId="0">
      <selection activeCell="A3" sqref="A3:AI42"/>
    </sheetView>
  </sheetViews>
  <sheetFormatPr defaultColWidth="9" defaultRowHeight="18.75"/>
  <cols>
    <col min="1" max="1" width="2.375" style="94" customWidth="1"/>
    <col min="2" max="35" width="2.625" style="94" customWidth="1"/>
    <col min="36" max="37" width="2.625" style="3" customWidth="1"/>
    <col min="38" max="16384" width="9" style="3"/>
  </cols>
  <sheetData>
    <row r="1" spans="1:38" ht="18" customHeight="1">
      <c r="A1" s="629" t="s">
        <v>455</v>
      </c>
      <c r="B1" s="630"/>
      <c r="C1" s="630"/>
      <c r="D1" s="630"/>
      <c r="E1" s="630"/>
      <c r="F1" s="630"/>
      <c r="G1" s="630"/>
      <c r="H1" s="630"/>
      <c r="I1" s="630"/>
      <c r="J1" s="630"/>
      <c r="K1" s="631"/>
      <c r="L1" s="646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7"/>
    </row>
    <row r="2" spans="1:38" ht="18" customHeigh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4"/>
      <c r="L2" s="648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</row>
    <row r="3" spans="1:38" ht="18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8"/>
      <c r="AI3" s="639"/>
    </row>
    <row r="4" spans="1:38" ht="18" customHeight="1">
      <c r="A4" s="640"/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1"/>
      <c r="AI4" s="642"/>
    </row>
    <row r="5" spans="1:38" ht="18" customHeight="1">
      <c r="A5" s="640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  <c r="T5" s="641"/>
      <c r="U5" s="641"/>
      <c r="V5" s="641"/>
      <c r="W5" s="641"/>
      <c r="X5" s="641"/>
      <c r="Y5" s="641"/>
      <c r="Z5" s="641"/>
      <c r="AA5" s="641"/>
      <c r="AB5" s="641"/>
      <c r="AC5" s="641"/>
      <c r="AD5" s="641"/>
      <c r="AE5" s="641"/>
      <c r="AF5" s="641"/>
      <c r="AG5" s="641"/>
      <c r="AH5" s="641"/>
      <c r="AI5" s="642"/>
    </row>
    <row r="6" spans="1:38" ht="18" customHeight="1">
      <c r="A6" s="640"/>
      <c r="B6" s="641"/>
      <c r="C6" s="641"/>
      <c r="D6" s="641"/>
      <c r="E6" s="641"/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641"/>
      <c r="Z6" s="641"/>
      <c r="AA6" s="641"/>
      <c r="AB6" s="641"/>
      <c r="AC6" s="641"/>
      <c r="AD6" s="641"/>
      <c r="AE6" s="641"/>
      <c r="AF6" s="641"/>
      <c r="AG6" s="641"/>
      <c r="AH6" s="641"/>
      <c r="AI6" s="642"/>
    </row>
    <row r="7" spans="1:38" ht="18" customHeight="1">
      <c r="A7" s="640"/>
      <c r="B7" s="641"/>
      <c r="C7" s="641"/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2"/>
    </row>
    <row r="8" spans="1:38" ht="18" customHeight="1">
      <c r="A8" s="640"/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2"/>
    </row>
    <row r="9" spans="1:38" ht="18" customHeight="1">
      <c r="A9" s="640"/>
      <c r="B9" s="641"/>
      <c r="C9" s="641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1"/>
      <c r="O9" s="641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2"/>
    </row>
    <row r="10" spans="1:38" ht="18" customHeight="1">
      <c r="A10" s="640"/>
      <c r="B10" s="641"/>
      <c r="C10" s="641"/>
      <c r="D10" s="641"/>
      <c r="E10" s="641"/>
      <c r="F10" s="641"/>
      <c r="G10" s="641"/>
      <c r="H10" s="641"/>
      <c r="I10" s="641"/>
      <c r="J10" s="641"/>
      <c r="K10" s="641"/>
      <c r="L10" s="641"/>
      <c r="M10" s="641"/>
      <c r="N10" s="641"/>
      <c r="O10" s="641"/>
      <c r="P10" s="641"/>
      <c r="Q10" s="641"/>
      <c r="R10" s="641"/>
      <c r="S10" s="641"/>
      <c r="T10" s="641"/>
      <c r="U10" s="641"/>
      <c r="V10" s="641"/>
      <c r="W10" s="641"/>
      <c r="X10" s="641"/>
      <c r="Y10" s="641"/>
      <c r="Z10" s="641"/>
      <c r="AA10" s="641"/>
      <c r="AB10" s="641"/>
      <c r="AC10" s="641"/>
      <c r="AD10" s="641"/>
      <c r="AE10" s="641"/>
      <c r="AF10" s="641"/>
      <c r="AG10" s="641"/>
      <c r="AH10" s="641"/>
      <c r="AI10" s="642"/>
    </row>
    <row r="11" spans="1:38" ht="18" customHeight="1">
      <c r="A11" s="640"/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1"/>
      <c r="M11" s="641"/>
      <c r="N11" s="641"/>
      <c r="O11" s="641"/>
      <c r="P11" s="641"/>
      <c r="Q11" s="641"/>
      <c r="R11" s="641"/>
      <c r="S11" s="641"/>
      <c r="T11" s="641"/>
      <c r="U11" s="641"/>
      <c r="V11" s="641"/>
      <c r="W11" s="641"/>
      <c r="X11" s="641"/>
      <c r="Y11" s="641"/>
      <c r="Z11" s="641"/>
      <c r="AA11" s="641"/>
      <c r="AB11" s="641"/>
      <c r="AC11" s="641"/>
      <c r="AD11" s="641"/>
      <c r="AE11" s="641"/>
      <c r="AF11" s="641"/>
      <c r="AG11" s="641"/>
      <c r="AH11" s="641"/>
      <c r="AI11" s="642"/>
    </row>
    <row r="12" spans="1:38" ht="18" customHeight="1">
      <c r="A12" s="640"/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  <c r="O12" s="641"/>
      <c r="P12" s="641"/>
      <c r="Q12" s="641"/>
      <c r="R12" s="641"/>
      <c r="S12" s="641"/>
      <c r="T12" s="641"/>
      <c r="U12" s="641"/>
      <c r="V12" s="641"/>
      <c r="W12" s="641"/>
      <c r="X12" s="641"/>
      <c r="Y12" s="641"/>
      <c r="Z12" s="641"/>
      <c r="AA12" s="641"/>
      <c r="AB12" s="641"/>
      <c r="AC12" s="641"/>
      <c r="AD12" s="641"/>
      <c r="AE12" s="641"/>
      <c r="AF12" s="641"/>
      <c r="AG12" s="641"/>
      <c r="AH12" s="641"/>
      <c r="AI12" s="642"/>
    </row>
    <row r="13" spans="1:38" ht="18" customHeight="1">
      <c r="A13" s="640"/>
      <c r="B13" s="641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1"/>
      <c r="AH13" s="641"/>
      <c r="AI13" s="642"/>
    </row>
    <row r="14" spans="1:38" ht="18" customHeight="1">
      <c r="A14" s="640"/>
      <c r="B14" s="641"/>
      <c r="C14" s="641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641"/>
      <c r="R14" s="641"/>
      <c r="S14" s="641"/>
      <c r="T14" s="641"/>
      <c r="U14" s="641"/>
      <c r="V14" s="641"/>
      <c r="W14" s="641"/>
      <c r="X14" s="641"/>
      <c r="Y14" s="641"/>
      <c r="Z14" s="641"/>
      <c r="AA14" s="641"/>
      <c r="AB14" s="641"/>
      <c r="AC14" s="641"/>
      <c r="AD14" s="641"/>
      <c r="AE14" s="641"/>
      <c r="AF14" s="641"/>
      <c r="AG14" s="641"/>
      <c r="AH14" s="641"/>
      <c r="AI14" s="642"/>
    </row>
    <row r="15" spans="1:38" ht="18" customHeight="1">
      <c r="A15" s="640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41"/>
      <c r="AA15" s="641"/>
      <c r="AB15" s="641"/>
      <c r="AC15" s="641"/>
      <c r="AD15" s="641"/>
      <c r="AE15" s="641"/>
      <c r="AF15" s="641"/>
      <c r="AG15" s="641"/>
      <c r="AH15" s="641"/>
      <c r="AI15" s="642"/>
    </row>
    <row r="16" spans="1:38" ht="18" customHeight="1">
      <c r="A16" s="640"/>
      <c r="B16" s="641"/>
      <c r="C16" s="641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1"/>
      <c r="O16" s="641"/>
      <c r="P16" s="641"/>
      <c r="Q16" s="641"/>
      <c r="R16" s="641"/>
      <c r="S16" s="641"/>
      <c r="T16" s="641"/>
      <c r="U16" s="641"/>
      <c r="V16" s="641"/>
      <c r="W16" s="641"/>
      <c r="X16" s="641"/>
      <c r="Y16" s="641"/>
      <c r="Z16" s="641"/>
      <c r="AA16" s="641"/>
      <c r="AB16" s="641"/>
      <c r="AC16" s="641"/>
      <c r="AD16" s="641"/>
      <c r="AE16" s="641"/>
      <c r="AF16" s="641"/>
      <c r="AG16" s="641"/>
      <c r="AH16" s="641"/>
      <c r="AI16" s="642"/>
      <c r="AL16" s="16"/>
    </row>
    <row r="17" spans="1:35" ht="18" customHeight="1">
      <c r="A17" s="640"/>
      <c r="B17" s="641"/>
      <c r="C17" s="641"/>
      <c r="D17" s="641"/>
      <c r="E17" s="641"/>
      <c r="F17" s="641"/>
      <c r="G17" s="641"/>
      <c r="H17" s="641"/>
      <c r="I17" s="641"/>
      <c r="J17" s="641"/>
      <c r="K17" s="641"/>
      <c r="L17" s="641"/>
      <c r="M17" s="641"/>
      <c r="N17" s="641"/>
      <c r="O17" s="641"/>
      <c r="P17" s="641"/>
      <c r="Q17" s="641"/>
      <c r="R17" s="641"/>
      <c r="S17" s="641"/>
      <c r="T17" s="641"/>
      <c r="U17" s="641"/>
      <c r="V17" s="641"/>
      <c r="W17" s="641"/>
      <c r="X17" s="641"/>
      <c r="Y17" s="641"/>
      <c r="Z17" s="641"/>
      <c r="AA17" s="641"/>
      <c r="AB17" s="641"/>
      <c r="AC17" s="641"/>
      <c r="AD17" s="641"/>
      <c r="AE17" s="641"/>
      <c r="AF17" s="641"/>
      <c r="AG17" s="641"/>
      <c r="AH17" s="641"/>
      <c r="AI17" s="642"/>
    </row>
    <row r="18" spans="1:35" ht="18" customHeight="1">
      <c r="A18" s="640"/>
      <c r="B18" s="641"/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1"/>
      <c r="S18" s="641"/>
      <c r="T18" s="641"/>
      <c r="U18" s="641"/>
      <c r="V18" s="641"/>
      <c r="W18" s="641"/>
      <c r="X18" s="641"/>
      <c r="Y18" s="641"/>
      <c r="Z18" s="641"/>
      <c r="AA18" s="641"/>
      <c r="AB18" s="641"/>
      <c r="AC18" s="641"/>
      <c r="AD18" s="641"/>
      <c r="AE18" s="641"/>
      <c r="AF18" s="641"/>
      <c r="AG18" s="641"/>
      <c r="AH18" s="641"/>
      <c r="AI18" s="642"/>
    </row>
    <row r="19" spans="1:35" ht="18" customHeight="1">
      <c r="A19" s="640"/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  <c r="M19" s="641"/>
      <c r="N19" s="641"/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1"/>
      <c r="AC19" s="641"/>
      <c r="AD19" s="641"/>
      <c r="AE19" s="641"/>
      <c r="AF19" s="641"/>
      <c r="AG19" s="641"/>
      <c r="AH19" s="641"/>
      <c r="AI19" s="642"/>
    </row>
    <row r="20" spans="1:35" ht="18" customHeight="1">
      <c r="A20" s="640"/>
      <c r="B20" s="641"/>
      <c r="C20" s="641"/>
      <c r="D20" s="641"/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641"/>
      <c r="AA20" s="641"/>
      <c r="AB20" s="641"/>
      <c r="AC20" s="641"/>
      <c r="AD20" s="641"/>
      <c r="AE20" s="641"/>
      <c r="AF20" s="641"/>
      <c r="AG20" s="641"/>
      <c r="AH20" s="641"/>
      <c r="AI20" s="642"/>
    </row>
    <row r="21" spans="1:35" ht="18" customHeight="1">
      <c r="A21" s="640"/>
      <c r="B21" s="641"/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641"/>
      <c r="AI21" s="642"/>
    </row>
    <row r="22" spans="1:35" ht="18" customHeight="1">
      <c r="A22" s="640"/>
      <c r="B22" s="641"/>
      <c r="C22" s="641"/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641"/>
      <c r="AB22" s="641"/>
      <c r="AC22" s="641"/>
      <c r="AD22" s="641"/>
      <c r="AE22" s="641"/>
      <c r="AF22" s="641"/>
      <c r="AG22" s="641"/>
      <c r="AH22" s="641"/>
      <c r="AI22" s="642"/>
    </row>
    <row r="23" spans="1:35" ht="18" customHeight="1">
      <c r="A23" s="640"/>
      <c r="B23" s="641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1"/>
      <c r="Z23" s="641"/>
      <c r="AA23" s="641"/>
      <c r="AB23" s="641"/>
      <c r="AC23" s="641"/>
      <c r="AD23" s="641"/>
      <c r="AE23" s="641"/>
      <c r="AF23" s="641"/>
      <c r="AG23" s="641"/>
      <c r="AH23" s="641"/>
      <c r="AI23" s="642"/>
    </row>
    <row r="24" spans="1:35" ht="18" customHeight="1">
      <c r="A24" s="640"/>
      <c r="B24" s="641"/>
      <c r="C24" s="641"/>
      <c r="D24" s="641"/>
      <c r="E24" s="641"/>
      <c r="F24" s="641"/>
      <c r="G24" s="641"/>
      <c r="H24" s="641"/>
      <c r="I24" s="641"/>
      <c r="J24" s="641"/>
      <c r="K24" s="641"/>
      <c r="L24" s="641"/>
      <c r="M24" s="641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641"/>
      <c r="Z24" s="641"/>
      <c r="AA24" s="641"/>
      <c r="AB24" s="641"/>
      <c r="AC24" s="641"/>
      <c r="AD24" s="641"/>
      <c r="AE24" s="641"/>
      <c r="AF24" s="641"/>
      <c r="AG24" s="641"/>
      <c r="AH24" s="641"/>
      <c r="AI24" s="642"/>
    </row>
    <row r="25" spans="1:35" ht="18" customHeight="1">
      <c r="A25" s="640"/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1"/>
      <c r="Q25" s="641"/>
      <c r="R25" s="641"/>
      <c r="S25" s="641"/>
      <c r="T25" s="641"/>
      <c r="U25" s="641"/>
      <c r="V25" s="641"/>
      <c r="W25" s="641"/>
      <c r="X25" s="641"/>
      <c r="Y25" s="641"/>
      <c r="Z25" s="641"/>
      <c r="AA25" s="641"/>
      <c r="AB25" s="641"/>
      <c r="AC25" s="641"/>
      <c r="AD25" s="641"/>
      <c r="AE25" s="641"/>
      <c r="AF25" s="641"/>
      <c r="AG25" s="641"/>
      <c r="AH25" s="641"/>
      <c r="AI25" s="642"/>
    </row>
    <row r="26" spans="1:35" ht="18" customHeight="1">
      <c r="A26" s="640"/>
      <c r="B26" s="641"/>
      <c r="C26" s="641"/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641"/>
      <c r="O26" s="641"/>
      <c r="P26" s="641"/>
      <c r="Q26" s="641"/>
      <c r="R26" s="641"/>
      <c r="S26" s="641"/>
      <c r="T26" s="641"/>
      <c r="U26" s="641"/>
      <c r="V26" s="641"/>
      <c r="W26" s="641"/>
      <c r="X26" s="641"/>
      <c r="Y26" s="641"/>
      <c r="Z26" s="641"/>
      <c r="AA26" s="641"/>
      <c r="AB26" s="641"/>
      <c r="AC26" s="641"/>
      <c r="AD26" s="641"/>
      <c r="AE26" s="641"/>
      <c r="AF26" s="641"/>
      <c r="AG26" s="641"/>
      <c r="AH26" s="641"/>
      <c r="AI26" s="642"/>
    </row>
    <row r="27" spans="1:35" ht="18" customHeight="1">
      <c r="A27" s="640"/>
      <c r="B27" s="641"/>
      <c r="C27" s="641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/>
      <c r="AA27" s="641"/>
      <c r="AB27" s="641"/>
      <c r="AC27" s="641"/>
      <c r="AD27" s="641"/>
      <c r="AE27" s="641"/>
      <c r="AF27" s="641"/>
      <c r="AG27" s="641"/>
      <c r="AH27" s="641"/>
      <c r="AI27" s="642"/>
    </row>
    <row r="28" spans="1:35" ht="18" customHeight="1">
      <c r="A28" s="640"/>
      <c r="B28" s="641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1"/>
      <c r="N28" s="641"/>
      <c r="O28" s="641"/>
      <c r="P28" s="641"/>
      <c r="Q28" s="641"/>
      <c r="R28" s="641"/>
      <c r="S28" s="641"/>
      <c r="T28" s="641"/>
      <c r="U28" s="641"/>
      <c r="V28" s="641"/>
      <c r="W28" s="641"/>
      <c r="X28" s="641"/>
      <c r="Y28" s="641"/>
      <c r="Z28" s="641"/>
      <c r="AA28" s="641"/>
      <c r="AB28" s="641"/>
      <c r="AC28" s="641"/>
      <c r="AD28" s="641"/>
      <c r="AE28" s="641"/>
      <c r="AF28" s="641"/>
      <c r="AG28" s="641"/>
      <c r="AH28" s="641"/>
      <c r="AI28" s="642"/>
    </row>
    <row r="29" spans="1:35" ht="18" customHeight="1">
      <c r="A29" s="640"/>
      <c r="B29" s="641"/>
      <c r="C29" s="641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1"/>
      <c r="O29" s="641"/>
      <c r="P29" s="641"/>
      <c r="Q29" s="641"/>
      <c r="R29" s="641"/>
      <c r="S29" s="641"/>
      <c r="T29" s="641"/>
      <c r="U29" s="641"/>
      <c r="V29" s="641"/>
      <c r="W29" s="641"/>
      <c r="X29" s="641"/>
      <c r="Y29" s="641"/>
      <c r="Z29" s="641"/>
      <c r="AA29" s="641"/>
      <c r="AB29" s="641"/>
      <c r="AC29" s="641"/>
      <c r="AD29" s="641"/>
      <c r="AE29" s="641"/>
      <c r="AF29" s="641"/>
      <c r="AG29" s="641"/>
      <c r="AH29" s="641"/>
      <c r="AI29" s="642"/>
    </row>
    <row r="30" spans="1:35" ht="18" customHeight="1">
      <c r="A30" s="640"/>
      <c r="B30" s="641"/>
      <c r="C30" s="641"/>
      <c r="D30" s="641"/>
      <c r="E30" s="641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1"/>
      <c r="Z30" s="641"/>
      <c r="AA30" s="641"/>
      <c r="AB30" s="641"/>
      <c r="AC30" s="641"/>
      <c r="AD30" s="641"/>
      <c r="AE30" s="641"/>
      <c r="AF30" s="641"/>
      <c r="AG30" s="641"/>
      <c r="AH30" s="641"/>
      <c r="AI30" s="642"/>
    </row>
    <row r="31" spans="1:35" ht="18" customHeight="1">
      <c r="A31" s="640"/>
      <c r="B31" s="641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1"/>
      <c r="AI31" s="642"/>
    </row>
    <row r="32" spans="1:35" ht="18" customHeight="1">
      <c r="A32" s="640"/>
      <c r="B32" s="641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1"/>
      <c r="AB32" s="641"/>
      <c r="AC32" s="641"/>
      <c r="AD32" s="641"/>
      <c r="AE32" s="641"/>
      <c r="AF32" s="641"/>
      <c r="AG32" s="641"/>
      <c r="AH32" s="641"/>
      <c r="AI32" s="642"/>
    </row>
    <row r="33" spans="1:35" ht="18" customHeight="1">
      <c r="A33" s="640"/>
      <c r="B33" s="641"/>
      <c r="C33" s="641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1"/>
      <c r="O33" s="641"/>
      <c r="P33" s="641"/>
      <c r="Q33" s="641"/>
      <c r="R33" s="641"/>
      <c r="S33" s="641"/>
      <c r="T33" s="641"/>
      <c r="U33" s="641"/>
      <c r="V33" s="641"/>
      <c r="W33" s="641"/>
      <c r="X33" s="641"/>
      <c r="Y33" s="641"/>
      <c r="Z33" s="641"/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18" customHeight="1">
      <c r="A34" s="640"/>
      <c r="B34" s="641"/>
      <c r="C34" s="641"/>
      <c r="D34" s="641"/>
      <c r="E34" s="641"/>
      <c r="F34" s="641"/>
      <c r="G34" s="641"/>
      <c r="H34" s="641"/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2"/>
    </row>
    <row r="35" spans="1:35" ht="18" customHeight="1">
      <c r="A35" s="640"/>
      <c r="B35" s="641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1"/>
      <c r="AE35" s="641"/>
      <c r="AF35" s="641"/>
      <c r="AG35" s="641"/>
      <c r="AH35" s="641"/>
      <c r="AI35" s="642"/>
    </row>
    <row r="36" spans="1:35" ht="18" customHeight="1">
      <c r="A36" s="640"/>
      <c r="B36" s="641"/>
      <c r="C36" s="641"/>
      <c r="D36" s="641"/>
      <c r="E36" s="641"/>
      <c r="F36" s="641"/>
      <c r="G36" s="641"/>
      <c r="H36" s="641"/>
      <c r="I36" s="641"/>
      <c r="J36" s="641"/>
      <c r="K36" s="641"/>
      <c r="L36" s="641"/>
      <c r="M36" s="641"/>
      <c r="N36" s="641"/>
      <c r="O36" s="641"/>
      <c r="P36" s="641"/>
      <c r="Q36" s="641"/>
      <c r="R36" s="641"/>
      <c r="S36" s="641"/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1"/>
      <c r="AG36" s="641"/>
      <c r="AH36" s="641"/>
      <c r="AI36" s="642"/>
    </row>
    <row r="37" spans="1:35" ht="18" customHeight="1">
      <c r="A37" s="640"/>
      <c r="B37" s="641"/>
      <c r="C37" s="641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1"/>
      <c r="O37" s="641"/>
      <c r="P37" s="641"/>
      <c r="Q37" s="641"/>
      <c r="R37" s="641"/>
      <c r="S37" s="641"/>
      <c r="T37" s="641"/>
      <c r="U37" s="641"/>
      <c r="V37" s="641"/>
      <c r="W37" s="641"/>
      <c r="X37" s="641"/>
      <c r="Y37" s="641"/>
      <c r="Z37" s="641"/>
      <c r="AA37" s="641"/>
      <c r="AB37" s="641"/>
      <c r="AC37" s="641"/>
      <c r="AD37" s="641"/>
      <c r="AE37" s="641"/>
      <c r="AF37" s="641"/>
      <c r="AG37" s="641"/>
      <c r="AH37" s="641"/>
      <c r="AI37" s="642"/>
    </row>
    <row r="38" spans="1:35" ht="18" customHeight="1">
      <c r="A38" s="640"/>
      <c r="B38" s="641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1"/>
      <c r="AG38" s="641"/>
      <c r="AH38" s="641"/>
      <c r="AI38" s="642"/>
    </row>
    <row r="39" spans="1:35" ht="18" customHeight="1">
      <c r="A39" s="640"/>
      <c r="B39" s="641"/>
      <c r="C39" s="641"/>
      <c r="D39" s="641"/>
      <c r="E39" s="641"/>
      <c r="F39" s="641"/>
      <c r="G39" s="641"/>
      <c r="H39" s="641"/>
      <c r="I39" s="641"/>
      <c r="J39" s="641"/>
      <c r="K39" s="641"/>
      <c r="L39" s="641"/>
      <c r="M39" s="641"/>
      <c r="N39" s="641"/>
      <c r="O39" s="641"/>
      <c r="P39" s="641"/>
      <c r="Q39" s="641"/>
      <c r="R39" s="641"/>
      <c r="S39" s="641"/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641"/>
      <c r="AE39" s="641"/>
      <c r="AF39" s="641"/>
      <c r="AG39" s="641"/>
      <c r="AH39" s="641"/>
      <c r="AI39" s="642"/>
    </row>
    <row r="40" spans="1:35" ht="18" customHeight="1">
      <c r="A40" s="640"/>
      <c r="B40" s="641"/>
      <c r="C40" s="641"/>
      <c r="D40" s="641"/>
      <c r="E40" s="641"/>
      <c r="F40" s="641"/>
      <c r="G40" s="641"/>
      <c r="H40" s="641"/>
      <c r="I40" s="641"/>
      <c r="J40" s="641"/>
      <c r="K40" s="641"/>
      <c r="L40" s="641"/>
      <c r="M40" s="641"/>
      <c r="N40" s="641"/>
      <c r="O40" s="641"/>
      <c r="P40" s="641"/>
      <c r="Q40" s="641"/>
      <c r="R40" s="641"/>
      <c r="S40" s="641"/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641"/>
      <c r="AE40" s="641"/>
      <c r="AF40" s="641"/>
      <c r="AG40" s="641"/>
      <c r="AH40" s="641"/>
      <c r="AI40" s="642"/>
    </row>
    <row r="41" spans="1:35" ht="18" customHeight="1">
      <c r="A41" s="640"/>
      <c r="B41" s="641"/>
      <c r="C41" s="641"/>
      <c r="D41" s="641"/>
      <c r="E41" s="641"/>
      <c r="F41" s="641"/>
      <c r="G41" s="641"/>
      <c r="H41" s="641"/>
      <c r="I41" s="641"/>
      <c r="J41" s="641"/>
      <c r="K41" s="641"/>
      <c r="L41" s="641"/>
      <c r="M41" s="641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1"/>
      <c r="AE41" s="641"/>
      <c r="AF41" s="641"/>
      <c r="AG41" s="641"/>
      <c r="AH41" s="641"/>
      <c r="AI41" s="642"/>
    </row>
    <row r="42" spans="1:35" ht="18" customHeight="1">
      <c r="A42" s="643"/>
      <c r="B42" s="644"/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4"/>
      <c r="U42" s="644"/>
      <c r="V42" s="644"/>
      <c r="W42" s="644"/>
      <c r="X42" s="644"/>
      <c r="Y42" s="644"/>
      <c r="Z42" s="644"/>
      <c r="AA42" s="644"/>
      <c r="AB42" s="644"/>
      <c r="AC42" s="644"/>
      <c r="AD42" s="644"/>
      <c r="AE42" s="644"/>
      <c r="AF42" s="644"/>
      <c r="AG42" s="644"/>
      <c r="AH42" s="644"/>
      <c r="AI42" s="645"/>
    </row>
    <row r="43" spans="1:35">
      <c r="A43" s="133"/>
      <c r="B43" s="635" t="s">
        <v>447</v>
      </c>
      <c r="C43" s="635"/>
      <c r="D43" s="635"/>
      <c r="E43" s="635"/>
      <c r="F43" s="635"/>
      <c r="G43" s="635"/>
      <c r="H43" s="635"/>
      <c r="I43" s="635"/>
      <c r="J43" s="635"/>
      <c r="K43" s="635"/>
      <c r="L43" s="635"/>
      <c r="M43" s="635"/>
      <c r="N43" s="635"/>
      <c r="O43" s="635"/>
      <c r="P43" s="635"/>
      <c r="Q43" s="635"/>
      <c r="R43" s="635"/>
      <c r="S43" s="635"/>
      <c r="T43" s="635"/>
      <c r="U43" s="635"/>
      <c r="V43" s="635"/>
      <c r="W43" s="635"/>
      <c r="X43" s="635"/>
      <c r="Y43" s="635"/>
      <c r="Z43" s="635"/>
      <c r="AA43" s="635"/>
      <c r="AB43" s="635"/>
      <c r="AC43" s="635"/>
      <c r="AD43" s="635"/>
      <c r="AE43" s="635"/>
      <c r="AF43" s="635"/>
      <c r="AG43" s="635"/>
      <c r="AH43" s="635"/>
      <c r="AI43" s="636"/>
    </row>
    <row r="44" spans="1:35">
      <c r="A44" s="133"/>
      <c r="B44" s="134" t="s">
        <v>448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5"/>
    </row>
    <row r="45" spans="1:35">
      <c r="A45" s="133"/>
      <c r="B45" s="134" t="s">
        <v>433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5"/>
    </row>
    <row r="46" spans="1:35">
      <c r="A46" s="133"/>
      <c r="B46" s="134" t="s">
        <v>449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5"/>
    </row>
    <row r="47" spans="1:35">
      <c r="A47" s="133"/>
      <c r="B47" s="134" t="s">
        <v>450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5"/>
    </row>
    <row r="48" spans="1:35">
      <c r="A48" s="133"/>
      <c r="B48" s="134" t="s">
        <v>403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5"/>
    </row>
    <row r="49" spans="1:35">
      <c r="A49" s="136"/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9"/>
    </row>
  </sheetData>
  <sheetProtection password="D73A" sheet="1" formatCells="0"/>
  <mergeCells count="4">
    <mergeCell ref="A1:K2"/>
    <mergeCell ref="B43:AI43"/>
    <mergeCell ref="A3:AI42"/>
    <mergeCell ref="L1:AI2"/>
  </mergeCells>
  <phoneticPr fontId="19"/>
  <printOptions horizontalCentered="1"/>
  <pageMargins left="0.59055118110236227" right="0.59055118110236227" top="0.51181102362204722" bottom="0.39370078740157483" header="0.27559055118110237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6"/>
  <sheetViews>
    <sheetView view="pageBreakPreview" zoomScaleNormal="100" zoomScaleSheetLayoutView="100" workbookViewId="0">
      <selection activeCell="B9" sqref="B9"/>
    </sheetView>
  </sheetViews>
  <sheetFormatPr defaultColWidth="9" defaultRowHeight="18.75"/>
  <cols>
    <col min="1" max="1" width="3.875" style="128" customWidth="1"/>
    <col min="2" max="2" width="58.875" style="128" customWidth="1"/>
    <col min="3" max="4" width="9" style="128"/>
    <col min="5" max="16384" width="9" style="127"/>
  </cols>
  <sheetData>
    <row r="1" spans="1:4" ht="21">
      <c r="A1" s="653" t="s">
        <v>484</v>
      </c>
      <c r="B1" s="653"/>
      <c r="C1" s="653"/>
      <c r="D1" s="653"/>
    </row>
    <row r="2" spans="1:4" ht="18">
      <c r="A2" s="654" t="s">
        <v>434</v>
      </c>
      <c r="B2" s="654"/>
      <c r="C2" s="654"/>
      <c r="D2" s="654"/>
    </row>
    <row r="4" spans="1:4">
      <c r="A4" s="128" t="s">
        <v>398</v>
      </c>
    </row>
    <row r="6" spans="1:4" ht="19.5">
      <c r="A6" s="142" t="s">
        <v>485</v>
      </c>
    </row>
    <row r="7" spans="1:4" ht="18">
      <c r="A7" s="140" t="s">
        <v>399</v>
      </c>
      <c r="B7" s="140" t="s">
        <v>400</v>
      </c>
      <c r="C7" s="140" t="s">
        <v>397</v>
      </c>
      <c r="D7" s="140" t="s">
        <v>401</v>
      </c>
    </row>
    <row r="8" spans="1:4" ht="18.75" customHeight="1">
      <c r="A8" s="650" t="s">
        <v>442</v>
      </c>
      <c r="B8" s="651"/>
      <c r="C8" s="651"/>
      <c r="D8" s="652"/>
    </row>
    <row r="9" spans="1:4" ht="50.1" customHeight="1">
      <c r="A9" s="129">
        <v>1</v>
      </c>
      <c r="B9" s="130" t="s">
        <v>404</v>
      </c>
      <c r="C9" s="143"/>
      <c r="D9" s="132"/>
    </row>
    <row r="10" spans="1:4" ht="50.1" customHeight="1">
      <c r="A10" s="129">
        <v>2</v>
      </c>
      <c r="B10" s="130" t="s">
        <v>412</v>
      </c>
      <c r="C10" s="131"/>
      <c r="D10" s="132"/>
    </row>
    <row r="11" spans="1:4" ht="50.1" customHeight="1">
      <c r="A11" s="129">
        <v>3</v>
      </c>
      <c r="B11" s="130" t="s">
        <v>411</v>
      </c>
      <c r="C11" s="131"/>
      <c r="D11" s="132"/>
    </row>
    <row r="12" spans="1:4" ht="18.75" customHeight="1">
      <c r="A12" s="650" t="s">
        <v>451</v>
      </c>
      <c r="B12" s="651"/>
      <c r="C12" s="651"/>
      <c r="D12" s="652"/>
    </row>
    <row r="13" spans="1:4" ht="50.1" customHeight="1">
      <c r="A13" s="129">
        <v>1</v>
      </c>
      <c r="B13" s="141" t="s">
        <v>405</v>
      </c>
      <c r="C13" s="131"/>
      <c r="D13" s="132"/>
    </row>
    <row r="14" spans="1:4" ht="50.1" customHeight="1">
      <c r="A14" s="129">
        <v>2</v>
      </c>
      <c r="B14" s="141" t="s">
        <v>406</v>
      </c>
      <c r="C14" s="131"/>
      <c r="D14" s="132"/>
    </row>
    <row r="15" spans="1:4" ht="18.75" customHeight="1">
      <c r="A15" s="655" t="s">
        <v>408</v>
      </c>
      <c r="B15" s="656"/>
      <c r="C15" s="656"/>
      <c r="D15" s="657"/>
    </row>
    <row r="16" spans="1:4" ht="50.1" customHeight="1">
      <c r="A16" s="129">
        <v>1</v>
      </c>
      <c r="B16" s="130" t="s">
        <v>432</v>
      </c>
      <c r="C16" s="131"/>
      <c r="D16" s="132"/>
    </row>
    <row r="17" spans="1:4" ht="50.1" customHeight="1">
      <c r="A17" s="129">
        <v>2</v>
      </c>
      <c r="B17" s="130" t="s">
        <v>456</v>
      </c>
      <c r="C17" s="131"/>
      <c r="D17" s="132"/>
    </row>
    <row r="18" spans="1:4" ht="50.1" customHeight="1">
      <c r="A18" s="129">
        <v>3</v>
      </c>
      <c r="B18" s="141" t="s">
        <v>409</v>
      </c>
      <c r="C18" s="131"/>
      <c r="D18" s="132"/>
    </row>
    <row r="19" spans="1:4" ht="18.75" customHeight="1">
      <c r="A19" s="655" t="s">
        <v>452</v>
      </c>
      <c r="B19" s="656"/>
      <c r="C19" s="656"/>
      <c r="D19" s="657"/>
    </row>
    <row r="20" spans="1:4" ht="50.1" customHeight="1">
      <c r="A20" s="129">
        <v>1</v>
      </c>
      <c r="B20" s="130" t="s">
        <v>453</v>
      </c>
      <c r="C20" s="131"/>
      <c r="D20" s="132"/>
    </row>
    <row r="21" spans="1:4" ht="50.1" customHeight="1">
      <c r="A21" s="129">
        <v>2</v>
      </c>
      <c r="B21" s="130" t="s">
        <v>454</v>
      </c>
      <c r="C21" s="131"/>
      <c r="D21" s="132"/>
    </row>
    <row r="22" spans="1:4" ht="18.75" customHeight="1">
      <c r="A22" s="650" t="s">
        <v>407</v>
      </c>
      <c r="B22" s="651"/>
      <c r="C22" s="651"/>
      <c r="D22" s="652"/>
    </row>
    <row r="23" spans="1:4" ht="50.1" customHeight="1">
      <c r="A23" s="129">
        <v>1</v>
      </c>
      <c r="B23" s="130" t="s">
        <v>439</v>
      </c>
      <c r="C23" s="131"/>
      <c r="D23" s="132"/>
    </row>
    <row r="24" spans="1:4" ht="50.1" customHeight="1">
      <c r="A24" s="129">
        <v>2</v>
      </c>
      <c r="B24" s="130" t="s">
        <v>438</v>
      </c>
      <c r="C24" s="131"/>
      <c r="D24" s="132"/>
    </row>
    <row r="25" spans="1:4" ht="50.1" customHeight="1">
      <c r="A25" s="129">
        <v>3</v>
      </c>
      <c r="B25" s="130" t="s">
        <v>437</v>
      </c>
      <c r="C25" s="131"/>
      <c r="D25" s="132"/>
    </row>
    <row r="26" spans="1:4" ht="50.1" customHeight="1">
      <c r="A26" s="129">
        <v>4</v>
      </c>
      <c r="B26" s="130" t="s">
        <v>436</v>
      </c>
      <c r="C26" s="131"/>
      <c r="D26" s="132"/>
    </row>
    <row r="27" spans="1:4" ht="50.1" customHeight="1">
      <c r="A27" s="129">
        <v>5</v>
      </c>
      <c r="B27" s="130" t="s">
        <v>435</v>
      </c>
      <c r="C27" s="131"/>
      <c r="D27" s="132"/>
    </row>
    <row r="29" spans="1:4" ht="19.5">
      <c r="A29" s="142" t="s">
        <v>402</v>
      </c>
    </row>
    <row r="30" spans="1:4" ht="18">
      <c r="A30" s="140" t="s">
        <v>399</v>
      </c>
      <c r="B30" s="140" t="s">
        <v>410</v>
      </c>
      <c r="C30" s="140" t="s">
        <v>397</v>
      </c>
      <c r="D30" s="140" t="s">
        <v>401</v>
      </c>
    </row>
    <row r="31" spans="1:4" ht="50.1" customHeight="1">
      <c r="A31" s="129">
        <v>1</v>
      </c>
      <c r="B31" s="130" t="s">
        <v>487</v>
      </c>
      <c r="C31" s="131"/>
      <c r="D31" s="132"/>
    </row>
    <row r="32" spans="1:4" ht="50.1" customHeight="1">
      <c r="A32" s="129">
        <v>2</v>
      </c>
      <c r="B32" s="130" t="s">
        <v>440</v>
      </c>
      <c r="C32" s="131"/>
      <c r="D32" s="132"/>
    </row>
    <row r="33" spans="1:4" ht="50.1" customHeight="1">
      <c r="A33" s="129">
        <v>3</v>
      </c>
      <c r="B33" s="144" t="s">
        <v>441</v>
      </c>
      <c r="C33" s="131"/>
      <c r="D33" s="132"/>
    </row>
    <row r="34" spans="1:4" ht="50.1" customHeight="1">
      <c r="A34" s="129">
        <v>4</v>
      </c>
      <c r="B34" s="130" t="s">
        <v>431</v>
      </c>
      <c r="C34" s="131"/>
      <c r="D34" s="132"/>
    </row>
    <row r="35" spans="1:4" ht="50.1" customHeight="1">
      <c r="A35" s="129">
        <v>5</v>
      </c>
      <c r="B35" s="130" t="s">
        <v>497</v>
      </c>
      <c r="C35" s="131"/>
      <c r="D35" s="132"/>
    </row>
    <row r="36" spans="1:4" ht="50.1" customHeight="1">
      <c r="A36" s="129">
        <v>6</v>
      </c>
      <c r="B36" s="130" t="s">
        <v>443</v>
      </c>
      <c r="C36" s="131"/>
      <c r="D36" s="132"/>
    </row>
  </sheetData>
  <sheetProtection algorithmName="SHA-512" hashValue="Liq+h3pmuwcy6PnJOaRGTBh2r1Oskq1O8qzkJRALVzmwKH8S0LoPs41iMIw/4TgKBwPI0Nanl7OTC/cBo7cKeA==" saltValue="0D+hQLhwlASd5lQeHchhzQ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19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3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219075</xdr:rowOff>
                  </from>
                  <to>
                    <xdr:col>4</xdr:col>
                    <xdr:colOff>180975</xdr:colOff>
                    <xdr:row>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180975</xdr:colOff>
                    <xdr:row>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257175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180975</xdr:colOff>
                    <xdr:row>30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238125</xdr:colOff>
                    <xdr:row>32</xdr:row>
                    <xdr:rowOff>219075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219075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35</xdr:row>
                    <xdr:rowOff>0</xdr:rowOff>
                  </from>
                  <to>
                    <xdr:col>3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35</xdr:row>
                    <xdr:rowOff>0</xdr:rowOff>
                  </from>
                  <to>
                    <xdr:col>4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35</xdr:row>
                    <xdr:rowOff>0</xdr:rowOff>
                  </from>
                  <to>
                    <xdr:col>3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35</xdr:row>
                    <xdr:rowOff>0</xdr:rowOff>
                  </from>
                  <to>
                    <xdr:col>4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9525</xdr:rowOff>
                  </from>
                  <to>
                    <xdr:col>3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9525</xdr:rowOff>
                  </from>
                  <to>
                    <xdr:col>4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238125</xdr:colOff>
                    <xdr:row>22</xdr:row>
                    <xdr:rowOff>180975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180975</xdr:colOff>
                    <xdr:row>15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180975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238125</xdr:colOff>
                    <xdr:row>23</xdr:row>
                    <xdr:rowOff>219075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219075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200025</xdr:rowOff>
                  </from>
                  <to>
                    <xdr:col>3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200025</xdr:rowOff>
                  </from>
                  <to>
                    <xdr:col>4</xdr:col>
                    <xdr:colOff>180975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180975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180975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238125</xdr:colOff>
                    <xdr:row>24</xdr:row>
                    <xdr:rowOff>219075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238125</xdr:colOff>
                    <xdr:row>25</xdr:row>
                    <xdr:rowOff>219075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238125</xdr:colOff>
                    <xdr:row>26</xdr:row>
                    <xdr:rowOff>219075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219075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219075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219075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35</xdr:row>
                    <xdr:rowOff>0</xdr:rowOff>
                  </from>
                  <to>
                    <xdr:col>3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35</xdr:row>
                    <xdr:rowOff>0</xdr:rowOff>
                  </from>
                  <to>
                    <xdr:col>4</xdr:col>
                    <xdr:colOff>180975</xdr:colOff>
                    <xdr:row>35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180975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180975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3" r:id="rId48" name="Check Box 217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4" r:id="rId49" name="Check Box 218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5" r:id="rId50" name="Check Box 21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6" r:id="rId51" name="Check Box 22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7" r:id="rId52" name="Check Box 22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8" r:id="rId53" name="Check Box 22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190500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ボイラ排出量算定（追加)</vt:lpstr>
      <vt:lpstr>Sheet1</vt:lpstr>
      <vt:lpstr>事業費内訳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 明紀（温暖化対策課）</cp:lastModifiedBy>
  <cp:lastPrinted>2025-06-24T05:34:47Z</cp:lastPrinted>
  <dcterms:created xsi:type="dcterms:W3CDTF">2013-01-29T04:15:39Z</dcterms:created>
  <dcterms:modified xsi:type="dcterms:W3CDTF">2025-06-30T06:17:34Z</dcterms:modified>
</cp:coreProperties>
</file>