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114499\Box\【02_課所共有】02_04_学事課\R07年度\03_幼稚園担当\02_幼稚園全般\02_01_幼稚園全般\02_01_020_例規（私立学校事務の手引き[幼稚園編]）\★R7.12改正\02_起案\変更後作成例\"/>
    </mc:Choice>
  </mc:AlternateContent>
  <xr:revisionPtr revIDLastSave="0" documentId="13_ncr:1_{A3FB310D-35AB-469F-ADD1-EFAB74C3CCD7}" xr6:coauthVersionLast="47" xr6:coauthVersionMax="47" xr10:uidLastSave="{00000000-0000-0000-0000-000000000000}"/>
  <bookViews>
    <workbookView xWindow="-110" yWindow="-110" windowWidth="19420" windowHeight="11500" xr2:uid="{00000000-000D-0000-FFFF-FFFF00000000}"/>
  </bookViews>
  <sheets>
    <sheet name="名簿" sheetId="2" r:id="rId1"/>
    <sheet name="チェックリスト" sheetId="4" r:id="rId2"/>
    <sheet name="選択肢" sheetId="3" state="hidden" r:id="rId3"/>
  </sheets>
  <definedNames>
    <definedName name="_xlnm.Print_Area" localSheetId="0">名簿!$A$2:$AL$45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4" i="4" l="1"/>
  <c r="L12" i="4"/>
  <c r="N12" i="4" s="1"/>
  <c r="L11" i="4"/>
  <c r="L8" i="4"/>
  <c r="N8" i="4" s="1"/>
  <c r="H61" i="4"/>
  <c r="H60" i="4"/>
  <c r="F60" i="4"/>
  <c r="AO38" i="2"/>
  <c r="AO39" i="2"/>
  <c r="AO40" i="2"/>
  <c r="AO41" i="2"/>
  <c r="AO42" i="2"/>
  <c r="AO43" i="2"/>
  <c r="AO44" i="2"/>
  <c r="AO45" i="2"/>
  <c r="AO37" i="2"/>
  <c r="AM30" i="2"/>
  <c r="L55" i="4"/>
  <c r="N55" i="4" s="1"/>
  <c r="N52" i="4"/>
  <c r="N53" i="4"/>
  <c r="L51" i="4"/>
  <c r="L50" i="4"/>
  <c r="L48" i="4"/>
  <c r="N48" i="4" s="1"/>
  <c r="L46" i="4"/>
  <c r="L42" i="4"/>
  <c r="L41" i="4"/>
  <c r="N41" i="4" s="1"/>
  <c r="L40" i="4"/>
  <c r="N40" i="4" s="1"/>
  <c r="L39" i="4"/>
  <c r="N39" i="4" s="1"/>
  <c r="L38" i="4"/>
  <c r="L37" i="4"/>
  <c r="L35" i="4"/>
  <c r="N35" i="4" s="1"/>
  <c r="L33" i="4"/>
  <c r="N42" i="4"/>
  <c r="L28" i="4"/>
  <c r="N28" i="4" s="1"/>
  <c r="L27" i="4"/>
  <c r="N27" i="4" s="1"/>
  <c r="L26" i="4"/>
  <c r="N26" i="4" s="1"/>
  <c r="L29" i="4"/>
  <c r="AM19" i="2"/>
  <c r="AM20" i="2"/>
  <c r="AM21" i="2"/>
  <c r="AM22" i="2"/>
  <c r="AM23" i="2"/>
  <c r="AM24" i="2"/>
  <c r="AN24" i="2" s="1"/>
  <c r="AM31" i="2"/>
  <c r="AM37" i="2"/>
  <c r="AM38" i="2"/>
  <c r="AM39" i="2"/>
  <c r="AM40" i="2"/>
  <c r="AN40" i="2" s="1"/>
  <c r="AM41" i="2"/>
  <c r="AM42" i="2"/>
  <c r="AN42" i="2" s="1"/>
  <c r="AM43" i="2"/>
  <c r="AM44" i="2"/>
  <c r="AN44" i="2" s="1"/>
  <c r="AM45" i="2"/>
  <c r="AM18" i="2"/>
  <c r="AN43" i="2"/>
  <c r="AN45" i="2"/>
  <c r="N24" i="4"/>
  <c r="L23" i="4"/>
  <c r="L22" i="4"/>
  <c r="L25" i="4"/>
  <c r="N25" i="4" s="1"/>
  <c r="L20" i="4"/>
  <c r="L18" i="4"/>
  <c r="I11" i="2"/>
  <c r="L7" i="4" s="1"/>
  <c r="L13" i="4"/>
  <c r="L9" i="4"/>
  <c r="N9" i="4" s="1"/>
  <c r="N20" i="4" l="1"/>
  <c r="L56" i="4"/>
  <c r="AN38" i="2"/>
  <c r="AN41" i="2"/>
  <c r="AN31" i="2"/>
  <c r="AN39" i="2"/>
  <c r="AN30" i="2"/>
  <c r="N29" i="4"/>
  <c r="N34" i="4"/>
  <c r="N49" i="4"/>
  <c r="N33" i="4"/>
  <c r="N36" i="4"/>
  <c r="AN37" i="2"/>
  <c r="AN22" i="2"/>
  <c r="AN18" i="2"/>
  <c r="AN20" i="2"/>
  <c r="AN23" i="2"/>
  <c r="AN21" i="2"/>
  <c r="AN19" i="2"/>
  <c r="N21" i="4"/>
  <c r="N18" i="4"/>
  <c r="N7" i="4"/>
  <c r="N47" i="4" l="1"/>
  <c r="N19" i="4"/>
  <c r="AJ11" i="2" l="1"/>
  <c r="AB11" i="2"/>
  <c r="L10" i="4" s="1"/>
  <c r="N11" i="4" s="1"/>
  <c r="N14" i="4" l="1"/>
  <c r="N13" i="4"/>
  <c r="N56" i="4"/>
  <c r="N46" i="4"/>
  <c r="N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N19" authorId="0" shapeId="0" xr:uid="{8DEEE9F0-7147-4BBA-9D09-BB946C668EC6}">
      <text>
        <r>
          <rPr>
            <b/>
            <sz val="9"/>
            <color indexed="81"/>
            <rFont val="MS P ゴシック"/>
            <family val="3"/>
            <charset val="128"/>
          </rPr>
          <t>同姓同名のみ確認</t>
        </r>
      </text>
    </comment>
    <comment ref="N34" authorId="0" shapeId="0" xr:uid="{7CB045C1-9F97-4E4C-9268-5EB874E33D9D}">
      <text>
        <r>
          <rPr>
            <b/>
            <sz val="9"/>
            <color indexed="81"/>
            <rFont val="MS P ゴシック"/>
            <family val="3"/>
            <charset val="128"/>
          </rPr>
          <t>同姓同名のみ確認</t>
        </r>
      </text>
    </comment>
    <comment ref="N47" authorId="0" shapeId="0" xr:uid="{45B24A15-90DB-41C6-BC91-C8CA7F80323C}">
      <text>
        <r>
          <rPr>
            <b/>
            <sz val="9"/>
            <color indexed="81"/>
            <rFont val="MS P ゴシック"/>
            <family val="3"/>
            <charset val="128"/>
          </rPr>
          <t>同姓同名のみ確認</t>
        </r>
      </text>
    </comment>
  </commentList>
</comments>
</file>

<file path=xl/sharedStrings.xml><?xml version="1.0" encoding="utf-8"?>
<sst xmlns="http://schemas.openxmlformats.org/spreadsheetml/2006/main" count="266" uniqueCount="138">
  <si>
    <t>その他</t>
    <rPh sb="2" eb="3">
      <t>タ</t>
    </rPh>
    <phoneticPr fontId="1"/>
  </si>
  <si>
    <t>職名</t>
    <rPh sb="0" eb="2">
      <t>ショクメイ</t>
    </rPh>
    <phoneticPr fontId="1"/>
  </si>
  <si>
    <t>氏名</t>
    <rPh sb="0" eb="2">
      <t>シメイ</t>
    </rPh>
    <phoneticPr fontId="1"/>
  </si>
  <si>
    <t>選任区分</t>
    <rPh sb="0" eb="2">
      <t>センニン</t>
    </rPh>
    <rPh sb="2" eb="4">
      <t>クブン</t>
    </rPh>
    <phoneticPr fontId="1"/>
  </si>
  <si>
    <t>合計</t>
    <rPh sb="0" eb="2">
      <t>ゴウケイ</t>
    </rPh>
    <phoneticPr fontId="1"/>
  </si>
  <si>
    <t>-</t>
    <phoneticPr fontId="1"/>
  </si>
  <si>
    <t>② 監事</t>
    <rPh sb="2" eb="4">
      <t>カンジ</t>
    </rPh>
    <phoneticPr fontId="1"/>
  </si>
  <si>
    <t>・定数</t>
    <rPh sb="1" eb="3">
      <t>テイスウ</t>
    </rPh>
    <phoneticPr fontId="1"/>
  </si>
  <si>
    <t>評議員会</t>
    <rPh sb="0" eb="3">
      <t>ヒョウギイン</t>
    </rPh>
    <rPh sb="3" eb="4">
      <t>カイ</t>
    </rPh>
    <phoneticPr fontId="1"/>
  </si>
  <si>
    <t>１ 定数・選任区分等</t>
    <rPh sb="2" eb="4">
      <t>テイスウ</t>
    </rPh>
    <rPh sb="5" eb="7">
      <t>センニン</t>
    </rPh>
    <rPh sb="7" eb="9">
      <t>クブン</t>
    </rPh>
    <rPh sb="9" eb="10">
      <t>トウ</t>
    </rPh>
    <phoneticPr fontId="1"/>
  </si>
  <si>
    <t>住所</t>
    <rPh sb="0" eb="2">
      <t>ジュウショ</t>
    </rPh>
    <phoneticPr fontId="1"/>
  </si>
  <si>
    <t>選任機関</t>
    <rPh sb="0" eb="2">
      <t>センニン</t>
    </rPh>
    <rPh sb="2" eb="4">
      <t>キカン</t>
    </rPh>
    <phoneticPr fontId="1"/>
  </si>
  <si>
    <t>２ 理事一覧</t>
    <rPh sb="2" eb="4">
      <t>リジ</t>
    </rPh>
    <rPh sb="4" eb="6">
      <t>イチラン</t>
    </rPh>
    <phoneticPr fontId="1"/>
  </si>
  <si>
    <t>代表業務執行理事</t>
    <rPh sb="0" eb="8">
      <t>ダイヒョウギョウムシッコウリジ</t>
    </rPh>
    <phoneticPr fontId="1"/>
  </si>
  <si>
    <t>職員</t>
    <rPh sb="0" eb="2">
      <t>ショクイン</t>
    </rPh>
    <phoneticPr fontId="1"/>
  </si>
  <si>
    <t>理事・理事会</t>
    <rPh sb="0" eb="2">
      <t>リジ</t>
    </rPh>
    <rPh sb="3" eb="6">
      <t>リジカイ</t>
    </rPh>
    <phoneticPr fontId="1"/>
  </si>
  <si>
    <t>非該当</t>
    <rPh sb="0" eb="3">
      <t>ヒガイトウ</t>
    </rPh>
    <phoneticPr fontId="1"/>
  </si>
  <si>
    <t>外部理事</t>
    <rPh sb="0" eb="2">
      <t>ガイブ</t>
    </rPh>
    <rPh sb="2" eb="4">
      <t>リジ</t>
    </rPh>
    <phoneticPr fontId="1"/>
  </si>
  <si>
    <t>理事に</t>
    <rPh sb="0" eb="2">
      <t>リジ</t>
    </rPh>
    <phoneticPr fontId="1"/>
  </si>
  <si>
    <t>監事に</t>
    <rPh sb="0" eb="2">
      <t>カンジ</t>
    </rPh>
    <phoneticPr fontId="1"/>
  </si>
  <si>
    <t>評議員に</t>
    <rPh sb="0" eb="3">
      <t>ヒョウギイン</t>
    </rPh>
    <phoneticPr fontId="1"/>
  </si>
  <si>
    <t>① 理事（第7条第1項）</t>
    <rPh sb="2" eb="4">
      <t>リジ</t>
    </rPh>
    <rPh sb="5" eb="6">
      <t>ダイ</t>
    </rPh>
    <rPh sb="7" eb="8">
      <t>ジョウ</t>
    </rPh>
    <rPh sb="8" eb="9">
      <t>ダイ</t>
    </rPh>
    <rPh sb="10" eb="11">
      <t>コウ</t>
    </rPh>
    <phoneticPr fontId="1"/>
  </si>
  <si>
    <t>③ 評議員（第31条第1項）</t>
    <rPh sb="2" eb="5">
      <t>ヒョウギイン</t>
    </rPh>
    <rPh sb="6" eb="7">
      <t>ダイ</t>
    </rPh>
    <rPh sb="9" eb="10">
      <t>ジョウ</t>
    </rPh>
    <rPh sb="10" eb="11">
      <t>ダイ</t>
    </rPh>
    <rPh sb="12" eb="13">
      <t>コウ</t>
    </rPh>
    <phoneticPr fontId="1"/>
  </si>
  <si>
    <t>令和</t>
    <rPh sb="0" eb="2">
      <t>レイワ</t>
    </rPh>
    <phoneticPr fontId="1"/>
  </si>
  <si>
    <t>理事長</t>
    <rPh sb="0" eb="3">
      <t>リジチョウ</t>
    </rPh>
    <phoneticPr fontId="1"/>
  </si>
  <si>
    <t>業務執行理事</t>
    <rPh sb="0" eb="2">
      <t>ギョウム</t>
    </rPh>
    <rPh sb="2" eb="4">
      <t>シッコウ</t>
    </rPh>
    <rPh sb="4" eb="6">
      <t>リジ</t>
    </rPh>
    <phoneticPr fontId="1"/>
  </si>
  <si>
    <t>該当</t>
    <rPh sb="0" eb="2">
      <t>ガイトウ</t>
    </rPh>
    <phoneticPr fontId="1"/>
  </si>
  <si>
    <t>特別利害関係(該当人数)</t>
    <rPh sb="0" eb="6">
      <t>トクベツリガイカンケイ</t>
    </rPh>
    <rPh sb="7" eb="9">
      <t>ガイトウ</t>
    </rPh>
    <rPh sb="9" eb="11">
      <t>ニンズウ</t>
    </rPh>
    <phoneticPr fontId="1"/>
  </si>
  <si>
    <t>３ 監事一覧</t>
    <rPh sb="2" eb="4">
      <t>カンジ</t>
    </rPh>
    <rPh sb="4" eb="6">
      <t>イチラン</t>
    </rPh>
    <phoneticPr fontId="1"/>
  </si>
  <si>
    <t>４ 評議員一覧</t>
    <rPh sb="2" eb="5">
      <t>ヒョウギイン</t>
    </rPh>
    <rPh sb="5" eb="7">
      <t>イチラン</t>
    </rPh>
    <phoneticPr fontId="1"/>
  </si>
  <si>
    <t>・選任機関</t>
    <rPh sb="1" eb="3">
      <t>センニン</t>
    </rPh>
    <rPh sb="3" eb="5">
      <t>キカン</t>
    </rPh>
    <phoneticPr fontId="1"/>
  </si>
  <si>
    <t xml:space="preserve"> ・定数</t>
    <rPh sb="2" eb="4">
      <t>テイスウ</t>
    </rPh>
    <phoneticPr fontId="1"/>
  </si>
  <si>
    <t>その他理事</t>
    <rPh sb="2" eb="3">
      <t>タ</t>
    </rPh>
    <rPh sb="3" eb="5">
      <t>リジ</t>
    </rPh>
    <phoneticPr fontId="1"/>
  </si>
  <si>
    <t>（</t>
    <phoneticPr fontId="1"/>
  </si>
  <si>
    <t>＜１について＞</t>
    <phoneticPr fontId="1"/>
  </si>
  <si>
    <t>＜２について＞</t>
    <phoneticPr fontId="1"/>
  </si>
  <si>
    <t>※寄附行為に定める年数：</t>
    <rPh sb="1" eb="3">
      <t>キフ</t>
    </rPh>
    <rPh sb="3" eb="5">
      <t>コウイ</t>
    </rPh>
    <rPh sb="6" eb="7">
      <t>サダ</t>
    </rPh>
    <rPh sb="9" eb="11">
      <t>ネンスウ</t>
    </rPh>
    <phoneticPr fontId="1"/>
  </si>
  <si>
    <t>年</t>
    <rPh sb="0" eb="1">
      <t>ネン</t>
    </rPh>
    <phoneticPr fontId="1"/>
  </si>
  <si>
    <t>・定数に幅を持たせている場合は、名簿作成時点で在任している人数を入力してください。</t>
    <rPh sb="1" eb="3">
      <t>テイスウ</t>
    </rPh>
    <rPh sb="4" eb="5">
      <t>ハバ</t>
    </rPh>
    <rPh sb="6" eb="7">
      <t>モ</t>
    </rPh>
    <rPh sb="12" eb="14">
      <t>バアイ</t>
    </rPh>
    <rPh sb="16" eb="18">
      <t>メイボ</t>
    </rPh>
    <rPh sb="18" eb="20">
      <t>サクセイ</t>
    </rPh>
    <rPh sb="20" eb="22">
      <t>ジテン</t>
    </rPh>
    <rPh sb="23" eb="25">
      <t>ザイニン</t>
    </rPh>
    <rPh sb="29" eb="31">
      <t>ニンズウ</t>
    </rPh>
    <rPh sb="32" eb="34">
      <t>ニュウリョク</t>
    </rPh>
    <phoneticPr fontId="1"/>
  </si>
  <si>
    <t>・寄附行為作成例以外の選任区分等を設定している場合は、適宜表を修正してください。</t>
    <rPh sb="1" eb="3">
      <t>キフ</t>
    </rPh>
    <rPh sb="3" eb="5">
      <t>コウイ</t>
    </rPh>
    <rPh sb="5" eb="8">
      <t>サクセイレイ</t>
    </rPh>
    <rPh sb="8" eb="10">
      <t>イガイ</t>
    </rPh>
    <rPh sb="11" eb="13">
      <t>センニン</t>
    </rPh>
    <rPh sb="13" eb="15">
      <t>クブン</t>
    </rPh>
    <rPh sb="15" eb="16">
      <t>トウ</t>
    </rPh>
    <rPh sb="17" eb="19">
      <t>セッテイ</t>
    </rPh>
    <rPh sb="23" eb="25">
      <t>バアイ</t>
    </rPh>
    <rPh sb="27" eb="29">
      <t>テキギ</t>
    </rPh>
    <rPh sb="29" eb="30">
      <t>ヒョウ</t>
    </rPh>
    <rPh sb="31" eb="33">
      <t>シュウセイ</t>
    </rPh>
    <phoneticPr fontId="1"/>
  </si>
  <si>
    <t>年度定時評議員会終結時</t>
    <rPh sb="0" eb="2">
      <t>ネンド</t>
    </rPh>
    <rPh sb="2" eb="8">
      <t>テイジヒョウギインカイ</t>
    </rPh>
    <rPh sb="8" eb="10">
      <t>シュウケツ</t>
    </rPh>
    <rPh sb="10" eb="11">
      <t>ジ</t>
    </rPh>
    <phoneticPr fontId="1"/>
  </si>
  <si>
    <t>（任期：令和</t>
    <rPh sb="1" eb="3">
      <t>ニンキ</t>
    </rPh>
    <rPh sb="4" eb="6">
      <t>レイワ</t>
    </rPh>
    <phoneticPr fontId="1"/>
  </si>
  <si>
    <t>）～</t>
    <phoneticPr fontId="1"/>
  </si>
  <si>
    <t>年度定時評議員会終結時）</t>
    <rPh sb="0" eb="2">
      <t>ネンド</t>
    </rPh>
    <rPh sb="2" eb="8">
      <t>テイジヒョウギインカイ</t>
    </rPh>
    <rPh sb="8" eb="10">
      <t>シュウケツ</t>
    </rPh>
    <rPh sb="10" eb="11">
      <t>ジ</t>
    </rPh>
    <phoneticPr fontId="1"/>
  </si>
  <si>
    <t>・表中の「氏名」「住所」を入力してください。</t>
    <rPh sb="1" eb="3">
      <t>ヒョウチュウ</t>
    </rPh>
    <rPh sb="5" eb="7">
      <t>シメイ</t>
    </rPh>
    <rPh sb="9" eb="11">
      <t>ジュウショ</t>
    </rPh>
    <rPh sb="13" eb="15">
      <t>ニュウリョク</t>
    </rPh>
    <phoneticPr fontId="1"/>
  </si>
  <si>
    <t>・表中の「職名」「選任区分」「外部理事」欄について、プルダウンで該当するものを選択してください。</t>
    <rPh sb="1" eb="3">
      <t>ヒョウチュウ</t>
    </rPh>
    <rPh sb="5" eb="7">
      <t>ショクメイ</t>
    </rPh>
    <rPh sb="9" eb="11">
      <t>センニン</t>
    </rPh>
    <rPh sb="11" eb="13">
      <t>クブン</t>
    </rPh>
    <rPh sb="15" eb="17">
      <t>ガイブ</t>
    </rPh>
    <rPh sb="17" eb="19">
      <t>リジ</t>
    </rPh>
    <rPh sb="20" eb="21">
      <t>ラン</t>
    </rPh>
    <rPh sb="32" eb="34">
      <t>ガイトウ</t>
    </rPh>
    <rPh sb="39" eb="41">
      <t>センタク</t>
    </rPh>
    <phoneticPr fontId="1"/>
  </si>
  <si>
    <t>■入力方法（この欄はあらかじめ印刷範囲外に設定しています。）</t>
    <rPh sb="1" eb="3">
      <t>ニュウリョク</t>
    </rPh>
    <rPh sb="3" eb="5">
      <t>ホウホウ</t>
    </rPh>
    <rPh sb="8" eb="9">
      <t>ラン</t>
    </rPh>
    <rPh sb="15" eb="17">
      <t>インサツ</t>
    </rPh>
    <rPh sb="17" eb="19">
      <t>ハンイ</t>
    </rPh>
    <rPh sb="19" eb="20">
      <t>ガイ</t>
    </rPh>
    <rPh sb="21" eb="23">
      <t>セッテイ</t>
    </rPh>
    <phoneticPr fontId="1"/>
  </si>
  <si>
    <t>＜３について＞</t>
    <phoneticPr fontId="1"/>
  </si>
  <si>
    <t>・表中「職員」欄について、プルダウンで該当するものを選択してください。
（監事は、職員との兼職が不可のため、それを確認するための欄です。）</t>
    <rPh sb="1" eb="3">
      <t>ヒョウチュウ</t>
    </rPh>
    <rPh sb="4" eb="6">
      <t>ショクイン</t>
    </rPh>
    <rPh sb="7" eb="8">
      <t>ラン</t>
    </rPh>
    <rPh sb="19" eb="21">
      <t>ガイトウ</t>
    </rPh>
    <rPh sb="26" eb="28">
      <t>センタク</t>
    </rPh>
    <rPh sb="37" eb="39">
      <t>カンジ</t>
    </rPh>
    <rPh sb="41" eb="43">
      <t>ショクイン</t>
    </rPh>
    <rPh sb="45" eb="47">
      <t>ケンショク</t>
    </rPh>
    <rPh sb="48" eb="50">
      <t>フカ</t>
    </rPh>
    <rPh sb="57" eb="59">
      <t>カクニン</t>
    </rPh>
    <rPh sb="64" eb="65">
      <t>ラン</t>
    </rPh>
    <phoneticPr fontId="1"/>
  </si>
  <si>
    <t>・表中の「特別利害関係」に、その行の監事と特別利害関係を有している者の数を入力してください。（入力可能な文字は数字（整数）のみです。該当者がいない場合は入力不要です。）</t>
    <rPh sb="1" eb="3">
      <t>ヒョウチュウ</t>
    </rPh>
    <rPh sb="5" eb="11">
      <t>トクベツリガイカンケイ</t>
    </rPh>
    <rPh sb="16" eb="17">
      <t>ギョウ</t>
    </rPh>
    <rPh sb="18" eb="20">
      <t>カンジ</t>
    </rPh>
    <rPh sb="21" eb="27">
      <t>トクベツリガイカンケイ</t>
    </rPh>
    <rPh sb="28" eb="29">
      <t>ユウ</t>
    </rPh>
    <rPh sb="33" eb="34">
      <t>モノ</t>
    </rPh>
    <rPh sb="35" eb="36">
      <t>カズ</t>
    </rPh>
    <rPh sb="37" eb="39">
      <t>ニュウリョク</t>
    </rPh>
    <phoneticPr fontId="1"/>
  </si>
  <si>
    <t>・表中の「特別利害関係」に、その行の理事と特別利害関係を有している者の数を入力してください。（入力可能な文字は数字（整数）のみです。該当者がいない場合は入力不要です。）</t>
    <rPh sb="1" eb="3">
      <t>ヒョウチュウ</t>
    </rPh>
    <rPh sb="5" eb="11">
      <t>トクベツリガイカンケイ</t>
    </rPh>
    <rPh sb="16" eb="17">
      <t>ギョウ</t>
    </rPh>
    <rPh sb="18" eb="20">
      <t>リジ</t>
    </rPh>
    <rPh sb="21" eb="27">
      <t>トクベツリガイカンケイ</t>
    </rPh>
    <rPh sb="28" eb="29">
      <t>ユウ</t>
    </rPh>
    <rPh sb="33" eb="34">
      <t>モノ</t>
    </rPh>
    <rPh sb="35" eb="36">
      <t>カズ</t>
    </rPh>
    <rPh sb="37" eb="39">
      <t>ニュウリョク</t>
    </rPh>
    <phoneticPr fontId="1"/>
  </si>
  <si>
    <t>＜４について＞</t>
    <phoneticPr fontId="1"/>
  </si>
  <si>
    <t>・表中「選任機関」「選任区分」「職員」欄について、プルダウンで該当するものを選択してください。</t>
    <rPh sb="1" eb="3">
      <t>ヒョウチュウ</t>
    </rPh>
    <rPh sb="4" eb="6">
      <t>センニン</t>
    </rPh>
    <rPh sb="6" eb="8">
      <t>キカン</t>
    </rPh>
    <rPh sb="10" eb="12">
      <t>センニン</t>
    </rPh>
    <rPh sb="12" eb="14">
      <t>クブン</t>
    </rPh>
    <rPh sb="16" eb="18">
      <t>ショクイン</t>
    </rPh>
    <rPh sb="19" eb="20">
      <t>ラン</t>
    </rPh>
    <rPh sb="31" eb="33">
      <t>ガイトウ</t>
    </rPh>
    <rPh sb="38" eb="40">
      <t>センタク</t>
    </rPh>
    <phoneticPr fontId="1"/>
  </si>
  <si>
    <t>・表中の「特別利害関係」に、その行の評議員と特別利害関係を有している者の数を入力してください。（入力可能な文字は数字（整数）のみです。該当者がいない場合は入力不要です。）</t>
    <rPh sb="1" eb="3">
      <t>ヒョウチュウ</t>
    </rPh>
    <rPh sb="5" eb="11">
      <t>トクベツリガイカンケイ</t>
    </rPh>
    <rPh sb="16" eb="17">
      <t>ギョウ</t>
    </rPh>
    <rPh sb="18" eb="21">
      <t>ヒョウギイン</t>
    </rPh>
    <rPh sb="22" eb="28">
      <t>トクベツリガイカンケイ</t>
    </rPh>
    <rPh sb="29" eb="30">
      <t>ユウ</t>
    </rPh>
    <rPh sb="34" eb="35">
      <t>モノ</t>
    </rPh>
    <rPh sb="36" eb="37">
      <t>カズ</t>
    </rPh>
    <rPh sb="38" eb="40">
      <t>ニュウリョク</t>
    </rPh>
    <phoneticPr fontId="1"/>
  </si>
  <si>
    <t>■チェックリスト</t>
    <phoneticPr fontId="1"/>
  </si>
  <si>
    <t>確認項目</t>
    <rPh sb="0" eb="2">
      <t>カクニン</t>
    </rPh>
    <rPh sb="2" eb="4">
      <t>コウモク</t>
    </rPh>
    <phoneticPr fontId="1"/>
  </si>
  <si>
    <t>確認結果</t>
    <rPh sb="0" eb="2">
      <t>カクニン</t>
    </rPh>
    <rPh sb="2" eb="4">
      <t>ケッカ</t>
    </rPh>
    <phoneticPr fontId="1"/>
  </si>
  <si>
    <t>入力内容</t>
    <rPh sb="0" eb="2">
      <t>ニュウリョク</t>
    </rPh>
    <rPh sb="2" eb="4">
      <t>ナイヨウ</t>
    </rPh>
    <phoneticPr fontId="1"/>
  </si>
  <si>
    <t>法第18条3項</t>
    <rPh sb="0" eb="1">
      <t>ホウ</t>
    </rPh>
    <rPh sb="1" eb="2">
      <t>ダイ</t>
    </rPh>
    <rPh sb="4" eb="5">
      <t>ジョウ</t>
    </rPh>
    <rPh sb="6" eb="7">
      <t>コウ</t>
    </rPh>
    <phoneticPr fontId="1"/>
  </si>
  <si>
    <t>根拠法令（私学法）</t>
    <rPh sb="0" eb="2">
      <t>コンキョ</t>
    </rPh>
    <rPh sb="2" eb="4">
      <t>ホウレイ</t>
    </rPh>
    <rPh sb="5" eb="7">
      <t>シガク</t>
    </rPh>
    <rPh sb="7" eb="8">
      <t>ホウ</t>
    </rPh>
    <phoneticPr fontId="1"/>
  </si>
  <si>
    <t>人</t>
    <rPh sb="0" eb="1">
      <t>ニン</t>
    </rPh>
    <phoneticPr fontId="1"/>
  </si>
  <si>
    <t>法第18条3項</t>
  </si>
  <si>
    <t>評議員定数は理事定数を超えているか</t>
    <rPh sb="0" eb="3">
      <t>ヒョウギイン</t>
    </rPh>
    <rPh sb="3" eb="5">
      <t>テイスウ</t>
    </rPh>
    <rPh sb="6" eb="8">
      <t>リジ</t>
    </rPh>
    <rPh sb="8" eb="10">
      <t>テイスウ</t>
    </rPh>
    <rPh sb="11" eb="12">
      <t>コ</t>
    </rPh>
    <phoneticPr fontId="1"/>
  </si>
  <si>
    <t>法第62条5項3号</t>
    <rPh sb="0" eb="1">
      <t>ホウ</t>
    </rPh>
    <rPh sb="1" eb="2">
      <t>ダイ</t>
    </rPh>
    <rPh sb="4" eb="5">
      <t>ジョウ</t>
    </rPh>
    <rPh sb="6" eb="7">
      <t>コウ</t>
    </rPh>
    <rPh sb="8" eb="9">
      <t>ゴウ</t>
    </rPh>
    <phoneticPr fontId="1"/>
  </si>
  <si>
    <t>入力した理事の数と定数が一致しているか</t>
    <rPh sb="0" eb="2">
      <t>ニュウリョク</t>
    </rPh>
    <rPh sb="4" eb="6">
      <t>リジ</t>
    </rPh>
    <rPh sb="7" eb="8">
      <t>カズ</t>
    </rPh>
    <rPh sb="9" eb="11">
      <t>テイスウ</t>
    </rPh>
    <rPh sb="12" eb="14">
      <t>イッチ</t>
    </rPh>
    <phoneticPr fontId="1"/>
  </si>
  <si>
    <t>任期は4年以内かつ監事及び評議員の任期を超えていないか</t>
    <rPh sb="0" eb="2">
      <t>ニンキ</t>
    </rPh>
    <rPh sb="4" eb="5">
      <t>ネン</t>
    </rPh>
    <rPh sb="5" eb="7">
      <t>イナイ</t>
    </rPh>
    <rPh sb="9" eb="11">
      <t>カンジ</t>
    </rPh>
    <rPh sb="11" eb="12">
      <t>オヨ</t>
    </rPh>
    <rPh sb="13" eb="16">
      <t>ヒョウギイン</t>
    </rPh>
    <rPh sb="17" eb="19">
      <t>ニンキ</t>
    </rPh>
    <rPh sb="20" eb="21">
      <t>コ</t>
    </rPh>
    <phoneticPr fontId="1"/>
  </si>
  <si>
    <t>理事又は理事会によって選任される評議員の数は総数の1/2を超えていないか</t>
    <rPh sb="0" eb="2">
      <t>リジ</t>
    </rPh>
    <rPh sb="2" eb="3">
      <t>マタ</t>
    </rPh>
    <rPh sb="4" eb="7">
      <t>リジカイ</t>
    </rPh>
    <rPh sb="11" eb="13">
      <t>センニン</t>
    </rPh>
    <rPh sb="16" eb="19">
      <t>ヒョウギイン</t>
    </rPh>
    <rPh sb="20" eb="21">
      <t>カズ</t>
    </rPh>
    <rPh sb="22" eb="24">
      <t>ソウスウ</t>
    </rPh>
    <rPh sb="29" eb="30">
      <t>コ</t>
    </rPh>
    <phoneticPr fontId="1"/>
  </si>
  <si>
    <t>法第32条</t>
    <rPh sb="0" eb="1">
      <t>ホウ</t>
    </rPh>
    <rPh sb="1" eb="2">
      <t>ダイ</t>
    </rPh>
    <rPh sb="4" eb="5">
      <t>ジョウ</t>
    </rPh>
    <phoneticPr fontId="1"/>
  </si>
  <si>
    <t>年</t>
    <rPh sb="0" eb="1">
      <t>ネン</t>
    </rPh>
    <phoneticPr fontId="1"/>
  </si>
  <si>
    <t>当該学校法人の設置する私立学校の校長が1人以上含まれているか</t>
    <rPh sb="0" eb="2">
      <t>トウガイ</t>
    </rPh>
    <rPh sb="2" eb="4">
      <t>ガッコウ</t>
    </rPh>
    <rPh sb="4" eb="6">
      <t>ホウジン</t>
    </rPh>
    <rPh sb="7" eb="9">
      <t>セッチ</t>
    </rPh>
    <rPh sb="11" eb="13">
      <t>シリツ</t>
    </rPh>
    <rPh sb="13" eb="15">
      <t>ガッコウ</t>
    </rPh>
    <rPh sb="16" eb="18">
      <t>コウチョウ</t>
    </rPh>
    <rPh sb="20" eb="21">
      <t>ニン</t>
    </rPh>
    <rPh sb="21" eb="23">
      <t>イジョウ</t>
    </rPh>
    <rPh sb="23" eb="24">
      <t>フク</t>
    </rPh>
    <phoneticPr fontId="1"/>
  </si>
  <si>
    <t>第1号 園長</t>
    <rPh sb="0" eb="1">
      <t>ダイ</t>
    </rPh>
    <rPh sb="2" eb="3">
      <t>ゴウ</t>
    </rPh>
    <rPh sb="4" eb="6">
      <t>エンチョウ</t>
    </rPh>
    <phoneticPr fontId="1"/>
  </si>
  <si>
    <t>第2号 その他</t>
    <rPh sb="0" eb="1">
      <t>ダイ</t>
    </rPh>
    <rPh sb="2" eb="3">
      <t>ゴウ</t>
    </rPh>
    <rPh sb="6" eb="7">
      <t>タ</t>
    </rPh>
    <phoneticPr fontId="1"/>
  </si>
  <si>
    <t>第1号 職員</t>
    <rPh sb="0" eb="1">
      <t>ダイ</t>
    </rPh>
    <rPh sb="2" eb="3">
      <t>ゴウ</t>
    </rPh>
    <rPh sb="4" eb="6">
      <t>ショクイン</t>
    </rPh>
    <phoneticPr fontId="1"/>
  </si>
  <si>
    <t>第2号 卒業生</t>
    <rPh sb="0" eb="1">
      <t>ダイ</t>
    </rPh>
    <rPh sb="2" eb="3">
      <t>ゴウ</t>
    </rPh>
    <rPh sb="4" eb="7">
      <t>ソツギョウセイ</t>
    </rPh>
    <phoneticPr fontId="1"/>
  </si>
  <si>
    <t>第3号 学識経験者</t>
    <rPh sb="0" eb="1">
      <t>ダイ</t>
    </rPh>
    <rPh sb="2" eb="3">
      <t>ゴウ</t>
    </rPh>
    <rPh sb="4" eb="9">
      <t>ガクシキケイケンシャ</t>
    </rPh>
    <phoneticPr fontId="1"/>
  </si>
  <si>
    <t>　※シート「名簿」を加工している場合は、適切に確認ができない場合があります。</t>
    <rPh sb="6" eb="8">
      <t>メイボ</t>
    </rPh>
    <rPh sb="10" eb="12">
      <t>カコウ</t>
    </rPh>
    <rPh sb="16" eb="18">
      <t>バアイ</t>
    </rPh>
    <rPh sb="20" eb="22">
      <t>テキセツ</t>
    </rPh>
    <rPh sb="23" eb="25">
      <t>カクニン</t>
    </rPh>
    <rPh sb="30" eb="32">
      <t>バアイ</t>
    </rPh>
    <phoneticPr fontId="1"/>
  </si>
  <si>
    <t>法第31条4項1号</t>
    <rPh sb="0" eb="1">
      <t>ホウ</t>
    </rPh>
    <rPh sb="1" eb="2">
      <t>ダイ</t>
    </rPh>
    <rPh sb="4" eb="5">
      <t>ジョウ</t>
    </rPh>
    <rPh sb="6" eb="7">
      <t>コウ</t>
    </rPh>
    <rPh sb="8" eb="9">
      <t>ゴウ</t>
    </rPh>
    <phoneticPr fontId="1"/>
  </si>
  <si>
    <t>法第31条4項2号</t>
  </si>
  <si>
    <t>入力した任期の「年度」と「寄附行為に定める年数」の内容が一致しているか</t>
    <rPh sb="0" eb="2">
      <t>ニュウリョク</t>
    </rPh>
    <rPh sb="4" eb="6">
      <t>ニンキ</t>
    </rPh>
    <rPh sb="8" eb="10">
      <t>ネンド</t>
    </rPh>
    <rPh sb="13" eb="17">
      <t>キフコウイ</t>
    </rPh>
    <rPh sb="18" eb="19">
      <t>サダ</t>
    </rPh>
    <rPh sb="21" eb="23">
      <t>ネンスウ</t>
    </rPh>
    <rPh sb="25" eb="27">
      <t>ナイヨウ</t>
    </rPh>
    <rPh sb="28" eb="30">
      <t>イッチ</t>
    </rPh>
    <phoneticPr fontId="1"/>
  </si>
  <si>
    <t>任期開始の年度</t>
    <rPh sb="0" eb="2">
      <t>ニンキ</t>
    </rPh>
    <rPh sb="2" eb="4">
      <t>カイシ</t>
    </rPh>
    <rPh sb="5" eb="7">
      <t>ネンド</t>
    </rPh>
    <phoneticPr fontId="1"/>
  </si>
  <si>
    <t>年度</t>
    <rPh sb="0" eb="2">
      <t>ネンド</t>
    </rPh>
    <phoneticPr fontId="1"/>
  </si>
  <si>
    <t>任期終了の年度</t>
    <rPh sb="0" eb="2">
      <t>ニンキ</t>
    </rPh>
    <rPh sb="2" eb="4">
      <t>シュウリョウ</t>
    </rPh>
    <rPh sb="5" eb="7">
      <t>ネンド</t>
    </rPh>
    <phoneticPr fontId="1"/>
  </si>
  <si>
    <t>※欠員がある場合はNGとなる</t>
    <rPh sb="1" eb="3">
      <t>ケツイン</t>
    </rPh>
    <rPh sb="6" eb="8">
      <t>バアイ</t>
    </rPh>
    <phoneticPr fontId="1"/>
  </si>
  <si>
    <t>※元号変更がある場合はNGとなる</t>
    <rPh sb="1" eb="3">
      <t>ゲンゴウ</t>
    </rPh>
    <rPh sb="3" eb="5">
      <t>ヘンコウ</t>
    </rPh>
    <rPh sb="8" eb="10">
      <t>バアイ</t>
    </rPh>
    <phoneticPr fontId="1"/>
  </si>
  <si>
    <t>選任区分が「１ 定数・選任区分等」で入力した内容と一致しているか</t>
    <rPh sb="0" eb="2">
      <t>センニン</t>
    </rPh>
    <rPh sb="2" eb="4">
      <t>クブン</t>
    </rPh>
    <rPh sb="8" eb="10">
      <t>テイスウ</t>
    </rPh>
    <rPh sb="11" eb="13">
      <t>センニン</t>
    </rPh>
    <rPh sb="13" eb="15">
      <t>クブン</t>
    </rPh>
    <rPh sb="15" eb="16">
      <t>トウ</t>
    </rPh>
    <rPh sb="18" eb="20">
      <t>ニュウリョク</t>
    </rPh>
    <rPh sb="22" eb="24">
      <t>ナイヨウ</t>
    </rPh>
    <rPh sb="25" eb="27">
      <t>イッチ</t>
    </rPh>
    <phoneticPr fontId="1"/>
  </si>
  <si>
    <t>監事又は評議員と兼任している理事はいないか</t>
    <rPh sb="0" eb="2">
      <t>カンジ</t>
    </rPh>
    <rPh sb="2" eb="3">
      <t>マタ</t>
    </rPh>
    <rPh sb="4" eb="7">
      <t>ヒョウギイン</t>
    </rPh>
    <rPh sb="8" eb="10">
      <t>ケンニン</t>
    </rPh>
    <rPh sb="14" eb="16">
      <t>リジ</t>
    </rPh>
    <phoneticPr fontId="1"/>
  </si>
  <si>
    <t>同姓同名重複チェック</t>
    <rPh sb="0" eb="2">
      <t>ドウセイ</t>
    </rPh>
    <rPh sb="2" eb="4">
      <t>ドウメイ</t>
    </rPh>
    <rPh sb="4" eb="6">
      <t>ジュウフク</t>
    </rPh>
    <phoneticPr fontId="1"/>
  </si>
  <si>
    <t>※同姓同名がいる場合はNGとなる</t>
    <rPh sb="1" eb="3">
      <t>ドウセイ</t>
    </rPh>
    <rPh sb="3" eb="5">
      <t>ドウメイ</t>
    </rPh>
    <rPh sb="8" eb="10">
      <t>バアイ</t>
    </rPh>
    <phoneticPr fontId="1"/>
  </si>
  <si>
    <t>法第31条3項</t>
    <rPh sb="0" eb="1">
      <t>ホウ</t>
    </rPh>
    <rPh sb="1" eb="2">
      <t>ダイ</t>
    </rPh>
    <rPh sb="4" eb="5">
      <t>ジョウ</t>
    </rPh>
    <rPh sb="6" eb="7">
      <t>コウ</t>
    </rPh>
    <phoneticPr fontId="1"/>
  </si>
  <si>
    <t>他の理事と特別利害関係を有する理事は理事総数の1/3を超えていないか</t>
    <rPh sb="0" eb="1">
      <t>ホカ</t>
    </rPh>
    <rPh sb="2" eb="4">
      <t>リジ</t>
    </rPh>
    <rPh sb="5" eb="7">
      <t>トクベツ</t>
    </rPh>
    <rPh sb="7" eb="9">
      <t>リガイ</t>
    </rPh>
    <rPh sb="9" eb="11">
      <t>カンケイ</t>
    </rPh>
    <rPh sb="12" eb="13">
      <t>ユウ</t>
    </rPh>
    <rPh sb="15" eb="17">
      <t>リジ</t>
    </rPh>
    <rPh sb="18" eb="20">
      <t>リジ</t>
    </rPh>
    <rPh sb="20" eb="22">
      <t>ソウスウ</t>
    </rPh>
    <rPh sb="27" eb="28">
      <t>コ</t>
    </rPh>
    <phoneticPr fontId="1"/>
  </si>
  <si>
    <t>外部理事が1人以上含まれているか</t>
    <rPh sb="0" eb="2">
      <t>ガイブ</t>
    </rPh>
    <rPh sb="2" eb="4">
      <t>リジ</t>
    </rPh>
    <rPh sb="6" eb="7">
      <t>ニン</t>
    </rPh>
    <rPh sb="7" eb="9">
      <t>イジョウ</t>
    </rPh>
    <rPh sb="9" eb="10">
      <t>フク</t>
    </rPh>
    <phoneticPr fontId="1"/>
  </si>
  <si>
    <t>法第31条7項</t>
    <rPh sb="0" eb="1">
      <t>ホウ</t>
    </rPh>
    <rPh sb="1" eb="2">
      <t>ダイ</t>
    </rPh>
    <rPh sb="4" eb="5">
      <t>ジョウ</t>
    </rPh>
    <rPh sb="6" eb="7">
      <t>コウ</t>
    </rPh>
    <phoneticPr fontId="1"/>
  </si>
  <si>
    <t>法第31条6項</t>
    <rPh sb="0" eb="1">
      <t>ホウ</t>
    </rPh>
    <rPh sb="1" eb="2">
      <t>ダイ</t>
    </rPh>
    <rPh sb="4" eb="5">
      <t>ジョウ</t>
    </rPh>
    <rPh sb="6" eb="7">
      <t>コウ</t>
    </rPh>
    <phoneticPr fontId="1"/>
  </si>
  <si>
    <t>他の理事2人以上と特別利害関係を有している理事はいないか</t>
    <phoneticPr fontId="1"/>
  </si>
  <si>
    <t>監事と特別利害関係を有している理事はいないか</t>
    <phoneticPr fontId="1"/>
  </si>
  <si>
    <t>評議員2人以上と特別利害関係を有している理事はいないか</t>
    <phoneticPr fontId="1"/>
  </si>
  <si>
    <t>理事又は評議員と兼任している監事はいないか（同姓同名をチェック）</t>
    <rPh sb="0" eb="2">
      <t>リジ</t>
    </rPh>
    <rPh sb="2" eb="3">
      <t>マタ</t>
    </rPh>
    <rPh sb="4" eb="7">
      <t>ヒョウギイン</t>
    </rPh>
    <rPh sb="8" eb="10">
      <t>ケンニン</t>
    </rPh>
    <rPh sb="14" eb="16">
      <t>カンジ</t>
    </rPh>
    <rPh sb="22" eb="24">
      <t>ドウセイ</t>
    </rPh>
    <rPh sb="24" eb="26">
      <t>ドウメイ</t>
    </rPh>
    <phoneticPr fontId="1"/>
  </si>
  <si>
    <t>入力した監事の数と定数が一致しているか</t>
    <rPh sb="0" eb="2">
      <t>ニュウリョク</t>
    </rPh>
    <rPh sb="4" eb="6">
      <t>カンジ</t>
    </rPh>
    <rPh sb="7" eb="8">
      <t>カズ</t>
    </rPh>
    <rPh sb="9" eb="11">
      <t>テイスウ</t>
    </rPh>
    <rPh sb="12" eb="14">
      <t>イッチ</t>
    </rPh>
    <phoneticPr fontId="1"/>
  </si>
  <si>
    <t>任期は6年以内か</t>
    <rPh sb="0" eb="2">
      <t>ニンキ</t>
    </rPh>
    <rPh sb="4" eb="5">
      <t>ネン</t>
    </rPh>
    <rPh sb="5" eb="7">
      <t>イナイ</t>
    </rPh>
    <phoneticPr fontId="1"/>
  </si>
  <si>
    <t>・緑色のセルに、任期開始日を入力してください。
（入力可能な文字は日付のみです。[例：R7.5.30]）</t>
    <rPh sb="1" eb="3">
      <t>ミドリイロ</t>
    </rPh>
    <rPh sb="8" eb="10">
      <t>ニンキ</t>
    </rPh>
    <rPh sb="10" eb="12">
      <t>カイシ</t>
    </rPh>
    <rPh sb="12" eb="13">
      <t>ビ</t>
    </rPh>
    <rPh sb="14" eb="16">
      <t>ニュウリョク</t>
    </rPh>
    <phoneticPr fontId="1"/>
  </si>
  <si>
    <t>・２と同様にオレンジセル、緑セル、表中「氏名」「住所」を入力してください。</t>
    <rPh sb="3" eb="5">
      <t>ドウヨウ</t>
    </rPh>
    <rPh sb="13" eb="14">
      <t>ミドリ</t>
    </rPh>
    <rPh sb="17" eb="19">
      <t>ヒョウチュウ</t>
    </rPh>
    <rPh sb="20" eb="22">
      <t>シメイ</t>
    </rPh>
    <rPh sb="24" eb="26">
      <t>ジュウショ</t>
    </rPh>
    <rPh sb="28" eb="30">
      <t>ニュウリョク</t>
    </rPh>
    <phoneticPr fontId="1"/>
  </si>
  <si>
    <t>・寄附行為を確認の上、オレンジ色のセルに年度又は年数を入力してください。
（入力可能な文字は数字（整数）のみです。）</t>
    <rPh sb="1" eb="3">
      <t>キフ</t>
    </rPh>
    <rPh sb="3" eb="5">
      <t>コウイ</t>
    </rPh>
    <rPh sb="6" eb="8">
      <t>カクニン</t>
    </rPh>
    <rPh sb="9" eb="10">
      <t>ウエ</t>
    </rPh>
    <rPh sb="15" eb="16">
      <t>イロ</t>
    </rPh>
    <rPh sb="20" eb="22">
      <t>ネンド</t>
    </rPh>
    <rPh sb="22" eb="23">
      <t>マタ</t>
    </rPh>
    <rPh sb="24" eb="26">
      <t>ネンスウ</t>
    </rPh>
    <rPh sb="27" eb="29">
      <t>ニュウリョク</t>
    </rPh>
    <phoneticPr fontId="1"/>
  </si>
  <si>
    <t>・寄附行為を確認の上、オレンジ色のセルに該当する人数を入力してください。
（入力可能な文字は数字（整数）のみです。）</t>
    <rPh sb="1" eb="3">
      <t>キフ</t>
    </rPh>
    <rPh sb="3" eb="5">
      <t>コウイ</t>
    </rPh>
    <rPh sb="6" eb="8">
      <t>カクニン</t>
    </rPh>
    <rPh sb="9" eb="10">
      <t>ウエ</t>
    </rPh>
    <rPh sb="15" eb="16">
      <t>イロ</t>
    </rPh>
    <rPh sb="20" eb="22">
      <t>ガイトウ</t>
    </rPh>
    <rPh sb="24" eb="26">
      <t>ニンズウ</t>
    </rPh>
    <rPh sb="27" eb="29">
      <t>ニュウリョク</t>
    </rPh>
    <phoneticPr fontId="1"/>
  </si>
  <si>
    <t>法第46条2項</t>
    <rPh sb="0" eb="1">
      <t>ホウ</t>
    </rPh>
    <rPh sb="1" eb="2">
      <t>ダイ</t>
    </rPh>
    <rPh sb="4" eb="5">
      <t>ジョウ</t>
    </rPh>
    <rPh sb="6" eb="7">
      <t>コウ</t>
    </rPh>
    <phoneticPr fontId="1"/>
  </si>
  <si>
    <t>法第47条</t>
    <rPh sb="4" eb="5">
      <t>ジョウ</t>
    </rPh>
    <phoneticPr fontId="1"/>
  </si>
  <si>
    <t>職員が監事に就任していないか</t>
    <rPh sb="0" eb="2">
      <t>ショクイン</t>
    </rPh>
    <rPh sb="3" eb="5">
      <t>カンジ</t>
    </rPh>
    <rPh sb="6" eb="8">
      <t>シュウニン</t>
    </rPh>
    <phoneticPr fontId="1"/>
  </si>
  <si>
    <t>理事と特別利害関係を有している監事はいないか</t>
    <rPh sb="0" eb="2">
      <t>リジ</t>
    </rPh>
    <rPh sb="3" eb="5">
      <t>トクベツ</t>
    </rPh>
    <rPh sb="5" eb="7">
      <t>リガイ</t>
    </rPh>
    <rPh sb="7" eb="9">
      <t>カンケイ</t>
    </rPh>
    <rPh sb="10" eb="11">
      <t>ユウ</t>
    </rPh>
    <rPh sb="15" eb="17">
      <t>カンジ</t>
    </rPh>
    <phoneticPr fontId="1"/>
  </si>
  <si>
    <t>他の監事と特別利害関係を有している監事いないか</t>
    <phoneticPr fontId="1"/>
  </si>
  <si>
    <t>法第46条3項</t>
    <rPh sb="0" eb="1">
      <t>ホウ</t>
    </rPh>
    <rPh sb="1" eb="2">
      <t>ダイ</t>
    </rPh>
    <rPh sb="4" eb="5">
      <t>ジョウ</t>
    </rPh>
    <rPh sb="6" eb="7">
      <t>コウ</t>
    </rPh>
    <phoneticPr fontId="1"/>
  </si>
  <si>
    <t>評議員2人以上と特別利害関係を有している監事はいないか</t>
    <rPh sb="20" eb="22">
      <t>カンジ</t>
    </rPh>
    <phoneticPr fontId="1"/>
  </si>
  <si>
    <t>特別利害関係</t>
    <rPh sb="0" eb="2">
      <t>トクベツ</t>
    </rPh>
    <rPh sb="2" eb="4">
      <t>リガイ</t>
    </rPh>
    <rPh sb="4" eb="6">
      <t>カンケイ</t>
    </rPh>
    <phoneticPr fontId="1"/>
  </si>
  <si>
    <t>特別利害関係</t>
    <rPh sb="0" eb="6">
      <t>トクベツリガイカンケイ</t>
    </rPh>
    <phoneticPr fontId="1"/>
  </si>
  <si>
    <t>入力した評議員の数と定数が一致しているか</t>
    <rPh sb="0" eb="2">
      <t>ニュウリョク</t>
    </rPh>
    <rPh sb="4" eb="7">
      <t>ヒョウギイン</t>
    </rPh>
    <rPh sb="8" eb="9">
      <t>カズ</t>
    </rPh>
    <rPh sb="10" eb="12">
      <t>テイスウ</t>
    </rPh>
    <rPh sb="13" eb="15">
      <t>イッチ</t>
    </rPh>
    <phoneticPr fontId="1"/>
  </si>
  <si>
    <t>理事又は監事と兼任している監事はいないか（同姓同名をチェック）</t>
    <rPh sb="0" eb="2">
      <t>リジ</t>
    </rPh>
    <rPh sb="2" eb="3">
      <t>マタ</t>
    </rPh>
    <rPh sb="4" eb="6">
      <t>カンジ</t>
    </rPh>
    <rPh sb="7" eb="9">
      <t>ケンニン</t>
    </rPh>
    <rPh sb="13" eb="15">
      <t>カンジ</t>
    </rPh>
    <rPh sb="21" eb="23">
      <t>ドウセイ</t>
    </rPh>
    <rPh sb="23" eb="25">
      <t>ドウメイ</t>
    </rPh>
    <phoneticPr fontId="1"/>
  </si>
  <si>
    <t>法第31条3項,第46条2項</t>
    <phoneticPr fontId="1"/>
  </si>
  <si>
    <t>選任機関が「１ 定数・選任区分等」で入力した内容と一致しているか</t>
    <rPh sb="0" eb="2">
      <t>センニン</t>
    </rPh>
    <rPh sb="2" eb="4">
      <t>キカン</t>
    </rPh>
    <rPh sb="8" eb="10">
      <t>テイスウ</t>
    </rPh>
    <rPh sb="11" eb="13">
      <t>センニン</t>
    </rPh>
    <rPh sb="13" eb="15">
      <t>クブン</t>
    </rPh>
    <rPh sb="15" eb="16">
      <t>トウ</t>
    </rPh>
    <rPh sb="18" eb="20">
      <t>ニュウリョク</t>
    </rPh>
    <rPh sb="22" eb="24">
      <t>ナイヨウ</t>
    </rPh>
    <rPh sb="25" eb="27">
      <t>イッチ</t>
    </rPh>
    <phoneticPr fontId="1"/>
  </si>
  <si>
    <t>他の評議員2人以上と特別利害関係を有している評議員はいないか</t>
    <rPh sb="0" eb="1">
      <t>ホカ</t>
    </rPh>
    <rPh sb="2" eb="5">
      <t>ヒョウギイン</t>
    </rPh>
    <rPh sb="6" eb="9">
      <t>ニンイジョウ</t>
    </rPh>
    <rPh sb="10" eb="12">
      <t>トクベツ</t>
    </rPh>
    <rPh sb="12" eb="14">
      <t>リガイ</t>
    </rPh>
    <rPh sb="14" eb="16">
      <t>カンケイ</t>
    </rPh>
    <rPh sb="17" eb="18">
      <t>ユウ</t>
    </rPh>
    <rPh sb="22" eb="25">
      <t>ヒョウギイン</t>
    </rPh>
    <phoneticPr fontId="1"/>
  </si>
  <si>
    <t>法第62条</t>
    <rPh sb="4" eb="5">
      <t>ジョウ</t>
    </rPh>
    <phoneticPr fontId="1"/>
  </si>
  <si>
    <t>法第63条</t>
  </si>
  <si>
    <t>理事、監事、他の評議員のいずれかと特別利害関係を有している評議員は評議員総数の1/6を超えていないか。</t>
    <phoneticPr fontId="1"/>
  </si>
  <si>
    <t>特別利害関係合計</t>
    <rPh sb="0" eb="2">
      <t>トクベツ</t>
    </rPh>
    <rPh sb="2" eb="4">
      <t>リガイ</t>
    </rPh>
    <rPh sb="4" eb="6">
      <t>カンケイ</t>
    </rPh>
    <rPh sb="6" eb="8">
      <t>ゴウケイ</t>
    </rPh>
    <phoneticPr fontId="1"/>
  </si>
  <si>
    <t>法第62条5項3号</t>
    <rPh sb="6" eb="7">
      <t>コウ</t>
    </rPh>
    <rPh sb="8" eb="9">
      <t>ゴウ</t>
    </rPh>
    <phoneticPr fontId="1"/>
  </si>
  <si>
    <t>理事</t>
    <rPh sb="0" eb="2">
      <t>リジ</t>
    </rPh>
    <phoneticPr fontId="1"/>
  </si>
  <si>
    <t>監事</t>
    <rPh sb="0" eb="2">
      <t>カンジ</t>
    </rPh>
    <phoneticPr fontId="1"/>
  </si>
  <si>
    <t>評議員</t>
    <rPh sb="0" eb="3">
      <t>ヒョウギイン</t>
    </rPh>
    <phoneticPr fontId="1"/>
  </si>
  <si>
    <t>職員評議員が1人以上含まれているか、かつ評議員総数の1/3を超えていないか</t>
    <phoneticPr fontId="1"/>
  </si>
  <si>
    <t>法第62条3項1号</t>
    <rPh sb="0" eb="1">
      <t>ホウ</t>
    </rPh>
    <rPh sb="1" eb="2">
      <t>ダイ</t>
    </rPh>
    <rPh sb="4" eb="5">
      <t>ジョウ</t>
    </rPh>
    <rPh sb="6" eb="7">
      <t>コウ</t>
    </rPh>
    <rPh sb="8" eb="9">
      <t>ゴウ</t>
    </rPh>
    <phoneticPr fontId="1"/>
  </si>
  <si>
    <t>卒業生が1人以上含まれているか</t>
    <phoneticPr fontId="1"/>
  </si>
  <si>
    <t>定数は5人以上か</t>
    <rPh sb="0" eb="2">
      <t>テイスウ</t>
    </rPh>
    <rPh sb="4" eb="5">
      <t>ニン</t>
    </rPh>
    <rPh sb="5" eb="7">
      <t>イジョウ</t>
    </rPh>
    <phoneticPr fontId="1"/>
  </si>
  <si>
    <t>定数は2人以上か</t>
    <rPh sb="0" eb="2">
      <t>テイスウ</t>
    </rPh>
    <rPh sb="4" eb="5">
      <t>ニン</t>
    </rPh>
    <rPh sb="5" eb="7">
      <t>イジョウ</t>
    </rPh>
    <phoneticPr fontId="1"/>
  </si>
  <si>
    <t>法第62条3項2号</t>
  </si>
  <si>
    <t>５　その他（特別利害関係の合計人数の整合性確認）</t>
    <rPh sb="4" eb="5">
      <t>タ</t>
    </rPh>
    <rPh sb="6" eb="12">
      <t>トクベツリガイカンケイ</t>
    </rPh>
    <rPh sb="13" eb="15">
      <t>ゴウケイ</t>
    </rPh>
    <rPh sb="15" eb="17">
      <t>ニンズウ</t>
    </rPh>
    <rPh sb="18" eb="21">
      <t>セイゴウセイ</t>
    </rPh>
    <rPh sb="21" eb="23">
      <t>カクニン</t>
    </rPh>
    <phoneticPr fontId="1"/>
  </si>
  <si>
    <t>選任区分別の合計人数と選任機関別の合計人数が一致しているか</t>
    <rPh sb="0" eb="2">
      <t>センニン</t>
    </rPh>
    <rPh sb="2" eb="4">
      <t>クブン</t>
    </rPh>
    <rPh sb="4" eb="5">
      <t>ベツ</t>
    </rPh>
    <rPh sb="6" eb="8">
      <t>ゴウケイ</t>
    </rPh>
    <rPh sb="8" eb="10">
      <t>ニンズウ</t>
    </rPh>
    <rPh sb="11" eb="13">
      <t>センニン</t>
    </rPh>
    <rPh sb="13" eb="15">
      <t>キカン</t>
    </rPh>
    <rPh sb="15" eb="16">
      <t>ベツ</t>
    </rPh>
    <rPh sb="17" eb="19">
      <t>ゴウケイ</t>
    </rPh>
    <rPh sb="19" eb="21">
      <t>ニンズ</t>
    </rPh>
    <rPh sb="22" eb="24">
      <t>イッチ</t>
    </rPh>
    <phoneticPr fontId="1"/>
  </si>
  <si>
    <t>選任区分が第1号（職員評議員）の人数と実際の職員の人数が一致しているか</t>
    <rPh sb="0" eb="2">
      <t>センニン</t>
    </rPh>
    <rPh sb="2" eb="4">
      <t>クブン</t>
    </rPh>
    <rPh sb="5" eb="6">
      <t>ダイ</t>
    </rPh>
    <rPh sb="7" eb="8">
      <t>ゴウ</t>
    </rPh>
    <rPh sb="9" eb="11">
      <t>ショクイン</t>
    </rPh>
    <rPh sb="11" eb="14">
      <t>ヒョウギイン</t>
    </rPh>
    <rPh sb="16" eb="18">
      <t>ニンズウ</t>
    </rPh>
    <rPh sb="19" eb="21">
      <t>ジッサイ</t>
    </rPh>
    <rPh sb="22" eb="24">
      <t>ショクイン</t>
    </rPh>
    <rPh sb="25" eb="27">
      <t>ニンズウ</t>
    </rPh>
    <rPh sb="28" eb="30">
      <t>イッチ</t>
    </rPh>
    <phoneticPr fontId="1"/>
  </si>
  <si>
    <t>※表を加工した場合は、シート「チェックリスト」がうまく機能しない場合があります。</t>
    <rPh sb="1" eb="2">
      <t>ヒョウ</t>
    </rPh>
    <rPh sb="3" eb="5">
      <t>カコウ</t>
    </rPh>
    <rPh sb="7" eb="9">
      <t>バアイ</t>
    </rPh>
    <rPh sb="27" eb="29">
      <t>キノウ</t>
    </rPh>
    <rPh sb="32" eb="34">
      <t>バアイ</t>
    </rPh>
    <phoneticPr fontId="1"/>
  </si>
  <si>
    <t>　※このシートは、シート「名簿」を全て入力したあとに使ってください。</t>
    <rPh sb="13" eb="15">
      <t>メイボ</t>
    </rPh>
    <rPh sb="17" eb="18">
      <t>スベ</t>
    </rPh>
    <rPh sb="19" eb="21">
      <t>ニュウリョク</t>
    </rPh>
    <rPh sb="26" eb="27">
      <t>ツカ</t>
    </rPh>
    <phoneticPr fontId="1"/>
  </si>
  <si>
    <t>学校法人○○学園　役員及び評議員名簿</t>
    <rPh sb="0" eb="2">
      <t>ガッコウ</t>
    </rPh>
    <rPh sb="2" eb="4">
      <t>ホウジン</t>
    </rPh>
    <rPh sb="6" eb="8">
      <t>ガクエン</t>
    </rPh>
    <rPh sb="9" eb="11">
      <t>ヤクイン</t>
    </rPh>
    <rPh sb="11" eb="12">
      <t>オヨ</t>
    </rPh>
    <rPh sb="13" eb="16">
      <t>ヒョウギイン</t>
    </rPh>
    <rPh sb="16" eb="18">
      <t>メイボ</t>
    </rPh>
    <phoneticPr fontId="1"/>
  </si>
  <si>
    <t>作成例９-３（役員及び評議員名簿（Excel・チェックリスト付き））</t>
    <rPh sb="0" eb="3">
      <t>サクセイレイ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</si>
</sst>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1"/>
      <color theme="1"/>
      <name val="ＭＳ ゴシック"/>
      <family val="3"/>
      <charset val="128"/>
    </font>
    <font>
      <b/>
      <sz val="11"/>
      <color theme="1"/>
      <name val="ＭＳ ゴシック"/>
      <family val="3"/>
      <charset val="128"/>
    </font>
    <font>
      <sz val="11"/>
      <color rgb="FFFF0000"/>
      <name val="ＭＳ ゴシック"/>
      <family val="3"/>
      <charset val="128"/>
    </font>
    <font>
      <b/>
      <sz val="13"/>
      <color theme="1"/>
      <name val="ＭＳ ゴシック"/>
      <family val="3"/>
      <charset val="128"/>
    </font>
    <font>
      <sz val="11"/>
      <color theme="1"/>
      <name val="BIZ UDPゴシック"/>
      <family val="3"/>
      <charset val="128"/>
    </font>
    <font>
      <b/>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499984740745262"/>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cellStyleXfs>
  <cellXfs count="88">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top"/>
    </xf>
    <xf numFmtId="0" fontId="2" fillId="0" borderId="0" xfId="0" applyFont="1" applyAlignment="1">
      <alignment vertical="center" shrinkToFit="1"/>
    </xf>
    <xf numFmtId="0" fontId="2" fillId="0" borderId="0" xfId="0" applyFont="1" applyAlignment="1">
      <alignment horizontal="left" vertical="top" wrapText="1"/>
    </xf>
    <xf numFmtId="0" fontId="2" fillId="0" borderId="0" xfId="0" applyFont="1"/>
    <xf numFmtId="0" fontId="2" fillId="0" borderId="10"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2" fillId="0" borderId="22" xfId="0" applyFont="1" applyBorder="1" applyAlignment="1">
      <alignment vertical="center"/>
    </xf>
    <xf numFmtId="0" fontId="2" fillId="0" borderId="10" xfId="0" applyFont="1" applyBorder="1" applyAlignment="1">
      <alignment horizontal="right" vertical="center"/>
    </xf>
    <xf numFmtId="0" fontId="2" fillId="0" borderId="23" xfId="0" applyFont="1" applyBorder="1" applyAlignment="1">
      <alignment vertical="center"/>
    </xf>
    <xf numFmtId="0" fontId="2" fillId="0" borderId="24" xfId="0" applyFont="1" applyBorder="1" applyAlignment="1">
      <alignment vertical="center"/>
    </xf>
    <xf numFmtId="0" fontId="2" fillId="3" borderId="0" xfId="0" applyFont="1" applyFill="1" applyAlignment="1">
      <alignment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57" fontId="2" fillId="0" borderId="8" xfId="0" applyNumberFormat="1" applyFont="1" applyBorder="1" applyAlignment="1">
      <alignment horizontal="center" vertical="center" shrinkToFit="1"/>
    </xf>
    <xf numFmtId="0" fontId="3" fillId="0" borderId="0" xfId="0" applyFont="1" applyAlignment="1">
      <alignment horizontal="left" vertical="top"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3" fillId="0" borderId="0" xfId="0" applyFont="1" applyAlignment="1">
      <alignment horizontal="lef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26" xfId="0" applyFont="1" applyBorder="1" applyAlignment="1">
      <alignment vertical="center"/>
    </xf>
    <xf numFmtId="0" fontId="2" fillId="0" borderId="1" xfId="0" applyFont="1" applyBorder="1" applyAlignment="1">
      <alignment horizontal="left" vertical="center"/>
    </xf>
    <xf numFmtId="0" fontId="2" fillId="0" borderId="26" xfId="0" applyFont="1" applyBorder="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5" fillId="0" borderId="0" xfId="0" applyFont="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0" borderId="25" xfId="0" applyFont="1" applyBorder="1" applyAlignment="1">
      <alignment horizontal="center" vertical="center"/>
    </xf>
    <xf numFmtId="0" fontId="6" fillId="0" borderId="25" xfId="0" applyFont="1" applyBorder="1" applyAlignment="1">
      <alignment horizontal="center" vertical="center"/>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xf>
    <xf numFmtId="0" fontId="2" fillId="0" borderId="24" xfId="0" applyFont="1" applyBorder="1" applyAlignment="1">
      <alignment horizontal="center" vertical="center"/>
    </xf>
  </cellXfs>
  <cellStyles count="1">
    <cellStyle name="標準" xfId="0" builtinId="0"/>
  </cellStyles>
  <dxfs count="22">
    <dxf>
      <fill>
        <patternFill>
          <bgColor rgb="FFFF0000"/>
        </patternFill>
      </fill>
    </dxf>
    <dxf>
      <fill>
        <patternFill>
          <bgColor rgb="FFFF6699"/>
        </patternFill>
      </fill>
    </dxf>
    <dxf>
      <fill>
        <patternFill>
          <bgColor rgb="FFFF0000"/>
        </patternFill>
      </fill>
    </dxf>
    <dxf>
      <fill>
        <patternFill>
          <bgColor rgb="FFFF6699"/>
        </patternFill>
      </fill>
    </dxf>
    <dxf>
      <fill>
        <patternFill>
          <bgColor rgb="FFFF0000"/>
        </patternFill>
      </fill>
    </dxf>
    <dxf>
      <fill>
        <patternFill>
          <bgColor rgb="FFFF6699"/>
        </patternFill>
      </fill>
    </dxf>
    <dxf>
      <fill>
        <patternFill>
          <bgColor rgb="FFFF0000"/>
        </patternFill>
      </fill>
    </dxf>
    <dxf>
      <fill>
        <patternFill>
          <bgColor rgb="FFFF6699"/>
        </patternFill>
      </fill>
    </dxf>
    <dxf>
      <fill>
        <patternFill>
          <bgColor rgb="FFFF9999"/>
        </patternFill>
      </fill>
    </dxf>
    <dxf>
      <fill>
        <patternFill>
          <bgColor rgb="FFFF6699"/>
        </patternFill>
      </fill>
    </dxf>
    <dxf>
      <fill>
        <patternFill>
          <bgColor rgb="FFFF6699"/>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66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0690E-480D-4A21-8EDD-BDC1FE07CA7F}">
  <sheetPr>
    <pageSetUpPr fitToPage="1"/>
  </sheetPr>
  <dimension ref="A1:BQ45"/>
  <sheetViews>
    <sheetView showGridLines="0" tabSelected="1" zoomScale="85" zoomScaleNormal="85" workbookViewId="0">
      <selection activeCell="AQ27" sqref="AQ27:BQ28"/>
    </sheetView>
  </sheetViews>
  <sheetFormatPr defaultColWidth="2.83203125" defaultRowHeight="15" customHeight="1"/>
  <cols>
    <col min="1" max="1" width="1.75" style="1" customWidth="1"/>
    <col min="2" max="21" width="2.83203125" style="1"/>
    <col min="22" max="22" width="2.83203125" style="1" customWidth="1"/>
    <col min="23" max="37" width="2.83203125" style="1"/>
    <col min="38" max="38" width="2.83203125" style="1" customWidth="1"/>
    <col min="39" max="41" width="6.25" style="1" hidden="1" customWidth="1"/>
    <col min="42" max="42" width="3.08203125" style="17" customWidth="1"/>
    <col min="43" max="43" width="2.83203125" style="17"/>
    <col min="44" max="16384" width="2.83203125" style="1"/>
  </cols>
  <sheetData>
    <row r="1" spans="1:69" ht="19.5" customHeight="1">
      <c r="A1" s="17" t="s">
        <v>137</v>
      </c>
    </row>
    <row r="2" spans="1:69" ht="15.5">
      <c r="A2" s="64" t="s">
        <v>136</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P2" s="31"/>
      <c r="AQ2" s="46" t="s">
        <v>46</v>
      </c>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row>
    <row r="3" spans="1:69" ht="15" customHeight="1">
      <c r="A3" s="2" t="s">
        <v>9</v>
      </c>
      <c r="AP3" s="19"/>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row>
    <row r="4" spans="1:69" ht="15" customHeight="1">
      <c r="B4" s="3" t="s">
        <v>21</v>
      </c>
      <c r="C4" s="4"/>
      <c r="D4" s="4"/>
      <c r="E4" s="4"/>
      <c r="F4" s="4"/>
      <c r="G4" s="4"/>
      <c r="H4" s="4"/>
      <c r="I4" s="4"/>
      <c r="J4" s="4"/>
      <c r="K4" s="5"/>
      <c r="M4" s="3" t="s">
        <v>6</v>
      </c>
      <c r="N4" s="4"/>
      <c r="O4" s="4"/>
      <c r="P4" s="4"/>
      <c r="Q4" s="5"/>
      <c r="S4" s="3" t="s">
        <v>22</v>
      </c>
      <c r="T4" s="4"/>
      <c r="U4" s="4"/>
      <c r="V4" s="4"/>
      <c r="W4" s="4"/>
      <c r="X4" s="4"/>
      <c r="Y4" s="4"/>
      <c r="Z4" s="4"/>
      <c r="AA4" s="4"/>
      <c r="AB4" s="4"/>
      <c r="AC4" s="4"/>
      <c r="AD4" s="4"/>
      <c r="AE4" s="4"/>
      <c r="AF4" s="4"/>
      <c r="AG4" s="4"/>
      <c r="AH4" s="4"/>
      <c r="AI4" s="4"/>
      <c r="AJ4" s="4"/>
      <c r="AK4" s="4"/>
      <c r="AL4" s="5"/>
      <c r="AP4" s="33"/>
      <c r="AQ4" s="41" t="s">
        <v>34</v>
      </c>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row>
    <row r="5" spans="1:69" ht="15" customHeight="1">
      <c r="B5" s="6"/>
      <c r="C5" s="48" t="s">
        <v>7</v>
      </c>
      <c r="D5" s="48"/>
      <c r="E5" s="48"/>
      <c r="F5" s="48"/>
      <c r="G5" s="48"/>
      <c r="H5" s="48"/>
      <c r="I5" s="47"/>
      <c r="J5" s="47"/>
      <c r="K5" s="7"/>
      <c r="M5" s="6"/>
      <c r="N5" s="1" t="s">
        <v>31</v>
      </c>
      <c r="Q5" s="7"/>
      <c r="S5" s="6"/>
      <c r="T5" s="1" t="s">
        <v>7</v>
      </c>
      <c r="AB5" s="47"/>
      <c r="AC5" s="47"/>
      <c r="AE5" s="1" t="s">
        <v>30</v>
      </c>
      <c r="AL5" s="7"/>
      <c r="AP5" s="19"/>
      <c r="AQ5" s="34" t="s">
        <v>102</v>
      </c>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row>
    <row r="6" spans="1:69" ht="15" customHeight="1">
      <c r="B6" s="6"/>
      <c r="C6" s="35" t="s">
        <v>70</v>
      </c>
      <c r="D6" s="36"/>
      <c r="E6" s="36"/>
      <c r="F6" s="36"/>
      <c r="G6" s="36"/>
      <c r="H6" s="37"/>
      <c r="I6" s="45"/>
      <c r="J6" s="45"/>
      <c r="K6" s="7"/>
      <c r="M6" s="6"/>
      <c r="O6" s="42"/>
      <c r="P6" s="43"/>
      <c r="Q6" s="7"/>
      <c r="S6" s="6"/>
      <c r="T6" s="35" t="s">
        <v>72</v>
      </c>
      <c r="U6" s="36"/>
      <c r="V6" s="36"/>
      <c r="W6" s="36"/>
      <c r="X6" s="36"/>
      <c r="Y6" s="36"/>
      <c r="Z6" s="36"/>
      <c r="AA6" s="37"/>
      <c r="AB6" s="45"/>
      <c r="AC6" s="45"/>
      <c r="AE6" s="50" t="s">
        <v>8</v>
      </c>
      <c r="AF6" s="50"/>
      <c r="AG6" s="50"/>
      <c r="AH6" s="50"/>
      <c r="AI6" s="50"/>
      <c r="AJ6" s="45"/>
      <c r="AK6" s="45"/>
      <c r="AL6" s="7"/>
      <c r="AP6" s="19"/>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row>
    <row r="7" spans="1:69" ht="15" customHeight="1">
      <c r="B7" s="6"/>
      <c r="C7" s="35" t="s">
        <v>71</v>
      </c>
      <c r="D7" s="36"/>
      <c r="E7" s="36"/>
      <c r="F7" s="36"/>
      <c r="G7" s="36"/>
      <c r="H7" s="37"/>
      <c r="I7" s="45"/>
      <c r="J7" s="45"/>
      <c r="K7" s="7"/>
      <c r="M7" s="6"/>
      <c r="Q7" s="7"/>
      <c r="S7" s="6"/>
      <c r="T7" s="35" t="s">
        <v>73</v>
      </c>
      <c r="U7" s="36"/>
      <c r="V7" s="36"/>
      <c r="W7" s="36"/>
      <c r="X7" s="36"/>
      <c r="Y7" s="36"/>
      <c r="Z7" s="36"/>
      <c r="AA7" s="37"/>
      <c r="AB7" s="45"/>
      <c r="AC7" s="45"/>
      <c r="AE7" s="50" t="s">
        <v>15</v>
      </c>
      <c r="AF7" s="50"/>
      <c r="AG7" s="50"/>
      <c r="AH7" s="50"/>
      <c r="AI7" s="50"/>
      <c r="AJ7" s="45"/>
      <c r="AK7" s="45"/>
      <c r="AL7" s="7"/>
      <c r="AP7" s="19"/>
      <c r="AQ7" s="34" t="s">
        <v>38</v>
      </c>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row>
    <row r="8" spans="1:69" ht="15" customHeight="1">
      <c r="B8" s="6"/>
      <c r="C8" s="35" t="s">
        <v>5</v>
      </c>
      <c r="D8" s="36"/>
      <c r="E8" s="36"/>
      <c r="F8" s="36"/>
      <c r="G8" s="36"/>
      <c r="H8" s="37"/>
      <c r="I8" s="45"/>
      <c r="J8" s="45"/>
      <c r="K8" s="7"/>
      <c r="M8" s="6"/>
      <c r="Q8" s="7"/>
      <c r="S8" s="6"/>
      <c r="T8" s="35" t="s">
        <v>74</v>
      </c>
      <c r="U8" s="36"/>
      <c r="V8" s="36"/>
      <c r="W8" s="36"/>
      <c r="X8" s="36"/>
      <c r="Y8" s="36"/>
      <c r="Z8" s="36"/>
      <c r="AA8" s="37"/>
      <c r="AB8" s="45"/>
      <c r="AC8" s="45"/>
      <c r="AE8" s="50" t="s">
        <v>0</v>
      </c>
      <c r="AF8" s="50"/>
      <c r="AG8" s="50"/>
      <c r="AH8" s="50"/>
      <c r="AI8" s="50"/>
      <c r="AJ8" s="45"/>
      <c r="AK8" s="45"/>
      <c r="AL8" s="7"/>
      <c r="AP8" s="19"/>
      <c r="AQ8" s="34" t="s">
        <v>39</v>
      </c>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row>
    <row r="9" spans="1:69" ht="15" customHeight="1">
      <c r="B9" s="6"/>
      <c r="C9" s="35" t="s">
        <v>5</v>
      </c>
      <c r="D9" s="36"/>
      <c r="E9" s="36"/>
      <c r="F9" s="36"/>
      <c r="G9" s="36"/>
      <c r="H9" s="37"/>
      <c r="I9" s="45"/>
      <c r="J9" s="45"/>
      <c r="K9" s="7"/>
      <c r="M9" s="6"/>
      <c r="Q9" s="7"/>
      <c r="S9" s="6"/>
      <c r="T9" s="35" t="s">
        <v>5</v>
      </c>
      <c r="U9" s="36"/>
      <c r="V9" s="36"/>
      <c r="W9" s="36"/>
      <c r="X9" s="36"/>
      <c r="Y9" s="36"/>
      <c r="Z9" s="36"/>
      <c r="AA9" s="37"/>
      <c r="AB9" s="45"/>
      <c r="AC9" s="45"/>
      <c r="AE9" s="51"/>
      <c r="AF9" s="51"/>
      <c r="AG9" s="51"/>
      <c r="AH9" s="51"/>
      <c r="AI9" s="51"/>
      <c r="AJ9" s="49"/>
      <c r="AK9" s="49"/>
      <c r="AL9" s="7"/>
      <c r="AP9" s="19"/>
      <c r="AQ9" s="34" t="s">
        <v>134</v>
      </c>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row>
    <row r="10" spans="1:69" ht="15" customHeight="1">
      <c r="B10" s="6"/>
      <c r="C10" s="35" t="s">
        <v>5</v>
      </c>
      <c r="D10" s="36"/>
      <c r="E10" s="36"/>
      <c r="F10" s="36"/>
      <c r="G10" s="36"/>
      <c r="H10" s="37"/>
      <c r="I10" s="45"/>
      <c r="J10" s="45"/>
      <c r="K10" s="7"/>
      <c r="M10" s="6"/>
      <c r="Q10" s="7"/>
      <c r="S10" s="6"/>
      <c r="T10" s="35" t="s">
        <v>5</v>
      </c>
      <c r="U10" s="36"/>
      <c r="V10" s="36"/>
      <c r="W10" s="36"/>
      <c r="X10" s="36"/>
      <c r="Y10" s="36"/>
      <c r="Z10" s="36"/>
      <c r="AA10" s="37"/>
      <c r="AB10" s="45"/>
      <c r="AC10" s="45"/>
      <c r="AE10" s="51"/>
      <c r="AF10" s="51"/>
      <c r="AG10" s="51"/>
      <c r="AH10" s="51"/>
      <c r="AI10" s="51"/>
      <c r="AJ10" s="49"/>
      <c r="AK10" s="49"/>
      <c r="AL10" s="7"/>
      <c r="AP10" s="19"/>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row>
    <row r="11" spans="1:69" ht="15" customHeight="1">
      <c r="B11" s="6"/>
      <c r="C11" s="44" t="s">
        <v>4</v>
      </c>
      <c r="D11" s="44"/>
      <c r="E11" s="44"/>
      <c r="F11" s="44"/>
      <c r="G11" s="44"/>
      <c r="H11" s="44"/>
      <c r="I11" s="45">
        <f>SUM(I6:J10)</f>
        <v>0</v>
      </c>
      <c r="J11" s="45"/>
      <c r="K11" s="7"/>
      <c r="M11" s="6"/>
      <c r="Q11" s="7"/>
      <c r="S11" s="6"/>
      <c r="T11" s="44" t="s">
        <v>4</v>
      </c>
      <c r="U11" s="44"/>
      <c r="V11" s="44"/>
      <c r="W11" s="44"/>
      <c r="X11" s="44"/>
      <c r="Y11" s="44"/>
      <c r="Z11" s="44"/>
      <c r="AA11" s="44"/>
      <c r="AB11" s="45">
        <f>SUM(AB6:AC10)</f>
        <v>0</v>
      </c>
      <c r="AC11" s="45"/>
      <c r="AE11" s="44" t="s">
        <v>4</v>
      </c>
      <c r="AF11" s="44"/>
      <c r="AG11" s="44"/>
      <c r="AH11" s="44"/>
      <c r="AI11" s="44"/>
      <c r="AJ11" s="45">
        <f>SUM(AJ6:AK10)</f>
        <v>0</v>
      </c>
      <c r="AK11" s="45"/>
      <c r="AL11" s="7"/>
      <c r="AP11" s="19"/>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row>
    <row r="12" spans="1:69" ht="15" customHeight="1">
      <c r="B12" s="8"/>
      <c r="C12" s="9"/>
      <c r="D12" s="9"/>
      <c r="E12" s="9"/>
      <c r="F12" s="9"/>
      <c r="G12" s="9"/>
      <c r="H12" s="9"/>
      <c r="I12" s="9"/>
      <c r="J12" s="9"/>
      <c r="K12" s="10"/>
      <c r="M12" s="8"/>
      <c r="N12" s="9"/>
      <c r="O12" s="9"/>
      <c r="P12" s="9"/>
      <c r="Q12" s="10"/>
      <c r="S12" s="8"/>
      <c r="T12" s="9"/>
      <c r="U12" s="9"/>
      <c r="V12" s="9"/>
      <c r="W12" s="9"/>
      <c r="X12" s="9"/>
      <c r="Y12" s="9"/>
      <c r="Z12" s="9"/>
      <c r="AA12" s="9"/>
      <c r="AB12" s="9"/>
      <c r="AC12" s="9"/>
      <c r="AD12" s="9"/>
      <c r="AE12" s="9"/>
      <c r="AF12" s="9"/>
      <c r="AG12" s="9"/>
      <c r="AH12" s="9"/>
      <c r="AI12" s="9"/>
      <c r="AJ12" s="9"/>
      <c r="AK12" s="9"/>
      <c r="AL12" s="10"/>
      <c r="AP12" s="19"/>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row>
    <row r="13" spans="1:69" ht="15" customHeight="1">
      <c r="AP13" s="19"/>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row>
    <row r="14" spans="1:69" ht="15" customHeight="1">
      <c r="A14" s="2" t="s">
        <v>12</v>
      </c>
      <c r="AP14" s="33"/>
      <c r="AQ14" s="41" t="s">
        <v>35</v>
      </c>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row>
    <row r="15" spans="1:69" ht="15" customHeight="1">
      <c r="A15" s="2"/>
      <c r="E15" s="16" t="s">
        <v>41</v>
      </c>
      <c r="F15" s="18"/>
      <c r="G15" s="1" t="s">
        <v>40</v>
      </c>
      <c r="N15" s="16" t="s">
        <v>33</v>
      </c>
      <c r="O15" s="40"/>
      <c r="P15" s="40"/>
      <c r="Q15" s="40"/>
      <c r="R15" s="1" t="s">
        <v>42</v>
      </c>
      <c r="T15" s="16" t="s">
        <v>23</v>
      </c>
      <c r="U15" s="18"/>
      <c r="V15" s="1" t="s">
        <v>43</v>
      </c>
      <c r="AJ15" s="16" t="s">
        <v>36</v>
      </c>
      <c r="AK15" s="18"/>
      <c r="AL15" s="1" t="s">
        <v>37</v>
      </c>
      <c r="AP15" s="19"/>
      <c r="AQ15" s="34" t="s">
        <v>101</v>
      </c>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row>
    <row r="16" spans="1:69" s="11" customFormat="1" ht="15" customHeight="1">
      <c r="B16" s="52"/>
      <c r="C16" s="52" t="s">
        <v>2</v>
      </c>
      <c r="D16" s="52"/>
      <c r="E16" s="52"/>
      <c r="F16" s="52"/>
      <c r="G16" s="52"/>
      <c r="H16" s="52"/>
      <c r="I16" s="52" t="s">
        <v>10</v>
      </c>
      <c r="J16" s="52"/>
      <c r="K16" s="52"/>
      <c r="L16" s="52"/>
      <c r="M16" s="52"/>
      <c r="N16" s="52"/>
      <c r="O16" s="52"/>
      <c r="P16" s="52"/>
      <c r="Q16" s="52"/>
      <c r="R16" s="52" t="s">
        <v>1</v>
      </c>
      <c r="S16" s="52"/>
      <c r="T16" s="52"/>
      <c r="U16" s="52"/>
      <c r="V16" s="52"/>
      <c r="W16" s="52" t="s">
        <v>3</v>
      </c>
      <c r="X16" s="52"/>
      <c r="Y16" s="52"/>
      <c r="Z16" s="52"/>
      <c r="AA16" s="52" t="s">
        <v>17</v>
      </c>
      <c r="AB16" s="52"/>
      <c r="AC16" s="52"/>
      <c r="AD16" s="52" t="s">
        <v>27</v>
      </c>
      <c r="AE16" s="52"/>
      <c r="AF16" s="52"/>
      <c r="AG16" s="52"/>
      <c r="AH16" s="52"/>
      <c r="AI16" s="52"/>
      <c r="AJ16" s="52"/>
      <c r="AK16" s="52"/>
      <c r="AL16" s="52"/>
      <c r="AM16" s="38" t="s">
        <v>86</v>
      </c>
      <c r="AN16" s="39"/>
      <c r="AO16" s="32"/>
      <c r="AP16" s="19"/>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row>
    <row r="17" spans="1:69" s="11" customFormat="1" ht="15" customHeight="1">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t="s">
        <v>18</v>
      </c>
      <c r="AE17" s="52"/>
      <c r="AF17" s="52"/>
      <c r="AG17" s="52" t="s">
        <v>19</v>
      </c>
      <c r="AH17" s="52"/>
      <c r="AI17" s="52"/>
      <c r="AJ17" s="52" t="s">
        <v>20</v>
      </c>
      <c r="AK17" s="52"/>
      <c r="AL17" s="52"/>
      <c r="AM17" s="38"/>
      <c r="AN17" s="39"/>
      <c r="AO17" s="32"/>
      <c r="AP17" s="19"/>
      <c r="AQ17" s="34" t="s">
        <v>99</v>
      </c>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row>
    <row r="18" spans="1:69" s="11" customFormat="1" ht="30" customHeight="1">
      <c r="B18" s="12">
        <v>1</v>
      </c>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3"/>
      <c r="AE18" s="53"/>
      <c r="AF18" s="53"/>
      <c r="AG18" s="53"/>
      <c r="AH18" s="53"/>
      <c r="AI18" s="53"/>
      <c r="AJ18" s="53"/>
      <c r="AK18" s="53"/>
      <c r="AL18" s="53"/>
      <c r="AM18" s="30" t="str">
        <f>IF(C18="","",C18)</f>
        <v/>
      </c>
      <c r="AN18" s="30" t="str">
        <f>IF(AM18="","",COUNTIF(AM18:AM45,AM18))</f>
        <v/>
      </c>
      <c r="AP18" s="19"/>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row>
    <row r="19" spans="1:69" s="11" customFormat="1" ht="30" customHeight="1">
      <c r="B19" s="12">
        <v>2</v>
      </c>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3"/>
      <c r="AE19" s="53"/>
      <c r="AF19" s="53"/>
      <c r="AG19" s="53"/>
      <c r="AH19" s="53"/>
      <c r="AI19" s="53"/>
      <c r="AJ19" s="53"/>
      <c r="AK19" s="53"/>
      <c r="AL19" s="53"/>
      <c r="AM19" s="30" t="str">
        <f t="shared" ref="AM19:AM45" si="0">IF(C19="","",C19)</f>
        <v/>
      </c>
      <c r="AN19" s="30" t="str">
        <f>IF(AM19="","",COUNTIF(AM19:AM46,AM19))</f>
        <v/>
      </c>
      <c r="AP19" s="19"/>
      <c r="AQ19" s="34" t="s">
        <v>44</v>
      </c>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row>
    <row r="20" spans="1:69" s="11" customFormat="1" ht="30" customHeight="1">
      <c r="B20" s="12">
        <v>3</v>
      </c>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3"/>
      <c r="AE20" s="53"/>
      <c r="AF20" s="53"/>
      <c r="AG20" s="53"/>
      <c r="AH20" s="53"/>
      <c r="AI20" s="53"/>
      <c r="AJ20" s="53"/>
      <c r="AK20" s="53"/>
      <c r="AL20" s="53"/>
      <c r="AM20" s="30" t="str">
        <f t="shared" si="0"/>
        <v/>
      </c>
      <c r="AN20" s="30" t="str">
        <f t="shared" ref="AN20:AN45" si="1">IF(AM20="","",COUNTIF(AM20:AM47,AM20))</f>
        <v/>
      </c>
      <c r="AP20" s="19"/>
      <c r="AQ20" s="34" t="s">
        <v>45</v>
      </c>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row>
    <row r="21" spans="1:69" s="11" customFormat="1" ht="30" customHeight="1">
      <c r="B21" s="12">
        <v>4</v>
      </c>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3"/>
      <c r="AE21" s="53"/>
      <c r="AF21" s="53"/>
      <c r="AG21" s="53"/>
      <c r="AH21" s="53"/>
      <c r="AI21" s="53"/>
      <c r="AJ21" s="53"/>
      <c r="AK21" s="53"/>
      <c r="AL21" s="53"/>
      <c r="AM21" s="30" t="str">
        <f t="shared" si="0"/>
        <v/>
      </c>
      <c r="AN21" s="30" t="str">
        <f t="shared" si="1"/>
        <v/>
      </c>
      <c r="AP21" s="19"/>
      <c r="AQ21" s="34" t="s">
        <v>50</v>
      </c>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row>
    <row r="22" spans="1:69" s="11" customFormat="1" ht="30" customHeight="1">
      <c r="B22" s="12">
        <v>5</v>
      </c>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3"/>
      <c r="AE22" s="53"/>
      <c r="AF22" s="53"/>
      <c r="AG22" s="53"/>
      <c r="AH22" s="53"/>
      <c r="AI22" s="53"/>
      <c r="AJ22" s="53"/>
      <c r="AK22" s="53"/>
      <c r="AL22" s="53"/>
      <c r="AM22" s="30" t="str">
        <f t="shared" si="0"/>
        <v/>
      </c>
      <c r="AN22" s="30" t="str">
        <f t="shared" si="1"/>
        <v/>
      </c>
      <c r="AP22" s="19"/>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row>
    <row r="23" spans="1:69" s="11" customFormat="1" ht="30" customHeight="1">
      <c r="B23" s="12">
        <v>6</v>
      </c>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3"/>
      <c r="AE23" s="53"/>
      <c r="AF23" s="53"/>
      <c r="AG23" s="53"/>
      <c r="AH23" s="53"/>
      <c r="AI23" s="53"/>
      <c r="AJ23" s="53"/>
      <c r="AK23" s="53"/>
      <c r="AL23" s="53"/>
      <c r="AM23" s="30" t="str">
        <f t="shared" si="0"/>
        <v/>
      </c>
      <c r="AN23" s="30" t="str">
        <f t="shared" si="1"/>
        <v/>
      </c>
      <c r="AP23" s="19"/>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row>
    <row r="24" spans="1:69" s="11" customFormat="1" ht="30" customHeight="1">
      <c r="B24" s="12">
        <v>7</v>
      </c>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3"/>
      <c r="AE24" s="53"/>
      <c r="AF24" s="53"/>
      <c r="AG24" s="53"/>
      <c r="AH24" s="53"/>
      <c r="AI24" s="53"/>
      <c r="AJ24" s="53"/>
      <c r="AK24" s="53"/>
      <c r="AL24" s="53"/>
      <c r="AM24" s="30" t="str">
        <f t="shared" si="0"/>
        <v/>
      </c>
      <c r="AN24" s="30" t="str">
        <f t="shared" si="1"/>
        <v/>
      </c>
      <c r="AP24" s="19"/>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row>
    <row r="25" spans="1:69" ht="15" customHeight="1">
      <c r="AM25" s="11"/>
      <c r="AN25" s="11"/>
      <c r="AO25" s="11"/>
      <c r="AP25" s="19"/>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row>
    <row r="26" spans="1:69" ht="15" customHeight="1">
      <c r="A26" s="2" t="s">
        <v>28</v>
      </c>
      <c r="AM26" s="11"/>
      <c r="AN26" s="11"/>
      <c r="AO26" s="11"/>
      <c r="AP26" s="33"/>
      <c r="AQ26" s="41" t="s">
        <v>47</v>
      </c>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row>
    <row r="27" spans="1:69" ht="15" customHeight="1">
      <c r="A27" s="2"/>
      <c r="E27" s="16" t="s">
        <v>41</v>
      </c>
      <c r="F27" s="18"/>
      <c r="G27" s="1" t="s">
        <v>40</v>
      </c>
      <c r="N27" s="16" t="s">
        <v>33</v>
      </c>
      <c r="O27" s="40"/>
      <c r="P27" s="40"/>
      <c r="Q27" s="40"/>
      <c r="R27" s="1" t="s">
        <v>42</v>
      </c>
      <c r="T27" s="16" t="s">
        <v>23</v>
      </c>
      <c r="U27" s="18"/>
      <c r="V27" s="1" t="s">
        <v>43</v>
      </c>
      <c r="AJ27" s="16" t="s">
        <v>36</v>
      </c>
      <c r="AK27" s="18"/>
      <c r="AL27" s="1" t="s">
        <v>37</v>
      </c>
      <c r="AM27" s="11"/>
      <c r="AN27" s="11"/>
      <c r="AO27" s="11"/>
      <c r="AP27" s="19"/>
      <c r="AQ27" s="34" t="s">
        <v>100</v>
      </c>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row>
    <row r="28" spans="1:69" s="11" customFormat="1" ht="15" customHeight="1">
      <c r="B28" s="52"/>
      <c r="C28" s="52" t="s">
        <v>2</v>
      </c>
      <c r="D28" s="52"/>
      <c r="E28" s="52"/>
      <c r="F28" s="52"/>
      <c r="G28" s="52"/>
      <c r="H28" s="52"/>
      <c r="I28" s="52" t="s">
        <v>10</v>
      </c>
      <c r="J28" s="52"/>
      <c r="K28" s="52"/>
      <c r="L28" s="52"/>
      <c r="M28" s="52"/>
      <c r="N28" s="52"/>
      <c r="O28" s="52"/>
      <c r="P28" s="52"/>
      <c r="Q28" s="52"/>
      <c r="R28" s="55"/>
      <c r="S28" s="56"/>
      <c r="T28" s="56"/>
      <c r="U28" s="56"/>
      <c r="V28" s="56"/>
      <c r="W28" s="56"/>
      <c r="X28" s="56"/>
      <c r="Y28" s="56"/>
      <c r="Z28" s="57"/>
      <c r="AA28" s="52" t="s">
        <v>14</v>
      </c>
      <c r="AB28" s="52"/>
      <c r="AC28" s="52"/>
      <c r="AD28" s="52" t="s">
        <v>27</v>
      </c>
      <c r="AE28" s="52"/>
      <c r="AF28" s="52"/>
      <c r="AG28" s="52"/>
      <c r="AH28" s="52"/>
      <c r="AI28" s="52"/>
      <c r="AJ28" s="52"/>
      <c r="AK28" s="52"/>
      <c r="AL28" s="52"/>
      <c r="AM28" s="38" t="s">
        <v>86</v>
      </c>
      <c r="AN28" s="39"/>
      <c r="AO28" s="32"/>
      <c r="AP28" s="19"/>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row>
    <row r="29" spans="1:69" s="11" customFormat="1" ht="15" customHeight="1">
      <c r="B29" s="52"/>
      <c r="C29" s="52"/>
      <c r="D29" s="52"/>
      <c r="E29" s="52"/>
      <c r="F29" s="52"/>
      <c r="G29" s="52"/>
      <c r="H29" s="52"/>
      <c r="I29" s="52"/>
      <c r="J29" s="52"/>
      <c r="K29" s="52"/>
      <c r="L29" s="52"/>
      <c r="M29" s="52"/>
      <c r="N29" s="52"/>
      <c r="O29" s="52"/>
      <c r="P29" s="52"/>
      <c r="Q29" s="52"/>
      <c r="R29" s="58"/>
      <c r="S29" s="59"/>
      <c r="T29" s="59"/>
      <c r="U29" s="59"/>
      <c r="V29" s="59"/>
      <c r="W29" s="59"/>
      <c r="X29" s="59"/>
      <c r="Y29" s="59"/>
      <c r="Z29" s="60"/>
      <c r="AA29" s="52"/>
      <c r="AB29" s="52"/>
      <c r="AC29" s="52"/>
      <c r="AD29" s="52" t="s">
        <v>18</v>
      </c>
      <c r="AE29" s="52"/>
      <c r="AF29" s="52"/>
      <c r="AG29" s="52" t="s">
        <v>19</v>
      </c>
      <c r="AH29" s="52"/>
      <c r="AI29" s="52"/>
      <c r="AJ29" s="52" t="s">
        <v>20</v>
      </c>
      <c r="AK29" s="52"/>
      <c r="AL29" s="52"/>
      <c r="AM29" s="38"/>
      <c r="AN29" s="39"/>
      <c r="AO29" s="32"/>
      <c r="AP29" s="19"/>
      <c r="AQ29" s="34" t="s">
        <v>48</v>
      </c>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row>
    <row r="30" spans="1:69" s="11" customFormat="1" ht="30" customHeight="1">
      <c r="B30" s="12">
        <v>1</v>
      </c>
      <c r="C30" s="54"/>
      <c r="D30" s="54"/>
      <c r="E30" s="54"/>
      <c r="F30" s="54"/>
      <c r="G30" s="54"/>
      <c r="H30" s="54"/>
      <c r="I30" s="54"/>
      <c r="J30" s="54"/>
      <c r="K30" s="54"/>
      <c r="L30" s="54"/>
      <c r="M30" s="54"/>
      <c r="N30" s="54"/>
      <c r="O30" s="54"/>
      <c r="P30" s="54"/>
      <c r="Q30" s="54"/>
      <c r="R30" s="61"/>
      <c r="S30" s="62"/>
      <c r="T30" s="62"/>
      <c r="U30" s="62"/>
      <c r="V30" s="62"/>
      <c r="W30" s="62"/>
      <c r="X30" s="62"/>
      <c r="Y30" s="62"/>
      <c r="Z30" s="63"/>
      <c r="AA30" s="54"/>
      <c r="AB30" s="54"/>
      <c r="AC30" s="54"/>
      <c r="AD30" s="53"/>
      <c r="AE30" s="53"/>
      <c r="AF30" s="53"/>
      <c r="AG30" s="53"/>
      <c r="AH30" s="53"/>
      <c r="AI30" s="53"/>
      <c r="AJ30" s="53"/>
      <c r="AK30" s="53"/>
      <c r="AL30" s="53"/>
      <c r="AM30" s="30" t="str">
        <f t="shared" si="0"/>
        <v/>
      </c>
      <c r="AN30" s="30" t="str">
        <f t="shared" si="1"/>
        <v/>
      </c>
      <c r="AP30" s="19"/>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row>
    <row r="31" spans="1:69" s="11" customFormat="1" ht="30" customHeight="1">
      <c r="B31" s="12">
        <v>2</v>
      </c>
      <c r="C31" s="54"/>
      <c r="D31" s="54"/>
      <c r="E31" s="54"/>
      <c r="F31" s="54"/>
      <c r="G31" s="54"/>
      <c r="H31" s="54"/>
      <c r="I31" s="54"/>
      <c r="J31" s="54"/>
      <c r="K31" s="54"/>
      <c r="L31" s="54"/>
      <c r="M31" s="54"/>
      <c r="N31" s="54"/>
      <c r="O31" s="54"/>
      <c r="P31" s="54"/>
      <c r="Q31" s="54"/>
      <c r="R31" s="61"/>
      <c r="S31" s="62"/>
      <c r="T31" s="62"/>
      <c r="U31" s="62"/>
      <c r="V31" s="62"/>
      <c r="W31" s="62"/>
      <c r="X31" s="62"/>
      <c r="Y31" s="62"/>
      <c r="Z31" s="63"/>
      <c r="AA31" s="54"/>
      <c r="AB31" s="54"/>
      <c r="AC31" s="54"/>
      <c r="AD31" s="53"/>
      <c r="AE31" s="53"/>
      <c r="AF31" s="53"/>
      <c r="AG31" s="53"/>
      <c r="AH31" s="53"/>
      <c r="AI31" s="53"/>
      <c r="AJ31" s="53"/>
      <c r="AK31" s="53"/>
      <c r="AL31" s="53"/>
      <c r="AM31" s="30" t="str">
        <f t="shared" si="0"/>
        <v/>
      </c>
      <c r="AN31" s="30" t="str">
        <f t="shared" si="1"/>
        <v/>
      </c>
      <c r="AP31" s="19"/>
      <c r="AQ31" s="34" t="s">
        <v>49</v>
      </c>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row>
    <row r="32" spans="1:69" ht="15" customHeight="1">
      <c r="AM32" s="11"/>
      <c r="AN32" s="11"/>
      <c r="AO32" s="11"/>
      <c r="AP32" s="19"/>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row>
    <row r="33" spans="1:69" ht="15" customHeight="1">
      <c r="A33" s="2" t="s">
        <v>29</v>
      </c>
      <c r="AM33" s="11"/>
      <c r="AN33" s="11"/>
      <c r="AO33" s="11"/>
      <c r="AP33" s="33"/>
      <c r="AQ33" s="41" t="s">
        <v>51</v>
      </c>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row>
    <row r="34" spans="1:69" ht="15" customHeight="1">
      <c r="A34" s="2"/>
      <c r="E34" s="16" t="s">
        <v>41</v>
      </c>
      <c r="F34" s="18"/>
      <c r="G34" s="1" t="s">
        <v>40</v>
      </c>
      <c r="N34" s="16" t="s">
        <v>33</v>
      </c>
      <c r="O34" s="40"/>
      <c r="P34" s="40"/>
      <c r="Q34" s="40"/>
      <c r="R34" s="1" t="s">
        <v>42</v>
      </c>
      <c r="T34" s="16" t="s">
        <v>23</v>
      </c>
      <c r="U34" s="18"/>
      <c r="V34" s="1" t="s">
        <v>43</v>
      </c>
      <c r="AJ34" s="16" t="s">
        <v>36</v>
      </c>
      <c r="AK34" s="18"/>
      <c r="AL34" s="1" t="s">
        <v>37</v>
      </c>
      <c r="AM34" s="11"/>
      <c r="AN34" s="11"/>
      <c r="AO34" s="11"/>
      <c r="AP34" s="19"/>
      <c r="AQ34" s="34" t="s">
        <v>100</v>
      </c>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row>
    <row r="35" spans="1:69" ht="15" customHeight="1">
      <c r="B35" s="52"/>
      <c r="C35" s="52" t="s">
        <v>2</v>
      </c>
      <c r="D35" s="52"/>
      <c r="E35" s="52"/>
      <c r="F35" s="52"/>
      <c r="G35" s="52"/>
      <c r="H35" s="52"/>
      <c r="I35" s="52" t="s">
        <v>10</v>
      </c>
      <c r="J35" s="52"/>
      <c r="K35" s="52"/>
      <c r="L35" s="52"/>
      <c r="M35" s="52"/>
      <c r="N35" s="52"/>
      <c r="O35" s="52"/>
      <c r="P35" s="52"/>
      <c r="Q35" s="52"/>
      <c r="R35" s="52" t="s">
        <v>11</v>
      </c>
      <c r="S35" s="52"/>
      <c r="T35" s="52"/>
      <c r="U35" s="52"/>
      <c r="V35" s="52"/>
      <c r="W35" s="52" t="s">
        <v>3</v>
      </c>
      <c r="X35" s="52"/>
      <c r="Y35" s="52"/>
      <c r="Z35" s="52"/>
      <c r="AA35" s="52" t="s">
        <v>14</v>
      </c>
      <c r="AB35" s="52"/>
      <c r="AC35" s="52"/>
      <c r="AD35" s="52" t="s">
        <v>27</v>
      </c>
      <c r="AE35" s="52"/>
      <c r="AF35" s="52"/>
      <c r="AG35" s="52"/>
      <c r="AH35" s="52"/>
      <c r="AI35" s="52"/>
      <c r="AJ35" s="52"/>
      <c r="AK35" s="52"/>
      <c r="AL35" s="52"/>
      <c r="AM35" s="38" t="s">
        <v>86</v>
      </c>
      <c r="AN35" s="39"/>
      <c r="AO35" s="39" t="s">
        <v>120</v>
      </c>
      <c r="AP35" s="19"/>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row>
    <row r="36" spans="1:69" ht="15" customHeight="1">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t="s">
        <v>18</v>
      </c>
      <c r="AE36" s="52"/>
      <c r="AF36" s="52"/>
      <c r="AG36" s="52" t="s">
        <v>19</v>
      </c>
      <c r="AH36" s="52"/>
      <c r="AI36" s="52"/>
      <c r="AJ36" s="52" t="s">
        <v>20</v>
      </c>
      <c r="AK36" s="52"/>
      <c r="AL36" s="52"/>
      <c r="AM36" s="38"/>
      <c r="AN36" s="39"/>
      <c r="AO36" s="39"/>
      <c r="AP36" s="19"/>
      <c r="AQ36" s="34" t="s">
        <v>52</v>
      </c>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row>
    <row r="37" spans="1:69" ht="30" customHeight="1">
      <c r="B37" s="13">
        <v>1</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45"/>
      <c r="AE37" s="45"/>
      <c r="AF37" s="45"/>
      <c r="AG37" s="45"/>
      <c r="AH37" s="45"/>
      <c r="AI37" s="45"/>
      <c r="AJ37" s="45"/>
      <c r="AK37" s="45"/>
      <c r="AL37" s="45"/>
      <c r="AM37" s="30" t="str">
        <f t="shared" si="0"/>
        <v/>
      </c>
      <c r="AN37" s="30" t="str">
        <f t="shared" si="1"/>
        <v/>
      </c>
      <c r="AO37" s="30">
        <f>SUM(AD37:AL37)</f>
        <v>0</v>
      </c>
      <c r="AP37" s="19"/>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row>
    <row r="38" spans="1:69" s="11" customFormat="1" ht="30" customHeight="1">
      <c r="B38" s="12">
        <v>2</v>
      </c>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3"/>
      <c r="AE38" s="53"/>
      <c r="AF38" s="53"/>
      <c r="AG38" s="53"/>
      <c r="AH38" s="53"/>
      <c r="AI38" s="53"/>
      <c r="AJ38" s="53"/>
      <c r="AK38" s="53"/>
      <c r="AL38" s="53"/>
      <c r="AM38" s="30" t="str">
        <f t="shared" si="0"/>
        <v/>
      </c>
      <c r="AN38" s="30" t="str">
        <f t="shared" si="1"/>
        <v/>
      </c>
      <c r="AO38" s="30">
        <f t="shared" ref="AO38:AO45" si="2">SUM(AD38:AL38)</f>
        <v>0</v>
      </c>
      <c r="AP38" s="19"/>
      <c r="AQ38" s="34" t="s">
        <v>53</v>
      </c>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row>
    <row r="39" spans="1:69" s="11" customFormat="1" ht="30" customHeight="1">
      <c r="B39" s="12">
        <v>3</v>
      </c>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3"/>
      <c r="AE39" s="53"/>
      <c r="AF39" s="53"/>
      <c r="AG39" s="53"/>
      <c r="AH39" s="53"/>
      <c r="AI39" s="53"/>
      <c r="AJ39" s="53"/>
      <c r="AK39" s="53"/>
      <c r="AL39" s="53"/>
      <c r="AM39" s="30" t="str">
        <f t="shared" si="0"/>
        <v/>
      </c>
      <c r="AN39" s="30" t="str">
        <f t="shared" si="1"/>
        <v/>
      </c>
      <c r="AO39" s="30">
        <f t="shared" si="2"/>
        <v>0</v>
      </c>
      <c r="AP39" s="19"/>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row>
    <row r="40" spans="1:69" s="11" customFormat="1" ht="30" customHeight="1">
      <c r="B40" s="12">
        <v>4</v>
      </c>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3"/>
      <c r="AE40" s="53"/>
      <c r="AF40" s="53"/>
      <c r="AG40" s="53"/>
      <c r="AH40" s="53"/>
      <c r="AI40" s="53"/>
      <c r="AJ40" s="53"/>
      <c r="AK40" s="53"/>
      <c r="AL40" s="53"/>
      <c r="AM40" s="30" t="str">
        <f t="shared" si="0"/>
        <v/>
      </c>
      <c r="AN40" s="30" t="str">
        <f t="shared" si="1"/>
        <v/>
      </c>
      <c r="AO40" s="30">
        <f t="shared" si="2"/>
        <v>0</v>
      </c>
      <c r="AP40" s="19"/>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row>
    <row r="41" spans="1:69" s="11" customFormat="1" ht="30" customHeight="1">
      <c r="B41" s="12">
        <v>5</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3"/>
      <c r="AE41" s="53"/>
      <c r="AF41" s="53"/>
      <c r="AG41" s="53"/>
      <c r="AH41" s="53"/>
      <c r="AI41" s="53"/>
      <c r="AJ41" s="53"/>
      <c r="AK41" s="53"/>
      <c r="AL41" s="53"/>
      <c r="AM41" s="30" t="str">
        <f t="shared" si="0"/>
        <v/>
      </c>
      <c r="AN41" s="30" t="str">
        <f t="shared" si="1"/>
        <v/>
      </c>
      <c r="AO41" s="30">
        <f t="shared" si="2"/>
        <v>0</v>
      </c>
      <c r="AP41" s="19"/>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row>
    <row r="42" spans="1:69" s="11" customFormat="1" ht="30" customHeight="1">
      <c r="B42" s="12">
        <v>6</v>
      </c>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3"/>
      <c r="AE42" s="53"/>
      <c r="AF42" s="53"/>
      <c r="AG42" s="53"/>
      <c r="AH42" s="53"/>
      <c r="AI42" s="53"/>
      <c r="AJ42" s="53"/>
      <c r="AK42" s="53"/>
      <c r="AL42" s="53"/>
      <c r="AM42" s="30" t="str">
        <f t="shared" si="0"/>
        <v/>
      </c>
      <c r="AN42" s="30" t="str">
        <f t="shared" si="1"/>
        <v/>
      </c>
      <c r="AO42" s="30">
        <f t="shared" si="2"/>
        <v>0</v>
      </c>
      <c r="AP42" s="19"/>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row>
    <row r="43" spans="1:69" s="11" customFormat="1" ht="30" customHeight="1">
      <c r="B43" s="12">
        <v>7</v>
      </c>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3"/>
      <c r="AE43" s="53"/>
      <c r="AF43" s="53"/>
      <c r="AG43" s="53"/>
      <c r="AH43" s="53"/>
      <c r="AI43" s="53"/>
      <c r="AJ43" s="53"/>
      <c r="AK43" s="53"/>
      <c r="AL43" s="53"/>
      <c r="AM43" s="30" t="str">
        <f t="shared" si="0"/>
        <v/>
      </c>
      <c r="AN43" s="30" t="str">
        <f t="shared" si="1"/>
        <v/>
      </c>
      <c r="AO43" s="30">
        <f t="shared" si="2"/>
        <v>0</v>
      </c>
      <c r="AP43" s="19"/>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row>
    <row r="44" spans="1:69" s="11" customFormat="1" ht="30" customHeight="1">
      <c r="B44" s="12">
        <v>8</v>
      </c>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3"/>
      <c r="AE44" s="53"/>
      <c r="AF44" s="53"/>
      <c r="AG44" s="53"/>
      <c r="AH44" s="53"/>
      <c r="AI44" s="53"/>
      <c r="AJ44" s="53"/>
      <c r="AK44" s="53"/>
      <c r="AL44" s="53"/>
      <c r="AM44" s="30" t="str">
        <f t="shared" si="0"/>
        <v/>
      </c>
      <c r="AN44" s="30" t="str">
        <f t="shared" si="1"/>
        <v/>
      </c>
      <c r="AO44" s="30">
        <f t="shared" si="2"/>
        <v>0</v>
      </c>
      <c r="AP44" s="19"/>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row>
    <row r="45" spans="1:69" s="11" customFormat="1" ht="30" customHeight="1">
      <c r="B45" s="12">
        <v>9</v>
      </c>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3"/>
      <c r="AE45" s="53"/>
      <c r="AF45" s="53"/>
      <c r="AG45" s="53"/>
      <c r="AH45" s="53"/>
      <c r="AI45" s="53"/>
      <c r="AJ45" s="53"/>
      <c r="AK45" s="53"/>
      <c r="AL45" s="53"/>
      <c r="AM45" s="30" t="str">
        <f t="shared" si="0"/>
        <v/>
      </c>
      <c r="AN45" s="30" t="str">
        <f t="shared" si="1"/>
        <v/>
      </c>
      <c r="AO45" s="30">
        <f t="shared" si="2"/>
        <v>0</v>
      </c>
      <c r="AP45" s="19"/>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row>
  </sheetData>
  <protectedRanges>
    <protectedRange sqref="A2 C6:J10 O6 T6:AC10 AE6:AK8 F15 O15 U15 AK15 C20:AL24 F27 O27 U27 AK27 C30:Q31 AA30:AL31 F34 O34 U34 AK34 C37:AL45 C18:AL19" name="法人入力用"/>
  </protectedRanges>
  <mergeCells count="256">
    <mergeCell ref="AG45:AI45"/>
    <mergeCell ref="AJ45:AL45"/>
    <mergeCell ref="C43:H43"/>
    <mergeCell ref="I43:Q43"/>
    <mergeCell ref="R43:V43"/>
    <mergeCell ref="W43:Z43"/>
    <mergeCell ref="C40:H40"/>
    <mergeCell ref="I40:Q40"/>
    <mergeCell ref="R40:V40"/>
    <mergeCell ref="W40:Z40"/>
    <mergeCell ref="C41:H41"/>
    <mergeCell ref="I41:Q41"/>
    <mergeCell ref="R41:V41"/>
    <mergeCell ref="W41:Z41"/>
    <mergeCell ref="AG44:AI44"/>
    <mergeCell ref="AJ44:AL44"/>
    <mergeCell ref="C42:H42"/>
    <mergeCell ref="I42:Q42"/>
    <mergeCell ref="R42:V42"/>
    <mergeCell ref="W42:Z42"/>
    <mergeCell ref="C45:H45"/>
    <mergeCell ref="I45:Q45"/>
    <mergeCell ref="R45:V45"/>
    <mergeCell ref="W45:Z45"/>
    <mergeCell ref="AD43:AF43"/>
    <mergeCell ref="AG43:AI43"/>
    <mergeCell ref="AJ43:AL43"/>
    <mergeCell ref="C39:H39"/>
    <mergeCell ref="I39:Q39"/>
    <mergeCell ref="R39:V39"/>
    <mergeCell ref="W39:Z39"/>
    <mergeCell ref="AJ37:AL37"/>
    <mergeCell ref="AA38:AC38"/>
    <mergeCell ref="AD38:AF38"/>
    <mergeCell ref="AG38:AI38"/>
    <mergeCell ref="AJ38:AL38"/>
    <mergeCell ref="I37:Q37"/>
    <mergeCell ref="C37:H37"/>
    <mergeCell ref="AA43:AC43"/>
    <mergeCell ref="AJ41:AL41"/>
    <mergeCell ref="AA42:AC42"/>
    <mergeCell ref="AD42:AF42"/>
    <mergeCell ref="AG42:AI42"/>
    <mergeCell ref="AJ42:AL42"/>
    <mergeCell ref="AA45:AC45"/>
    <mergeCell ref="AD45:AF45"/>
    <mergeCell ref="C44:H44"/>
    <mergeCell ref="I44:Q44"/>
    <mergeCell ref="R44:V44"/>
    <mergeCell ref="W44:Z44"/>
    <mergeCell ref="AA44:AC44"/>
    <mergeCell ref="AD44:AF44"/>
    <mergeCell ref="A2:AL2"/>
    <mergeCell ref="AD35:AL35"/>
    <mergeCell ref="AA35:AC36"/>
    <mergeCell ref="W35:Z36"/>
    <mergeCell ref="R35:V36"/>
    <mergeCell ref="I35:Q36"/>
    <mergeCell ref="C35:H36"/>
    <mergeCell ref="C30:H30"/>
    <mergeCell ref="C24:H24"/>
    <mergeCell ref="I24:Q24"/>
    <mergeCell ref="R24:V24"/>
    <mergeCell ref="W24:Z24"/>
    <mergeCell ref="C22:H22"/>
    <mergeCell ref="I22:Q22"/>
    <mergeCell ref="R22:V22"/>
    <mergeCell ref="W22:Z22"/>
    <mergeCell ref="C23:H23"/>
    <mergeCell ref="B35:B36"/>
    <mergeCell ref="B28:B29"/>
    <mergeCell ref="C28:H29"/>
    <mergeCell ref="I28:Q29"/>
    <mergeCell ref="AA28:AC29"/>
    <mergeCell ref="AD28:AL28"/>
    <mergeCell ref="I30:Q30"/>
    <mergeCell ref="I20:Q20"/>
    <mergeCell ref="R20:V20"/>
    <mergeCell ref="W20:Z20"/>
    <mergeCell ref="C21:H21"/>
    <mergeCell ref="I21:Q21"/>
    <mergeCell ref="R21:V21"/>
    <mergeCell ref="W21:Z21"/>
    <mergeCell ref="C20:H20"/>
    <mergeCell ref="C31:H31"/>
    <mergeCell ref="I31:Q31"/>
    <mergeCell ref="AA31:AC31"/>
    <mergeCell ref="AD31:AF31"/>
    <mergeCell ref="B16:B17"/>
    <mergeCell ref="AD39:AF39"/>
    <mergeCell ref="AG39:AI39"/>
    <mergeCell ref="AJ39:AL39"/>
    <mergeCell ref="W38:Z38"/>
    <mergeCell ref="R28:Z29"/>
    <mergeCell ref="AD24:AF24"/>
    <mergeCell ref="AG24:AI24"/>
    <mergeCell ref="AA23:AC23"/>
    <mergeCell ref="AD23:AF23"/>
    <mergeCell ref="AA39:AC39"/>
    <mergeCell ref="R23:V23"/>
    <mergeCell ref="W23:Z23"/>
    <mergeCell ref="AD30:AF30"/>
    <mergeCell ref="AG30:AI30"/>
    <mergeCell ref="AJ30:AL30"/>
    <mergeCell ref="W37:Z37"/>
    <mergeCell ref="R37:V37"/>
    <mergeCell ref="AG31:AI31"/>
    <mergeCell ref="AJ31:AL31"/>
    <mergeCell ref="R30:Z30"/>
    <mergeCell ref="R31:Z31"/>
    <mergeCell ref="AG36:AI36"/>
    <mergeCell ref="AJ36:AL36"/>
    <mergeCell ref="AG40:AI40"/>
    <mergeCell ref="AJ40:AL40"/>
    <mergeCell ref="AA41:AC41"/>
    <mergeCell ref="AD41:AF41"/>
    <mergeCell ref="AG41:AI41"/>
    <mergeCell ref="AA40:AC40"/>
    <mergeCell ref="AD40:AF40"/>
    <mergeCell ref="C38:H38"/>
    <mergeCell ref="I38:Q38"/>
    <mergeCell ref="R38:V38"/>
    <mergeCell ref="AA37:AC37"/>
    <mergeCell ref="AD37:AF37"/>
    <mergeCell ref="AG37:AI37"/>
    <mergeCell ref="AD29:AF29"/>
    <mergeCell ref="AG29:AI29"/>
    <mergeCell ref="AJ29:AL29"/>
    <mergeCell ref="AA30:AC30"/>
    <mergeCell ref="AD36:AF36"/>
    <mergeCell ref="I16:Q17"/>
    <mergeCell ref="AD18:AF18"/>
    <mergeCell ref="AG18:AI18"/>
    <mergeCell ref="AA19:AC19"/>
    <mergeCell ref="AD19:AF19"/>
    <mergeCell ref="C16:H17"/>
    <mergeCell ref="R18:V18"/>
    <mergeCell ref="AG17:AI17"/>
    <mergeCell ref="AD17:AF17"/>
    <mergeCell ref="AA24:AC24"/>
    <mergeCell ref="AD21:AF21"/>
    <mergeCell ref="AG21:AI21"/>
    <mergeCell ref="AA22:AC22"/>
    <mergeCell ref="AD22:AF22"/>
    <mergeCell ref="AG22:AI22"/>
    <mergeCell ref="AA21:AC21"/>
    <mergeCell ref="AG19:AI19"/>
    <mergeCell ref="AA20:AC20"/>
    <mergeCell ref="AD20:AF20"/>
    <mergeCell ref="AG20:AI20"/>
    <mergeCell ref="I18:Q18"/>
    <mergeCell ref="C18:H18"/>
    <mergeCell ref="C19:H19"/>
    <mergeCell ref="I19:Q19"/>
    <mergeCell ref="R19:V19"/>
    <mergeCell ref="W19:Z19"/>
    <mergeCell ref="I23:Q23"/>
    <mergeCell ref="W18:Z18"/>
    <mergeCell ref="AA18:AC18"/>
    <mergeCell ref="T11:AA11"/>
    <mergeCell ref="AD16:AL16"/>
    <mergeCell ref="AA16:AC17"/>
    <mergeCell ref="W16:Z17"/>
    <mergeCell ref="R16:V17"/>
    <mergeCell ref="AJ24:AL24"/>
    <mergeCell ref="AJ23:AL23"/>
    <mergeCell ref="AJ21:AL21"/>
    <mergeCell ref="AJ22:AL22"/>
    <mergeCell ref="AJ20:AL20"/>
    <mergeCell ref="AJ19:AL19"/>
    <mergeCell ref="AJ18:AL18"/>
    <mergeCell ref="AJ17:AL17"/>
    <mergeCell ref="AE11:AI11"/>
    <mergeCell ref="AG23:AI23"/>
    <mergeCell ref="I5:J5"/>
    <mergeCell ref="I6:J6"/>
    <mergeCell ref="I7:J7"/>
    <mergeCell ref="I8:J8"/>
    <mergeCell ref="I9:J9"/>
    <mergeCell ref="I10:J10"/>
    <mergeCell ref="I11:J11"/>
    <mergeCell ref="C5:H5"/>
    <mergeCell ref="AJ6:AK6"/>
    <mergeCell ref="AJ7:AK7"/>
    <mergeCell ref="AJ8:AK8"/>
    <mergeCell ref="AJ9:AK9"/>
    <mergeCell ref="AJ10:AK10"/>
    <mergeCell ref="AJ11:AK11"/>
    <mergeCell ref="AB5:AC5"/>
    <mergeCell ref="AE6:AI6"/>
    <mergeCell ref="AE7:AI7"/>
    <mergeCell ref="AE8:AI8"/>
    <mergeCell ref="AE9:AI9"/>
    <mergeCell ref="AE10:AI10"/>
    <mergeCell ref="AB6:AC6"/>
    <mergeCell ref="AB7:AC7"/>
    <mergeCell ref="AB8:AC8"/>
    <mergeCell ref="AB9:AC9"/>
    <mergeCell ref="AQ2:BQ2"/>
    <mergeCell ref="AQ3:BQ3"/>
    <mergeCell ref="AQ4:BQ4"/>
    <mergeCell ref="AQ7:BQ7"/>
    <mergeCell ref="AQ8:BQ8"/>
    <mergeCell ref="AQ9:BQ9"/>
    <mergeCell ref="AQ10:BQ10"/>
    <mergeCell ref="AQ11:BQ11"/>
    <mergeCell ref="AQ12:BQ12"/>
    <mergeCell ref="AQ5:BQ6"/>
    <mergeCell ref="AQ38:BQ38"/>
    <mergeCell ref="AQ39:BQ39"/>
    <mergeCell ref="AQ40:BQ40"/>
    <mergeCell ref="AQ41:BQ41"/>
    <mergeCell ref="AQ42:BQ42"/>
    <mergeCell ref="AQ43:BQ43"/>
    <mergeCell ref="AQ44:BQ44"/>
    <mergeCell ref="AQ45:BQ45"/>
    <mergeCell ref="AQ15:BQ16"/>
    <mergeCell ref="AQ17:BQ18"/>
    <mergeCell ref="AQ27:BQ28"/>
    <mergeCell ref="AQ29:BQ30"/>
    <mergeCell ref="AQ31:BQ31"/>
    <mergeCell ref="AQ32:BQ32"/>
    <mergeCell ref="AQ33:BQ33"/>
    <mergeCell ref="AQ20:BQ20"/>
    <mergeCell ref="AQ21:BQ21"/>
    <mergeCell ref="AQ22:BQ22"/>
    <mergeCell ref="AQ23:BQ23"/>
    <mergeCell ref="AQ24:BQ24"/>
    <mergeCell ref="AQ25:BQ25"/>
    <mergeCell ref="AQ26:BQ26"/>
    <mergeCell ref="AQ19:BQ19"/>
    <mergeCell ref="AQ34:BQ35"/>
    <mergeCell ref="AQ36:BQ37"/>
    <mergeCell ref="C6:H6"/>
    <mergeCell ref="C7:H7"/>
    <mergeCell ref="C8:H8"/>
    <mergeCell ref="C9:H9"/>
    <mergeCell ref="C10:H10"/>
    <mergeCell ref="T6:AA6"/>
    <mergeCell ref="T7:AA7"/>
    <mergeCell ref="T8:AA8"/>
    <mergeCell ref="T9:AA9"/>
    <mergeCell ref="T10:AA10"/>
    <mergeCell ref="AM16:AN17"/>
    <mergeCell ref="AM28:AN29"/>
    <mergeCell ref="AM35:AN36"/>
    <mergeCell ref="AO35:AO36"/>
    <mergeCell ref="O15:Q15"/>
    <mergeCell ref="O27:Q27"/>
    <mergeCell ref="O34:Q34"/>
    <mergeCell ref="AQ13:BQ13"/>
    <mergeCell ref="AQ14:BQ14"/>
    <mergeCell ref="O6:P6"/>
    <mergeCell ref="C11:H11"/>
    <mergeCell ref="AB10:AC10"/>
    <mergeCell ref="AB11:AC11"/>
  </mergeCells>
  <phoneticPr fontId="1"/>
  <conditionalFormatting sqref="F15 U15">
    <cfRule type="containsBlanks" dxfId="21" priority="23">
      <formula>LEN(TRIM(F15))=0</formula>
    </cfRule>
  </conditionalFormatting>
  <conditionalFormatting sqref="F27 U27">
    <cfRule type="containsBlanks" dxfId="20" priority="7">
      <formula>LEN(TRIM(F27))=0</formula>
    </cfRule>
  </conditionalFormatting>
  <conditionalFormatting sqref="F34 U34">
    <cfRule type="containsBlanks" dxfId="19" priority="4">
      <formula>LEN(TRIM(F34))=0</formula>
    </cfRule>
  </conditionalFormatting>
  <conditionalFormatting sqref="O6 I6:J7 AB6:AC8 AJ6:AK8">
    <cfRule type="containsBlanks" dxfId="18" priority="22">
      <formula>LEN(TRIM(I6))=0</formula>
    </cfRule>
  </conditionalFormatting>
  <conditionalFormatting sqref="O15">
    <cfRule type="containsBlanks" dxfId="17" priority="19">
      <formula>LEN(TRIM(O15))=0</formula>
    </cfRule>
  </conditionalFormatting>
  <conditionalFormatting sqref="O27">
    <cfRule type="containsBlanks" dxfId="16" priority="6">
      <formula>LEN(TRIM(O27))=0</formula>
    </cfRule>
  </conditionalFormatting>
  <conditionalFormatting sqref="O34">
    <cfRule type="containsBlanks" dxfId="15" priority="3">
      <formula>LEN(TRIM(O34))=0</formula>
    </cfRule>
  </conditionalFormatting>
  <conditionalFormatting sqref="O15:Q15 O27:Q27 O34:Q34">
    <cfRule type="containsBlanks" dxfId="14" priority="1">
      <formula>LEN(TRIM(O15))=0</formula>
    </cfRule>
  </conditionalFormatting>
  <conditionalFormatting sqref="AK15">
    <cfRule type="containsBlanks" dxfId="13" priority="14">
      <formula>LEN(TRIM(AK15))=0</formula>
    </cfRule>
  </conditionalFormatting>
  <conditionalFormatting sqref="AK27">
    <cfRule type="containsBlanks" dxfId="12" priority="5">
      <formula>LEN(TRIM(AK27))=0</formula>
    </cfRule>
  </conditionalFormatting>
  <conditionalFormatting sqref="AK34">
    <cfRule type="containsBlanks" dxfId="11" priority="2">
      <formula>LEN(TRIM(AK34))=0</formula>
    </cfRule>
  </conditionalFormatting>
  <dataValidations count="6">
    <dataValidation type="whole" operator="greaterThanOrEqual" allowBlank="1" showInputMessage="1" showErrorMessage="1" sqref="AD37:AL45 AD30:AL31 AJ6:AK8 AB6:AC10 O6:P6 I6:J10 AD18:AL24" xr:uid="{291BF052-FD8C-456A-A1D1-30F6441487DD}">
      <formula1>0</formula1>
    </dataValidation>
    <dataValidation type="list" allowBlank="1" showInputMessage="1" showErrorMessage="1" sqref="R37:V45" xr:uid="{2E61CDF9-1665-4EFA-A2BE-97B9E71816DB}">
      <formula1>$AE$6:$AE$8</formula1>
    </dataValidation>
    <dataValidation type="list" allowBlank="1" showInputMessage="1" showErrorMessage="1" sqref="W37:Z45" xr:uid="{A3F19688-E510-430E-8C12-331D26453905}">
      <formula1>$T$6:$T$10</formula1>
    </dataValidation>
    <dataValidation type="date" operator="greaterThanOrEqual" allowBlank="1" showInputMessage="1" showErrorMessage="1" sqref="O27 O15 O34" xr:uid="{221906F7-3CA4-4B15-82C1-691531C0A210}">
      <formula1>45383</formula1>
    </dataValidation>
    <dataValidation type="whole" operator="greaterThanOrEqual" allowBlank="1" showInputMessage="1" showErrorMessage="1" sqref="F27 U15 F15 U27 U34 F34 AK34 AK27 AK15" xr:uid="{B7179F3B-B069-4821-9CA6-654EB85AA08D}">
      <formula1>1</formula1>
    </dataValidation>
    <dataValidation type="list" allowBlank="1" showInputMessage="1" showErrorMessage="1" sqref="W18:Z24" xr:uid="{D9B4297A-615A-4D2F-810C-631CDE931192}">
      <formula1>$C$6:$C$10</formula1>
    </dataValidation>
  </dataValidations>
  <pageMargins left="0.23622047244094491" right="0.23622047244094491" top="0.55118110236220474" bottom="0.35433070866141736" header="0.31496062992125984" footer="0.31496062992125984"/>
  <pageSetup paperSize="9" scale="8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53AB8B6-177F-4DA7-BCAE-1B0FCA1CA547}">
          <x14:formula1>
            <xm:f>選択肢!$C$3:$C$4</xm:f>
          </x14:formula1>
          <xm:sqref>AA37:AC45 AA30:AC31 AA18:AC24</xm:sqref>
        </x14:dataValidation>
        <x14:dataValidation type="list" allowBlank="1" showInputMessage="1" showErrorMessage="1" xr:uid="{81885ED3-799F-478E-94E9-FF402A3FD923}">
          <x14:formula1>
            <xm:f>選択肢!$B$3:$B$6</xm:f>
          </x14:formula1>
          <xm:sqref>R18:V24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1B147-61E9-4E96-8C33-302026B80108}">
  <sheetPr>
    <pageSetUpPr fitToPage="1"/>
  </sheetPr>
  <dimension ref="A1:P62"/>
  <sheetViews>
    <sheetView view="pageBreakPreview" topLeftCell="A31" zoomScale="60" zoomScaleNormal="100" workbookViewId="0">
      <selection activeCell="N20" sqref="N20"/>
    </sheetView>
  </sheetViews>
  <sheetFormatPr defaultColWidth="9" defaultRowHeight="14.25" customHeight="1"/>
  <cols>
    <col min="1" max="1" width="2.5" style="1" customWidth="1"/>
    <col min="2" max="2" width="4.33203125" style="1" customWidth="1"/>
    <col min="3" max="3" width="9.83203125" style="1" customWidth="1"/>
    <col min="4" max="10" width="3.58203125" style="1" customWidth="1"/>
    <col min="11" max="11" width="46.83203125" style="1" customWidth="1"/>
    <col min="12" max="12" width="9" style="1"/>
    <col min="13" max="13" width="6.33203125" style="1" customWidth="1"/>
    <col min="14" max="14" width="10.5" style="15" customWidth="1"/>
    <col min="15" max="15" width="22.75" style="1" customWidth="1"/>
    <col min="16" max="16384" width="9" style="1"/>
  </cols>
  <sheetData>
    <row r="1" spans="1:15" ht="14.25" customHeight="1">
      <c r="A1" s="2" t="s">
        <v>54</v>
      </c>
    </row>
    <row r="2" spans="1:15" ht="14.25" customHeight="1">
      <c r="A2" s="1" t="s">
        <v>135</v>
      </c>
    </row>
    <row r="3" spans="1:15" ht="14.25" customHeight="1">
      <c r="A3" s="1" t="s">
        <v>75</v>
      </c>
    </row>
    <row r="5" spans="1:15" ht="14.25" customHeight="1">
      <c r="A5" s="2" t="s">
        <v>9</v>
      </c>
    </row>
    <row r="6" spans="1:15" s="15" customFormat="1" ht="14.25" customHeight="1">
      <c r="B6" s="14"/>
      <c r="C6" s="74" t="s">
        <v>55</v>
      </c>
      <c r="D6" s="75"/>
      <c r="E6" s="75"/>
      <c r="F6" s="75"/>
      <c r="G6" s="75"/>
      <c r="H6" s="75"/>
      <c r="I6" s="75"/>
      <c r="J6" s="75"/>
      <c r="K6" s="76"/>
      <c r="L6" s="52" t="s">
        <v>57</v>
      </c>
      <c r="M6" s="52"/>
      <c r="N6" s="14" t="s">
        <v>56</v>
      </c>
      <c r="O6" s="14" t="s">
        <v>59</v>
      </c>
    </row>
    <row r="7" spans="1:15" ht="14.25" customHeight="1">
      <c r="B7" s="13">
        <v>1</v>
      </c>
      <c r="C7" s="86" t="s">
        <v>122</v>
      </c>
      <c r="D7" s="35" t="s">
        <v>128</v>
      </c>
      <c r="E7" s="36"/>
      <c r="F7" s="36"/>
      <c r="G7" s="36"/>
      <c r="H7" s="36"/>
      <c r="I7" s="36"/>
      <c r="J7" s="36"/>
      <c r="K7" s="37"/>
      <c r="L7" s="21">
        <f>IF(名簿!I11="","",名簿!I11)</f>
        <v>0</v>
      </c>
      <c r="M7" s="22" t="s">
        <v>60</v>
      </c>
      <c r="N7" s="24" t="str">
        <f>IF(L7&gt;=5,"OK","NG")</f>
        <v>NG</v>
      </c>
      <c r="O7" s="13" t="s">
        <v>58</v>
      </c>
    </row>
    <row r="8" spans="1:15" ht="14.25" customHeight="1">
      <c r="B8" s="13">
        <v>2</v>
      </c>
      <c r="C8" s="87"/>
      <c r="D8" s="35" t="s">
        <v>69</v>
      </c>
      <c r="E8" s="36"/>
      <c r="F8" s="36"/>
      <c r="G8" s="36"/>
      <c r="H8" s="36"/>
      <c r="I8" s="36"/>
      <c r="J8" s="36"/>
      <c r="K8" s="37"/>
      <c r="L8" s="21">
        <f>COUNTIF(名簿!W16:Z24,名簿!C6)</f>
        <v>0</v>
      </c>
      <c r="M8" s="22" t="s">
        <v>60</v>
      </c>
      <c r="N8" s="24" t="str">
        <f>IF(L8&gt;=1,"OK","NG")</f>
        <v>NG</v>
      </c>
      <c r="O8" s="13" t="s">
        <v>76</v>
      </c>
    </row>
    <row r="9" spans="1:15" ht="14.25" customHeight="1">
      <c r="B9" s="13">
        <v>3</v>
      </c>
      <c r="C9" s="23" t="s">
        <v>123</v>
      </c>
      <c r="D9" s="35" t="s">
        <v>129</v>
      </c>
      <c r="E9" s="36"/>
      <c r="F9" s="36"/>
      <c r="G9" s="36"/>
      <c r="H9" s="36"/>
      <c r="I9" s="36"/>
      <c r="J9" s="36"/>
      <c r="K9" s="37"/>
      <c r="L9" s="21">
        <f>名簿!O6</f>
        <v>0</v>
      </c>
      <c r="M9" s="22" t="s">
        <v>60</v>
      </c>
      <c r="N9" s="24" t="str">
        <f>IF(L9&gt;=2,"OK","NG")</f>
        <v>NG</v>
      </c>
      <c r="O9" s="13" t="s">
        <v>61</v>
      </c>
    </row>
    <row r="10" spans="1:15" ht="14.25" customHeight="1">
      <c r="B10" s="13">
        <v>4</v>
      </c>
      <c r="C10" s="44" t="s">
        <v>124</v>
      </c>
      <c r="D10" s="50" t="s">
        <v>62</v>
      </c>
      <c r="E10" s="50"/>
      <c r="F10" s="50"/>
      <c r="G10" s="50"/>
      <c r="H10" s="50"/>
      <c r="I10" s="50"/>
      <c r="J10" s="50"/>
      <c r="K10" s="50"/>
      <c r="L10" s="21">
        <f>名簿!AB11</f>
        <v>0</v>
      </c>
      <c r="M10" s="22" t="s">
        <v>60</v>
      </c>
      <c r="N10" s="24" t="str">
        <f>IF(L10&gt;L7,"OK","NG")</f>
        <v>NG</v>
      </c>
      <c r="O10" s="13" t="s">
        <v>61</v>
      </c>
    </row>
    <row r="11" spans="1:15" ht="14.25" customHeight="1">
      <c r="B11" s="13">
        <v>5</v>
      </c>
      <c r="C11" s="44"/>
      <c r="D11" s="50" t="s">
        <v>125</v>
      </c>
      <c r="E11" s="50"/>
      <c r="F11" s="50"/>
      <c r="G11" s="50"/>
      <c r="H11" s="50"/>
      <c r="I11" s="50"/>
      <c r="J11" s="50"/>
      <c r="K11" s="50"/>
      <c r="L11" s="21">
        <f>名簿!AB6</f>
        <v>0</v>
      </c>
      <c r="M11" s="22" t="s">
        <v>60</v>
      </c>
      <c r="N11" s="24" t="str">
        <f>IF(AND(1&lt;=L11,L11&lt;=L10/3),"OK","NG")</f>
        <v>NG</v>
      </c>
      <c r="O11" s="13" t="s">
        <v>126</v>
      </c>
    </row>
    <row r="12" spans="1:15" ht="14.25" customHeight="1">
      <c r="B12" s="13">
        <v>6</v>
      </c>
      <c r="C12" s="44"/>
      <c r="D12" s="50" t="s">
        <v>127</v>
      </c>
      <c r="E12" s="50"/>
      <c r="F12" s="50"/>
      <c r="G12" s="50"/>
      <c r="H12" s="50"/>
      <c r="I12" s="50"/>
      <c r="J12" s="50"/>
      <c r="K12" s="50"/>
      <c r="L12" s="21">
        <f>名簿!AB7</f>
        <v>0</v>
      </c>
      <c r="M12" s="22" t="s">
        <v>60</v>
      </c>
      <c r="N12" s="24" t="str">
        <f>IF(1&lt;=L12,"OK","NG")</f>
        <v>NG</v>
      </c>
      <c r="O12" s="13" t="s">
        <v>130</v>
      </c>
    </row>
    <row r="13" spans="1:15" ht="14.25" customHeight="1">
      <c r="B13" s="13">
        <v>7</v>
      </c>
      <c r="C13" s="44"/>
      <c r="D13" s="50" t="s">
        <v>66</v>
      </c>
      <c r="E13" s="50"/>
      <c r="F13" s="50"/>
      <c r="G13" s="50"/>
      <c r="H13" s="50"/>
      <c r="I13" s="50"/>
      <c r="J13" s="50"/>
      <c r="K13" s="50"/>
      <c r="L13" s="21">
        <f>名簿!AJ7</f>
        <v>0</v>
      </c>
      <c r="M13" s="22" t="s">
        <v>60</v>
      </c>
      <c r="N13" s="24" t="str">
        <f>IF(L13&lt;=名簿!AJ11/2,"OK","NG")</f>
        <v>OK</v>
      </c>
      <c r="O13" s="13" t="s">
        <v>63</v>
      </c>
    </row>
    <row r="14" spans="1:15" ht="14.25" customHeight="1">
      <c r="B14" s="13">
        <v>8</v>
      </c>
      <c r="C14" s="44"/>
      <c r="D14" s="50" t="s">
        <v>132</v>
      </c>
      <c r="E14" s="50"/>
      <c r="F14" s="50"/>
      <c r="G14" s="50"/>
      <c r="H14" s="50"/>
      <c r="I14" s="50"/>
      <c r="J14" s="50"/>
      <c r="K14" s="50"/>
      <c r="L14" s="27" t="s">
        <v>5</v>
      </c>
      <c r="M14" s="22"/>
      <c r="N14" s="24" t="str">
        <f>IF(名簿!AB11=名簿!AJ11,"OK","NG")</f>
        <v>OK</v>
      </c>
      <c r="O14" s="13" t="s">
        <v>5</v>
      </c>
    </row>
    <row r="15" spans="1:15" ht="14.25" customHeight="1">
      <c r="N15" s="25"/>
    </row>
    <row r="16" spans="1:15" ht="14.25" customHeight="1">
      <c r="A16" s="2" t="s">
        <v>12</v>
      </c>
      <c r="N16" s="25"/>
    </row>
    <row r="17" spans="1:16" ht="14.25" customHeight="1">
      <c r="B17" s="14"/>
      <c r="C17" s="74" t="s">
        <v>55</v>
      </c>
      <c r="D17" s="75"/>
      <c r="E17" s="75"/>
      <c r="F17" s="75"/>
      <c r="G17" s="75"/>
      <c r="H17" s="75"/>
      <c r="I17" s="75"/>
      <c r="J17" s="75"/>
      <c r="K17" s="76"/>
      <c r="L17" s="52" t="s">
        <v>57</v>
      </c>
      <c r="M17" s="52"/>
      <c r="N17" s="14" t="s">
        <v>56</v>
      </c>
      <c r="O17" s="14" t="s">
        <v>59</v>
      </c>
    </row>
    <row r="18" spans="1:16" ht="14.25" customHeight="1">
      <c r="B18" s="13">
        <v>1</v>
      </c>
      <c r="C18" s="35" t="s">
        <v>64</v>
      </c>
      <c r="D18" s="36"/>
      <c r="E18" s="36"/>
      <c r="F18" s="36"/>
      <c r="G18" s="36"/>
      <c r="H18" s="36"/>
      <c r="I18" s="36"/>
      <c r="J18" s="36"/>
      <c r="K18" s="37"/>
      <c r="L18" s="21">
        <f>COUNTA(名簿!C18:H24)</f>
        <v>0</v>
      </c>
      <c r="M18" s="22" t="s">
        <v>60</v>
      </c>
      <c r="N18" s="24" t="str">
        <f>IF(L18=L7,"OK","NG")</f>
        <v>OK</v>
      </c>
      <c r="O18" s="13" t="s">
        <v>5</v>
      </c>
      <c r="P18" s="1" t="s">
        <v>82</v>
      </c>
    </row>
    <row r="19" spans="1:16" ht="14.25" customHeight="1">
      <c r="B19" s="13">
        <v>2</v>
      </c>
      <c r="C19" s="35" t="s">
        <v>85</v>
      </c>
      <c r="D19" s="36"/>
      <c r="E19" s="36"/>
      <c r="F19" s="36"/>
      <c r="G19" s="36"/>
      <c r="H19" s="36"/>
      <c r="I19" s="36"/>
      <c r="J19" s="36"/>
      <c r="K19" s="37"/>
      <c r="L19" s="27" t="s">
        <v>5</v>
      </c>
      <c r="M19" s="22"/>
      <c r="N19" s="24" t="str">
        <f>IF(COUNTIF(名簿!AN18:AN24,"&gt;=2")=0,"OK","NG")</f>
        <v>OK</v>
      </c>
      <c r="O19" s="13" t="s">
        <v>88</v>
      </c>
      <c r="P19" s="1" t="s">
        <v>87</v>
      </c>
    </row>
    <row r="20" spans="1:16" ht="14.25" customHeight="1">
      <c r="B20" s="13">
        <v>3</v>
      </c>
      <c r="C20" s="35" t="s">
        <v>65</v>
      </c>
      <c r="D20" s="36"/>
      <c r="E20" s="36"/>
      <c r="F20" s="36"/>
      <c r="G20" s="36"/>
      <c r="H20" s="36"/>
      <c r="I20" s="36"/>
      <c r="J20" s="36"/>
      <c r="K20" s="37"/>
      <c r="L20" s="21">
        <f>名簿!AK15</f>
        <v>0</v>
      </c>
      <c r="M20" s="22" t="s">
        <v>68</v>
      </c>
      <c r="N20" s="24" t="str">
        <f>IF(AND(L20&lt;=4,L20&lt;=L35,L20&lt;=L48),"OK","NG")</f>
        <v>OK</v>
      </c>
      <c r="O20" s="13" t="s">
        <v>67</v>
      </c>
    </row>
    <row r="21" spans="1:16" ht="14.25" customHeight="1">
      <c r="B21" s="26">
        <v>4</v>
      </c>
      <c r="C21" s="65" t="s">
        <v>78</v>
      </c>
      <c r="D21" s="66"/>
      <c r="E21" s="66"/>
      <c r="F21" s="66"/>
      <c r="G21" s="66"/>
      <c r="H21" s="66"/>
      <c r="I21" s="66"/>
      <c r="J21" s="66"/>
      <c r="K21" s="67"/>
      <c r="L21" s="27" t="s">
        <v>5</v>
      </c>
      <c r="M21" s="22"/>
      <c r="N21" s="77" t="str">
        <f>IF(L23-L22=L20,"OK","NG")</f>
        <v>OK</v>
      </c>
      <c r="O21" s="80" t="s">
        <v>5</v>
      </c>
      <c r="P21" s="1" t="s">
        <v>83</v>
      </c>
    </row>
    <row r="22" spans="1:16" ht="14.25" customHeight="1">
      <c r="B22" s="28"/>
      <c r="C22" s="6"/>
      <c r="D22" s="50" t="s">
        <v>79</v>
      </c>
      <c r="E22" s="50"/>
      <c r="F22" s="50"/>
      <c r="G22" s="50"/>
      <c r="H22" s="50"/>
      <c r="I22" s="50"/>
      <c r="J22" s="50"/>
      <c r="K22" s="50"/>
      <c r="L22" s="27">
        <f>名簿!F15</f>
        <v>0</v>
      </c>
      <c r="M22" s="22" t="s">
        <v>80</v>
      </c>
      <c r="N22" s="78"/>
      <c r="O22" s="81"/>
    </row>
    <row r="23" spans="1:16" ht="14.25" customHeight="1">
      <c r="B23" s="29"/>
      <c r="C23" s="8"/>
      <c r="D23" s="50" t="s">
        <v>81</v>
      </c>
      <c r="E23" s="50"/>
      <c r="F23" s="50"/>
      <c r="G23" s="50"/>
      <c r="H23" s="50"/>
      <c r="I23" s="50"/>
      <c r="J23" s="50"/>
      <c r="K23" s="50"/>
      <c r="L23" s="27">
        <f>名簿!U15</f>
        <v>0</v>
      </c>
      <c r="M23" s="22" t="s">
        <v>80</v>
      </c>
      <c r="N23" s="79"/>
      <c r="O23" s="82"/>
    </row>
    <row r="24" spans="1:16" ht="14.25" customHeight="1">
      <c r="B24" s="13">
        <v>5</v>
      </c>
      <c r="C24" s="35" t="s">
        <v>84</v>
      </c>
      <c r="D24" s="36"/>
      <c r="E24" s="36"/>
      <c r="F24" s="36"/>
      <c r="G24" s="36"/>
      <c r="H24" s="36"/>
      <c r="I24" s="36"/>
      <c r="J24" s="36"/>
      <c r="K24" s="37"/>
      <c r="L24" s="27" t="s">
        <v>5</v>
      </c>
      <c r="M24" s="22"/>
      <c r="N24" s="24" t="str">
        <f>IF(AND(COUNTIF(名簿!W16:Z24,名簿!C6)=名簿!I6,COUNTIF(名簿!W16:Z24,名簿!C7)=名簿!I7,COUNTIF(名簿!W16:Z24,名簿!C8)=名簿!I8,COUNTIF(名簿!W16:Z24,名簿!C9)=名簿!I9,COUNTIF(名簿!W16:Z24,名簿!C10)=名簿!I10),"OK","NG")</f>
        <v>OK</v>
      </c>
      <c r="O24" s="13" t="s">
        <v>5</v>
      </c>
    </row>
    <row r="25" spans="1:16" ht="14.25" customHeight="1">
      <c r="B25" s="13">
        <v>6</v>
      </c>
      <c r="C25" s="35" t="s">
        <v>90</v>
      </c>
      <c r="D25" s="36"/>
      <c r="E25" s="36"/>
      <c r="F25" s="36"/>
      <c r="G25" s="36"/>
      <c r="H25" s="36"/>
      <c r="I25" s="36"/>
      <c r="J25" s="36"/>
      <c r="K25" s="37"/>
      <c r="L25" s="21">
        <f>COUNTIF(名簿!AA16:AC24,"該当")</f>
        <v>0</v>
      </c>
      <c r="M25" s="22" t="s">
        <v>60</v>
      </c>
      <c r="N25" s="24" t="str">
        <f>IF(L25&gt;=1,"OK","NG")</f>
        <v>NG</v>
      </c>
      <c r="O25" s="13" t="s">
        <v>77</v>
      </c>
    </row>
    <row r="26" spans="1:16" ht="14.25" customHeight="1">
      <c r="B26" s="13">
        <v>7</v>
      </c>
      <c r="C26" s="83" t="s">
        <v>110</v>
      </c>
      <c r="D26" s="13" t="s">
        <v>93</v>
      </c>
      <c r="E26" s="21"/>
      <c r="F26" s="21"/>
      <c r="G26" s="21"/>
      <c r="H26" s="21"/>
      <c r="I26" s="21"/>
      <c r="J26" s="21"/>
      <c r="K26" s="21"/>
      <c r="L26" s="27">
        <f>COUNTIF(名簿!AD18:AF24,"&gt;=2")</f>
        <v>0</v>
      </c>
      <c r="M26" s="22" t="s">
        <v>60</v>
      </c>
      <c r="N26" s="24" t="str">
        <f>IF(L26=0,"OK","NG")</f>
        <v>OK</v>
      </c>
      <c r="O26" s="13" t="s">
        <v>92</v>
      </c>
    </row>
    <row r="27" spans="1:16" ht="14.25" customHeight="1">
      <c r="B27" s="13">
        <v>8</v>
      </c>
      <c r="C27" s="84"/>
      <c r="D27" s="13" t="s">
        <v>94</v>
      </c>
      <c r="E27" s="21"/>
      <c r="F27" s="21"/>
      <c r="G27" s="21"/>
      <c r="H27" s="21"/>
      <c r="I27" s="21"/>
      <c r="J27" s="21"/>
      <c r="K27" s="21"/>
      <c r="L27" s="27">
        <f>COUNTIF(名簿!AG18:AI24,"&gt;=1")</f>
        <v>0</v>
      </c>
      <c r="M27" s="22" t="s">
        <v>60</v>
      </c>
      <c r="N27" s="24" t="str">
        <f>IF(L27=0,"OK","NG")</f>
        <v>OK</v>
      </c>
      <c r="O27" s="13" t="s">
        <v>92</v>
      </c>
    </row>
    <row r="28" spans="1:16" ht="14.25" customHeight="1">
      <c r="B28" s="13">
        <v>9</v>
      </c>
      <c r="C28" s="84"/>
      <c r="D28" s="13" t="s">
        <v>95</v>
      </c>
      <c r="E28" s="21"/>
      <c r="F28" s="21"/>
      <c r="G28" s="21"/>
      <c r="H28" s="21"/>
      <c r="I28" s="21"/>
      <c r="J28" s="21"/>
      <c r="K28" s="21"/>
      <c r="L28" s="27">
        <f>COUNTIF(名簿!AJ18:AL24,"&gt;=2")</f>
        <v>0</v>
      </c>
      <c r="M28" s="22" t="s">
        <v>60</v>
      </c>
      <c r="N28" s="24" t="str">
        <f>IF(L28=0,"OK","NG")</f>
        <v>OK</v>
      </c>
      <c r="O28" s="13" t="s">
        <v>92</v>
      </c>
    </row>
    <row r="29" spans="1:16" ht="14.25" customHeight="1">
      <c r="B29" s="13">
        <v>10</v>
      </c>
      <c r="C29" s="85"/>
      <c r="D29" s="13" t="s">
        <v>89</v>
      </c>
      <c r="E29" s="21"/>
      <c r="F29" s="21"/>
      <c r="G29" s="21"/>
      <c r="H29" s="21"/>
      <c r="I29" s="21"/>
      <c r="J29" s="21"/>
      <c r="K29" s="21"/>
      <c r="L29" s="21">
        <f>SUM(名簿!AD18:AF24)</f>
        <v>0</v>
      </c>
      <c r="M29" s="22" t="s">
        <v>60</v>
      </c>
      <c r="N29" s="24" t="str">
        <f>IF(L29&lt;=L7/3,"OK","NG")</f>
        <v>OK</v>
      </c>
      <c r="O29" s="13" t="s">
        <v>91</v>
      </c>
    </row>
    <row r="30" spans="1:16" ht="14.25" customHeight="1">
      <c r="N30" s="25"/>
    </row>
    <row r="31" spans="1:16" ht="14.25" customHeight="1">
      <c r="A31" s="2" t="s">
        <v>28</v>
      </c>
      <c r="N31" s="25"/>
    </row>
    <row r="32" spans="1:16" ht="14.25" customHeight="1">
      <c r="B32" s="14"/>
      <c r="C32" s="74" t="s">
        <v>55</v>
      </c>
      <c r="D32" s="75"/>
      <c r="E32" s="75"/>
      <c r="F32" s="75"/>
      <c r="G32" s="75"/>
      <c r="H32" s="75"/>
      <c r="I32" s="75"/>
      <c r="J32" s="75"/>
      <c r="K32" s="76"/>
      <c r="L32" s="52" t="s">
        <v>57</v>
      </c>
      <c r="M32" s="52"/>
      <c r="N32" s="14" t="s">
        <v>56</v>
      </c>
      <c r="O32" s="14" t="s">
        <v>59</v>
      </c>
    </row>
    <row r="33" spans="1:16" ht="14.25" customHeight="1">
      <c r="B33" s="13">
        <v>1</v>
      </c>
      <c r="C33" s="35" t="s">
        <v>97</v>
      </c>
      <c r="D33" s="36"/>
      <c r="E33" s="36"/>
      <c r="F33" s="36"/>
      <c r="G33" s="36"/>
      <c r="H33" s="36"/>
      <c r="I33" s="36"/>
      <c r="J33" s="36"/>
      <c r="K33" s="37"/>
      <c r="L33" s="21">
        <f>COUNTA(名簿!C30:H31)</f>
        <v>0</v>
      </c>
      <c r="M33" s="22" t="s">
        <v>60</v>
      </c>
      <c r="N33" s="24" t="str">
        <f>IF(L33=L9,"OK","NG")</f>
        <v>OK</v>
      </c>
      <c r="O33" s="13" t="s">
        <v>5</v>
      </c>
    </row>
    <row r="34" spans="1:16" ht="14.25" customHeight="1">
      <c r="B34" s="13">
        <v>2</v>
      </c>
      <c r="C34" s="35" t="s">
        <v>96</v>
      </c>
      <c r="D34" s="36"/>
      <c r="E34" s="36"/>
      <c r="F34" s="36"/>
      <c r="G34" s="36"/>
      <c r="H34" s="36"/>
      <c r="I34" s="36"/>
      <c r="J34" s="36"/>
      <c r="K34" s="37"/>
      <c r="L34" s="27" t="s">
        <v>5</v>
      </c>
      <c r="M34" s="22"/>
      <c r="N34" s="24" t="str">
        <f>IF(COUNTIF(名簿!AN30:AN31,"&gt;=2")=0,"OK","NG")</f>
        <v>OK</v>
      </c>
      <c r="O34" s="13" t="s">
        <v>103</v>
      </c>
      <c r="P34" s="1" t="s">
        <v>87</v>
      </c>
    </row>
    <row r="35" spans="1:16" ht="14.25" customHeight="1">
      <c r="B35" s="13">
        <v>3</v>
      </c>
      <c r="C35" s="35" t="s">
        <v>98</v>
      </c>
      <c r="D35" s="36"/>
      <c r="E35" s="36"/>
      <c r="F35" s="36"/>
      <c r="G35" s="36"/>
      <c r="H35" s="36"/>
      <c r="I35" s="36"/>
      <c r="J35" s="36"/>
      <c r="K35" s="37"/>
      <c r="L35" s="21">
        <f>名簿!AK27</f>
        <v>0</v>
      </c>
      <c r="M35" s="22" t="s">
        <v>68</v>
      </c>
      <c r="N35" s="24" t="str">
        <f>IF(L35&lt;=6,"OK","NG")</f>
        <v>OK</v>
      </c>
      <c r="O35" s="13" t="s">
        <v>104</v>
      </c>
    </row>
    <row r="36" spans="1:16" ht="14.25" customHeight="1">
      <c r="B36" s="26">
        <v>4</v>
      </c>
      <c r="C36" s="65" t="s">
        <v>78</v>
      </c>
      <c r="D36" s="66"/>
      <c r="E36" s="66"/>
      <c r="F36" s="66"/>
      <c r="G36" s="66"/>
      <c r="H36" s="66"/>
      <c r="I36" s="66"/>
      <c r="J36" s="66"/>
      <c r="K36" s="67"/>
      <c r="L36" s="27" t="s">
        <v>5</v>
      </c>
      <c r="M36" s="22"/>
      <c r="N36" s="77" t="str">
        <f>IF(L38-L37=L35,"OK","NG")</f>
        <v>OK</v>
      </c>
      <c r="O36" s="80" t="s">
        <v>5</v>
      </c>
    </row>
    <row r="37" spans="1:16" ht="14.25" customHeight="1">
      <c r="B37" s="28"/>
      <c r="C37" s="6"/>
      <c r="D37" s="50" t="s">
        <v>79</v>
      </c>
      <c r="E37" s="50"/>
      <c r="F37" s="50"/>
      <c r="G37" s="50"/>
      <c r="H37" s="50"/>
      <c r="I37" s="50"/>
      <c r="J37" s="50"/>
      <c r="K37" s="50"/>
      <c r="L37" s="27">
        <f>名簿!F27</f>
        <v>0</v>
      </c>
      <c r="M37" s="22" t="s">
        <v>80</v>
      </c>
      <c r="N37" s="78"/>
      <c r="O37" s="81"/>
    </row>
    <row r="38" spans="1:16" ht="14.25" customHeight="1">
      <c r="B38" s="29"/>
      <c r="C38" s="8"/>
      <c r="D38" s="50" t="s">
        <v>81</v>
      </c>
      <c r="E38" s="50"/>
      <c r="F38" s="50"/>
      <c r="G38" s="50"/>
      <c r="H38" s="50"/>
      <c r="I38" s="50"/>
      <c r="J38" s="50"/>
      <c r="K38" s="50"/>
      <c r="L38" s="27">
        <f>名簿!U27</f>
        <v>0</v>
      </c>
      <c r="M38" s="22" t="s">
        <v>80</v>
      </c>
      <c r="N38" s="79"/>
      <c r="O38" s="82"/>
    </row>
    <row r="39" spans="1:16" ht="14.25" customHeight="1">
      <c r="B39" s="13">
        <v>5</v>
      </c>
      <c r="C39" s="35" t="s">
        <v>105</v>
      </c>
      <c r="D39" s="36"/>
      <c r="E39" s="36"/>
      <c r="F39" s="36"/>
      <c r="G39" s="36"/>
      <c r="H39" s="36"/>
      <c r="I39" s="36"/>
      <c r="J39" s="36"/>
      <c r="K39" s="37"/>
      <c r="L39" s="27">
        <f>COUNTIF(名簿!AA30:AC31,"該当")</f>
        <v>0</v>
      </c>
      <c r="M39" s="22" t="s">
        <v>60</v>
      </c>
      <c r="N39" s="24" t="str">
        <f>IF(L39=0,"OK","NG")</f>
        <v>OK</v>
      </c>
      <c r="O39" s="13" t="s">
        <v>103</v>
      </c>
    </row>
    <row r="40" spans="1:16" ht="14.25" customHeight="1">
      <c r="B40" s="13">
        <v>6</v>
      </c>
      <c r="C40" s="83" t="s">
        <v>111</v>
      </c>
      <c r="D40" s="13" t="s">
        <v>106</v>
      </c>
      <c r="E40" s="21"/>
      <c r="F40" s="21"/>
      <c r="G40" s="21"/>
      <c r="H40" s="21"/>
      <c r="I40" s="21"/>
      <c r="J40" s="21"/>
      <c r="K40" s="21"/>
      <c r="L40" s="21">
        <f>COUNTIF(名簿!AD30:AF31,"&gt;=1")</f>
        <v>0</v>
      </c>
      <c r="M40" s="22" t="s">
        <v>60</v>
      </c>
      <c r="N40" s="24" t="str">
        <f>IF(L40=0,"OK","NG")</f>
        <v>OK</v>
      </c>
      <c r="O40" s="13" t="s">
        <v>76</v>
      </c>
    </row>
    <row r="41" spans="1:16" ht="14.25" customHeight="1">
      <c r="B41" s="13">
        <v>7</v>
      </c>
      <c r="C41" s="84"/>
      <c r="D41" s="13" t="s">
        <v>107</v>
      </c>
      <c r="E41" s="21"/>
      <c r="F41" s="21"/>
      <c r="G41" s="21"/>
      <c r="H41" s="21"/>
      <c r="I41" s="21"/>
      <c r="J41" s="21"/>
      <c r="K41" s="21"/>
      <c r="L41" s="27">
        <f>COUNTIF(名簿!AG30:AI31,"&gt;=1")</f>
        <v>0</v>
      </c>
      <c r="M41" s="22" t="s">
        <v>60</v>
      </c>
      <c r="N41" s="24" t="str">
        <f>IF(L41=0,"OK","NG")</f>
        <v>OK</v>
      </c>
      <c r="O41" s="13" t="s">
        <v>108</v>
      </c>
    </row>
    <row r="42" spans="1:16" ht="14.25" customHeight="1">
      <c r="B42" s="13">
        <v>8</v>
      </c>
      <c r="C42" s="85"/>
      <c r="D42" s="13" t="s">
        <v>109</v>
      </c>
      <c r="E42" s="21"/>
      <c r="F42" s="21"/>
      <c r="G42" s="21"/>
      <c r="H42" s="21"/>
      <c r="I42" s="21"/>
      <c r="J42" s="21"/>
      <c r="K42" s="21"/>
      <c r="L42" s="27">
        <f>COUNTIF(名簿!AJ30:AL31,"&gt;=2")</f>
        <v>0</v>
      </c>
      <c r="M42" s="22" t="s">
        <v>60</v>
      </c>
      <c r="N42" s="24" t="str">
        <f>IF(L42=0,"OK","NG")</f>
        <v>OK</v>
      </c>
      <c r="O42" s="13" t="s">
        <v>108</v>
      </c>
    </row>
    <row r="44" spans="1:16" ht="14.25" customHeight="1">
      <c r="A44" s="2" t="s">
        <v>29</v>
      </c>
    </row>
    <row r="45" spans="1:16" ht="14.25" customHeight="1">
      <c r="B45" s="14"/>
      <c r="C45" s="74" t="s">
        <v>55</v>
      </c>
      <c r="D45" s="75"/>
      <c r="E45" s="75"/>
      <c r="F45" s="75"/>
      <c r="G45" s="75"/>
      <c r="H45" s="75"/>
      <c r="I45" s="75"/>
      <c r="J45" s="75"/>
      <c r="K45" s="76"/>
      <c r="L45" s="52" t="s">
        <v>57</v>
      </c>
      <c r="M45" s="52"/>
      <c r="N45" s="14" t="s">
        <v>56</v>
      </c>
      <c r="O45" s="14" t="s">
        <v>59</v>
      </c>
    </row>
    <row r="46" spans="1:16" ht="14.25" customHeight="1">
      <c r="B46" s="13">
        <v>1</v>
      </c>
      <c r="C46" s="35" t="s">
        <v>112</v>
      </c>
      <c r="D46" s="36"/>
      <c r="E46" s="36"/>
      <c r="F46" s="36"/>
      <c r="G46" s="36"/>
      <c r="H46" s="36"/>
      <c r="I46" s="36"/>
      <c r="J46" s="36"/>
      <c r="K46" s="37"/>
      <c r="L46" s="21">
        <f>COUNTA(名簿!C37:H45)</f>
        <v>0</v>
      </c>
      <c r="M46" s="22" t="s">
        <v>60</v>
      </c>
      <c r="N46" s="24" t="str">
        <f>IF(L46=L10,"OK","NG")</f>
        <v>OK</v>
      </c>
      <c r="O46" s="13" t="s">
        <v>5</v>
      </c>
    </row>
    <row r="47" spans="1:16" ht="14.25" customHeight="1">
      <c r="B47" s="13">
        <v>2</v>
      </c>
      <c r="C47" s="35" t="s">
        <v>113</v>
      </c>
      <c r="D47" s="36"/>
      <c r="E47" s="36"/>
      <c r="F47" s="36"/>
      <c r="G47" s="36"/>
      <c r="H47" s="36"/>
      <c r="I47" s="36"/>
      <c r="J47" s="36"/>
      <c r="K47" s="37"/>
      <c r="L47" s="27" t="s">
        <v>5</v>
      </c>
      <c r="M47" s="22"/>
      <c r="N47" s="24" t="str">
        <f>IF(COUNTIF(名簿!AN37:AN45,"&gt;=2")=0,"OK","NG")</f>
        <v>OK</v>
      </c>
      <c r="O47" s="13" t="s">
        <v>114</v>
      </c>
      <c r="P47" s="1" t="s">
        <v>87</v>
      </c>
    </row>
    <row r="48" spans="1:16" ht="14.25" customHeight="1">
      <c r="B48" s="13">
        <v>3</v>
      </c>
      <c r="C48" s="35" t="s">
        <v>98</v>
      </c>
      <c r="D48" s="36"/>
      <c r="E48" s="36"/>
      <c r="F48" s="36"/>
      <c r="G48" s="36"/>
      <c r="H48" s="36"/>
      <c r="I48" s="36"/>
      <c r="J48" s="36"/>
      <c r="K48" s="37"/>
      <c r="L48" s="21">
        <f>名簿!AK34</f>
        <v>0</v>
      </c>
      <c r="M48" s="22" t="s">
        <v>68</v>
      </c>
      <c r="N48" s="24" t="str">
        <f>IF(L48&lt;=6,"OK","NG")</f>
        <v>OK</v>
      </c>
      <c r="O48" s="13" t="s">
        <v>118</v>
      </c>
    </row>
    <row r="49" spans="1:15" ht="14.25" customHeight="1">
      <c r="B49" s="26">
        <v>4</v>
      </c>
      <c r="C49" s="65" t="s">
        <v>78</v>
      </c>
      <c r="D49" s="66"/>
      <c r="E49" s="66"/>
      <c r="F49" s="66"/>
      <c r="G49" s="66"/>
      <c r="H49" s="66"/>
      <c r="I49" s="66"/>
      <c r="J49" s="66"/>
      <c r="K49" s="67"/>
      <c r="L49" s="27" t="s">
        <v>5</v>
      </c>
      <c r="M49" s="22"/>
      <c r="N49" s="77" t="str">
        <f>IF(L51-L50=L48,"OK","NG")</f>
        <v>OK</v>
      </c>
      <c r="O49" s="80" t="s">
        <v>5</v>
      </c>
    </row>
    <row r="50" spans="1:15" ht="14.25" customHeight="1">
      <c r="B50" s="28"/>
      <c r="C50" s="6"/>
      <c r="D50" s="50" t="s">
        <v>79</v>
      </c>
      <c r="E50" s="50"/>
      <c r="F50" s="50"/>
      <c r="G50" s="50"/>
      <c r="H50" s="50"/>
      <c r="I50" s="50"/>
      <c r="J50" s="50"/>
      <c r="K50" s="50"/>
      <c r="L50" s="27">
        <f>名簿!F34</f>
        <v>0</v>
      </c>
      <c r="M50" s="22" t="s">
        <v>80</v>
      </c>
      <c r="N50" s="78"/>
      <c r="O50" s="81"/>
    </row>
    <row r="51" spans="1:15" ht="14.25" customHeight="1">
      <c r="B51" s="29"/>
      <c r="C51" s="8"/>
      <c r="D51" s="50" t="s">
        <v>81</v>
      </c>
      <c r="E51" s="50"/>
      <c r="F51" s="50"/>
      <c r="G51" s="50"/>
      <c r="H51" s="50"/>
      <c r="I51" s="50"/>
      <c r="J51" s="50"/>
      <c r="K51" s="50"/>
      <c r="L51" s="27">
        <f>名簿!U34</f>
        <v>0</v>
      </c>
      <c r="M51" s="22" t="s">
        <v>80</v>
      </c>
      <c r="N51" s="79"/>
      <c r="O51" s="82"/>
    </row>
    <row r="52" spans="1:15" ht="14.25" customHeight="1">
      <c r="B52" s="13">
        <v>5</v>
      </c>
      <c r="C52" s="35" t="s">
        <v>115</v>
      </c>
      <c r="D52" s="36"/>
      <c r="E52" s="36"/>
      <c r="F52" s="36"/>
      <c r="G52" s="36"/>
      <c r="H52" s="36"/>
      <c r="I52" s="36"/>
      <c r="J52" s="36"/>
      <c r="K52" s="37"/>
      <c r="L52" s="27" t="s">
        <v>5</v>
      </c>
      <c r="M52" s="22"/>
      <c r="N52" s="24" t="str">
        <f>IF(AND(COUNTIF(名簿!R37:V45,名簿!AE6)=名簿!AJ6,COUNTIF(名簿!R37:V45,名簿!AE7)=名簿!AJ7,COUNTIF(名簿!R37:V45,名簿!AE8)=名簿!AJ8,COUNTIF(名簿!R37:V45,名簿!AE9)=名簿!AJ9,COUNTIF(名簿!R37:V45,名簿!AE10)=名簿!AJ10),"OK","NG")</f>
        <v>OK</v>
      </c>
      <c r="O52" s="13" t="s">
        <v>5</v>
      </c>
    </row>
    <row r="53" spans="1:15" ht="14.25" customHeight="1">
      <c r="B53" s="13">
        <v>6</v>
      </c>
      <c r="C53" s="35" t="s">
        <v>84</v>
      </c>
      <c r="D53" s="36"/>
      <c r="E53" s="36"/>
      <c r="F53" s="36"/>
      <c r="G53" s="36"/>
      <c r="H53" s="36"/>
      <c r="I53" s="36"/>
      <c r="J53" s="36"/>
      <c r="K53" s="37"/>
      <c r="L53" s="27" t="s">
        <v>5</v>
      </c>
      <c r="M53" s="22"/>
      <c r="N53" s="24" t="str">
        <f>IF(AND(COUNTIF(名簿!W37:Z45,名簿!T6)=名簿!AB6,COUNTIF(名簿!W37:Z45,名簿!T7)=名簿!AB7,COUNTIF(名簿!W37:Z45,名簿!T8)=名簿!AB8,COUNTIF(名簿!W37:Z45,名簿!T9)=名簿!AB9,COUNTIF(名簿!W37:Z45,名簿!T10)=名簿!AB10),"OK","NG")</f>
        <v>OK</v>
      </c>
      <c r="O53" s="13" t="s">
        <v>5</v>
      </c>
    </row>
    <row r="54" spans="1:15" ht="14.25" customHeight="1">
      <c r="B54" s="13">
        <v>7</v>
      </c>
      <c r="C54" s="35" t="s">
        <v>133</v>
      </c>
      <c r="D54" s="36"/>
      <c r="E54" s="36"/>
      <c r="F54" s="36"/>
      <c r="G54" s="36"/>
      <c r="H54" s="36"/>
      <c r="I54" s="36"/>
      <c r="J54" s="36"/>
      <c r="K54" s="37"/>
      <c r="L54" s="27" t="s">
        <v>5</v>
      </c>
      <c r="M54" s="22"/>
      <c r="N54" s="24" t="str">
        <f>IF(COUNTIF(名簿!W37:Z45,名簿!T6)=COUNTIF(名簿!AA37:AC45,"該当"),"OK","NG")</f>
        <v>OK</v>
      </c>
      <c r="O54" s="13" t="s">
        <v>5</v>
      </c>
    </row>
    <row r="55" spans="1:15" ht="14.25" customHeight="1">
      <c r="B55" s="13">
        <v>8</v>
      </c>
      <c r="C55" s="73" t="s">
        <v>111</v>
      </c>
      <c r="D55" s="13" t="s">
        <v>116</v>
      </c>
      <c r="E55" s="13"/>
      <c r="F55" s="13"/>
      <c r="G55" s="13"/>
      <c r="H55" s="13"/>
      <c r="I55" s="13"/>
      <c r="J55" s="13"/>
      <c r="K55" s="13"/>
      <c r="L55" s="21">
        <f>COUNTIF(名簿!AJ37:AL45,"&gt;=2")</f>
        <v>0</v>
      </c>
      <c r="M55" s="22" t="s">
        <v>60</v>
      </c>
      <c r="N55" s="24" t="str">
        <f>IF(L55=0,"OK","NG")</f>
        <v>OK</v>
      </c>
      <c r="O55" s="13" t="s">
        <v>117</v>
      </c>
    </row>
    <row r="56" spans="1:15" ht="35.25" customHeight="1">
      <c r="B56" s="13">
        <v>9</v>
      </c>
      <c r="C56" s="73"/>
      <c r="D56" s="54" t="s">
        <v>119</v>
      </c>
      <c r="E56" s="54"/>
      <c r="F56" s="54"/>
      <c r="G56" s="54"/>
      <c r="H56" s="54"/>
      <c r="I56" s="54"/>
      <c r="J56" s="54"/>
      <c r="K56" s="54"/>
      <c r="L56" s="27">
        <f>COUNTIF(名簿!AO37:AO45,"&gt;=1")</f>
        <v>0</v>
      </c>
      <c r="M56" s="22" t="s">
        <v>60</v>
      </c>
      <c r="N56" s="24" t="str">
        <f>IF(L56&lt;=L10/6,"OK","NG")</f>
        <v>OK</v>
      </c>
      <c r="O56" s="13" t="s">
        <v>121</v>
      </c>
    </row>
    <row r="58" spans="1:15" ht="14.25" customHeight="1">
      <c r="A58" s="2" t="s">
        <v>131</v>
      </c>
    </row>
    <row r="59" spans="1:15" ht="14.25" customHeight="1">
      <c r="B59" s="68"/>
      <c r="C59" s="69"/>
      <c r="D59" s="52" t="s">
        <v>122</v>
      </c>
      <c r="E59" s="52"/>
      <c r="F59" s="52" t="s">
        <v>123</v>
      </c>
      <c r="G59" s="52"/>
      <c r="H59" s="52" t="s">
        <v>124</v>
      </c>
      <c r="I59" s="52"/>
    </row>
    <row r="60" spans="1:15" ht="14.25" customHeight="1">
      <c r="B60" s="35" t="s">
        <v>122</v>
      </c>
      <c r="C60" s="37"/>
      <c r="D60" s="70"/>
      <c r="E60" s="70"/>
      <c r="F60" s="72" t="str">
        <f>IF(SUM(名簿!AG18:AI24)=SUM(名簿!AD30:AF31),"OK","NG")</f>
        <v>OK</v>
      </c>
      <c r="G60" s="72"/>
      <c r="H60" s="72" t="str">
        <f>IF(SUM(名簿!AJ18:AL24)=SUM(名簿!AD37:AF45),"OK","NG")</f>
        <v>OK</v>
      </c>
      <c r="I60" s="72"/>
    </row>
    <row r="61" spans="1:15" ht="14.25" customHeight="1">
      <c r="B61" s="35" t="s">
        <v>123</v>
      </c>
      <c r="C61" s="37"/>
      <c r="D61" s="70"/>
      <c r="E61" s="70"/>
      <c r="F61" s="71"/>
      <c r="G61" s="71"/>
      <c r="H61" s="72" t="str">
        <f>IF(SUM(名簿!AJ30:AL31)=SUM(名簿!AG37:AI45),"OK","NG")</f>
        <v>OK</v>
      </c>
      <c r="I61" s="72"/>
    </row>
    <row r="62" spans="1:15" ht="14.25" customHeight="1">
      <c r="B62" s="35" t="s">
        <v>124</v>
      </c>
      <c r="C62" s="37"/>
      <c r="D62" s="70"/>
      <c r="E62" s="70"/>
      <c r="F62" s="70"/>
      <c r="G62" s="70"/>
      <c r="H62" s="70"/>
      <c r="I62" s="70"/>
    </row>
  </sheetData>
  <mergeCells count="68">
    <mergeCell ref="N21:N23"/>
    <mergeCell ref="O21:O23"/>
    <mergeCell ref="L32:M32"/>
    <mergeCell ref="N36:N38"/>
    <mergeCell ref="O36:O38"/>
    <mergeCell ref="C6:K6"/>
    <mergeCell ref="C17:K17"/>
    <mergeCell ref="C7:C8"/>
    <mergeCell ref="D7:K7"/>
    <mergeCell ref="L6:M6"/>
    <mergeCell ref="L17:M17"/>
    <mergeCell ref="D14:K14"/>
    <mergeCell ref="C10:C14"/>
    <mergeCell ref="D8:K8"/>
    <mergeCell ref="D9:K9"/>
    <mergeCell ref="D10:K10"/>
    <mergeCell ref="D11:K11"/>
    <mergeCell ref="D12:K12"/>
    <mergeCell ref="D13:K13"/>
    <mergeCell ref="L45:M45"/>
    <mergeCell ref="C46:K46"/>
    <mergeCell ref="C47:K47"/>
    <mergeCell ref="C48:K48"/>
    <mergeCell ref="C19:K19"/>
    <mergeCell ref="D23:K23"/>
    <mergeCell ref="D22:K22"/>
    <mergeCell ref="C40:C42"/>
    <mergeCell ref="C39:K39"/>
    <mergeCell ref="C35:K35"/>
    <mergeCell ref="C34:K34"/>
    <mergeCell ref="C33:K33"/>
    <mergeCell ref="C36:K36"/>
    <mergeCell ref="C26:C29"/>
    <mergeCell ref="C25:K25"/>
    <mergeCell ref="C24:K24"/>
    <mergeCell ref="N49:N51"/>
    <mergeCell ref="O49:O51"/>
    <mergeCell ref="D50:K50"/>
    <mergeCell ref="D51:K51"/>
    <mergeCell ref="C53:K53"/>
    <mergeCell ref="D60:E60"/>
    <mergeCell ref="H60:I60"/>
    <mergeCell ref="F60:G60"/>
    <mergeCell ref="C55:C56"/>
    <mergeCell ref="C32:K32"/>
    <mergeCell ref="C45:K45"/>
    <mergeCell ref="C52:K52"/>
    <mergeCell ref="D56:K56"/>
    <mergeCell ref="C49:K49"/>
    <mergeCell ref="D37:K37"/>
    <mergeCell ref="D38:K38"/>
    <mergeCell ref="C54:K54"/>
    <mergeCell ref="C18:K18"/>
    <mergeCell ref="C21:K21"/>
    <mergeCell ref="C20:K20"/>
    <mergeCell ref="B62:C62"/>
    <mergeCell ref="B61:C61"/>
    <mergeCell ref="B60:C60"/>
    <mergeCell ref="B59:C59"/>
    <mergeCell ref="D61:E61"/>
    <mergeCell ref="F61:G61"/>
    <mergeCell ref="H61:I61"/>
    <mergeCell ref="D62:E62"/>
    <mergeCell ref="F62:G62"/>
    <mergeCell ref="H62:I62"/>
    <mergeCell ref="F59:G59"/>
    <mergeCell ref="H59:I59"/>
    <mergeCell ref="D59:E59"/>
  </mergeCells>
  <phoneticPr fontId="1"/>
  <conditionalFormatting sqref="D60:I62">
    <cfRule type="containsText" dxfId="10" priority="1" operator="containsText" text="NG">
      <formula>NOT(ISERROR(SEARCH("NG",D60)))</formula>
    </cfRule>
  </conditionalFormatting>
  <conditionalFormatting sqref="F60:I60">
    <cfRule type="containsText" dxfId="9" priority="6" operator="containsText" text="NG">
      <formula>NOT(ISERROR(SEARCH("NG",F60)))</formula>
    </cfRule>
  </conditionalFormatting>
  <conditionalFormatting sqref="F60:I61">
    <cfRule type="containsText" dxfId="8" priority="7" operator="containsText" text="NG">
      <formula>NOT(ISERROR(SEARCH("NG",F60)))</formula>
    </cfRule>
  </conditionalFormatting>
  <conditionalFormatting sqref="N1:N21">
    <cfRule type="cellIs" dxfId="7" priority="2" operator="equal">
      <formula>"NG"</formula>
    </cfRule>
    <cfRule type="cellIs" dxfId="6" priority="3" operator="equal">
      <formula>"NG"</formula>
    </cfRule>
  </conditionalFormatting>
  <conditionalFormatting sqref="N24:N36">
    <cfRule type="cellIs" dxfId="5" priority="16" operator="equal">
      <formula>"NG"</formula>
    </cfRule>
    <cfRule type="cellIs" dxfId="4" priority="17" operator="equal">
      <formula>"NG"</formula>
    </cfRule>
  </conditionalFormatting>
  <conditionalFormatting sqref="N39:N49">
    <cfRule type="cellIs" dxfId="3" priority="10" operator="equal">
      <formula>"NG"</formula>
    </cfRule>
    <cfRule type="cellIs" dxfId="2" priority="11" operator="equal">
      <formula>"NG"</formula>
    </cfRule>
  </conditionalFormatting>
  <conditionalFormatting sqref="N52:N1048576">
    <cfRule type="cellIs" dxfId="1" priority="22" operator="equal">
      <formula>"NG"</formula>
    </cfRule>
    <cfRule type="cellIs" dxfId="0" priority="23" operator="equal">
      <formula>"NG"</formula>
    </cfRule>
  </conditionalFormatting>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041D0-74AA-446D-A8C4-07F38B658985}">
  <dimension ref="B3:C6"/>
  <sheetViews>
    <sheetView workbookViewId="0">
      <selection activeCell="B2" sqref="B2"/>
    </sheetView>
  </sheetViews>
  <sheetFormatPr defaultColWidth="9" defaultRowHeight="13"/>
  <cols>
    <col min="1" max="1" width="9" style="20"/>
    <col min="2" max="2" width="19.83203125" style="20" customWidth="1"/>
    <col min="3" max="16384" width="9" style="20"/>
  </cols>
  <sheetData>
    <row r="3" spans="2:3">
      <c r="B3" s="20" t="s">
        <v>24</v>
      </c>
      <c r="C3" s="20" t="s">
        <v>26</v>
      </c>
    </row>
    <row r="4" spans="2:3">
      <c r="B4" s="20" t="s">
        <v>13</v>
      </c>
      <c r="C4" s="20" t="s">
        <v>16</v>
      </c>
    </row>
    <row r="5" spans="2:3">
      <c r="B5" s="20" t="s">
        <v>25</v>
      </c>
    </row>
    <row r="6" spans="2:3">
      <c r="B6" s="20" t="s">
        <v>32</v>
      </c>
    </row>
  </sheetData>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名簿</vt:lpstr>
      <vt:lpstr>チェックリスト</vt:lpstr>
      <vt:lpstr>選択肢</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髙橋柚衣</dc:creator>
  <cp:lastModifiedBy>埼玉県</cp:lastModifiedBy>
  <cp:lastPrinted>2025-11-28T06:58:45Z</cp:lastPrinted>
  <dcterms:created xsi:type="dcterms:W3CDTF">2015-06-05T18:19:34Z</dcterms:created>
  <dcterms:modified xsi:type="dcterms:W3CDTF">2025-11-28T07:26:21Z</dcterms:modified>
</cp:coreProperties>
</file>